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issemination Unit Shared\01 Annual Digest of Statistics 2020\ADOS Online 20 Dec 2021\"/>
    </mc:Choice>
  </mc:AlternateContent>
  <bookViews>
    <workbookView xWindow="-105" yWindow="-105" windowWidth="19425" windowHeight="10560" tabRatio="819" firstSheet="2" activeTab="2"/>
  </bookViews>
  <sheets>
    <sheet name="Foreword" sheetId="205" r:id="rId1"/>
    <sheet name="Abbreviations" sheetId="203" r:id="rId2"/>
    <sheet name="CONTENT" sheetId="260" r:id="rId3"/>
    <sheet name="T 1.1 - 1.2" sheetId="207" r:id="rId4"/>
    <sheet name="T 1.3" sheetId="208" r:id="rId5"/>
    <sheet name="T 1.4 a" sheetId="209" r:id="rId6"/>
    <sheet name="T 1.4 b" sheetId="210" r:id="rId7"/>
    <sheet name="T 1.5" sheetId="211" r:id="rId8"/>
    <sheet name="T 1.6 a" sheetId="212" r:id="rId9"/>
    <sheet name="T 1.6 b" sheetId="213" r:id="rId10"/>
    <sheet name="T 1.7" sheetId="214" r:id="rId11"/>
    <sheet name="T 1.8 a" sheetId="215" r:id="rId12"/>
    <sheet name="T 1.8 b" sheetId="216" r:id="rId13"/>
    <sheet name="T 1.9 a" sheetId="217" r:id="rId14"/>
    <sheet name="T 1.9 b" sheetId="218" r:id="rId15"/>
    <sheet name="T 1.9 c" sheetId="219" r:id="rId16"/>
    <sheet name="T 1.10" sheetId="220" r:id="rId17"/>
    <sheet name="T 1.10 b" sheetId="221" r:id="rId18"/>
    <sheet name="T 1.11 a" sheetId="222" r:id="rId19"/>
    <sheet name="T 1.11 b" sheetId="223" r:id="rId20"/>
    <sheet name="T 1.12" sheetId="224" r:id="rId21"/>
    <sheet name="T 1.12 b" sheetId="225" r:id="rId22"/>
    <sheet name="T 1.12 c" sheetId="226" r:id="rId23"/>
    <sheet name="T 1.13 - 1.14" sheetId="227" r:id="rId24"/>
    <sheet name="T 1.15 a" sheetId="228" r:id="rId25"/>
    <sheet name="T 1.15 b" sheetId="229" r:id="rId26"/>
    <sheet name="T 1.15 c" sheetId="230" r:id="rId27"/>
    <sheet name="T 1.16 a" sheetId="231" r:id="rId28"/>
    <sheet name="T 1.16 b" sheetId="232" r:id="rId29"/>
    <sheet name="T 1.16 c" sheetId="233" r:id="rId30"/>
    <sheet name="T 1.17" sheetId="234" r:id="rId31"/>
    <sheet name="T 1.18" sheetId="235" r:id="rId32"/>
    <sheet name="T 1.19" sheetId="236" r:id="rId33"/>
    <sheet name="T 1.20" sheetId="237" r:id="rId34"/>
    <sheet name="T 1.21" sheetId="238" r:id="rId35"/>
    <sheet name="T 1.22" sheetId="239" r:id="rId36"/>
    <sheet name="T 1.23" sheetId="240" r:id="rId37"/>
    <sheet name="T 1.24" sheetId="241" r:id="rId38"/>
    <sheet name="T 1.25" sheetId="242" r:id="rId39"/>
    <sheet name="T 1.26" sheetId="243" r:id="rId40"/>
    <sheet name="TAB1-27" sheetId="244" r:id="rId41"/>
    <sheet name="TAB1-28A" sheetId="245" r:id="rId42"/>
    <sheet name="TAB1-28B" sheetId="246" r:id="rId43"/>
    <sheet name="TAB1-28C" sheetId="247" r:id="rId44"/>
    <sheet name="TAB1-29A" sheetId="248" r:id="rId45"/>
    <sheet name="TAB1-29B" sheetId="249" r:id="rId46"/>
    <sheet name="T 2.1" sheetId="250" r:id="rId47"/>
    <sheet name="T 2.2" sheetId="251" r:id="rId48"/>
    <sheet name="T 2.3" sheetId="252" r:id="rId49"/>
    <sheet name="T 2.4" sheetId="253" r:id="rId50"/>
    <sheet name="T 2.5" sheetId="254" r:id="rId51"/>
    <sheet name="T 2.6" sheetId="255" r:id="rId52"/>
    <sheet name="T 2.7_2.8" sheetId="256" r:id="rId53"/>
    <sheet name="T 3.1" sheetId="257" r:id="rId54"/>
    <sheet name="T 3.2" sheetId="258" r:id="rId55"/>
    <sheet name="T 3.3" sheetId="259" r:id="rId56"/>
    <sheet name="T 4.1" sheetId="261" r:id="rId57"/>
    <sheet name="T 4.2" sheetId="262" r:id="rId58"/>
    <sheet name="T 4.3" sheetId="263" r:id="rId59"/>
    <sheet name="T 4.4" sheetId="264" r:id="rId60"/>
    <sheet name="T 5.1" sheetId="265" r:id="rId61"/>
    <sheet name="T 5.1 ctd" sheetId="266" r:id="rId62"/>
    <sheet name="T 5.2" sheetId="267" r:id="rId63"/>
    <sheet name="T 5.2 ctd" sheetId="268" r:id="rId64"/>
    <sheet name="T 6.1" sheetId="404" r:id="rId65"/>
    <sheet name="T 6.2 &amp; 6.3" sheetId="405" r:id="rId66"/>
    <sheet name="T 6.4" sheetId="406" r:id="rId67"/>
    <sheet name="T 6.4 ctd" sheetId="407" r:id="rId68"/>
    <sheet name="T 6.5" sheetId="408" r:id="rId69"/>
    <sheet name="T 6.6" sheetId="409" r:id="rId70"/>
    <sheet name="T 6.7 &amp; 6.8" sheetId="410" r:id="rId71"/>
    <sheet name="T 6.9 &amp; 6.10" sheetId="411" r:id="rId72"/>
    <sheet name="T 6.11" sheetId="412" r:id="rId73"/>
    <sheet name="T 6.12" sheetId="413" r:id="rId74"/>
    <sheet name="T 7.1" sheetId="414" r:id="rId75"/>
    <sheet name="T 7.2" sheetId="415" r:id="rId76"/>
    <sheet name="T 7.3" sheetId="416" r:id="rId77"/>
    <sheet name="T 7.4" sheetId="417" r:id="rId78"/>
    <sheet name="T 7.5" sheetId="418" r:id="rId79"/>
    <sheet name="T 7.6" sheetId="419" r:id="rId80"/>
    <sheet name="T 7.7 - 7.8" sheetId="420" r:id="rId81"/>
    <sheet name="T 7.9" sheetId="421" r:id="rId82"/>
    <sheet name="T 7.10" sheetId="422" r:id="rId83"/>
    <sheet name="T 7.11" sheetId="423" r:id="rId84"/>
    <sheet name="T 7.12" sheetId="424" r:id="rId85"/>
    <sheet name="T 7.13" sheetId="425" r:id="rId86"/>
    <sheet name="T 7.14" sheetId="426" r:id="rId87"/>
    <sheet name="T 7.14 Ctd" sheetId="427" r:id="rId88"/>
    <sheet name="T 7.15" sheetId="428" r:id="rId89"/>
    <sheet name="T 7.16" sheetId="429" r:id="rId90"/>
    <sheet name="T 7.17" sheetId="430" r:id="rId91"/>
    <sheet name="T 7.18" sheetId="432" r:id="rId92"/>
    <sheet name="T 8.1" sheetId="387" r:id="rId93"/>
    <sheet name="T 8.3" sheetId="388" r:id="rId94"/>
    <sheet name="T 8.4" sheetId="383" r:id="rId95"/>
    <sheet name="T 8.5" sheetId="384" r:id="rId96"/>
    <sheet name="T 8.6" sheetId="385" r:id="rId97"/>
    <sheet name="T 8.7" sheetId="386" r:id="rId98"/>
    <sheet name="T 9.1" sheetId="437" r:id="rId99"/>
    <sheet name="T 9.2" sheetId="438" r:id="rId100"/>
    <sheet name="T 9.3" sheetId="439" r:id="rId101"/>
    <sheet name="T 9.4" sheetId="440" r:id="rId102"/>
    <sheet name="T 9.5" sheetId="441" r:id="rId103"/>
    <sheet name="T 9.6" sheetId="442" r:id="rId104"/>
    <sheet name="T 9.7" sheetId="455" r:id="rId105"/>
    <sheet name="T 9.8" sheetId="456" r:id="rId106"/>
    <sheet name="T 9.9" sheetId="445" r:id="rId107"/>
    <sheet name="T 9.9 (ctd)" sheetId="448" r:id="rId108"/>
    <sheet name="T 9.10_9.11" sheetId="446" r:id="rId109"/>
    <sheet name="T 9.12" sheetId="447" r:id="rId110"/>
    <sheet name="T 9.12 (ctd)" sheetId="449" r:id="rId111"/>
    <sheet name="T 10.1" sheetId="395" r:id="rId112"/>
    <sheet name="T 10.2" sheetId="396" r:id="rId113"/>
    <sheet name="T 10.3 &amp;10.4" sheetId="397" r:id="rId114"/>
    <sheet name="T 10.5" sheetId="398" r:id="rId115"/>
    <sheet name="T 10.6,10.7&amp;10.8" sheetId="399" r:id="rId116"/>
    <sheet name="T 10.9" sheetId="400" r:id="rId117"/>
    <sheet name="T 10.10" sheetId="401" r:id="rId118"/>
    <sheet name="T 10.11" sheetId="402" r:id="rId119"/>
    <sheet name="T 10.12" sheetId="403" r:id="rId120"/>
    <sheet name="T 11.1(a)" sheetId="457" r:id="rId121"/>
    <sheet name="T 11.1(b)" sheetId="458" r:id="rId122"/>
    <sheet name="T 11.1 (c)" sheetId="459" r:id="rId123"/>
    <sheet name="T 11.2-11.3" sheetId="460" r:id="rId124"/>
    <sheet name="T 12.1 - 12.2" sheetId="467" r:id="rId125"/>
    <sheet name="T 12.3" sheetId="468" r:id="rId126"/>
    <sheet name="T 12.4" sheetId="469" r:id="rId127"/>
    <sheet name="T 12.5" sheetId="470" r:id="rId128"/>
    <sheet name="T 12.6" sheetId="471" r:id="rId129"/>
    <sheet name="T 12.7" sheetId="472" r:id="rId130"/>
    <sheet name="T 12.8" sheetId="473" r:id="rId131"/>
    <sheet name="T 12.9" sheetId="474" r:id="rId132"/>
    <sheet name="T 12.10" sheetId="475" r:id="rId133"/>
    <sheet name="T 12.11" sheetId="476" r:id="rId134"/>
    <sheet name="T 12.12" sheetId="477" r:id="rId135"/>
    <sheet name="T 12.13 - 12.14" sheetId="478" r:id="rId136"/>
    <sheet name="T 12.15" sheetId="479" r:id="rId137"/>
    <sheet name="T 12.16" sheetId="480" r:id="rId138"/>
    <sheet name="T 12.17" sheetId="481" r:id="rId139"/>
    <sheet name="T 12.18" sheetId="482" r:id="rId140"/>
    <sheet name="T 12.19(a)" sheetId="483" r:id="rId141"/>
    <sheet name="T 12.19(b)" sheetId="484" r:id="rId142"/>
    <sheet name="T 12.20" sheetId="485" r:id="rId143"/>
    <sheet name="T 12.21" sheetId="486" r:id="rId144"/>
    <sheet name="T 12.22" sheetId="487" r:id="rId145"/>
    <sheet name="T 12.23" sheetId="488" r:id="rId146"/>
    <sheet name="T 12.24" sheetId="489" r:id="rId147"/>
    <sheet name="T 12.25" sheetId="490" r:id="rId148"/>
    <sheet name="T 13.1" sheetId="461" r:id="rId149"/>
    <sheet name="T 13.2 -13.3" sheetId="462" r:id="rId150"/>
    <sheet name="T 13.4" sheetId="463" r:id="rId151"/>
    <sheet name="T 13.5 -13.6" sheetId="464" r:id="rId152"/>
    <sheet name="T 13.7 - 13.8" sheetId="465" r:id="rId153"/>
    <sheet name="T 13.9" sheetId="466" r:id="rId154"/>
    <sheet name="T 14.1 - 14.2" sheetId="450" r:id="rId155"/>
    <sheet name="T 15.1 - 15.2" sheetId="451" r:id="rId156"/>
    <sheet name="T 15.3" sheetId="452" r:id="rId157"/>
    <sheet name="T 15.4 &amp; 15.5" sheetId="453" r:id="rId158"/>
    <sheet name="T 15.6" sheetId="454" r:id="rId159"/>
    <sheet name="T 15.7" sheetId="389" r:id="rId160"/>
    <sheet name="T 15.8 (a)" sheetId="393" r:id="rId161"/>
    <sheet name="T 15.8 (b)" sheetId="391" r:id="rId162"/>
    <sheet name="T 15.9" sheetId="390" r:id="rId163"/>
    <sheet name="T 15.10" sheetId="433" r:id="rId164"/>
    <sheet name="T 15.11" sheetId="434" r:id="rId165"/>
    <sheet name="T 15.12 &amp; 15.13" sheetId="435" r:id="rId166"/>
    <sheet name="T 15.14 &amp; 15.15" sheetId="436" r:id="rId167"/>
    <sheet name="T 16.1" sheetId="364" r:id="rId168"/>
    <sheet name="T 16.2" sheetId="365" r:id="rId169"/>
    <sheet name="T 16.3" sheetId="366" r:id="rId170"/>
    <sheet name="T 16.4" sheetId="367" r:id="rId171"/>
    <sheet name="T 16.5" sheetId="368" r:id="rId172"/>
    <sheet name="T 16.6" sheetId="369" r:id="rId173"/>
    <sheet name="T 16.7" sheetId="370" r:id="rId174"/>
    <sheet name="T 17.1" sheetId="371" r:id="rId175"/>
    <sheet name="T 17.2" sheetId="372" r:id="rId176"/>
    <sheet name="T 17.3" sheetId="373" r:id="rId177"/>
    <sheet name="T 17.4" sheetId="374" r:id="rId178"/>
    <sheet name="T 17.5" sheetId="375" r:id="rId179"/>
    <sheet name="T 17.6" sheetId="376" r:id="rId180"/>
    <sheet name="T 17.7 &amp; 17.8" sheetId="377" r:id="rId181"/>
    <sheet name="T 17.9" sheetId="378" r:id="rId182"/>
    <sheet name="T 17.10" sheetId="379" r:id="rId183"/>
    <sheet name="T 17.11" sheetId="380" r:id="rId184"/>
    <sheet name="T 17.12" sheetId="392" r:id="rId185"/>
  </sheets>
  <externalReferences>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s>
  <definedNames>
    <definedName name="__123Graph_A" localSheetId="2" hidden="1">[1]Work_sect!#REF!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1" hidden="1">[1]Work_sect!#REF!</definedName>
    <definedName name="__123Graph_A" localSheetId="52"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59" hidden="1">[1]Work_sect!#REF!</definedName>
    <definedName name="__123Graph_A" localSheetId="60" hidden="1">[1]Work_sect!#REF!</definedName>
    <definedName name="__123Graph_A" localSheetId="61" hidden="1">[1]Work_sect!#REF!</definedName>
    <definedName name="__123Graph_A" localSheetId="62" hidden="1">[1]Work_sect!#REF!</definedName>
    <definedName name="__123Graph_A" localSheetId="63" hidden="1">[1]Work_sect!#REF!</definedName>
    <definedName name="__123Graph_A" localSheetId="64" hidden="1">[1]Work_sect!#REF!</definedName>
    <definedName name="__123Graph_A" localSheetId="67" hidden="1">[1]Work_sect!#REF!</definedName>
    <definedName name="__123Graph_A" localSheetId="74" hidden="1">[1]Work_sect!#REF!</definedName>
    <definedName name="__123Graph_A" localSheetId="88" hidden="1">[1]Work_sect!#REF!</definedName>
    <definedName name="__123Graph_A" localSheetId="89" hidden="1">[1]Work_sect!#REF!</definedName>
    <definedName name="__123Graph_A" localSheetId="90" hidden="1">[1]Work_sect!#REF!</definedName>
    <definedName name="__123Graph_A" hidden="1">[1]Work_sect!#REF!</definedName>
    <definedName name="__123Graph_ACurrent" hidden="1">[2]CPIINDEX!$O$263:$O$310</definedName>
    <definedName name="__123Graph_AREER" localSheetId="2" hidden="1">[3]ER!#REF!</definedName>
    <definedName name="__123Graph_AREER" localSheetId="46" hidden="1">[3]ER!#REF!</definedName>
    <definedName name="__123Graph_AREER" localSheetId="47" hidden="1">[3]ER!#REF!</definedName>
    <definedName name="__123Graph_AREER" localSheetId="48" hidden="1">[3]ER!#REF!</definedName>
    <definedName name="__123Graph_AREER" localSheetId="49" hidden="1">[3]ER!#REF!</definedName>
    <definedName name="__123Graph_AREER" localSheetId="50" hidden="1">[3]ER!#REF!</definedName>
    <definedName name="__123Graph_AREER" localSheetId="51" hidden="1">[3]ER!#REF!</definedName>
    <definedName name="__123Graph_AREER" localSheetId="52" hidden="1">[3]ER!#REF!</definedName>
    <definedName name="__123Graph_AREER" localSheetId="56" hidden="1">[3]ER!#REF!</definedName>
    <definedName name="__123Graph_AREER" localSheetId="57" hidden="1">[3]ER!#REF!</definedName>
    <definedName name="__123Graph_AREER" localSheetId="58" hidden="1">[3]ER!#REF!</definedName>
    <definedName name="__123Graph_AREER" localSheetId="59" hidden="1">[3]ER!#REF!</definedName>
    <definedName name="__123Graph_AREER" localSheetId="60" hidden="1">[3]ER!#REF!</definedName>
    <definedName name="__123Graph_AREER" localSheetId="61" hidden="1">[3]ER!#REF!</definedName>
    <definedName name="__123Graph_AREER" localSheetId="62" hidden="1">[3]ER!#REF!</definedName>
    <definedName name="__123Graph_AREER" localSheetId="63" hidden="1">[3]ER!#REF!</definedName>
    <definedName name="__123Graph_AREER" localSheetId="64" hidden="1">[3]ER!#REF!</definedName>
    <definedName name="__123Graph_AREER" localSheetId="67" hidden="1">[3]ER!#REF!</definedName>
    <definedName name="__123Graph_AREER" localSheetId="74" hidden="1">[3]ER!#REF!</definedName>
    <definedName name="__123Graph_AREER" localSheetId="88" hidden="1">[3]ER!#REF!</definedName>
    <definedName name="__123Graph_AREER" localSheetId="89" hidden="1">[3]ER!#REF!</definedName>
    <definedName name="__123Graph_AREER" localSheetId="90" hidden="1">[3]ER!#REF!</definedName>
    <definedName name="__123Graph_AREER" localSheetId="98" hidden="1">[3]ER!#REF!</definedName>
    <definedName name="__123Graph_AREER" localSheetId="108" hidden="1">[3]ER!#REF!</definedName>
    <definedName name="__123Graph_AREER" localSheetId="109" hidden="1">[3]ER!#REF!</definedName>
    <definedName name="__123Graph_AREER" localSheetId="110" hidden="1">[3]ER!#REF!</definedName>
    <definedName name="__123Graph_AREER" localSheetId="99" hidden="1">[3]ER!#REF!</definedName>
    <definedName name="__123Graph_AREER" localSheetId="100" hidden="1">[3]ER!#REF!</definedName>
    <definedName name="__123Graph_AREER" localSheetId="101" hidden="1">[3]ER!#REF!</definedName>
    <definedName name="__123Graph_AREER" localSheetId="102" hidden="1">[3]ER!#REF!</definedName>
    <definedName name="__123Graph_AREER" localSheetId="103" hidden="1">[3]ER!#REF!</definedName>
    <definedName name="__123Graph_AREER" localSheetId="104" hidden="1">[3]ER!#REF!</definedName>
    <definedName name="__123Graph_AREER" localSheetId="105" hidden="1">[3]ER!#REF!</definedName>
    <definedName name="__123Graph_AREER" localSheetId="106" hidden="1">[3]ER!#REF!</definedName>
    <definedName name="__123Graph_AREER" localSheetId="107" hidden="1">[3]ER!#REF!</definedName>
    <definedName name="__123Graph_AREER" hidden="1">[3]ER!#REF!</definedName>
    <definedName name="__123Graph_B" localSheetId="2" hidden="1">[1]Work_sect!#REF!</definedName>
    <definedName name="__123Graph_B" localSheetId="46" hidden="1">[1]Work_sect!#REF!</definedName>
    <definedName name="__123Graph_B" localSheetId="47" hidden="1">[1]Work_sect!#REF!</definedName>
    <definedName name="__123Graph_B" localSheetId="48" hidden="1">[1]Work_sect!#REF!</definedName>
    <definedName name="__123Graph_B" localSheetId="49" hidden="1">[1]Work_sect!#REF!</definedName>
    <definedName name="__123Graph_B" localSheetId="50" hidden="1">[1]Work_sect!#REF!</definedName>
    <definedName name="__123Graph_B" localSheetId="51" hidden="1">[1]Work_sect!#REF!</definedName>
    <definedName name="__123Graph_B" localSheetId="52" hidden="1">[1]Work_sect!#REF!</definedName>
    <definedName name="__123Graph_B" localSheetId="56" hidden="1">[1]Work_sect!#REF!</definedName>
    <definedName name="__123Graph_B" localSheetId="57" hidden="1">[1]Work_sect!#REF!</definedName>
    <definedName name="__123Graph_B" localSheetId="58" hidden="1">[1]Work_sect!#REF!</definedName>
    <definedName name="__123Graph_B" localSheetId="59" hidden="1">[1]Work_sect!#REF!</definedName>
    <definedName name="__123Graph_B" localSheetId="60" hidden="1">[1]Work_sect!#REF!</definedName>
    <definedName name="__123Graph_B" localSheetId="61" hidden="1">[1]Work_sect!#REF!</definedName>
    <definedName name="__123Graph_B" localSheetId="62" hidden="1">[1]Work_sect!#REF!</definedName>
    <definedName name="__123Graph_B" localSheetId="63" hidden="1">[1]Work_sect!#REF!</definedName>
    <definedName name="__123Graph_B" localSheetId="64" hidden="1">[1]Work_sect!#REF!</definedName>
    <definedName name="__123Graph_B" localSheetId="67" hidden="1">[1]Work_sect!#REF!</definedName>
    <definedName name="__123Graph_B" localSheetId="74" hidden="1">[1]Work_sect!#REF!</definedName>
    <definedName name="__123Graph_B" localSheetId="88" hidden="1">[1]Work_sect!#REF!</definedName>
    <definedName name="__123Graph_B" localSheetId="89" hidden="1">[1]Work_sect!#REF!</definedName>
    <definedName name="__123Graph_B" localSheetId="90" hidden="1">[1]Work_sect!#REF!</definedName>
    <definedName name="__123Graph_B" localSheetId="98" hidden="1">[1]Work_sect!#REF!</definedName>
    <definedName name="__123Graph_B" localSheetId="108" hidden="1">[1]Work_sect!#REF!</definedName>
    <definedName name="__123Graph_B" localSheetId="109" hidden="1">[1]Work_sect!#REF!</definedName>
    <definedName name="__123Graph_B" localSheetId="110" hidden="1">[1]Work_sect!#REF!</definedName>
    <definedName name="__123Graph_B" localSheetId="99" hidden="1">[1]Work_sect!#REF!</definedName>
    <definedName name="__123Graph_B" localSheetId="100" hidden="1">[1]Work_sect!#REF!</definedName>
    <definedName name="__123Graph_B" localSheetId="101" hidden="1">[1]Work_sect!#REF!</definedName>
    <definedName name="__123Graph_B" localSheetId="102" hidden="1">[1]Work_sect!#REF!</definedName>
    <definedName name="__123Graph_B" localSheetId="103" hidden="1">[1]Work_sect!#REF!</definedName>
    <definedName name="__123Graph_B" localSheetId="104" hidden="1">[1]Work_sect!#REF!</definedName>
    <definedName name="__123Graph_B" localSheetId="105" hidden="1">[1]Work_sect!#REF!</definedName>
    <definedName name="__123Graph_B" localSheetId="106" hidden="1">[1]Work_sect!#REF!</definedName>
    <definedName name="__123Graph_B" localSheetId="107" hidden="1">[1]Work_sect!#REF!</definedName>
    <definedName name="__123Graph_B" hidden="1">[1]Work_sect!#REF!</definedName>
    <definedName name="__123Graph_BCurrent" hidden="1">[2]CPIINDEX!$S$263:$S$310</definedName>
    <definedName name="__123Graph_BREER" localSheetId="2" hidden="1">[3]ER!#REF!</definedName>
    <definedName name="__123Graph_BREER" localSheetId="46" hidden="1">[3]ER!#REF!</definedName>
    <definedName name="__123Graph_BREER" localSheetId="47" hidden="1">[3]ER!#REF!</definedName>
    <definedName name="__123Graph_BREER" localSheetId="48" hidden="1">[3]ER!#REF!</definedName>
    <definedName name="__123Graph_BREER" localSheetId="49" hidden="1">[3]ER!#REF!</definedName>
    <definedName name="__123Graph_BREER" localSheetId="50" hidden="1">[3]ER!#REF!</definedName>
    <definedName name="__123Graph_BREER" localSheetId="51" hidden="1">[3]ER!#REF!</definedName>
    <definedName name="__123Graph_BREER" localSheetId="52" hidden="1">[3]ER!#REF!</definedName>
    <definedName name="__123Graph_BREER" localSheetId="56" hidden="1">[3]ER!#REF!</definedName>
    <definedName name="__123Graph_BREER" localSheetId="57" hidden="1">[3]ER!#REF!</definedName>
    <definedName name="__123Graph_BREER" localSheetId="58" hidden="1">[3]ER!#REF!</definedName>
    <definedName name="__123Graph_BREER" localSheetId="59" hidden="1">[3]ER!#REF!</definedName>
    <definedName name="__123Graph_BREER" localSheetId="60" hidden="1">[3]ER!#REF!</definedName>
    <definedName name="__123Graph_BREER" localSheetId="61" hidden="1">[3]ER!#REF!</definedName>
    <definedName name="__123Graph_BREER" localSheetId="62" hidden="1">[3]ER!#REF!</definedName>
    <definedName name="__123Graph_BREER" localSheetId="63" hidden="1">[3]ER!#REF!</definedName>
    <definedName name="__123Graph_BREER" localSheetId="64" hidden="1">[3]ER!#REF!</definedName>
    <definedName name="__123Graph_BREER" localSheetId="67" hidden="1">[3]ER!#REF!</definedName>
    <definedName name="__123Graph_BREER" localSheetId="74" hidden="1">[3]ER!#REF!</definedName>
    <definedName name="__123Graph_BREER" localSheetId="88" hidden="1">[3]ER!#REF!</definedName>
    <definedName name="__123Graph_BREER" localSheetId="89" hidden="1">[3]ER!#REF!</definedName>
    <definedName name="__123Graph_BREER" localSheetId="90" hidden="1">[3]ER!#REF!</definedName>
    <definedName name="__123Graph_BREER" localSheetId="98" hidden="1">[3]ER!#REF!</definedName>
    <definedName name="__123Graph_BREER" localSheetId="108" hidden="1">[3]ER!#REF!</definedName>
    <definedName name="__123Graph_BREER" localSheetId="109" hidden="1">[3]ER!#REF!</definedName>
    <definedName name="__123Graph_BREER" localSheetId="110" hidden="1">[3]ER!#REF!</definedName>
    <definedName name="__123Graph_BREER" localSheetId="99" hidden="1">[3]ER!#REF!</definedName>
    <definedName name="__123Graph_BREER" localSheetId="100" hidden="1">[3]ER!#REF!</definedName>
    <definedName name="__123Graph_BREER" localSheetId="101" hidden="1">[3]ER!#REF!</definedName>
    <definedName name="__123Graph_BREER" localSheetId="102" hidden="1">[3]ER!#REF!</definedName>
    <definedName name="__123Graph_BREER" localSheetId="103" hidden="1">[3]ER!#REF!</definedName>
    <definedName name="__123Graph_BREER" localSheetId="104" hidden="1">[3]ER!#REF!</definedName>
    <definedName name="__123Graph_BREER" localSheetId="105" hidden="1">[3]ER!#REF!</definedName>
    <definedName name="__123Graph_BREER" localSheetId="106" hidden="1">[3]ER!#REF!</definedName>
    <definedName name="__123Graph_BREER" localSheetId="107" hidden="1">[3]ER!#REF!</definedName>
    <definedName name="__123Graph_BREER" hidden="1">[3]ER!#REF!</definedName>
    <definedName name="__123Graph_C" localSheetId="2" hidden="1">[1]Work_sect!#REF!</definedName>
    <definedName name="__123Graph_C" localSheetId="46" hidden="1">[1]Work_sect!#REF!</definedName>
    <definedName name="__123Graph_C" localSheetId="47" hidden="1">[1]Work_sect!#REF!</definedName>
    <definedName name="__123Graph_C" localSheetId="48" hidden="1">[1]Work_sect!#REF!</definedName>
    <definedName name="__123Graph_C" localSheetId="49" hidden="1">[1]Work_sect!#REF!</definedName>
    <definedName name="__123Graph_C" localSheetId="50" hidden="1">[1]Work_sect!#REF!</definedName>
    <definedName name="__123Graph_C" localSheetId="51" hidden="1">[1]Work_sect!#REF!</definedName>
    <definedName name="__123Graph_C" localSheetId="52" hidden="1">[1]Work_sect!#REF!</definedName>
    <definedName name="__123Graph_C" localSheetId="56" hidden="1">[1]Work_sect!#REF!</definedName>
    <definedName name="__123Graph_C" localSheetId="57" hidden="1">[1]Work_sect!#REF!</definedName>
    <definedName name="__123Graph_C" localSheetId="58" hidden="1">[1]Work_sect!#REF!</definedName>
    <definedName name="__123Graph_C" localSheetId="59" hidden="1">[1]Work_sect!#REF!</definedName>
    <definedName name="__123Graph_C" localSheetId="60" hidden="1">[1]Work_sect!#REF!</definedName>
    <definedName name="__123Graph_C" localSheetId="61" hidden="1">[1]Work_sect!#REF!</definedName>
    <definedName name="__123Graph_C" localSheetId="62" hidden="1">[1]Work_sect!#REF!</definedName>
    <definedName name="__123Graph_C" localSheetId="63" hidden="1">[1]Work_sect!#REF!</definedName>
    <definedName name="__123Graph_C" localSheetId="64" hidden="1">[1]Work_sect!#REF!</definedName>
    <definedName name="__123Graph_C" localSheetId="67" hidden="1">[1]Work_sect!#REF!</definedName>
    <definedName name="__123Graph_C" localSheetId="74" hidden="1">[1]Work_sect!#REF!</definedName>
    <definedName name="__123Graph_C" localSheetId="88" hidden="1">[1]Work_sect!#REF!</definedName>
    <definedName name="__123Graph_C" localSheetId="89" hidden="1">[1]Work_sect!#REF!</definedName>
    <definedName name="__123Graph_C" localSheetId="90" hidden="1">[1]Work_sect!#REF!</definedName>
    <definedName name="__123Graph_C" localSheetId="98" hidden="1">[1]Work_sect!#REF!</definedName>
    <definedName name="__123Graph_C" localSheetId="108" hidden="1">[1]Work_sect!#REF!</definedName>
    <definedName name="__123Graph_C" localSheetId="109" hidden="1">[1]Work_sect!#REF!</definedName>
    <definedName name="__123Graph_C" localSheetId="110" hidden="1">[1]Work_sect!#REF!</definedName>
    <definedName name="__123Graph_C" localSheetId="99" hidden="1">[1]Work_sect!#REF!</definedName>
    <definedName name="__123Graph_C" localSheetId="100" hidden="1">[1]Work_sect!#REF!</definedName>
    <definedName name="__123Graph_C" localSheetId="101" hidden="1">[1]Work_sect!#REF!</definedName>
    <definedName name="__123Graph_C" localSheetId="102" hidden="1">[1]Work_sect!#REF!</definedName>
    <definedName name="__123Graph_C" localSheetId="103" hidden="1">[1]Work_sect!#REF!</definedName>
    <definedName name="__123Graph_C" localSheetId="104" hidden="1">[1]Work_sect!#REF!</definedName>
    <definedName name="__123Graph_C" localSheetId="105" hidden="1">[1]Work_sect!#REF!</definedName>
    <definedName name="__123Graph_C" localSheetId="106" hidden="1">[1]Work_sect!#REF!</definedName>
    <definedName name="__123Graph_C" localSheetId="107" hidden="1">[1]Work_sect!#REF!</definedName>
    <definedName name="__123Graph_C" hidden="1">[1]Work_sect!#REF!</definedName>
    <definedName name="__123Graph_CREER" localSheetId="2" hidden="1">[3]ER!#REF!</definedName>
    <definedName name="__123Graph_CREER" localSheetId="46" hidden="1">[3]ER!#REF!</definedName>
    <definedName name="__123Graph_CREER" localSheetId="47" hidden="1">[3]ER!#REF!</definedName>
    <definedName name="__123Graph_CREER" localSheetId="48" hidden="1">[3]ER!#REF!</definedName>
    <definedName name="__123Graph_CREER" localSheetId="49" hidden="1">[3]ER!#REF!</definedName>
    <definedName name="__123Graph_CREER" localSheetId="50" hidden="1">[3]ER!#REF!</definedName>
    <definedName name="__123Graph_CREER" localSheetId="51" hidden="1">[3]ER!#REF!</definedName>
    <definedName name="__123Graph_CREER" localSheetId="52" hidden="1">[3]ER!#REF!</definedName>
    <definedName name="__123Graph_CREER" localSheetId="56" hidden="1">[3]ER!#REF!</definedName>
    <definedName name="__123Graph_CREER" localSheetId="57" hidden="1">[3]ER!#REF!</definedName>
    <definedName name="__123Graph_CREER" localSheetId="58" hidden="1">[3]ER!#REF!</definedName>
    <definedName name="__123Graph_CREER" localSheetId="59" hidden="1">[3]ER!#REF!</definedName>
    <definedName name="__123Graph_CREER" localSheetId="60" hidden="1">[3]ER!#REF!</definedName>
    <definedName name="__123Graph_CREER" localSheetId="61" hidden="1">[3]ER!#REF!</definedName>
    <definedName name="__123Graph_CREER" localSheetId="62" hidden="1">[3]ER!#REF!</definedName>
    <definedName name="__123Graph_CREER" localSheetId="63" hidden="1">[3]ER!#REF!</definedName>
    <definedName name="__123Graph_CREER" localSheetId="64" hidden="1">[3]ER!#REF!</definedName>
    <definedName name="__123Graph_CREER" localSheetId="67" hidden="1">[3]ER!#REF!</definedName>
    <definedName name="__123Graph_CREER" localSheetId="74" hidden="1">[3]ER!#REF!</definedName>
    <definedName name="__123Graph_CREER" localSheetId="88" hidden="1">[3]ER!#REF!</definedName>
    <definedName name="__123Graph_CREER" localSheetId="89" hidden="1">[3]ER!#REF!</definedName>
    <definedName name="__123Graph_CREER" localSheetId="90" hidden="1">[3]ER!#REF!</definedName>
    <definedName name="__123Graph_CREER" localSheetId="98" hidden="1">[3]ER!#REF!</definedName>
    <definedName name="__123Graph_CREER" localSheetId="108" hidden="1">[3]ER!#REF!</definedName>
    <definedName name="__123Graph_CREER" localSheetId="109" hidden="1">[3]ER!#REF!</definedName>
    <definedName name="__123Graph_CREER" localSheetId="110" hidden="1">[3]ER!#REF!</definedName>
    <definedName name="__123Graph_CREER" localSheetId="99" hidden="1">[3]ER!#REF!</definedName>
    <definedName name="__123Graph_CREER" localSheetId="100" hidden="1">[3]ER!#REF!</definedName>
    <definedName name="__123Graph_CREER" localSheetId="101" hidden="1">[3]ER!#REF!</definedName>
    <definedName name="__123Graph_CREER" localSheetId="102" hidden="1">[3]ER!#REF!</definedName>
    <definedName name="__123Graph_CREER" localSheetId="103" hidden="1">[3]ER!#REF!</definedName>
    <definedName name="__123Graph_CREER" localSheetId="104" hidden="1">[3]ER!#REF!</definedName>
    <definedName name="__123Graph_CREER" localSheetId="105" hidden="1">[3]ER!#REF!</definedName>
    <definedName name="__123Graph_CREER" localSheetId="106" hidden="1">[3]ER!#REF!</definedName>
    <definedName name="__123Graph_CREER" localSheetId="107" hidden="1">[3]ER!#REF!</definedName>
    <definedName name="__123Graph_CREER" hidden="1">[3]ER!#REF!</definedName>
    <definedName name="__123Graph_D" localSheetId="2" hidden="1">[1]Work_sect!#REF!</definedName>
    <definedName name="__123Graph_D" localSheetId="46" hidden="1">[1]Work_sect!#REF!</definedName>
    <definedName name="__123Graph_D" localSheetId="47" hidden="1">[1]Work_sect!#REF!</definedName>
    <definedName name="__123Graph_D" localSheetId="48" hidden="1">[1]Work_sect!#REF!</definedName>
    <definedName name="__123Graph_D" localSheetId="49" hidden="1">[1]Work_sect!#REF!</definedName>
    <definedName name="__123Graph_D" localSheetId="50" hidden="1">[1]Work_sect!#REF!</definedName>
    <definedName name="__123Graph_D" localSheetId="51" hidden="1">[1]Work_sect!#REF!</definedName>
    <definedName name="__123Graph_D" localSheetId="52" hidden="1">[1]Work_sect!#REF!</definedName>
    <definedName name="__123Graph_D" localSheetId="56" hidden="1">[1]Work_sect!#REF!</definedName>
    <definedName name="__123Graph_D" localSheetId="57" hidden="1">[1]Work_sect!#REF!</definedName>
    <definedName name="__123Graph_D" localSheetId="58" hidden="1">[1]Work_sect!#REF!</definedName>
    <definedName name="__123Graph_D" localSheetId="59" hidden="1">[1]Work_sect!#REF!</definedName>
    <definedName name="__123Graph_D" localSheetId="60" hidden="1">[1]Work_sect!#REF!</definedName>
    <definedName name="__123Graph_D" localSheetId="61" hidden="1">[1]Work_sect!#REF!</definedName>
    <definedName name="__123Graph_D" localSheetId="62" hidden="1">[1]Work_sect!#REF!</definedName>
    <definedName name="__123Graph_D" localSheetId="63" hidden="1">[1]Work_sect!#REF!</definedName>
    <definedName name="__123Graph_D" localSheetId="64" hidden="1">[1]Work_sect!#REF!</definedName>
    <definedName name="__123Graph_D" localSheetId="67" hidden="1">[1]Work_sect!#REF!</definedName>
    <definedName name="__123Graph_D" localSheetId="74" hidden="1">[1]Work_sect!#REF!</definedName>
    <definedName name="__123Graph_D" localSheetId="88" hidden="1">[1]Work_sect!#REF!</definedName>
    <definedName name="__123Graph_D" localSheetId="89" hidden="1">[1]Work_sect!#REF!</definedName>
    <definedName name="__123Graph_D" localSheetId="90" hidden="1">[1]Work_sect!#REF!</definedName>
    <definedName name="__123Graph_D" localSheetId="98" hidden="1">[1]Work_sect!#REF!</definedName>
    <definedName name="__123Graph_D" localSheetId="108" hidden="1">[1]Work_sect!#REF!</definedName>
    <definedName name="__123Graph_D" localSheetId="109" hidden="1">[1]Work_sect!#REF!</definedName>
    <definedName name="__123Graph_D" localSheetId="110" hidden="1">[1]Work_sect!#REF!</definedName>
    <definedName name="__123Graph_D" localSheetId="99" hidden="1">[1]Work_sect!#REF!</definedName>
    <definedName name="__123Graph_D" localSheetId="100" hidden="1">[1]Work_sect!#REF!</definedName>
    <definedName name="__123Graph_D" localSheetId="101" hidden="1">[1]Work_sect!#REF!</definedName>
    <definedName name="__123Graph_D" localSheetId="102" hidden="1">[1]Work_sect!#REF!</definedName>
    <definedName name="__123Graph_D" localSheetId="103" hidden="1">[1]Work_sect!#REF!</definedName>
    <definedName name="__123Graph_D" localSheetId="104" hidden="1">[1]Work_sect!#REF!</definedName>
    <definedName name="__123Graph_D" localSheetId="105" hidden="1">[1]Work_sect!#REF!</definedName>
    <definedName name="__123Graph_D" localSheetId="106" hidden="1">[1]Work_sect!#REF!</definedName>
    <definedName name="__123Graph_D" localSheetId="107" hidden="1">[1]Work_sect!#REF!</definedName>
    <definedName name="__123Graph_D" hidden="1">[1]Work_sect!#REF!</definedName>
    <definedName name="__123Graph_E" localSheetId="2" hidden="1">[1]Work_sect!#REF!</definedName>
    <definedName name="__123Graph_E" localSheetId="46" hidden="1">[1]Work_sect!#REF!</definedName>
    <definedName name="__123Graph_E" localSheetId="47" hidden="1">[1]Work_sect!#REF!</definedName>
    <definedName name="__123Graph_E" localSheetId="48" hidden="1">[1]Work_sect!#REF!</definedName>
    <definedName name="__123Graph_E" localSheetId="49" hidden="1">[1]Work_sect!#REF!</definedName>
    <definedName name="__123Graph_E" localSheetId="50" hidden="1">[1]Work_sect!#REF!</definedName>
    <definedName name="__123Graph_E" localSheetId="51" hidden="1">[1]Work_sect!#REF!</definedName>
    <definedName name="__123Graph_E" localSheetId="52" hidden="1">[1]Work_sect!#REF!</definedName>
    <definedName name="__123Graph_E" localSheetId="56" hidden="1">[1]Work_sect!#REF!</definedName>
    <definedName name="__123Graph_E" localSheetId="57" hidden="1">[1]Work_sect!#REF!</definedName>
    <definedName name="__123Graph_E" localSheetId="58" hidden="1">[1]Work_sect!#REF!</definedName>
    <definedName name="__123Graph_E" localSheetId="59" hidden="1">[1]Work_sect!#REF!</definedName>
    <definedName name="__123Graph_E" localSheetId="60" hidden="1">[1]Work_sect!#REF!</definedName>
    <definedName name="__123Graph_E" localSheetId="61" hidden="1">[1]Work_sect!#REF!</definedName>
    <definedName name="__123Graph_E" localSheetId="62" hidden="1">[1]Work_sect!#REF!</definedName>
    <definedName name="__123Graph_E" localSheetId="63" hidden="1">[1]Work_sect!#REF!</definedName>
    <definedName name="__123Graph_E" localSheetId="64" hidden="1">[1]Work_sect!#REF!</definedName>
    <definedName name="__123Graph_E" localSheetId="67" hidden="1">[1]Work_sect!#REF!</definedName>
    <definedName name="__123Graph_E" localSheetId="74" hidden="1">[1]Work_sect!#REF!</definedName>
    <definedName name="__123Graph_E" localSheetId="88" hidden="1">[1]Work_sect!#REF!</definedName>
    <definedName name="__123Graph_E" localSheetId="89" hidden="1">[1]Work_sect!#REF!</definedName>
    <definedName name="__123Graph_E" localSheetId="90" hidden="1">[1]Work_sect!#REF!</definedName>
    <definedName name="__123Graph_E" localSheetId="98" hidden="1">[1]Work_sect!#REF!</definedName>
    <definedName name="__123Graph_E" localSheetId="108" hidden="1">[1]Work_sect!#REF!</definedName>
    <definedName name="__123Graph_E" localSheetId="109" hidden="1">[1]Work_sect!#REF!</definedName>
    <definedName name="__123Graph_E" localSheetId="110" hidden="1">[1]Work_sect!#REF!</definedName>
    <definedName name="__123Graph_E" localSheetId="99" hidden="1">[1]Work_sect!#REF!</definedName>
    <definedName name="__123Graph_E" localSheetId="100" hidden="1">[1]Work_sect!#REF!</definedName>
    <definedName name="__123Graph_E" localSheetId="101" hidden="1">[1]Work_sect!#REF!</definedName>
    <definedName name="__123Graph_E" localSheetId="102" hidden="1">[1]Work_sect!#REF!</definedName>
    <definedName name="__123Graph_E" localSheetId="103" hidden="1">[1]Work_sect!#REF!</definedName>
    <definedName name="__123Graph_E" localSheetId="104" hidden="1">[1]Work_sect!#REF!</definedName>
    <definedName name="__123Graph_E" localSheetId="105" hidden="1">[1]Work_sect!#REF!</definedName>
    <definedName name="__123Graph_E" localSheetId="106" hidden="1">[1]Work_sect!#REF!</definedName>
    <definedName name="__123Graph_E" localSheetId="107" hidden="1">[1]Work_sect!#REF!</definedName>
    <definedName name="__123Graph_E" hidden="1">[1]Work_sect!#REF!</definedName>
    <definedName name="__123Graph_F" localSheetId="2" hidden="1">[1]Work_sect!#REF!</definedName>
    <definedName name="__123Graph_F" localSheetId="46" hidden="1">[1]Work_sect!#REF!</definedName>
    <definedName name="__123Graph_F" localSheetId="47" hidden="1">[1]Work_sect!#REF!</definedName>
    <definedName name="__123Graph_F" localSheetId="48" hidden="1">[1]Work_sect!#REF!</definedName>
    <definedName name="__123Graph_F" localSheetId="49" hidden="1">[1]Work_sect!#REF!</definedName>
    <definedName name="__123Graph_F" localSheetId="50" hidden="1">[1]Work_sect!#REF!</definedName>
    <definedName name="__123Graph_F" localSheetId="51" hidden="1">[1]Work_sect!#REF!</definedName>
    <definedName name="__123Graph_F" localSheetId="52" hidden="1">[1]Work_sect!#REF!</definedName>
    <definedName name="__123Graph_F" localSheetId="56" hidden="1">[1]Work_sect!#REF!</definedName>
    <definedName name="__123Graph_F" localSheetId="57" hidden="1">[1]Work_sect!#REF!</definedName>
    <definedName name="__123Graph_F" localSheetId="58" hidden="1">[1]Work_sect!#REF!</definedName>
    <definedName name="__123Graph_F" localSheetId="59" hidden="1">[1]Work_sect!#REF!</definedName>
    <definedName name="__123Graph_F" localSheetId="60" hidden="1">[1]Work_sect!#REF!</definedName>
    <definedName name="__123Graph_F" localSheetId="61" hidden="1">[1]Work_sect!#REF!</definedName>
    <definedName name="__123Graph_F" localSheetId="62" hidden="1">[1]Work_sect!#REF!</definedName>
    <definedName name="__123Graph_F" localSheetId="63" hidden="1">[1]Work_sect!#REF!</definedName>
    <definedName name="__123Graph_F" localSheetId="64" hidden="1">[1]Work_sect!#REF!</definedName>
    <definedName name="__123Graph_F" localSheetId="67" hidden="1">[1]Work_sect!#REF!</definedName>
    <definedName name="__123Graph_F" localSheetId="74" hidden="1">[1]Work_sect!#REF!</definedName>
    <definedName name="__123Graph_F" localSheetId="88" hidden="1">[1]Work_sect!#REF!</definedName>
    <definedName name="__123Graph_F" localSheetId="89" hidden="1">[1]Work_sect!#REF!</definedName>
    <definedName name="__123Graph_F" localSheetId="90" hidden="1">[1]Work_sect!#REF!</definedName>
    <definedName name="__123Graph_F" hidden="1">[1]Work_sect!#REF!</definedName>
    <definedName name="__123Graph_X" localSheetId="2" hidden="1">[1]Work_sect!#REF!</definedName>
    <definedName name="__123Graph_X" localSheetId="46" hidden="1">[1]Work_sect!#REF!</definedName>
    <definedName name="__123Graph_X" localSheetId="47" hidden="1">[1]Work_sect!#REF!</definedName>
    <definedName name="__123Graph_X" localSheetId="48" hidden="1">[1]Work_sect!#REF!</definedName>
    <definedName name="__123Graph_X" localSheetId="49" hidden="1">[1]Work_sect!#REF!</definedName>
    <definedName name="__123Graph_X" localSheetId="50" hidden="1">[1]Work_sect!#REF!</definedName>
    <definedName name="__123Graph_X" localSheetId="51" hidden="1">[1]Work_sect!#REF!</definedName>
    <definedName name="__123Graph_X" localSheetId="52" hidden="1">[1]Work_sect!#REF!</definedName>
    <definedName name="__123Graph_X" localSheetId="56" hidden="1">[1]Work_sect!#REF!</definedName>
    <definedName name="__123Graph_X" localSheetId="57" hidden="1">[1]Work_sect!#REF!</definedName>
    <definedName name="__123Graph_X" localSheetId="58" hidden="1">[1]Work_sect!#REF!</definedName>
    <definedName name="__123Graph_X" localSheetId="59" hidden="1">[1]Work_sect!#REF!</definedName>
    <definedName name="__123Graph_X" localSheetId="60" hidden="1">[1]Work_sect!#REF!</definedName>
    <definedName name="__123Graph_X" localSheetId="61" hidden="1">[1]Work_sect!#REF!</definedName>
    <definedName name="__123Graph_X" localSheetId="62" hidden="1">[1]Work_sect!#REF!</definedName>
    <definedName name="__123Graph_X" localSheetId="63" hidden="1">[1]Work_sect!#REF!</definedName>
    <definedName name="__123Graph_X" localSheetId="64" hidden="1">[1]Work_sect!#REF!</definedName>
    <definedName name="__123Graph_X" localSheetId="67" hidden="1">[1]Work_sect!#REF!</definedName>
    <definedName name="__123Graph_X" localSheetId="74" hidden="1">[1]Work_sect!#REF!</definedName>
    <definedName name="__123Graph_X" localSheetId="88" hidden="1">[1]Work_sect!#REF!</definedName>
    <definedName name="__123Graph_X" localSheetId="89" hidden="1">[1]Work_sect!#REF!</definedName>
    <definedName name="__123Graph_X" localSheetId="90" hidden="1">[1]Work_sect!#REF!</definedName>
    <definedName name="__123Graph_X" hidden="1">[1]Work_sect!#REF!</definedName>
    <definedName name="__123Graph_XCurrent" hidden="1">[2]CPIINDEX!$B$263:$B$310</definedName>
    <definedName name="_10__123Graph_BChart_4A" localSheetId="2" hidden="1">[2]CPIINDEX!#REF!</definedName>
    <definedName name="_10__123Graph_BChart_4A" localSheetId="46" hidden="1">[2]CPIINDEX!#REF!</definedName>
    <definedName name="_10__123Graph_BChart_4A" localSheetId="47" hidden="1">[2]CPIINDEX!#REF!</definedName>
    <definedName name="_10__123Graph_BChart_4A" localSheetId="48" hidden="1">[2]CPIINDEX!#REF!</definedName>
    <definedName name="_10__123Graph_BChart_4A" localSheetId="49" hidden="1">[2]CPIINDEX!#REF!</definedName>
    <definedName name="_10__123Graph_BChart_4A" localSheetId="50" hidden="1">[2]CPIINDEX!#REF!</definedName>
    <definedName name="_10__123Graph_BChart_4A" localSheetId="51" hidden="1">[2]CPIINDEX!#REF!</definedName>
    <definedName name="_10__123Graph_BChart_4A" localSheetId="52" hidden="1">[2]CPIINDEX!#REF!</definedName>
    <definedName name="_10__123Graph_BChart_4A" localSheetId="56" hidden="1">[2]CPIINDEX!#REF!</definedName>
    <definedName name="_10__123Graph_BChart_4A" localSheetId="57" hidden="1">[2]CPIINDEX!#REF!</definedName>
    <definedName name="_10__123Graph_BChart_4A" localSheetId="58" hidden="1">[2]CPIINDEX!#REF!</definedName>
    <definedName name="_10__123Graph_BChart_4A" localSheetId="59" hidden="1">[2]CPIINDEX!#REF!</definedName>
    <definedName name="_10__123Graph_BChart_4A" localSheetId="60" hidden="1">[2]CPIINDEX!#REF!</definedName>
    <definedName name="_10__123Graph_BChart_4A" localSheetId="61" hidden="1">[2]CPIINDEX!#REF!</definedName>
    <definedName name="_10__123Graph_BChart_4A" localSheetId="62" hidden="1">[2]CPIINDEX!#REF!</definedName>
    <definedName name="_10__123Graph_BChart_4A" localSheetId="63" hidden="1">[2]CPIINDEX!#REF!</definedName>
    <definedName name="_10__123Graph_BChart_4A" localSheetId="64" hidden="1">[2]CPIINDEX!#REF!</definedName>
    <definedName name="_10__123Graph_BChart_4A" localSheetId="67" hidden="1">[2]CPIINDEX!#REF!</definedName>
    <definedName name="_10__123Graph_BChart_4A" localSheetId="74" hidden="1">[2]CPIINDEX!#REF!</definedName>
    <definedName name="_10__123Graph_BChart_4A" localSheetId="88" hidden="1">[2]CPIINDEX!#REF!</definedName>
    <definedName name="_10__123Graph_BChart_4A" localSheetId="89" hidden="1">[2]CPIINDEX!#REF!</definedName>
    <definedName name="_10__123Graph_BChart_4A" localSheetId="90" hidden="1">[2]CPIINDEX!#REF!</definedName>
    <definedName name="_10__123Graph_BChart_4A" localSheetId="98" hidden="1">[2]CPIINDEX!#REF!</definedName>
    <definedName name="_10__123Graph_BChart_4A" localSheetId="108" hidden="1">[2]CPIINDEX!#REF!</definedName>
    <definedName name="_10__123Graph_BChart_4A" localSheetId="109" hidden="1">[2]CPIINDEX!#REF!</definedName>
    <definedName name="_10__123Graph_BChart_4A" localSheetId="110" hidden="1">[2]CPIINDEX!#REF!</definedName>
    <definedName name="_10__123Graph_BChart_4A" localSheetId="99" hidden="1">[2]CPIINDEX!#REF!</definedName>
    <definedName name="_10__123Graph_BChart_4A" localSheetId="100" hidden="1">[2]CPIINDEX!#REF!</definedName>
    <definedName name="_10__123Graph_BChart_4A" localSheetId="101" hidden="1">[2]CPIINDEX!#REF!</definedName>
    <definedName name="_10__123Graph_BChart_4A" localSheetId="102" hidden="1">[2]CPIINDEX!#REF!</definedName>
    <definedName name="_10__123Graph_BChart_4A" localSheetId="103" hidden="1">[2]CPIINDEX!#REF!</definedName>
    <definedName name="_10__123Graph_BChart_4A" localSheetId="104" hidden="1">[2]CPIINDEX!#REF!</definedName>
    <definedName name="_10__123Graph_BChart_4A" localSheetId="105" hidden="1">[2]CPIINDEX!#REF!</definedName>
    <definedName name="_10__123Graph_BChart_4A" localSheetId="106" hidden="1">[2]CPIINDEX!#REF!</definedName>
    <definedName name="_10__123Graph_BChart_4A" localSheetId="107" hidden="1">[2]CPIINDEX!#REF!</definedName>
    <definedName name="_10__123Graph_BChart_4A" hidden="1">[2]CPIINDEX!#REF!</definedName>
    <definedName name="_11__123Graph_BCPI_ER_LOG" localSheetId="2" hidden="1">[3]ER!#REF!</definedName>
    <definedName name="_11__123Graph_BCPI_ER_LOG" localSheetId="46" hidden="1">[3]ER!#REF!</definedName>
    <definedName name="_11__123Graph_BCPI_ER_LOG" localSheetId="47" hidden="1">[3]ER!#REF!</definedName>
    <definedName name="_11__123Graph_BCPI_ER_LOG" localSheetId="48" hidden="1">[3]ER!#REF!</definedName>
    <definedName name="_11__123Graph_BCPI_ER_LOG" localSheetId="49" hidden="1">[3]ER!#REF!</definedName>
    <definedName name="_11__123Graph_BCPI_ER_LOG" localSheetId="50" hidden="1">[3]ER!#REF!</definedName>
    <definedName name="_11__123Graph_BCPI_ER_LOG" localSheetId="51" hidden="1">[3]ER!#REF!</definedName>
    <definedName name="_11__123Graph_BCPI_ER_LOG" localSheetId="52" hidden="1">[3]ER!#REF!</definedName>
    <definedName name="_11__123Graph_BCPI_ER_LOG" localSheetId="56" hidden="1">[3]ER!#REF!</definedName>
    <definedName name="_11__123Graph_BCPI_ER_LOG" localSheetId="57" hidden="1">[3]ER!#REF!</definedName>
    <definedName name="_11__123Graph_BCPI_ER_LOG" localSheetId="58" hidden="1">[3]ER!#REF!</definedName>
    <definedName name="_11__123Graph_BCPI_ER_LOG" localSheetId="59" hidden="1">[3]ER!#REF!</definedName>
    <definedName name="_11__123Graph_BCPI_ER_LOG" localSheetId="60" hidden="1">[3]ER!#REF!</definedName>
    <definedName name="_11__123Graph_BCPI_ER_LOG" localSheetId="61" hidden="1">[3]ER!#REF!</definedName>
    <definedName name="_11__123Graph_BCPI_ER_LOG" localSheetId="62" hidden="1">[3]ER!#REF!</definedName>
    <definedName name="_11__123Graph_BCPI_ER_LOG" localSheetId="63" hidden="1">[3]ER!#REF!</definedName>
    <definedName name="_11__123Graph_BCPI_ER_LOG" localSheetId="64" hidden="1">[3]ER!#REF!</definedName>
    <definedName name="_11__123Graph_BCPI_ER_LOG" localSheetId="67" hidden="1">[3]ER!#REF!</definedName>
    <definedName name="_11__123Graph_BCPI_ER_LOG" localSheetId="74" hidden="1">[3]ER!#REF!</definedName>
    <definedName name="_11__123Graph_BCPI_ER_LOG" localSheetId="88" hidden="1">[3]ER!#REF!</definedName>
    <definedName name="_11__123Graph_BCPI_ER_LOG" localSheetId="89" hidden="1">[3]ER!#REF!</definedName>
    <definedName name="_11__123Graph_BCPI_ER_LOG" localSheetId="90" hidden="1">[3]ER!#REF!</definedName>
    <definedName name="_11__123Graph_BCPI_ER_LOG" localSheetId="98" hidden="1">[3]ER!#REF!</definedName>
    <definedName name="_11__123Graph_BCPI_ER_LOG" localSheetId="108" hidden="1">[3]ER!#REF!</definedName>
    <definedName name="_11__123Graph_BCPI_ER_LOG" localSheetId="109" hidden="1">[3]ER!#REF!</definedName>
    <definedName name="_11__123Graph_BCPI_ER_LOG" localSheetId="110" hidden="1">[3]ER!#REF!</definedName>
    <definedName name="_11__123Graph_BCPI_ER_LOG" localSheetId="99" hidden="1">[3]ER!#REF!</definedName>
    <definedName name="_11__123Graph_BCPI_ER_LOG" localSheetId="100" hidden="1">[3]ER!#REF!</definedName>
    <definedName name="_11__123Graph_BCPI_ER_LOG" localSheetId="101" hidden="1">[3]ER!#REF!</definedName>
    <definedName name="_11__123Graph_BCPI_ER_LOG" localSheetId="102" hidden="1">[3]ER!#REF!</definedName>
    <definedName name="_11__123Graph_BCPI_ER_LOG" localSheetId="103" hidden="1">[3]ER!#REF!</definedName>
    <definedName name="_11__123Graph_BCPI_ER_LOG" localSheetId="104" hidden="1">[3]ER!#REF!</definedName>
    <definedName name="_11__123Graph_BCPI_ER_LOG" localSheetId="105" hidden="1">[3]ER!#REF!</definedName>
    <definedName name="_11__123Graph_BCPI_ER_LOG" localSheetId="106" hidden="1">[3]ER!#REF!</definedName>
    <definedName name="_11__123Graph_BCPI_ER_LOG" localSheetId="107" hidden="1">[3]ER!#REF!</definedName>
    <definedName name="_11__123Graph_BCPI_ER_LOG" hidden="1">[3]ER!#REF!</definedName>
    <definedName name="_12__123Graph_BIBA_IBRD" localSheetId="2" hidden="1">[3]WB!#REF!</definedName>
    <definedName name="_12__123Graph_BIBA_IBRD" localSheetId="46" hidden="1">[3]WB!#REF!</definedName>
    <definedName name="_12__123Graph_BIBA_IBRD" localSheetId="47" hidden="1">[3]WB!#REF!</definedName>
    <definedName name="_12__123Graph_BIBA_IBRD" localSheetId="48" hidden="1">[3]WB!#REF!</definedName>
    <definedName name="_12__123Graph_BIBA_IBRD" localSheetId="49" hidden="1">[3]WB!#REF!</definedName>
    <definedName name="_12__123Graph_BIBA_IBRD" localSheetId="50" hidden="1">[3]WB!#REF!</definedName>
    <definedName name="_12__123Graph_BIBA_IBRD" localSheetId="51" hidden="1">[3]WB!#REF!</definedName>
    <definedName name="_12__123Graph_BIBA_IBRD" localSheetId="52" hidden="1">[3]WB!#REF!</definedName>
    <definedName name="_12__123Graph_BIBA_IBRD" localSheetId="56" hidden="1">[3]WB!#REF!</definedName>
    <definedName name="_12__123Graph_BIBA_IBRD" localSheetId="57" hidden="1">[3]WB!#REF!</definedName>
    <definedName name="_12__123Graph_BIBA_IBRD" localSheetId="58" hidden="1">[3]WB!#REF!</definedName>
    <definedName name="_12__123Graph_BIBA_IBRD" localSheetId="59" hidden="1">[3]WB!#REF!</definedName>
    <definedName name="_12__123Graph_BIBA_IBRD" localSheetId="60" hidden="1">[3]WB!#REF!</definedName>
    <definedName name="_12__123Graph_BIBA_IBRD" localSheetId="61" hidden="1">[3]WB!#REF!</definedName>
    <definedName name="_12__123Graph_BIBA_IBRD" localSheetId="62" hidden="1">[3]WB!#REF!</definedName>
    <definedName name="_12__123Graph_BIBA_IBRD" localSheetId="63" hidden="1">[3]WB!#REF!</definedName>
    <definedName name="_12__123Graph_BIBA_IBRD" localSheetId="64" hidden="1">[3]WB!#REF!</definedName>
    <definedName name="_12__123Graph_BIBA_IBRD" localSheetId="67" hidden="1">[3]WB!#REF!</definedName>
    <definedName name="_12__123Graph_BIBA_IBRD" localSheetId="74" hidden="1">[3]WB!#REF!</definedName>
    <definedName name="_12__123Graph_BIBA_IBRD" localSheetId="88" hidden="1">[3]WB!#REF!</definedName>
    <definedName name="_12__123Graph_BIBA_IBRD" localSheetId="89" hidden="1">[3]WB!#REF!</definedName>
    <definedName name="_12__123Graph_BIBA_IBRD" localSheetId="90" hidden="1">[3]WB!#REF!</definedName>
    <definedName name="_12__123Graph_BIBA_IBRD" localSheetId="98" hidden="1">[3]WB!#REF!</definedName>
    <definedName name="_12__123Graph_BIBA_IBRD" localSheetId="108" hidden="1">[3]WB!#REF!</definedName>
    <definedName name="_12__123Graph_BIBA_IBRD" localSheetId="109" hidden="1">[3]WB!#REF!</definedName>
    <definedName name="_12__123Graph_BIBA_IBRD" localSheetId="110" hidden="1">[3]WB!#REF!</definedName>
    <definedName name="_12__123Graph_BIBA_IBRD" localSheetId="99" hidden="1">[3]WB!#REF!</definedName>
    <definedName name="_12__123Graph_BIBA_IBRD" localSheetId="100" hidden="1">[3]WB!#REF!</definedName>
    <definedName name="_12__123Graph_BIBA_IBRD" localSheetId="101" hidden="1">[3]WB!#REF!</definedName>
    <definedName name="_12__123Graph_BIBA_IBRD" localSheetId="102" hidden="1">[3]WB!#REF!</definedName>
    <definedName name="_12__123Graph_BIBA_IBRD" localSheetId="103" hidden="1">[3]WB!#REF!</definedName>
    <definedName name="_12__123Graph_BIBA_IBRD" localSheetId="104" hidden="1">[3]WB!#REF!</definedName>
    <definedName name="_12__123Graph_BIBA_IBRD" localSheetId="105" hidden="1">[3]WB!#REF!</definedName>
    <definedName name="_12__123Graph_BIBA_IBRD" localSheetId="106" hidden="1">[3]WB!#REF!</definedName>
    <definedName name="_12__123Graph_BIBA_IBRD" localSheetId="107"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2" hidden="1">[3]ER!#REF!</definedName>
    <definedName name="_3__123Graph_ACPI_ER_LOG" localSheetId="46" hidden="1">[3]ER!#REF!</definedName>
    <definedName name="_3__123Graph_ACPI_ER_LOG" localSheetId="47" hidden="1">[3]ER!#REF!</definedName>
    <definedName name="_3__123Graph_ACPI_ER_LOG" localSheetId="48" hidden="1">[3]ER!#REF!</definedName>
    <definedName name="_3__123Graph_ACPI_ER_LOG" localSheetId="49" hidden="1">[3]ER!#REF!</definedName>
    <definedName name="_3__123Graph_ACPI_ER_LOG" localSheetId="50" hidden="1">[3]ER!#REF!</definedName>
    <definedName name="_3__123Graph_ACPI_ER_LOG" localSheetId="51" hidden="1">[3]ER!#REF!</definedName>
    <definedName name="_3__123Graph_ACPI_ER_LOG" localSheetId="52" hidden="1">[3]ER!#REF!</definedName>
    <definedName name="_3__123Graph_ACPI_ER_LOG" localSheetId="56" hidden="1">[3]ER!#REF!</definedName>
    <definedName name="_3__123Graph_ACPI_ER_LOG" localSheetId="57" hidden="1">[3]ER!#REF!</definedName>
    <definedName name="_3__123Graph_ACPI_ER_LOG" localSheetId="58" hidden="1">[3]ER!#REF!</definedName>
    <definedName name="_3__123Graph_ACPI_ER_LOG" localSheetId="59" hidden="1">[3]ER!#REF!</definedName>
    <definedName name="_3__123Graph_ACPI_ER_LOG" localSheetId="60" hidden="1">[3]ER!#REF!</definedName>
    <definedName name="_3__123Graph_ACPI_ER_LOG" localSheetId="61" hidden="1">[3]ER!#REF!</definedName>
    <definedName name="_3__123Graph_ACPI_ER_LOG" localSheetId="62" hidden="1">[3]ER!#REF!</definedName>
    <definedName name="_3__123Graph_ACPI_ER_LOG" localSheetId="63" hidden="1">[3]ER!#REF!</definedName>
    <definedName name="_3__123Graph_ACPI_ER_LOG" localSheetId="64" hidden="1">[3]ER!#REF!</definedName>
    <definedName name="_3__123Graph_ACPI_ER_LOG" localSheetId="67" hidden="1">[3]ER!#REF!</definedName>
    <definedName name="_3__123Graph_ACPI_ER_LOG" localSheetId="74" hidden="1">[3]ER!#REF!</definedName>
    <definedName name="_3__123Graph_ACPI_ER_LOG" localSheetId="88" hidden="1">[3]ER!#REF!</definedName>
    <definedName name="_3__123Graph_ACPI_ER_LOG" localSheetId="89" hidden="1">[3]ER!#REF!</definedName>
    <definedName name="_3__123Graph_ACPI_ER_LOG" localSheetId="90" hidden="1">[3]ER!#REF!</definedName>
    <definedName name="_3__123Graph_ACPI_ER_LOG" localSheetId="98" hidden="1">[3]ER!#REF!</definedName>
    <definedName name="_3__123Graph_ACPI_ER_LOG" localSheetId="108" hidden="1">[3]ER!#REF!</definedName>
    <definedName name="_3__123Graph_ACPI_ER_LOG" localSheetId="109" hidden="1">[3]ER!#REF!</definedName>
    <definedName name="_3__123Graph_ACPI_ER_LOG" localSheetId="110" hidden="1">[3]ER!#REF!</definedName>
    <definedName name="_3__123Graph_ACPI_ER_LOG" localSheetId="99" hidden="1">[3]ER!#REF!</definedName>
    <definedName name="_3__123Graph_ACPI_ER_LOG" localSheetId="100" hidden="1">[3]ER!#REF!</definedName>
    <definedName name="_3__123Graph_ACPI_ER_LOG" localSheetId="101" hidden="1">[3]ER!#REF!</definedName>
    <definedName name="_3__123Graph_ACPI_ER_LOG" localSheetId="102" hidden="1">[3]ER!#REF!</definedName>
    <definedName name="_3__123Graph_ACPI_ER_LOG" localSheetId="103" hidden="1">[3]ER!#REF!</definedName>
    <definedName name="_3__123Graph_ACPI_ER_LOG" localSheetId="104" hidden="1">[3]ER!#REF!</definedName>
    <definedName name="_3__123Graph_ACPI_ER_LOG" localSheetId="105" hidden="1">[3]ER!#REF!</definedName>
    <definedName name="_3__123Graph_ACPI_ER_LOG" localSheetId="106" hidden="1">[3]ER!#REF!</definedName>
    <definedName name="_3__123Graph_ACPI_ER_LOG" localSheetId="107" hidden="1">[3]ER!#REF!</definedName>
    <definedName name="_3__123Graph_ACPI_ER_LOG" hidden="1">[3]ER!#REF!</definedName>
    <definedName name="_4__123Graph_AChart_2A" hidden="1">[2]CPIINDEX!$K$203:$K$304</definedName>
    <definedName name="_4__123Graph_BCPI_ER_LOG" localSheetId="2" hidden="1">[3]ER!#REF!</definedName>
    <definedName name="_4__123Graph_BCPI_ER_LOG" localSheetId="46" hidden="1">[3]ER!#REF!</definedName>
    <definedName name="_4__123Graph_BCPI_ER_LOG" localSheetId="47" hidden="1">[3]ER!#REF!</definedName>
    <definedName name="_4__123Graph_BCPI_ER_LOG" localSheetId="48" hidden="1">[3]ER!#REF!</definedName>
    <definedName name="_4__123Graph_BCPI_ER_LOG" localSheetId="49" hidden="1">[3]ER!#REF!</definedName>
    <definedName name="_4__123Graph_BCPI_ER_LOG" localSheetId="50" hidden="1">[3]ER!#REF!</definedName>
    <definedName name="_4__123Graph_BCPI_ER_LOG" localSheetId="51" hidden="1">[3]ER!#REF!</definedName>
    <definedName name="_4__123Graph_BCPI_ER_LOG" localSheetId="52" hidden="1">[3]ER!#REF!</definedName>
    <definedName name="_4__123Graph_BCPI_ER_LOG" localSheetId="56" hidden="1">[3]ER!#REF!</definedName>
    <definedName name="_4__123Graph_BCPI_ER_LOG" localSheetId="57" hidden="1">[3]ER!#REF!</definedName>
    <definedName name="_4__123Graph_BCPI_ER_LOG" localSheetId="58" hidden="1">[3]ER!#REF!</definedName>
    <definedName name="_4__123Graph_BCPI_ER_LOG" localSheetId="59" hidden="1">[3]ER!#REF!</definedName>
    <definedName name="_4__123Graph_BCPI_ER_LOG" localSheetId="60" hidden="1">[3]ER!#REF!</definedName>
    <definedName name="_4__123Graph_BCPI_ER_LOG" localSheetId="61" hidden="1">[3]ER!#REF!</definedName>
    <definedName name="_4__123Graph_BCPI_ER_LOG" localSheetId="62" hidden="1">[3]ER!#REF!</definedName>
    <definedName name="_4__123Graph_BCPI_ER_LOG" localSheetId="63" hidden="1">[3]ER!#REF!</definedName>
    <definedName name="_4__123Graph_BCPI_ER_LOG" localSheetId="64" hidden="1">[3]ER!#REF!</definedName>
    <definedName name="_4__123Graph_BCPI_ER_LOG" localSheetId="67" hidden="1">[3]ER!#REF!</definedName>
    <definedName name="_4__123Graph_BCPI_ER_LOG" localSheetId="74" hidden="1">[3]ER!#REF!</definedName>
    <definedName name="_4__123Graph_BCPI_ER_LOG" localSheetId="88" hidden="1">[3]ER!#REF!</definedName>
    <definedName name="_4__123Graph_BCPI_ER_LOG" localSheetId="89" hidden="1">[3]ER!#REF!</definedName>
    <definedName name="_4__123Graph_BCPI_ER_LOG" localSheetId="90" hidden="1">[3]ER!#REF!</definedName>
    <definedName name="_4__123Graph_BCPI_ER_LOG" localSheetId="98" hidden="1">[3]ER!#REF!</definedName>
    <definedName name="_4__123Graph_BCPI_ER_LOG" localSheetId="108" hidden="1">[3]ER!#REF!</definedName>
    <definedName name="_4__123Graph_BCPI_ER_LOG" localSheetId="109" hidden="1">[3]ER!#REF!</definedName>
    <definedName name="_4__123Graph_BCPI_ER_LOG" localSheetId="110" hidden="1">[3]ER!#REF!</definedName>
    <definedName name="_4__123Graph_BCPI_ER_LOG" localSheetId="99" hidden="1">[3]ER!#REF!</definedName>
    <definedName name="_4__123Graph_BCPI_ER_LOG" localSheetId="100" hidden="1">[3]ER!#REF!</definedName>
    <definedName name="_4__123Graph_BCPI_ER_LOG" localSheetId="101" hidden="1">[3]ER!#REF!</definedName>
    <definedName name="_4__123Graph_BCPI_ER_LOG" localSheetId="102" hidden="1">[3]ER!#REF!</definedName>
    <definedName name="_4__123Graph_BCPI_ER_LOG" localSheetId="103" hidden="1">[3]ER!#REF!</definedName>
    <definedName name="_4__123Graph_BCPI_ER_LOG" localSheetId="104" hidden="1">[3]ER!#REF!</definedName>
    <definedName name="_4__123Graph_BCPI_ER_LOG" localSheetId="105" hidden="1">[3]ER!#REF!</definedName>
    <definedName name="_4__123Graph_BCPI_ER_LOG" localSheetId="106" hidden="1">[3]ER!#REF!</definedName>
    <definedName name="_4__123Graph_BCPI_ER_LOG" localSheetId="107" hidden="1">[3]ER!#REF!</definedName>
    <definedName name="_4__123Graph_BCPI_ER_LOG" hidden="1">[3]ER!#REF!</definedName>
    <definedName name="_5__123Graph_AChart_3A" hidden="1">[2]CPIINDEX!$O$203:$O$304</definedName>
    <definedName name="_5__123Graph_BIBA_IBRD" localSheetId="2" hidden="1">[3]WB!#REF!</definedName>
    <definedName name="_5__123Graph_BIBA_IBRD" localSheetId="46" hidden="1">[3]WB!#REF!</definedName>
    <definedName name="_5__123Graph_BIBA_IBRD" localSheetId="47" hidden="1">[3]WB!#REF!</definedName>
    <definedName name="_5__123Graph_BIBA_IBRD" localSheetId="48" hidden="1">[3]WB!#REF!</definedName>
    <definedName name="_5__123Graph_BIBA_IBRD" localSheetId="49" hidden="1">[3]WB!#REF!</definedName>
    <definedName name="_5__123Graph_BIBA_IBRD" localSheetId="50" hidden="1">[3]WB!#REF!</definedName>
    <definedName name="_5__123Graph_BIBA_IBRD" localSheetId="51" hidden="1">[3]WB!#REF!</definedName>
    <definedName name="_5__123Graph_BIBA_IBRD" localSheetId="52" hidden="1">[3]WB!#REF!</definedName>
    <definedName name="_5__123Graph_BIBA_IBRD" localSheetId="56" hidden="1">[3]WB!#REF!</definedName>
    <definedName name="_5__123Graph_BIBA_IBRD" localSheetId="57" hidden="1">[3]WB!#REF!</definedName>
    <definedName name="_5__123Graph_BIBA_IBRD" localSheetId="58" hidden="1">[3]WB!#REF!</definedName>
    <definedName name="_5__123Graph_BIBA_IBRD" localSheetId="59" hidden="1">[3]WB!#REF!</definedName>
    <definedName name="_5__123Graph_BIBA_IBRD" localSheetId="60" hidden="1">[3]WB!#REF!</definedName>
    <definedName name="_5__123Graph_BIBA_IBRD" localSheetId="61" hidden="1">[3]WB!#REF!</definedName>
    <definedName name="_5__123Graph_BIBA_IBRD" localSheetId="62" hidden="1">[3]WB!#REF!</definedName>
    <definedName name="_5__123Graph_BIBA_IBRD" localSheetId="63" hidden="1">[3]WB!#REF!</definedName>
    <definedName name="_5__123Graph_BIBA_IBRD" localSheetId="64" hidden="1">[3]WB!#REF!</definedName>
    <definedName name="_5__123Graph_BIBA_IBRD" localSheetId="67" hidden="1">[3]WB!#REF!</definedName>
    <definedName name="_5__123Graph_BIBA_IBRD" localSheetId="74" hidden="1">[3]WB!#REF!</definedName>
    <definedName name="_5__123Graph_BIBA_IBRD" localSheetId="88" hidden="1">[3]WB!#REF!</definedName>
    <definedName name="_5__123Graph_BIBA_IBRD" localSheetId="89" hidden="1">[3]WB!#REF!</definedName>
    <definedName name="_5__123Graph_BIBA_IBRD" localSheetId="90" hidden="1">[3]WB!#REF!</definedName>
    <definedName name="_5__123Graph_BIBA_IBRD" localSheetId="98" hidden="1">[3]WB!#REF!</definedName>
    <definedName name="_5__123Graph_BIBA_IBRD" localSheetId="108" hidden="1">[3]WB!#REF!</definedName>
    <definedName name="_5__123Graph_BIBA_IBRD" localSheetId="109" hidden="1">[3]WB!#REF!</definedName>
    <definedName name="_5__123Graph_BIBA_IBRD" localSheetId="110" hidden="1">[3]WB!#REF!</definedName>
    <definedName name="_5__123Graph_BIBA_IBRD" localSheetId="99" hidden="1">[3]WB!#REF!</definedName>
    <definedName name="_5__123Graph_BIBA_IBRD" localSheetId="100" hidden="1">[3]WB!#REF!</definedName>
    <definedName name="_5__123Graph_BIBA_IBRD" localSheetId="101" hidden="1">[3]WB!#REF!</definedName>
    <definedName name="_5__123Graph_BIBA_IBRD" localSheetId="102" hidden="1">[3]WB!#REF!</definedName>
    <definedName name="_5__123Graph_BIBA_IBRD" localSheetId="103" hidden="1">[3]WB!#REF!</definedName>
    <definedName name="_5__123Graph_BIBA_IBRD" localSheetId="104" hidden="1">[3]WB!#REF!</definedName>
    <definedName name="_5__123Graph_BIBA_IBRD" localSheetId="105" hidden="1">[3]WB!#REF!</definedName>
    <definedName name="_5__123Graph_BIBA_IBRD" localSheetId="106" hidden="1">[3]WB!#REF!</definedName>
    <definedName name="_5__123Graph_BIBA_IBRD" localSheetId="107" hidden="1">[3]WB!#REF!</definedName>
    <definedName name="_5__123Graph_BIBA_IBRD" hidden="1">[3]WB!#REF!</definedName>
    <definedName name="_6__123Graph_AChart_4A" hidden="1">[2]CPIINDEX!$O$239:$O$298</definedName>
    <definedName name="_7__123Graph_ACPI_ER_LOG" localSheetId="2" hidden="1">[3]ER!#REF!</definedName>
    <definedName name="_7__123Graph_ACPI_ER_LOG" localSheetId="46" hidden="1">[3]ER!#REF!</definedName>
    <definedName name="_7__123Graph_ACPI_ER_LOG" localSheetId="47" hidden="1">[3]ER!#REF!</definedName>
    <definedName name="_7__123Graph_ACPI_ER_LOG" localSheetId="48" hidden="1">[3]ER!#REF!</definedName>
    <definedName name="_7__123Graph_ACPI_ER_LOG" localSheetId="49" hidden="1">[3]ER!#REF!</definedName>
    <definedName name="_7__123Graph_ACPI_ER_LOG" localSheetId="50" hidden="1">[3]ER!#REF!</definedName>
    <definedName name="_7__123Graph_ACPI_ER_LOG" localSheetId="51" hidden="1">[3]ER!#REF!</definedName>
    <definedName name="_7__123Graph_ACPI_ER_LOG" localSheetId="52" hidden="1">[3]ER!#REF!</definedName>
    <definedName name="_7__123Graph_ACPI_ER_LOG" localSheetId="56" hidden="1">[3]ER!#REF!</definedName>
    <definedName name="_7__123Graph_ACPI_ER_LOG" localSheetId="57" hidden="1">[3]ER!#REF!</definedName>
    <definedName name="_7__123Graph_ACPI_ER_LOG" localSheetId="58" hidden="1">[3]ER!#REF!</definedName>
    <definedName name="_7__123Graph_ACPI_ER_LOG" localSheetId="59" hidden="1">[3]ER!#REF!</definedName>
    <definedName name="_7__123Graph_ACPI_ER_LOG" localSheetId="60" hidden="1">[3]ER!#REF!</definedName>
    <definedName name="_7__123Graph_ACPI_ER_LOG" localSheetId="61" hidden="1">[3]ER!#REF!</definedName>
    <definedName name="_7__123Graph_ACPI_ER_LOG" localSheetId="62" hidden="1">[3]ER!#REF!</definedName>
    <definedName name="_7__123Graph_ACPI_ER_LOG" localSheetId="63" hidden="1">[3]ER!#REF!</definedName>
    <definedName name="_7__123Graph_ACPI_ER_LOG" localSheetId="64" hidden="1">[3]ER!#REF!</definedName>
    <definedName name="_7__123Graph_ACPI_ER_LOG" localSheetId="67" hidden="1">[3]ER!#REF!</definedName>
    <definedName name="_7__123Graph_ACPI_ER_LOG" localSheetId="74" hidden="1">[3]ER!#REF!</definedName>
    <definedName name="_7__123Graph_ACPI_ER_LOG" localSheetId="88" hidden="1">[3]ER!#REF!</definedName>
    <definedName name="_7__123Graph_ACPI_ER_LOG" localSheetId="89" hidden="1">[3]ER!#REF!</definedName>
    <definedName name="_7__123Graph_ACPI_ER_LOG" localSheetId="90" hidden="1">[3]ER!#REF!</definedName>
    <definedName name="_7__123Graph_ACPI_ER_LOG" localSheetId="98" hidden="1">[3]ER!#REF!</definedName>
    <definedName name="_7__123Graph_ACPI_ER_LOG" localSheetId="108" hidden="1">[3]ER!#REF!</definedName>
    <definedName name="_7__123Graph_ACPI_ER_LOG" localSheetId="109" hidden="1">[3]ER!#REF!</definedName>
    <definedName name="_7__123Graph_ACPI_ER_LOG" localSheetId="110" hidden="1">[3]ER!#REF!</definedName>
    <definedName name="_7__123Graph_ACPI_ER_LOG" localSheetId="99" hidden="1">[3]ER!#REF!</definedName>
    <definedName name="_7__123Graph_ACPI_ER_LOG" localSheetId="100" hidden="1">[3]ER!#REF!</definedName>
    <definedName name="_7__123Graph_ACPI_ER_LOG" localSheetId="101" hidden="1">[3]ER!#REF!</definedName>
    <definedName name="_7__123Graph_ACPI_ER_LOG" localSheetId="102" hidden="1">[3]ER!#REF!</definedName>
    <definedName name="_7__123Graph_ACPI_ER_LOG" localSheetId="103" hidden="1">[3]ER!#REF!</definedName>
    <definedName name="_7__123Graph_ACPI_ER_LOG" localSheetId="104" hidden="1">[3]ER!#REF!</definedName>
    <definedName name="_7__123Graph_ACPI_ER_LOG" localSheetId="105" hidden="1">[3]ER!#REF!</definedName>
    <definedName name="_7__123Graph_ACPI_ER_LOG" localSheetId="106" hidden="1">[3]ER!#REF!</definedName>
    <definedName name="_7__123Graph_ACPI_ER_LOG" localSheetId="107" hidden="1">[3]ER!#REF!</definedName>
    <definedName name="_7__123Graph_ACPI_ER_LOG" hidden="1">[3]ER!#REF!</definedName>
    <definedName name="_8__123Graph_BChart_1A" hidden="1">[2]CPIINDEX!$S$263:$S$310</definedName>
    <definedName name="_9__123Graph_BChart_3A" localSheetId="2"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7" hidden="1">[2]CPIINDEX!#REF!</definedName>
    <definedName name="_9__123Graph_BChart_3A" localSheetId="74" hidden="1">[2]CPIINDEX!#REF!</definedName>
    <definedName name="_9__123Graph_BChart_3A" localSheetId="88" hidden="1">[2]CPIINDEX!#REF!</definedName>
    <definedName name="_9__123Graph_BChart_3A" localSheetId="89" hidden="1">[2]CPIINDEX!#REF!</definedName>
    <definedName name="_9__123Graph_BChart_3A" localSheetId="90" hidden="1">[2]CPIINDEX!#REF!</definedName>
    <definedName name="_9__123Graph_BChart_3A" localSheetId="98" hidden="1">[2]CPIINDEX!#REF!</definedName>
    <definedName name="_9__123Graph_BChart_3A" localSheetId="108" hidden="1">[2]CPIINDEX!#REF!</definedName>
    <definedName name="_9__123Graph_BChart_3A" localSheetId="109" hidden="1">[2]CPIINDEX!#REF!</definedName>
    <definedName name="_9__123Graph_BChart_3A" localSheetId="110" hidden="1">[2]CPIINDEX!#REF!</definedName>
    <definedName name="_9__123Graph_BChart_3A" localSheetId="99" hidden="1">[2]CPIINDEX!#REF!</definedName>
    <definedName name="_9__123Graph_BChart_3A" localSheetId="100" hidden="1">[2]CPIINDEX!#REF!</definedName>
    <definedName name="_9__123Graph_BChart_3A" localSheetId="101" hidden="1">[2]CPIINDEX!#REF!</definedName>
    <definedName name="_9__123Graph_BChart_3A" localSheetId="102" hidden="1">[2]CPIINDEX!#REF!</definedName>
    <definedName name="_9__123Graph_BChart_3A" localSheetId="103" hidden="1">[2]CPIINDEX!#REF!</definedName>
    <definedName name="_9__123Graph_BChart_3A" localSheetId="104" hidden="1">[2]CPIINDEX!#REF!</definedName>
    <definedName name="_9__123Graph_BChart_3A" localSheetId="105" hidden="1">[2]CPIINDEX!#REF!</definedName>
    <definedName name="_9__123Graph_BChart_3A" localSheetId="106" hidden="1">[2]CPIINDEX!#REF!</definedName>
    <definedName name="_9__123Graph_BChart_3A" localSheetId="107" hidden="1">[2]CPIINDEX!#REF!</definedName>
    <definedName name="_9__123Graph_BChart_3A" hidden="1">[2]CPIINDEX!#REF!</definedName>
    <definedName name="_Fill" localSheetId="2"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7" hidden="1">#REF!</definedName>
    <definedName name="_Fill" localSheetId="74" hidden="1">#REF!</definedName>
    <definedName name="_Fill" localSheetId="88" hidden="1">#REF!</definedName>
    <definedName name="_Fill" localSheetId="89" hidden="1">#REF!</definedName>
    <definedName name="_Fill" localSheetId="90" hidden="1">#REF!</definedName>
    <definedName name="_Fill" localSheetId="98" hidden="1">#REF!</definedName>
    <definedName name="_Fill" localSheetId="108" hidden="1">#REF!</definedName>
    <definedName name="_Fill" localSheetId="109" hidden="1">#REF!</definedName>
    <definedName name="_Fill" localSheetId="110"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hidden="1">#REF!</definedName>
    <definedName name="_Fill1" localSheetId="2"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2"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63" hidden="1">#REF!</definedName>
    <definedName name="_Fill1" localSheetId="64" hidden="1">#REF!</definedName>
    <definedName name="_Fill1" localSheetId="67" hidden="1">#REF!</definedName>
    <definedName name="_Fill1" localSheetId="74" hidden="1">#REF!</definedName>
    <definedName name="_Fill1" localSheetId="88" hidden="1">#REF!</definedName>
    <definedName name="_Fill1" localSheetId="89" hidden="1">#REF!</definedName>
    <definedName name="_Fill1" localSheetId="90" hidden="1">#REF!</definedName>
    <definedName name="_Fill1" localSheetId="98" hidden="1">#REF!</definedName>
    <definedName name="_Fill1" localSheetId="108" hidden="1">#REF!</definedName>
    <definedName name="_Fill1" localSheetId="109" hidden="1">#REF!</definedName>
    <definedName name="_Fill1" localSheetId="110" hidden="1">#REF!</definedName>
    <definedName name="_Fill1" localSheetId="99" hidden="1">#REF!</definedName>
    <definedName name="_Fill1" localSheetId="100" hidden="1">#REF!</definedName>
    <definedName name="_Fill1" localSheetId="101" hidden="1">#REF!</definedName>
    <definedName name="_Fill1" localSheetId="102" hidden="1">#REF!</definedName>
    <definedName name="_Fill1" localSheetId="103" hidden="1">#REF!</definedName>
    <definedName name="_Fill1" localSheetId="104" hidden="1">#REF!</definedName>
    <definedName name="_Fill1" localSheetId="105" hidden="1">#REF!</definedName>
    <definedName name="_Fill1" localSheetId="106" hidden="1">#REF!</definedName>
    <definedName name="_Fill1" localSheetId="107" hidden="1">#REF!</definedName>
    <definedName name="_Fill1" hidden="1">#REF!</definedName>
    <definedName name="_xlnm._FilterDatabase" localSheetId="102" hidden="1">'T 9.5'!$A$2:$K$20</definedName>
    <definedName name="_xlnm._FilterDatabase" hidden="1">[4]C!$P$428:$T$428</definedName>
    <definedName name="_Key1" hidden="1">'[5]Savings &amp; Invest.'!$M$5</definedName>
    <definedName name="_Key2" localSheetId="2" hidden="1">'[6]11 rev 94 '!#REF!</definedName>
    <definedName name="_Key2" localSheetId="46" hidden="1">'[6]11 rev 94 '!#REF!</definedName>
    <definedName name="_Key2" localSheetId="47" hidden="1">'[6]11 rev 94 '!#REF!</definedName>
    <definedName name="_Key2" localSheetId="48" hidden="1">'[6]11 rev 94 '!#REF!</definedName>
    <definedName name="_Key2" localSheetId="49" hidden="1">'[6]11 rev 94 '!#REF!</definedName>
    <definedName name="_Key2" localSheetId="50" hidden="1">'[6]11 rev 94 '!#REF!</definedName>
    <definedName name="_Key2" localSheetId="51" hidden="1">'[6]11 rev 94 '!#REF!</definedName>
    <definedName name="_Key2" localSheetId="52" hidden="1">'[6]11 rev 94 '!#REF!</definedName>
    <definedName name="_Key2" localSheetId="56" hidden="1">'[6]11 rev 94 '!#REF!</definedName>
    <definedName name="_Key2" localSheetId="57" hidden="1">'[6]11 rev 94 '!#REF!</definedName>
    <definedName name="_Key2" localSheetId="58" hidden="1">'[6]11 rev 94 '!#REF!</definedName>
    <definedName name="_Key2" localSheetId="59" hidden="1">'[6]11 rev 94 '!#REF!</definedName>
    <definedName name="_Key2" localSheetId="60" hidden="1">'[6]11 rev 94 '!#REF!</definedName>
    <definedName name="_Key2" localSheetId="61" hidden="1">'[6]11 rev 94 '!#REF!</definedName>
    <definedName name="_Key2" localSheetId="62" hidden="1">'[6]11 rev 94 '!#REF!</definedName>
    <definedName name="_Key2" localSheetId="63" hidden="1">'[6]11 rev 94 '!#REF!</definedName>
    <definedName name="_Key2" localSheetId="64" hidden="1">'[6]11 rev 94 '!#REF!</definedName>
    <definedName name="_Key2" localSheetId="67" hidden="1">'[6]11 rev 94 '!#REF!</definedName>
    <definedName name="_Key2" localSheetId="74" hidden="1">'[6]11 rev 94 '!#REF!</definedName>
    <definedName name="_Key2" localSheetId="88" hidden="1">'[6]11 rev 94 '!#REF!</definedName>
    <definedName name="_Key2" localSheetId="89" hidden="1">'[6]11 rev 94 '!#REF!</definedName>
    <definedName name="_Key2" localSheetId="90" hidden="1">'[6]11 rev 94 '!#REF!</definedName>
    <definedName name="_Key2" localSheetId="98" hidden="1">'[6]11 rev 94 '!#REF!</definedName>
    <definedName name="_Key2" localSheetId="108" hidden="1">'[6]11 rev 94 '!#REF!</definedName>
    <definedName name="_Key2" localSheetId="109" hidden="1">'[6]11 rev 94 '!#REF!</definedName>
    <definedName name="_Key2" localSheetId="110" hidden="1">'[6]11 rev 94 '!#REF!</definedName>
    <definedName name="_Key2" localSheetId="99" hidden="1">'[6]11 rev 94 '!#REF!</definedName>
    <definedName name="_Key2" localSheetId="100" hidden="1">'[6]11 rev 94 '!#REF!</definedName>
    <definedName name="_Key2" localSheetId="101" hidden="1">'[6]11 rev 94 '!#REF!</definedName>
    <definedName name="_Key2" localSheetId="102" hidden="1">'[6]11 rev 94 '!#REF!</definedName>
    <definedName name="_Key2" localSheetId="103" hidden="1">'[6]11 rev 94 '!#REF!</definedName>
    <definedName name="_Key2" localSheetId="104" hidden="1">'[6]11 rev 94 '!#REF!</definedName>
    <definedName name="_Key2" localSheetId="105" hidden="1">'[6]11 rev 94 '!#REF!</definedName>
    <definedName name="_Key2" localSheetId="106" hidden="1">'[6]11 rev 94 '!#REF!</definedName>
    <definedName name="_Key2" localSheetId="107" hidden="1">'[6]11 rev 94 '!#REF!</definedName>
    <definedName name="_Key2" hidden="1">'[6]11 rev 94 '!#REF!</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88"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90" hidden="1">{FALSE,FALSE,-1.25,-15.5,484.5,276.75,FALSE,FALSE,TRUE,TRUE,0,12,#N/A,46,#N/A,2.93460490463215,15.35,1,FALSE,FALSE,3,TRUE,1,FALSE,100,"Swvu.PLA1.","ACwvu.PLA1.",#N/A,FALSE,FALSE,0,0,0,0,2,"","",TRUE,TRUE,FALSE,FALSE,1,60,#N/A,#N/A,FALSE,FALSE,FALSE,FALSE,FALSE,FALSE,FALSE,9,65532,65532,FALSE,FALSE,TRUE,TRUE,TRUE}</definedName>
    <definedName name="_LL2" localSheetId="98"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LL2" localSheetId="99" hidden="1">{FALSE,FALSE,-1.25,-15.5,484.5,276.75,FALSE,FALSE,TRUE,TRUE,0,12,#N/A,46,#N/A,2.93460490463215,15.35,1,FALSE,FALSE,3,TRUE,1,FALSE,100,"Swvu.PLA1.","ACwvu.PLA1.",#N/A,FALSE,FALSE,0,0,0,0,2,"","",TRUE,TRUE,FALSE,FALSE,1,60,#N/A,#N/A,FALSE,FALSE,FALSE,FALSE,FALSE,FALSE,FALSE,9,65532,65532,FALSE,FALSE,TRUE,TRUE,TRUE}</definedName>
    <definedName name="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note" localSheetId="2" hidden="1">#REF!</definedName>
    <definedName name="_note" localSheetId="46" hidden="1">#REF!</definedName>
    <definedName name="_note" localSheetId="47" hidden="1">#REF!</definedName>
    <definedName name="_note" localSheetId="48" hidden="1">#REF!</definedName>
    <definedName name="_note" localSheetId="49" hidden="1">#REF!</definedName>
    <definedName name="_note" localSheetId="50" hidden="1">#REF!</definedName>
    <definedName name="_note" localSheetId="51" hidden="1">#REF!</definedName>
    <definedName name="_note" localSheetId="52" hidden="1">#REF!</definedName>
    <definedName name="_note" localSheetId="56" hidden="1">#REF!</definedName>
    <definedName name="_note" localSheetId="57" hidden="1">#REF!</definedName>
    <definedName name="_note" localSheetId="58" hidden="1">#REF!</definedName>
    <definedName name="_note" localSheetId="59" hidden="1">#REF!</definedName>
    <definedName name="_note" localSheetId="60" hidden="1">#REF!</definedName>
    <definedName name="_note" localSheetId="61" hidden="1">#REF!</definedName>
    <definedName name="_note" localSheetId="62" hidden="1">#REF!</definedName>
    <definedName name="_note" localSheetId="63" hidden="1">#REF!</definedName>
    <definedName name="_note" localSheetId="67" hidden="1">#REF!</definedName>
    <definedName name="_note" localSheetId="74" hidden="1">#REF!</definedName>
    <definedName name="_note" localSheetId="88" hidden="1">#REF!</definedName>
    <definedName name="_note" localSheetId="89" hidden="1">#REF!</definedName>
    <definedName name="_note" localSheetId="90" hidden="1">#REF!</definedName>
    <definedName name="_note" localSheetId="98" hidden="1">#REF!</definedName>
    <definedName name="_note" localSheetId="108" hidden="1">#REF!</definedName>
    <definedName name="_note" localSheetId="109" hidden="1">#REF!</definedName>
    <definedName name="_note" localSheetId="110" hidden="1">#REF!</definedName>
    <definedName name="_note" localSheetId="99" hidden="1">#REF!</definedName>
    <definedName name="_note" localSheetId="100" hidden="1">#REF!</definedName>
    <definedName name="_note" localSheetId="101" hidden="1">#REF!</definedName>
    <definedName name="_note" localSheetId="102" hidden="1">#REF!</definedName>
    <definedName name="_note" localSheetId="103" hidden="1">#REF!</definedName>
    <definedName name="_note" localSheetId="104" hidden="1">#REF!</definedName>
    <definedName name="_note" localSheetId="105" hidden="1">#REF!</definedName>
    <definedName name="_note" localSheetId="106" hidden="1">#REF!</definedName>
    <definedName name="_note" localSheetId="107" hidden="1">#REF!</definedName>
    <definedName name="_note" hidden="1">#REF!</definedName>
    <definedName name="_Order1" hidden="1">0</definedName>
    <definedName name="_Order2" hidden="1">0</definedName>
    <definedName name="_Parse_Out" localSheetId="2"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2"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63" hidden="1">#REF!</definedName>
    <definedName name="_Parse_Out" localSheetId="64" hidden="1">#REF!</definedName>
    <definedName name="_Parse_Out" localSheetId="67" hidden="1">#REF!</definedName>
    <definedName name="_Parse_Out" localSheetId="74" hidden="1">#REF!</definedName>
    <definedName name="_Parse_Out" localSheetId="88" hidden="1">#REF!</definedName>
    <definedName name="_Parse_Out" localSheetId="89" hidden="1">#REF!</definedName>
    <definedName name="_Parse_Out" localSheetId="90" hidden="1">#REF!</definedName>
    <definedName name="_Parse_Out" localSheetId="98" hidden="1">#REF!</definedName>
    <definedName name="_Parse_Out" localSheetId="108" hidden="1">#REF!</definedName>
    <definedName name="_Parse_Out" localSheetId="109" hidden="1">#REF!</definedName>
    <definedName name="_Parse_Out" localSheetId="110" hidden="1">#REF!</definedName>
    <definedName name="_Parse_Out" localSheetId="99" hidden="1">#REF!</definedName>
    <definedName name="_Parse_Out" localSheetId="100" hidden="1">#REF!</definedName>
    <definedName name="_Parse_Out" localSheetId="101" hidden="1">#REF!</definedName>
    <definedName name="_Parse_Out" localSheetId="102" hidden="1">#REF!</definedName>
    <definedName name="_Parse_Out" localSheetId="103" hidden="1">#REF!</definedName>
    <definedName name="_Parse_Out" localSheetId="104" hidden="1">#REF!</definedName>
    <definedName name="_Parse_Out" localSheetId="105" hidden="1">#REF!</definedName>
    <definedName name="_Parse_Out" localSheetId="106" hidden="1">#REF!</definedName>
    <definedName name="_Parse_Out" localSheetId="107" hidden="1">#REF!</definedName>
    <definedName name="_Parse_Out" hidden="1">#REF!</definedName>
    <definedName name="_Regression_Int" hidden="1">1</definedName>
    <definedName name="_Regression_Out" localSheetId="2"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2"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3" hidden="1">#REF!</definedName>
    <definedName name="_Regression_Out" localSheetId="64" hidden="1">#REF!</definedName>
    <definedName name="_Regression_Out" localSheetId="67" hidden="1">#REF!</definedName>
    <definedName name="_Regression_Out" localSheetId="74" hidden="1">#REF!</definedName>
    <definedName name="_Regression_Out" localSheetId="88" hidden="1">#REF!</definedName>
    <definedName name="_Regression_Out" localSheetId="89" hidden="1">#REF!</definedName>
    <definedName name="_Regression_Out" localSheetId="90" hidden="1">#REF!</definedName>
    <definedName name="_Regression_Out" localSheetId="98" hidden="1">#REF!</definedName>
    <definedName name="_Regression_Out" localSheetId="108" hidden="1">#REF!</definedName>
    <definedName name="_Regression_Out" localSheetId="109" hidden="1">#REF!</definedName>
    <definedName name="_Regression_Out" localSheetId="110" hidden="1">#REF!</definedName>
    <definedName name="_Regression_Out" localSheetId="99" hidden="1">#REF!</definedName>
    <definedName name="_Regression_Out" localSheetId="100" hidden="1">#REF!</definedName>
    <definedName name="_Regression_Out" localSheetId="101" hidden="1">#REF!</definedName>
    <definedName name="_Regression_Out" localSheetId="102" hidden="1">#REF!</definedName>
    <definedName name="_Regression_Out" localSheetId="103" hidden="1">#REF!</definedName>
    <definedName name="_Regression_Out" localSheetId="104" hidden="1">#REF!</definedName>
    <definedName name="_Regression_Out" localSheetId="105" hidden="1">#REF!</definedName>
    <definedName name="_Regression_Out" localSheetId="106" hidden="1">#REF!</definedName>
    <definedName name="_Regression_Out" localSheetId="107" hidden="1">#REF!</definedName>
    <definedName name="_Regression_Out" hidden="1">#REF!</definedName>
    <definedName name="_Regression_X" localSheetId="2"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2"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3" hidden="1">#REF!</definedName>
    <definedName name="_Regression_X" localSheetId="64" hidden="1">#REF!</definedName>
    <definedName name="_Regression_X" localSheetId="67" hidden="1">#REF!</definedName>
    <definedName name="_Regression_X" localSheetId="74" hidden="1">#REF!</definedName>
    <definedName name="_Regression_X" localSheetId="88" hidden="1">#REF!</definedName>
    <definedName name="_Regression_X" localSheetId="89" hidden="1">#REF!</definedName>
    <definedName name="_Regression_X" localSheetId="90" hidden="1">#REF!</definedName>
    <definedName name="_Regression_X" localSheetId="98" hidden="1">#REF!</definedName>
    <definedName name="_Regression_X" localSheetId="108" hidden="1">#REF!</definedName>
    <definedName name="_Regression_X" localSheetId="109" hidden="1">#REF!</definedName>
    <definedName name="_Regression_X" localSheetId="110" hidden="1">#REF!</definedName>
    <definedName name="_Regression_X" localSheetId="99" hidden="1">#REF!</definedName>
    <definedName name="_Regression_X" localSheetId="100" hidden="1">#REF!</definedName>
    <definedName name="_Regression_X" localSheetId="101" hidden="1">#REF!</definedName>
    <definedName name="_Regression_X" localSheetId="102" hidden="1">#REF!</definedName>
    <definedName name="_Regression_X" localSheetId="103" hidden="1">#REF!</definedName>
    <definedName name="_Regression_X" localSheetId="104" hidden="1">#REF!</definedName>
    <definedName name="_Regression_X" localSheetId="105" hidden="1">#REF!</definedName>
    <definedName name="_Regression_X" localSheetId="106" hidden="1">#REF!</definedName>
    <definedName name="_Regression_X" localSheetId="107" hidden="1">#REF!</definedName>
    <definedName name="_Regression_X" hidden="1">#REF!</definedName>
    <definedName name="_Regression_Y" localSheetId="2"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2"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63" hidden="1">#REF!</definedName>
    <definedName name="_Regression_Y" localSheetId="64" hidden="1">#REF!</definedName>
    <definedName name="_Regression_Y" localSheetId="67" hidden="1">#REF!</definedName>
    <definedName name="_Regression_Y" localSheetId="74" hidden="1">#REF!</definedName>
    <definedName name="_Regression_Y" localSheetId="88" hidden="1">#REF!</definedName>
    <definedName name="_Regression_Y" localSheetId="89" hidden="1">#REF!</definedName>
    <definedName name="_Regression_Y" localSheetId="90" hidden="1">#REF!</definedName>
    <definedName name="_Regression_Y" localSheetId="98" hidden="1">#REF!</definedName>
    <definedName name="_Regression_Y" localSheetId="108" hidden="1">#REF!</definedName>
    <definedName name="_Regression_Y" localSheetId="109" hidden="1">#REF!</definedName>
    <definedName name="_Regression_Y" localSheetId="110" hidden="1">#REF!</definedName>
    <definedName name="_Regression_Y" localSheetId="99" hidden="1">#REF!</definedName>
    <definedName name="_Regression_Y" localSheetId="100" hidden="1">#REF!</definedName>
    <definedName name="_Regression_Y" localSheetId="101" hidden="1">#REF!</definedName>
    <definedName name="_Regression_Y" localSheetId="102" hidden="1">#REF!</definedName>
    <definedName name="_Regression_Y" localSheetId="103" hidden="1">#REF!</definedName>
    <definedName name="_Regression_Y" localSheetId="104" hidden="1">#REF!</definedName>
    <definedName name="_Regression_Y" localSheetId="105" hidden="1">#REF!</definedName>
    <definedName name="_Regression_Y" localSheetId="106" hidden="1">#REF!</definedName>
    <definedName name="_Regression_Y" localSheetId="107" hidden="1">#REF!</definedName>
    <definedName name="_Regression_Y" hidden="1">#REF!</definedName>
    <definedName name="_Sort" localSheetId="2"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7" hidden="1">#REF!</definedName>
    <definedName name="_Sort" localSheetId="74" hidden="1">#REF!</definedName>
    <definedName name="_Sort" localSheetId="88" hidden="1">#REF!</definedName>
    <definedName name="_Sort" localSheetId="89" hidden="1">#REF!</definedName>
    <definedName name="_Sort" localSheetId="90" hidden="1">#REF!</definedName>
    <definedName name="_Sort" hidden="1">#REF!</definedName>
    <definedName name="aaaa" localSheetId="2" hidden="1">#REF!</definedName>
    <definedName name="aaaa" localSheetId="46" hidden="1">#REF!</definedName>
    <definedName name="aaaa" localSheetId="47" hidden="1">#REF!</definedName>
    <definedName name="aaaa" localSheetId="48" hidden="1">#REF!</definedName>
    <definedName name="aaaa" localSheetId="49" hidden="1">#REF!</definedName>
    <definedName name="aaaa" localSheetId="50" hidden="1">#REF!</definedName>
    <definedName name="aaaa" localSheetId="51" hidden="1">#REF!</definedName>
    <definedName name="aaaa" localSheetId="52" hidden="1">#REF!</definedName>
    <definedName name="aaaa" localSheetId="56" hidden="1">#REF!</definedName>
    <definedName name="aaaa" localSheetId="57" hidden="1">#REF!</definedName>
    <definedName name="aaaa" localSheetId="58" hidden="1">#REF!</definedName>
    <definedName name="aaaa" localSheetId="59" hidden="1">#REF!</definedName>
    <definedName name="aaaa" localSheetId="60" hidden="1">#REF!</definedName>
    <definedName name="aaaa" localSheetId="61" hidden="1">#REF!</definedName>
    <definedName name="aaaa" localSheetId="62" hidden="1">#REF!</definedName>
    <definedName name="aaaa" localSheetId="63" hidden="1">#REF!</definedName>
    <definedName name="aaaa" localSheetId="67" hidden="1">#REF!</definedName>
    <definedName name="aaaa" localSheetId="74" hidden="1">#REF!</definedName>
    <definedName name="aaaa" localSheetId="88" hidden="1">#REF!</definedName>
    <definedName name="aaaa" localSheetId="89" hidden="1">#REF!</definedName>
    <definedName name="aaaa" localSheetId="90" hidden="1">#REF!</definedName>
    <definedName name="aaaa" hidden="1">#REF!</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88"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90" hidden="1">{FALSE,FALSE,-1.25,-15.5,484.5,276.75,FALSE,FALSE,TRUE,TRUE,0,12,#N/A,46,#N/A,2.93460490463215,15.35,1,FALSE,FALSE,3,TRUE,1,FALSE,100,"Swvu.PLA1.","ACwvu.PLA1.",#N/A,FALSE,FALSE,0,0,0,0,2,"","",TRUE,TRUE,FALSE,FALSE,1,60,#N/A,#N/A,FALSE,FALSE,FALSE,FALSE,FALSE,FALSE,FALSE,9,65532,65532,FALSE,FALSE,TRUE,TRUE,TRUE}</definedName>
    <definedName name="abu" localSheetId="98"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110" hidden="1">{FALSE,FALSE,-1.25,-15.5,484.5,276.75,FALSE,FALSE,TRUE,TRUE,0,12,#N/A,46,#N/A,2.93460490463215,15.35,1,FALSE,FALSE,3,TRUE,1,FALSE,100,"Swvu.PLA1.","ACwvu.PLA1.",#N/A,FALSE,FALSE,0,0,0,0,2,"","",TRUE,TRUE,FALSE,FALSE,1,60,#N/A,#N/A,FALSE,FALSE,FALSE,FALSE,FALSE,FALSE,FALSE,9,65532,65532,FALSE,FALSE,TRUE,TRUE,TRUE}</definedName>
    <definedName name="abu" localSheetId="99" hidden="1">{FALSE,FALSE,-1.25,-15.5,484.5,276.75,FALSE,FALSE,TRUE,TRUE,0,12,#N/A,46,#N/A,2.93460490463215,15.35,1,FALSE,FALSE,3,TRUE,1,FALSE,100,"Swvu.PLA1.","ACwvu.PLA1.",#N/A,FALSE,FALSE,0,0,0,0,2,"","",TRUE,TRUE,FALSE,FALSE,1,60,#N/A,#N/A,FALSE,FALSE,FALSE,FALSE,FALSE,FALSE,FALSE,9,65532,65532,FALSE,FALSE,TRUE,TRUE,TRUE}</definedName>
    <definedName name="abu" localSheetId="100" hidden="1">{FALSE,FALSE,-1.25,-15.5,484.5,276.75,FALSE,FALSE,TRUE,TRUE,0,12,#N/A,46,#N/A,2.93460490463215,15.35,1,FALSE,FALSE,3,TRUE,1,FALSE,100,"Swvu.PLA1.","ACwvu.PLA1.",#N/A,FALSE,FALSE,0,0,0,0,2,"","",TRUE,TRUE,FALSE,FALSE,1,60,#N/A,#N/A,FALSE,FALSE,FALSE,FALSE,FALSE,FALSE,FALSE,9,65532,65532,FALSE,FALSE,TRUE,TRUE,TRUE}</definedName>
    <definedName name="abu" localSheetId="101"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4"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2" hidden="1">'[7]COP FED'!#REF!</definedName>
    <definedName name="ACwvu.PLA1." localSheetId="46" hidden="1">'[7]COP FED'!#REF!</definedName>
    <definedName name="ACwvu.PLA1." localSheetId="47" hidden="1">'[7]COP FED'!#REF!</definedName>
    <definedName name="ACwvu.PLA1." localSheetId="48" hidden="1">'[7]COP FED'!#REF!</definedName>
    <definedName name="ACwvu.PLA1." localSheetId="49" hidden="1">'[7]COP FED'!#REF!</definedName>
    <definedName name="ACwvu.PLA1." localSheetId="50" hidden="1">'[7]COP FED'!#REF!</definedName>
    <definedName name="ACwvu.PLA1." localSheetId="51" hidden="1">'[7]COP FED'!#REF!</definedName>
    <definedName name="ACwvu.PLA1." localSheetId="52" hidden="1">'[7]COP FED'!#REF!</definedName>
    <definedName name="ACwvu.PLA1." localSheetId="56" hidden="1">'[7]COP FED'!#REF!</definedName>
    <definedName name="ACwvu.PLA1." localSheetId="57" hidden="1">'[7]COP FED'!#REF!</definedName>
    <definedName name="ACwvu.PLA1." localSheetId="58" hidden="1">'[7]COP FED'!#REF!</definedName>
    <definedName name="ACwvu.PLA1." localSheetId="59" hidden="1">'[7]COP FED'!#REF!</definedName>
    <definedName name="ACwvu.PLA1." localSheetId="60" hidden="1">'[7]COP FED'!#REF!</definedName>
    <definedName name="ACwvu.PLA1." localSheetId="61" hidden="1">'[7]COP FED'!#REF!</definedName>
    <definedName name="ACwvu.PLA1." localSheetId="62" hidden="1">'[7]COP FED'!#REF!</definedName>
    <definedName name="ACwvu.PLA1." localSheetId="63" hidden="1">'[7]COP FED'!#REF!</definedName>
    <definedName name="ACwvu.PLA1." localSheetId="64" hidden="1">'[7]COP FED'!#REF!</definedName>
    <definedName name="ACwvu.PLA1." localSheetId="67" hidden="1">'[7]COP FED'!#REF!</definedName>
    <definedName name="ACwvu.PLA1." localSheetId="74" hidden="1">'[7]COP FED'!#REF!</definedName>
    <definedName name="ACwvu.PLA1." localSheetId="88" hidden="1">'[7]COP FED'!#REF!</definedName>
    <definedName name="ACwvu.PLA1." localSheetId="89" hidden="1">'[7]COP FED'!#REF!</definedName>
    <definedName name="ACwvu.PLA1." localSheetId="90" hidden="1">'[7]COP FED'!#REF!</definedName>
    <definedName name="ACwvu.PLA1." hidden="1">'[7]COP FED'!#REF!</definedName>
    <definedName name="ACwvu.PLA2." hidden="1">'[7]COP FED'!$A$1:$N$49</definedName>
    <definedName name="adding" localSheetId="2" hidden="1">#REF!</definedName>
    <definedName name="adding" localSheetId="46" hidden="1">#REF!</definedName>
    <definedName name="adding" localSheetId="47" hidden="1">#REF!</definedName>
    <definedName name="adding" localSheetId="48" hidden="1">#REF!</definedName>
    <definedName name="adding" localSheetId="49" hidden="1">#REF!</definedName>
    <definedName name="adding" localSheetId="50" hidden="1">#REF!</definedName>
    <definedName name="adding" localSheetId="51" hidden="1">#REF!</definedName>
    <definedName name="adding" localSheetId="52" hidden="1">#REF!</definedName>
    <definedName name="adding" localSheetId="56" hidden="1">#REF!</definedName>
    <definedName name="adding" localSheetId="57" hidden="1">#REF!</definedName>
    <definedName name="adding" localSheetId="58" hidden="1">#REF!</definedName>
    <definedName name="adding" localSheetId="59" hidden="1">#REF!</definedName>
    <definedName name="adding" localSheetId="60" hidden="1">#REF!</definedName>
    <definedName name="adding" localSheetId="61" hidden="1">#REF!</definedName>
    <definedName name="adding" localSheetId="62" hidden="1">#REF!</definedName>
    <definedName name="adding" localSheetId="63" hidden="1">#REF!</definedName>
    <definedName name="adding" localSheetId="67" hidden="1">#REF!</definedName>
    <definedName name="adding" localSheetId="74" hidden="1">#REF!</definedName>
    <definedName name="adding" localSheetId="88" hidden="1">#REF!</definedName>
    <definedName name="adding" localSheetId="89" hidden="1">#REF!</definedName>
    <definedName name="adding" localSheetId="90" hidden="1">#REF!</definedName>
    <definedName name="adding" localSheetId="98" hidden="1">#REF!</definedName>
    <definedName name="adding" localSheetId="108" hidden="1">#REF!</definedName>
    <definedName name="adding" localSheetId="109" hidden="1">#REF!</definedName>
    <definedName name="adding" localSheetId="110" hidden="1">#REF!</definedName>
    <definedName name="adding" localSheetId="99" hidden="1">#REF!</definedName>
    <definedName name="adding" localSheetId="100" hidden="1">#REF!</definedName>
    <definedName name="adding" localSheetId="101" hidden="1">#REF!</definedName>
    <definedName name="adding" localSheetId="102" hidden="1">#REF!</definedName>
    <definedName name="adding" localSheetId="103" hidden="1">#REF!</definedName>
    <definedName name="adding" localSheetId="104" hidden="1">#REF!</definedName>
    <definedName name="adding" localSheetId="105" hidden="1">#REF!</definedName>
    <definedName name="adding" localSheetId="106" hidden="1">#REF!</definedName>
    <definedName name="adding" localSheetId="107" hidden="1">#REF!</definedName>
    <definedName name="adding" hidden="1">#REF!</definedName>
    <definedName name="anscount" hidden="1">2</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52"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4" hidden="1">{#N/A,#N/A,TRUE,"Table1USD";#N/A,#N/A,TRUE,"Table1GBP"}</definedName>
    <definedName name="as" localSheetId="74" hidden="1">{#N/A,#N/A,TRUE,"Table1USD";#N/A,#N/A,TRUE,"Table1GBP"}</definedName>
    <definedName name="as" localSheetId="88" hidden="1">{#N/A,#N/A,TRUE,"Table1USD";#N/A,#N/A,TRUE,"Table1GBP"}</definedName>
    <definedName name="as" localSheetId="89" hidden="1">{#N/A,#N/A,TRUE,"Table1USD";#N/A,#N/A,TRUE,"Table1GBP"}</definedName>
    <definedName name="as" localSheetId="90" hidden="1">{#N/A,#N/A,TRUE,"Table1USD";#N/A,#N/A,TRUE,"Table1GBP"}</definedName>
    <definedName name="as" localSheetId="98" hidden="1">{#N/A,#N/A,TRUE,"Table1USD";#N/A,#N/A,TRUE,"Table1GBP"}</definedName>
    <definedName name="as" localSheetId="108" hidden="1">{#N/A,#N/A,TRUE,"Table1USD";#N/A,#N/A,TRUE,"Table1GBP"}</definedName>
    <definedName name="as" localSheetId="109" hidden="1">{#N/A,#N/A,TRUE,"Table1USD";#N/A,#N/A,TRUE,"Table1GBP"}</definedName>
    <definedName name="as" localSheetId="110" hidden="1">{#N/A,#N/A,TRUE,"Table1USD";#N/A,#N/A,TRUE,"Table1GBP"}</definedName>
    <definedName name="as" localSheetId="99" hidden="1">{#N/A,#N/A,TRUE,"Table1USD";#N/A,#N/A,TRUE,"Table1GBP"}</definedName>
    <definedName name="as" localSheetId="100" hidden="1">{#N/A,#N/A,TRUE,"Table1USD";#N/A,#N/A,TRUE,"Table1GBP"}</definedName>
    <definedName name="as" localSheetId="101" hidden="1">{#N/A,#N/A,TRUE,"Table1USD";#N/A,#N/A,TRUE,"Table1GBP"}</definedName>
    <definedName name="as" localSheetId="102" hidden="1">{#N/A,#N/A,TRUE,"Table1USD";#N/A,#N/A,TRUE,"Table1GBP"}</definedName>
    <definedName name="as" localSheetId="103" hidden="1">{#N/A,#N/A,TRUE,"Table1USD";#N/A,#N/A,TRUE,"Table1GBP"}</definedName>
    <definedName name="as" localSheetId="104" hidden="1">{#N/A,#N/A,TRUE,"Table1USD";#N/A,#N/A,TRUE,"Table1GBP"}</definedName>
    <definedName name="as" localSheetId="105" hidden="1">{#N/A,#N/A,TRUE,"Table1USD";#N/A,#N/A,TRUE,"Table1GBP"}</definedName>
    <definedName name="as" localSheetId="106" hidden="1">{#N/A,#N/A,TRUE,"Table1USD";#N/A,#N/A,TRUE,"Table1GBP"}</definedName>
    <definedName name="as" localSheetId="107" hidden="1">{#N/A,#N/A,TRUE,"Table1USD";#N/A,#N/A,TRUE,"Table1GBP"}</definedName>
    <definedName name="as" hidden="1">{#N/A,#N/A,TRUE,"Table1USD";#N/A,#N/A,TRUE,"Table1GBP"}</definedName>
    <definedName name="asdfasf" localSheetId="2"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52"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4" hidden="1">{#N/A,#N/A,FALSE,"INTERST"}</definedName>
    <definedName name="asdfasf" localSheetId="74" hidden="1">{#N/A,#N/A,FALSE,"INTERST"}</definedName>
    <definedName name="asdfasf" localSheetId="88" hidden="1">{#N/A,#N/A,FALSE,"INTERST"}</definedName>
    <definedName name="asdfasf" localSheetId="89" hidden="1">{#N/A,#N/A,FALSE,"INTERST"}</definedName>
    <definedName name="asdfasf" localSheetId="90" hidden="1">{#N/A,#N/A,FALSE,"INTERST"}</definedName>
    <definedName name="asdfasf" localSheetId="98" hidden="1">{#N/A,#N/A,FALSE,"INTERST"}</definedName>
    <definedName name="asdfasf" localSheetId="108" hidden="1">{#N/A,#N/A,FALSE,"INTERST"}</definedName>
    <definedName name="asdfasf" localSheetId="109" hidden="1">{#N/A,#N/A,FALSE,"INTERST"}</definedName>
    <definedName name="asdfasf" localSheetId="110" hidden="1">{#N/A,#N/A,FALSE,"INTERST"}</definedName>
    <definedName name="asdfasf" localSheetId="99" hidden="1">{#N/A,#N/A,FALSE,"INTERST"}</definedName>
    <definedName name="asdfasf" localSheetId="100" hidden="1">{#N/A,#N/A,FALSE,"INTERST"}</definedName>
    <definedName name="asdfasf" localSheetId="101" hidden="1">{#N/A,#N/A,FALSE,"INTERST"}</definedName>
    <definedName name="asdfasf" localSheetId="102" hidden="1">{#N/A,#N/A,FALSE,"INTERST"}</definedName>
    <definedName name="asdfasf" localSheetId="103" hidden="1">{#N/A,#N/A,FALSE,"INTERST"}</definedName>
    <definedName name="asdfasf" localSheetId="104" hidden="1">{#N/A,#N/A,FALSE,"INTERST"}</definedName>
    <definedName name="asdfasf" localSheetId="105" hidden="1">{#N/A,#N/A,FALSE,"INTERST"}</definedName>
    <definedName name="asdfasf" localSheetId="106" hidden="1">{#N/A,#N/A,FALSE,"INTERST"}</definedName>
    <definedName name="asdfasf" localSheetId="107" hidden="1">{#N/A,#N/A,FALSE,"INTERST"}</definedName>
    <definedName name="asdfasf" hidden="1">{#N/A,#N/A,FALSE,"INTERST"}</definedName>
    <definedName name="asdgb" localSheetId="2"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52"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4" hidden="1">{#N/A,#N/A,TRUE,"Table1USD";#N/A,#N/A,TRUE,"Table1GBP"}</definedName>
    <definedName name="asdgb" localSheetId="74" hidden="1">{#N/A,#N/A,TRUE,"Table1USD";#N/A,#N/A,TRUE,"Table1GBP"}</definedName>
    <definedName name="asdgb" localSheetId="88" hidden="1">{#N/A,#N/A,TRUE,"Table1USD";#N/A,#N/A,TRUE,"Table1GBP"}</definedName>
    <definedName name="asdgb" localSheetId="89" hidden="1">{#N/A,#N/A,TRUE,"Table1USD";#N/A,#N/A,TRUE,"Table1GBP"}</definedName>
    <definedName name="asdgb" localSheetId="90" hidden="1">{#N/A,#N/A,TRUE,"Table1USD";#N/A,#N/A,TRUE,"Table1GBP"}</definedName>
    <definedName name="asdgb" localSheetId="98" hidden="1">{#N/A,#N/A,TRUE,"Table1USD";#N/A,#N/A,TRUE,"Table1GBP"}</definedName>
    <definedName name="asdgb" localSheetId="108" hidden="1">{#N/A,#N/A,TRUE,"Table1USD";#N/A,#N/A,TRUE,"Table1GBP"}</definedName>
    <definedName name="asdgb" localSheetId="109" hidden="1">{#N/A,#N/A,TRUE,"Table1USD";#N/A,#N/A,TRUE,"Table1GBP"}</definedName>
    <definedName name="asdgb" localSheetId="110" hidden="1">{#N/A,#N/A,TRUE,"Table1USD";#N/A,#N/A,TRUE,"Table1GBP"}</definedName>
    <definedName name="asdgb" localSheetId="99" hidden="1">{#N/A,#N/A,TRUE,"Table1USD";#N/A,#N/A,TRUE,"Table1GBP"}</definedName>
    <definedName name="asdgb" localSheetId="100" hidden="1">{#N/A,#N/A,TRUE,"Table1USD";#N/A,#N/A,TRUE,"Table1GBP"}</definedName>
    <definedName name="asdgb" localSheetId="101" hidden="1">{#N/A,#N/A,TRUE,"Table1USD";#N/A,#N/A,TRUE,"Table1GBP"}</definedName>
    <definedName name="asdgb" localSheetId="102" hidden="1">{#N/A,#N/A,TRUE,"Table1USD";#N/A,#N/A,TRUE,"Table1GBP"}</definedName>
    <definedName name="asdgb" localSheetId="103" hidden="1">{#N/A,#N/A,TRUE,"Table1USD";#N/A,#N/A,TRUE,"Table1GBP"}</definedName>
    <definedName name="asdgb" localSheetId="104" hidden="1">{#N/A,#N/A,TRUE,"Table1USD";#N/A,#N/A,TRUE,"Table1GBP"}</definedName>
    <definedName name="asdgb" localSheetId="105" hidden="1">{#N/A,#N/A,TRUE,"Table1USD";#N/A,#N/A,TRUE,"Table1GBP"}</definedName>
    <definedName name="asdgb" localSheetId="106" hidden="1">{#N/A,#N/A,TRUE,"Table1USD";#N/A,#N/A,TRUE,"Table1GBP"}</definedName>
    <definedName name="asdgb" localSheetId="107" hidden="1">{#N/A,#N/A,TRUE,"Table1USD";#N/A,#N/A,TRUE,"Table1GBP"}</definedName>
    <definedName name="asdgb" hidden="1">{#N/A,#N/A,TRUE,"Table1USD";#N/A,#N/A,TRUE,"Table1GBP"}</definedName>
    <definedName name="bbb" localSheetId="2" hidden="1">#REF!</definedName>
    <definedName name="bbb" localSheetId="46" hidden="1">#REF!</definedName>
    <definedName name="bbb" localSheetId="47" hidden="1">#REF!</definedName>
    <definedName name="bbb" localSheetId="48" hidden="1">#REF!</definedName>
    <definedName name="bbb" localSheetId="49" hidden="1">#REF!</definedName>
    <definedName name="bbb" localSheetId="50" hidden="1">#REF!</definedName>
    <definedName name="bbb" localSheetId="51" hidden="1">#REF!</definedName>
    <definedName name="bbb" localSheetId="52" hidden="1">#REF!</definedName>
    <definedName name="bbb" localSheetId="56" hidden="1">#REF!</definedName>
    <definedName name="bbb" localSheetId="57" hidden="1">#REF!</definedName>
    <definedName name="bbb" localSheetId="58" hidden="1">#REF!</definedName>
    <definedName name="bbb" localSheetId="59" hidden="1">#REF!</definedName>
    <definedName name="bbb" localSheetId="60" hidden="1">#REF!</definedName>
    <definedName name="bbb" localSheetId="61" hidden="1">#REF!</definedName>
    <definedName name="bbb" localSheetId="62" hidden="1">#REF!</definedName>
    <definedName name="bbb" localSheetId="63" hidden="1">#REF!</definedName>
    <definedName name="bbb" localSheetId="67" hidden="1">#REF!</definedName>
    <definedName name="bbb" localSheetId="88" hidden="1">#REF!</definedName>
    <definedName name="bbb" localSheetId="89" hidden="1">#REF!</definedName>
    <definedName name="bbb" localSheetId="90" hidden="1">#REF!</definedName>
    <definedName name="bbb" localSheetId="98" hidden="1">#REF!</definedName>
    <definedName name="bbb" localSheetId="108" hidden="1">#REF!</definedName>
    <definedName name="bbb" localSheetId="109" hidden="1">#REF!</definedName>
    <definedName name="bbb" localSheetId="110" hidden="1">#REF!</definedName>
    <definedName name="bbb" localSheetId="99" hidden="1">#REF!</definedName>
    <definedName name="bbb" localSheetId="100" hidden="1">#REF!</definedName>
    <definedName name="bbb" localSheetId="101" hidden="1">#REF!</definedName>
    <definedName name="bbb" localSheetId="102" hidden="1">#REF!</definedName>
    <definedName name="bbb" localSheetId="103" hidden="1">#REF!</definedName>
    <definedName name="bbb" localSheetId="104" hidden="1">#REF!</definedName>
    <definedName name="bbb" localSheetId="105" hidden="1">#REF!</definedName>
    <definedName name="bbb" localSheetId="106" hidden="1">#REF!</definedName>
    <definedName name="bbb" localSheetId="107" hidden="1">#REF!</definedName>
    <definedName name="bbb" hidden="1">#REF!</definedName>
    <definedName name="bbbbbbbb" localSheetId="2" hidden="1">#REF!</definedName>
    <definedName name="bbbbbbbb" localSheetId="46" hidden="1">#REF!</definedName>
    <definedName name="bbbbbbbb" localSheetId="47" hidden="1">#REF!</definedName>
    <definedName name="bbbbbbbb" localSheetId="48" hidden="1">#REF!</definedName>
    <definedName name="bbbbbbbb" localSheetId="49" hidden="1">#REF!</definedName>
    <definedName name="bbbbbbbb" localSheetId="50" hidden="1">#REF!</definedName>
    <definedName name="bbbbbbbb" localSheetId="51" hidden="1">#REF!</definedName>
    <definedName name="bbbbbbbb" localSheetId="52" hidden="1">#REF!</definedName>
    <definedName name="bbbbbbbb" localSheetId="56" hidden="1">#REF!</definedName>
    <definedName name="bbbbbbbb" localSheetId="57" hidden="1">#REF!</definedName>
    <definedName name="bbbbbbbb" localSheetId="58" hidden="1">#REF!</definedName>
    <definedName name="bbbbbbbb" localSheetId="59" hidden="1">#REF!</definedName>
    <definedName name="bbbbbbbb" localSheetId="60" hidden="1">#REF!</definedName>
    <definedName name="bbbbbbbb" localSheetId="61" hidden="1">#REF!</definedName>
    <definedName name="bbbbbbbb" localSheetId="62" hidden="1">#REF!</definedName>
    <definedName name="bbbbbbbb" localSheetId="63" hidden="1">#REF!</definedName>
    <definedName name="bbbbbbbb" localSheetId="67" hidden="1">#REF!</definedName>
    <definedName name="bbbbbbbb" localSheetId="88" hidden="1">#REF!</definedName>
    <definedName name="bbbbbbbb" localSheetId="89" hidden="1">#REF!</definedName>
    <definedName name="bbbbbbbb" localSheetId="90" hidden="1">#REF!</definedName>
    <definedName name="bbbbbbbb" localSheetId="98" hidden="1">#REF!</definedName>
    <definedName name="bbbbbbbb" localSheetId="108" hidden="1">#REF!</definedName>
    <definedName name="bbbbbbbb" localSheetId="109" hidden="1">#REF!</definedName>
    <definedName name="bbbbbbbb" localSheetId="110" hidden="1">#REF!</definedName>
    <definedName name="bbbbbbbb" localSheetId="99" hidden="1">#REF!</definedName>
    <definedName name="bbbbbbbb" localSheetId="100" hidden="1">#REF!</definedName>
    <definedName name="bbbbbbbb" localSheetId="101" hidden="1">#REF!</definedName>
    <definedName name="bbbbbbbb" localSheetId="102"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hidden="1">#REF!</definedName>
    <definedName name="bless" localSheetId="2" hidden="1">#REF!</definedName>
    <definedName name="bless" localSheetId="46" hidden="1">#REF!</definedName>
    <definedName name="bless" localSheetId="47" hidden="1">#REF!</definedName>
    <definedName name="bless" localSheetId="48" hidden="1">#REF!</definedName>
    <definedName name="bless" localSheetId="49" hidden="1">#REF!</definedName>
    <definedName name="bless" localSheetId="50" hidden="1">#REF!</definedName>
    <definedName name="bless" localSheetId="51" hidden="1">#REF!</definedName>
    <definedName name="bless" localSheetId="52" hidden="1">#REF!</definedName>
    <definedName name="bless" localSheetId="56" hidden="1">#REF!</definedName>
    <definedName name="bless" localSheetId="57" hidden="1">#REF!</definedName>
    <definedName name="bless" localSheetId="58" hidden="1">#REF!</definedName>
    <definedName name="bless" localSheetId="59" hidden="1">#REF!</definedName>
    <definedName name="bless" localSheetId="60" hidden="1">#REF!</definedName>
    <definedName name="bless" localSheetId="61" hidden="1">#REF!</definedName>
    <definedName name="bless" localSheetId="62" hidden="1">#REF!</definedName>
    <definedName name="bless" localSheetId="63" hidden="1">#REF!</definedName>
    <definedName name="bless" localSheetId="67" hidden="1">#REF!</definedName>
    <definedName name="bless" localSheetId="88" hidden="1">#REF!</definedName>
    <definedName name="bless" localSheetId="89" hidden="1">#REF!</definedName>
    <definedName name="bless" localSheetId="90" hidden="1">#REF!</definedName>
    <definedName name="bless" localSheetId="98" hidden="1">#REF!</definedName>
    <definedName name="bless" localSheetId="108" hidden="1">#REF!</definedName>
    <definedName name="bless" localSheetId="109" hidden="1">#REF!</definedName>
    <definedName name="bless" localSheetId="110" hidden="1">#REF!</definedName>
    <definedName name="bless" localSheetId="99" hidden="1">#REF!</definedName>
    <definedName name="bless" localSheetId="100" hidden="1">#REF!</definedName>
    <definedName name="bless" localSheetId="101" hidden="1">#REF!</definedName>
    <definedName name="bless" localSheetId="102" hidden="1">#REF!</definedName>
    <definedName name="bless" localSheetId="103" hidden="1">#REF!</definedName>
    <definedName name="bless" localSheetId="104" hidden="1">#REF!</definedName>
    <definedName name="bless" localSheetId="105" hidden="1">#REF!</definedName>
    <definedName name="bless" localSheetId="106" hidden="1">#REF!</definedName>
    <definedName name="bless" localSheetId="107" hidden="1">#REF!</definedName>
    <definedName name="bless" hidden="1">#REF!</definedName>
    <definedName name="BLPH1" hidden="1">'[8]Ex rate bloom'!$A$4</definedName>
    <definedName name="BLPH14" localSheetId="2" hidden="1">[9]Raw_1!#REF!</definedName>
    <definedName name="BLPH14" localSheetId="46" hidden="1">[9]Raw_1!#REF!</definedName>
    <definedName name="BLPH14" localSheetId="47" hidden="1">[9]Raw_1!#REF!</definedName>
    <definedName name="BLPH14" localSheetId="48" hidden="1">[9]Raw_1!#REF!</definedName>
    <definedName name="BLPH14" localSheetId="49" hidden="1">[9]Raw_1!#REF!</definedName>
    <definedName name="BLPH14" localSheetId="50" hidden="1">[9]Raw_1!#REF!</definedName>
    <definedName name="BLPH14" localSheetId="51" hidden="1">[9]Raw_1!#REF!</definedName>
    <definedName name="BLPH14" localSheetId="52" hidden="1">[9]Raw_1!#REF!</definedName>
    <definedName name="BLPH14" localSheetId="56" hidden="1">[9]Raw_1!#REF!</definedName>
    <definedName name="BLPH14" localSheetId="57" hidden="1">[9]Raw_1!#REF!</definedName>
    <definedName name="BLPH14" localSheetId="58" hidden="1">[9]Raw_1!#REF!</definedName>
    <definedName name="BLPH14" localSheetId="59" hidden="1">[9]Raw_1!#REF!</definedName>
    <definedName name="BLPH14" localSheetId="60" hidden="1">[9]Raw_1!#REF!</definedName>
    <definedName name="BLPH14" localSheetId="61" hidden="1">[9]Raw_1!#REF!</definedName>
    <definedName name="BLPH14" localSheetId="62" hidden="1">[9]Raw_1!#REF!</definedName>
    <definedName name="BLPH14" localSheetId="63" hidden="1">[9]Raw_1!#REF!</definedName>
    <definedName name="BLPH14" localSheetId="64" hidden="1">[9]Raw_1!#REF!</definedName>
    <definedName name="BLPH14" localSheetId="67" hidden="1">[9]Raw_1!#REF!</definedName>
    <definedName name="BLPH14" localSheetId="74" hidden="1">[9]Raw_1!#REF!</definedName>
    <definedName name="BLPH14" localSheetId="88" hidden="1">[9]Raw_1!#REF!</definedName>
    <definedName name="BLPH14" localSheetId="89" hidden="1">[9]Raw_1!#REF!</definedName>
    <definedName name="BLPH14" localSheetId="90"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88" hidden="1">{FALSE,FALSE,-1.25,-15.5,484.5,276.75,FALSE,FALSE,TRUE,TRUE,0,12,#N/A,46,#N/A,2.93460490463215,15.35,1,FALSE,FALSE,3,TRUE,1,FALSE,100,"Swvu.PLA1.","ACwvu.PLA1.",#N/A,FALSE,FALSE,0,0,0,0,2,"","",TRUE,TRUE,FALSE,FALSE,1,60,#N/A,#N/A,FALSE,FALSE,FALSE,FALSE,FALSE,FALSE,FALSE,9,65532,65532,FALSE,FALSE,TRUE,TRUE,TRUE}</definedName>
    <definedName name="board" localSheetId="89" hidden="1">{FALSE,FALSE,-1.25,-15.5,484.5,276.75,FALSE,FALSE,TRUE,TRUE,0,12,#N/A,46,#N/A,2.93460490463215,15.35,1,FALSE,FALSE,3,TRUE,1,FALSE,100,"Swvu.PLA1.","ACwvu.PLA1.",#N/A,FALSE,FALSE,0,0,0,0,2,"","",TRUE,TRUE,FALSE,FALSE,1,60,#N/A,#N/A,FALSE,FALSE,FALSE,FALSE,FALSE,FALSE,FALSE,9,65532,65532,FALSE,FALSE,TRUE,TRUE,TRUE}</definedName>
    <definedName name="board" localSheetId="90" hidden="1">{FALSE,FALSE,-1.25,-15.5,484.5,276.75,FALSE,FALSE,TRUE,TRUE,0,12,#N/A,46,#N/A,2.93460490463215,15.35,1,FALSE,FALSE,3,TRUE,1,FALSE,100,"Swvu.PLA1.","ACwvu.PLA1.",#N/A,FALSE,FALSE,0,0,0,0,2,"","",TRUE,TRUE,FALSE,FALSE,1,60,#N/A,#N/A,FALSE,FALSE,FALSE,FALSE,FALSE,FALSE,FALSE,9,65532,65532,FALSE,FALSE,TRUE,TRUE,TRUE}</definedName>
    <definedName name="board" localSheetId="98" hidden="1">{FALSE,FALSE,-1.25,-15.5,484.5,276.75,FALSE,FALSE,TRUE,TRUE,0,12,#N/A,46,#N/A,2.93460490463215,15.35,1,FALSE,FALSE,3,TRUE,1,FALSE,100,"Swvu.PLA1.","ACwvu.PLA1.",#N/A,FALSE,FALSE,0,0,0,0,2,"","",TRUE,TRUE,FALSE,FALSE,1,60,#N/A,#N/A,FALSE,FALSE,FALSE,FALSE,FALSE,FALSE,FALSE,9,65532,65532,FALSE,FALSE,TRUE,TRUE,TRUE}</definedName>
    <definedName name="board" localSheetId="108" hidden="1">{FALSE,FALSE,-1.25,-15.5,484.5,276.75,FALSE,FALSE,TRUE,TRUE,0,12,#N/A,46,#N/A,2.93460490463215,15.35,1,FALSE,FALSE,3,TRUE,1,FALSE,100,"Swvu.PLA1.","ACwvu.PLA1.",#N/A,FALSE,FALSE,0,0,0,0,2,"","",TRUE,TRUE,FALSE,FALSE,1,60,#N/A,#N/A,FALSE,FALSE,FALSE,FALSE,FALSE,FALSE,FALSE,9,65532,65532,FALSE,FALSE,TRUE,TRUE,TRUE}</definedName>
    <definedName name="board" localSheetId="10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0" hidden="1">{FALSE,FALSE,-1.25,-15.5,484.5,276.75,FALSE,FALSE,TRUE,TRUE,0,12,#N/A,46,#N/A,2.93460490463215,15.35,1,FALSE,FALSE,3,TRUE,1,FALSE,100,"Swvu.PLA1.","ACwvu.PLA1.",#N/A,FALSE,FALSE,0,0,0,0,2,"","",TRUE,TRUE,FALSE,FALSE,1,60,#N/A,#N/A,FALSE,FALSE,FALSE,FALSE,FALSE,FALSE,FALSE,9,65532,65532,FALSE,FALSE,TRUE,TRUE,TRUE}</definedName>
    <definedName name="board" localSheetId="9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0" hidden="1">{FALSE,FALSE,-1.25,-15.5,484.5,276.75,FALSE,FALSE,TRUE,TRUE,0,12,#N/A,46,#N/A,2.93460490463215,15.35,1,FALSE,FALSE,3,TRUE,1,FALSE,100,"Swvu.PLA1.","ACwvu.PLA1.",#N/A,FALSE,FALSE,0,0,0,0,2,"","",TRUE,TRUE,FALSE,FALSE,1,60,#N/A,#N/A,FALSE,FALSE,FALSE,FALSE,FALSE,FALSE,FALSE,9,65532,65532,FALSE,FALSE,TRUE,TRUE,TRUE}</definedName>
    <definedName name="board" localSheetId="10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2" hidden="1">{FALSE,FALSE,-1.25,-15.5,484.5,276.75,FALSE,FALSE,TRUE,TRUE,0,12,#N/A,46,#N/A,2.93460490463215,15.35,1,FALSE,FALSE,3,TRUE,1,FALSE,100,"Swvu.PLA1.","ACwvu.PLA1.",#N/A,FALSE,FALSE,0,0,0,0,2,"","",TRUE,TRUE,FALSE,FALSE,1,60,#N/A,#N/A,FALSE,FALSE,FALSE,FALSE,FALSE,FALSE,FALSE,9,65532,65532,FALSE,FALSE,TRUE,TRUE,TRUE}</definedName>
    <definedName name="board" localSheetId="10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5" hidden="1">{FALSE,FALSE,-1.25,-15.5,484.5,276.75,FALSE,FALSE,TRUE,TRUE,0,12,#N/A,46,#N/A,2.93460490463215,15.35,1,FALSE,FALSE,3,TRUE,1,FALSE,100,"Swvu.PLA1.","ACwvu.PLA1.",#N/A,FALSE,FALSE,0,0,0,0,2,"","",TRUE,TRUE,FALSE,FALSE,1,60,#N/A,#N/A,FALSE,FALSE,FALSE,FALSE,FALSE,FALSE,FALSE,9,65532,65532,FALSE,FALSE,TRUE,TRUE,TRUE}</definedName>
    <definedName name="board" localSheetId="10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88"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90" hidden="1">{FALSE,FALSE,-1.25,-15.5,484.5,276.75,FALSE,FALSE,TRUE,TRUE,0,12,#N/A,46,#N/A,2.93460490463215,15.35,1,FALSE,FALSE,3,TRUE,1,FALSE,100,"Swvu.PLA1.","ACwvu.PLA1.",#N/A,FALSE,FALSE,0,0,0,0,2,"","",TRUE,TRUE,FALSE,FALSE,1,60,#N/A,#N/A,FALSE,FALSE,FALSE,FALSE,FALSE,FALSE,FALSE,9,65532,65532,FALSE,FALSE,TRUE,TRUE,TRUE}</definedName>
    <definedName name="caja" localSheetId="98"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110" hidden="1">{FALSE,FALSE,-1.25,-15.5,484.5,276.75,FALSE,FALSE,TRUE,TRUE,0,12,#N/A,46,#N/A,2.93460490463215,15.35,1,FALSE,FALSE,3,TRUE,1,FALSE,100,"Swvu.PLA1.","ACwvu.PLA1.",#N/A,FALSE,FALSE,0,0,0,0,2,"","",TRUE,TRUE,FALSE,FALSE,1,60,#N/A,#N/A,FALSE,FALSE,FALSE,FALSE,FALSE,FALSE,FALSE,9,65532,65532,FALSE,FALSE,TRUE,TRUE,TRUE}</definedName>
    <definedName name="caja" localSheetId="99" hidden="1">{FALSE,FALSE,-1.25,-15.5,484.5,276.75,FALSE,FALSE,TRUE,TRUE,0,12,#N/A,46,#N/A,2.93460490463215,15.35,1,FALSE,FALSE,3,TRUE,1,FALSE,100,"Swvu.PLA1.","ACwvu.PLA1.",#N/A,FALSE,FALSE,0,0,0,0,2,"","",TRUE,TRUE,FALSE,FALSE,1,60,#N/A,#N/A,FALSE,FALSE,FALSE,FALSE,FALSE,FALSE,FALSE,9,65532,65532,FALSE,FALSE,TRUE,TRUE,TRUE}</definedName>
    <definedName name="caja" localSheetId="100" hidden="1">{FALSE,FALSE,-1.25,-15.5,484.5,276.75,FALSE,FALSE,TRUE,TRUE,0,12,#N/A,46,#N/A,2.93460490463215,15.35,1,FALSE,FALSE,3,TRUE,1,FALSE,100,"Swvu.PLA1.","ACwvu.PLA1.",#N/A,FALSE,FALSE,0,0,0,0,2,"","",TRUE,TRUE,FALSE,FALSE,1,60,#N/A,#N/A,FALSE,FALSE,FALSE,FALSE,FALSE,FALSE,FALSE,9,65532,65532,FALSE,FALSE,TRUE,TRUE,TRUE}</definedName>
    <definedName name="caja" localSheetId="101"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4"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88"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90" hidden="1">{FALSE,FALSE,-1.25,-15.5,484.5,276.75,FALSE,FALSE,TRUE,TRUE,0,12,#N/A,46,#N/A,2.93460490463215,15.35,1,FALSE,FALSE,3,TRUE,1,FALSE,100,"Swvu.PLA1.","ACwvu.PLA1.",#N/A,FALSE,FALSE,0,0,0,0,2,"","",TRUE,TRUE,FALSE,FALSE,1,60,#N/A,#N/A,FALSE,FALSE,FALSE,FALSE,FALSE,FALSE,FALSE,9,65532,65532,FALSE,FALSE,TRUE,TRUE,TRUE}</definedName>
    <definedName name="caja1" localSheetId="9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0" hidden="1">{FALSE,FALSE,-1.25,-15.5,484.5,276.75,FALSE,FALSE,TRUE,TRUE,0,12,#N/A,46,#N/A,2.93460490463215,15.35,1,FALSE,FALSE,3,TRUE,1,FALSE,100,"Swvu.PLA1.","ACwvu.PLA1.",#N/A,FALSE,FALSE,0,0,0,0,2,"","",TRUE,TRUE,FALSE,FALSE,1,60,#N/A,#N/A,FALSE,FALSE,FALSE,FALSE,FALSE,FALSE,FALSE,9,65532,65532,FALSE,FALSE,TRUE,TRUE,TRUE}</definedName>
    <definedName name="caja1" localSheetId="9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0" hidden="1">{FALSE,FALSE,-1.25,-15.5,484.5,276.75,FALSE,FALSE,TRUE,TRUE,0,12,#N/A,46,#N/A,2.93460490463215,15.35,1,FALSE,FALSE,3,TRUE,1,FALSE,100,"Swvu.PLA1.","ACwvu.PLA1.",#N/A,FALSE,FALSE,0,0,0,0,2,"","",TRUE,TRUE,FALSE,FALSE,1,60,#N/A,#N/A,FALSE,FALSE,FALSE,FALSE,FALSE,FALSE,FALSE,9,65532,65532,FALSE,FALSE,TRUE,TRUE,TRUE}</definedName>
    <definedName name="caja1" localSheetId="10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88"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90" hidden="1">{FALSE,FALSE,-1.25,-15.5,484.5,276.75,FALSE,FALSE,TRUE,TRUE,0,12,#N/A,46,#N/A,2.93460490463215,15.35,1,FALSE,FALSE,3,TRUE,1,FALSE,100,"Swvu.PLA1.","ACwvu.PLA1.",#N/A,FALSE,FALSE,0,0,0,0,2,"","",TRUE,TRUE,FALSE,FALSE,1,60,#N/A,#N/A,FALSE,FALSE,FALSE,FALSE,FALSE,FALSE,FALSE,9,65532,65532,FALSE,FALSE,TRUE,TRUE,TRUE}</definedName>
    <definedName name="caja2" localSheetId="9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0" hidden="1">{FALSE,FALSE,-1.25,-15.5,484.5,276.75,FALSE,FALSE,TRUE,TRUE,0,12,#N/A,46,#N/A,2.93460490463215,15.35,1,FALSE,FALSE,3,TRUE,1,FALSE,100,"Swvu.PLA1.","ACwvu.PLA1.",#N/A,FALSE,FALSE,0,0,0,0,2,"","",TRUE,TRUE,FALSE,FALSE,1,60,#N/A,#N/A,FALSE,FALSE,FALSE,FALSE,FALSE,FALSE,FALSE,9,65532,65532,FALSE,FALSE,TRUE,TRUE,TRUE}</definedName>
    <definedName name="caja2" localSheetId="9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0" hidden="1">{FALSE,FALSE,-1.25,-15.5,484.5,276.75,FALSE,FALSE,TRUE,TRUE,0,12,#N/A,46,#N/A,2.93460490463215,15.35,1,FALSE,FALSE,3,TRUE,1,FALSE,100,"Swvu.PLA1.","ACwvu.PLA1.",#N/A,FALSE,FALSE,0,0,0,0,2,"","",TRUE,TRUE,FALSE,FALSE,1,60,#N/A,#N/A,FALSE,FALSE,FALSE,FALSE,FALSE,FALSE,FALSE,9,65532,65532,FALSE,FALSE,TRUE,TRUE,TRUE}</definedName>
    <definedName name="caja2" localSheetId="10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88"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90" hidden="1">{FALSE,FALSE,-1.25,-15.5,484.5,276.75,FALSE,FALSE,TRUE,TRUE,0,12,#N/A,46,#N/A,2.93460490463215,15.35,1,FALSE,FALSE,3,TRUE,1,FALSE,100,"Swvu.PLA1.","ACwvu.PLA1.",#N/A,FALSE,FALSE,0,0,0,0,2,"","",TRUE,TRUE,FALSE,FALSE,1,60,#N/A,#N/A,FALSE,FALSE,FALSE,FALSE,FALSE,FALSE,FALSE,9,65532,65532,FALSE,FALSE,TRUE,TRUE,TRUE}</definedName>
    <definedName name="caja3" localSheetId="9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0" hidden="1">{FALSE,FALSE,-1.25,-15.5,484.5,276.75,FALSE,FALSE,TRUE,TRUE,0,12,#N/A,46,#N/A,2.93460490463215,15.35,1,FALSE,FALSE,3,TRUE,1,FALSE,100,"Swvu.PLA1.","ACwvu.PLA1.",#N/A,FALSE,FALSE,0,0,0,0,2,"","",TRUE,TRUE,FALSE,FALSE,1,60,#N/A,#N/A,FALSE,FALSE,FALSE,FALSE,FALSE,FALSE,FALSE,9,65532,65532,FALSE,FALSE,TRUE,TRUE,TRUE}</definedName>
    <definedName name="caja3" localSheetId="9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0" hidden="1">{FALSE,FALSE,-1.25,-15.5,484.5,276.75,FALSE,FALSE,TRUE,TRUE,0,12,#N/A,46,#N/A,2.93460490463215,15.35,1,FALSE,FALSE,3,TRUE,1,FALSE,100,"Swvu.PLA1.","ACwvu.PLA1.",#N/A,FALSE,FALSE,0,0,0,0,2,"","",TRUE,TRUE,FALSE,FALSE,1,60,#N/A,#N/A,FALSE,FALSE,FALSE,FALSE,FALSE,FALSE,FALSE,9,65532,65532,FALSE,FALSE,TRUE,TRUE,TRUE}</definedName>
    <definedName name="caja3" localSheetId="10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2"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4" hidden="1">{"Riqfin97",#N/A,FALSE,"Tran";"Riqfinpro",#N/A,FALSE,"Tran"}</definedName>
    <definedName name="cc" localSheetId="74" hidden="1">{"Riqfin97",#N/A,FALSE,"Tran";"Riqfinpro",#N/A,FALSE,"Tran"}</definedName>
    <definedName name="cc" localSheetId="88" hidden="1">{"Riqfin97",#N/A,FALSE,"Tran";"Riqfinpro",#N/A,FALSE,"Tran"}</definedName>
    <definedName name="cc" localSheetId="89" hidden="1">{"Riqfin97",#N/A,FALSE,"Tran";"Riqfinpro",#N/A,FALSE,"Tran"}</definedName>
    <definedName name="cc" localSheetId="90" hidden="1">{"Riqfin97",#N/A,FALSE,"Tran";"Riqfinpro",#N/A,FALSE,"Tran"}</definedName>
    <definedName name="cc" localSheetId="98" hidden="1">{"Riqfin97",#N/A,FALSE,"Tran";"Riqfinpro",#N/A,FALSE,"Tran"}</definedName>
    <definedName name="cc" localSheetId="108" hidden="1">{"Riqfin97",#N/A,FALSE,"Tran";"Riqfinpro",#N/A,FALSE,"Tran"}</definedName>
    <definedName name="cc" localSheetId="109" hidden="1">{"Riqfin97",#N/A,FALSE,"Tran";"Riqfinpro",#N/A,FALSE,"Tran"}</definedName>
    <definedName name="cc" localSheetId="110" hidden="1">{"Riqfin97",#N/A,FALSE,"Tran";"Riqfinpro",#N/A,FALSE,"Tran"}</definedName>
    <definedName name="cc" localSheetId="99" hidden="1">{"Riqfin97",#N/A,FALSE,"Tran";"Riqfinpro",#N/A,FALSE,"Tran"}</definedName>
    <definedName name="cc" localSheetId="100" hidden="1">{"Riqfin97",#N/A,FALSE,"Tran";"Riqfinpro",#N/A,FALSE,"Tran"}</definedName>
    <definedName name="cc" localSheetId="101" hidden="1">{"Riqfin97",#N/A,FALSE,"Tran";"Riqfinpro",#N/A,FALSE,"Tran"}</definedName>
    <definedName name="cc" localSheetId="102" hidden="1">{"Riqfin97",#N/A,FALSE,"Tran";"Riqfinpro",#N/A,FALSE,"Tran"}</definedName>
    <definedName name="cc" localSheetId="103" hidden="1">{"Riqfin97",#N/A,FALSE,"Tran";"Riqfinpro",#N/A,FALSE,"Tran"}</definedName>
    <definedName name="cc" localSheetId="104" hidden="1">{"Riqfin97",#N/A,FALSE,"Tran";"Riqfinpro",#N/A,FALSE,"Tran"}</definedName>
    <definedName name="cc" localSheetId="105" hidden="1">{"Riqfin97",#N/A,FALSE,"Tran";"Riqfinpro",#N/A,FALSE,"Tran"}</definedName>
    <definedName name="cc" localSheetId="106" hidden="1">{"Riqfin97",#N/A,FALSE,"Tran";"Riqfinpro",#N/A,FALSE,"Tran"}</definedName>
    <definedName name="cc" localSheetId="107" hidden="1">{"Riqfin97",#N/A,FALSE,"Tran";"Riqfinpro",#N/A,FALSE,"Tran"}</definedName>
    <definedName name="cc" hidden="1">{"Riqfin97",#N/A,FALSE,"Tran";"Riqfinpro",#N/A,FALSE,"Tran"}</definedName>
    <definedName name="cdec" localSheetId="2" hidden="1">#REF!</definedName>
    <definedName name="cdec" localSheetId="46" hidden="1">#REF!</definedName>
    <definedName name="cdec" localSheetId="47" hidden="1">#REF!</definedName>
    <definedName name="cdec" localSheetId="48" hidden="1">#REF!</definedName>
    <definedName name="cdec" localSheetId="49" hidden="1">#REF!</definedName>
    <definedName name="cdec" localSheetId="50" hidden="1">#REF!</definedName>
    <definedName name="cdec" localSheetId="51" hidden="1">#REF!</definedName>
    <definedName name="cdec" localSheetId="52" hidden="1">#REF!</definedName>
    <definedName name="cdec" localSheetId="56" hidden="1">#REF!</definedName>
    <definedName name="cdec" localSheetId="57" hidden="1">#REF!</definedName>
    <definedName name="cdec" localSheetId="58" hidden="1">#REF!</definedName>
    <definedName name="cdec" localSheetId="59" hidden="1">#REF!</definedName>
    <definedName name="cdec" localSheetId="60" hidden="1">#REF!</definedName>
    <definedName name="cdec" localSheetId="61" hidden="1">#REF!</definedName>
    <definedName name="cdec" localSheetId="62" hidden="1">#REF!</definedName>
    <definedName name="cdec" localSheetId="63" hidden="1">#REF!</definedName>
    <definedName name="cdec" localSheetId="67" hidden="1">#REF!</definedName>
    <definedName name="cdec" localSheetId="88" hidden="1">#REF!</definedName>
    <definedName name="cdec" localSheetId="89" hidden="1">#REF!</definedName>
    <definedName name="cdec" localSheetId="90" hidden="1">#REF!</definedName>
    <definedName name="cdec" localSheetId="98" hidden="1">#REF!</definedName>
    <definedName name="cdec" localSheetId="108" hidden="1">#REF!</definedName>
    <definedName name="cdec" localSheetId="109" hidden="1">#REF!</definedName>
    <definedName name="cdec" localSheetId="110" hidden="1">#REF!</definedName>
    <definedName name="cdec" localSheetId="99" hidden="1">#REF!</definedName>
    <definedName name="cdec" localSheetId="100" hidden="1">#REF!</definedName>
    <definedName name="cdec" localSheetId="101" hidden="1">#REF!</definedName>
    <definedName name="cdec" localSheetId="102" hidden="1">#REF!</definedName>
    <definedName name="cdec" localSheetId="103" hidden="1">#REF!</definedName>
    <definedName name="cdec" localSheetId="104" hidden="1">#REF!</definedName>
    <definedName name="cdec" localSheetId="105" hidden="1">#REF!</definedName>
    <definedName name="cdec" localSheetId="106" hidden="1">#REF!</definedName>
    <definedName name="cdec" localSheetId="107" hidden="1">#REF!</definedName>
    <definedName name="cdec" hidden="1">#REF!</definedName>
    <definedName name="CIQWBGuid" hidden="1">"69c6c1f5-b121-486a-aca7-1483f0c3521f"</definedName>
    <definedName name="contents2" localSheetId="2" hidden="1">[11]MSRV!#REF!</definedName>
    <definedName name="contents2" localSheetId="46" hidden="1">[11]MSRV!#REF!</definedName>
    <definedName name="contents2" localSheetId="47" hidden="1">[11]MSRV!#REF!</definedName>
    <definedName name="contents2" localSheetId="48" hidden="1">[11]MSRV!#REF!</definedName>
    <definedName name="contents2" localSheetId="49" hidden="1">[11]MSRV!#REF!</definedName>
    <definedName name="contents2" localSheetId="50" hidden="1">[11]MSRV!#REF!</definedName>
    <definedName name="contents2" localSheetId="51" hidden="1">[11]MSRV!#REF!</definedName>
    <definedName name="contents2" localSheetId="52" hidden="1">[11]MSRV!#REF!</definedName>
    <definedName name="contents2" localSheetId="56" hidden="1">[11]MSRV!#REF!</definedName>
    <definedName name="contents2" localSheetId="57" hidden="1">[11]MSRV!#REF!</definedName>
    <definedName name="contents2" localSheetId="58" hidden="1">[11]MSRV!#REF!</definedName>
    <definedName name="contents2" localSheetId="59" hidden="1">[11]MSRV!#REF!</definedName>
    <definedName name="contents2" localSheetId="60" hidden="1">[11]MSRV!#REF!</definedName>
    <definedName name="contents2" localSheetId="61" hidden="1">[11]MSRV!#REF!</definedName>
    <definedName name="contents2" localSheetId="62" hidden="1">[11]MSRV!#REF!</definedName>
    <definedName name="contents2" localSheetId="63" hidden="1">[11]MSRV!#REF!</definedName>
    <definedName name="contents2" localSheetId="64" hidden="1">[11]MSRV!#REF!</definedName>
    <definedName name="contents2" localSheetId="67" hidden="1">[11]MSRV!#REF!</definedName>
    <definedName name="contents2" localSheetId="74" hidden="1">[11]MSRV!#REF!</definedName>
    <definedName name="contents2" localSheetId="88" hidden="1">[11]MSRV!#REF!</definedName>
    <definedName name="contents2" localSheetId="89" hidden="1">[11]MSRV!#REF!</definedName>
    <definedName name="contents2" localSheetId="90" hidden="1">[11]MSRV!#REF!</definedName>
    <definedName name="contents2" localSheetId="98" hidden="1">[11]MSRV!#REF!</definedName>
    <definedName name="contents2" localSheetId="108" hidden="1">[11]MSRV!#REF!</definedName>
    <definedName name="contents2" localSheetId="109" hidden="1">[11]MSRV!#REF!</definedName>
    <definedName name="contents2" localSheetId="110" hidden="1">[11]MSRV!#REF!</definedName>
    <definedName name="contents2" localSheetId="99" hidden="1">[11]MSRV!#REF!</definedName>
    <definedName name="contents2" localSheetId="100" hidden="1">[11]MSRV!#REF!</definedName>
    <definedName name="contents2" localSheetId="101" hidden="1">[11]MSRV!#REF!</definedName>
    <definedName name="contents2" localSheetId="102" hidden="1">[11]MSRV!#REF!</definedName>
    <definedName name="contents2" localSheetId="103" hidden="1">[11]MSRV!#REF!</definedName>
    <definedName name="contents2" localSheetId="104" hidden="1">[11]MSRV!#REF!</definedName>
    <definedName name="contents2" localSheetId="105" hidden="1">[11]MSRV!#REF!</definedName>
    <definedName name="contents2" localSheetId="106" hidden="1">[11]MSRV!#REF!</definedName>
    <definedName name="contents2" localSheetId="107" hidden="1">[11]MSRV!#REF!</definedName>
    <definedName name="contents2" hidden="1">[11]MSRV!#REF!</definedName>
    <definedName name="cp" localSheetId="2" hidden="1">'[12]C Summary'!#REF!</definedName>
    <definedName name="cp" localSheetId="46" hidden="1">'[12]C Summary'!#REF!</definedName>
    <definedName name="cp" localSheetId="47" hidden="1">'[12]C Summary'!#REF!</definedName>
    <definedName name="cp" localSheetId="48" hidden="1">'[12]C Summary'!#REF!</definedName>
    <definedName name="cp" localSheetId="49" hidden="1">'[12]C Summary'!#REF!</definedName>
    <definedName name="cp" localSheetId="50" hidden="1">'[12]C Summary'!#REF!</definedName>
    <definedName name="cp" localSheetId="51" hidden="1">'[12]C Summary'!#REF!</definedName>
    <definedName name="cp" localSheetId="52" hidden="1">'[12]C Summary'!#REF!</definedName>
    <definedName name="cp" localSheetId="56" hidden="1">'[12]C Summary'!#REF!</definedName>
    <definedName name="cp" localSheetId="57" hidden="1">'[12]C Summary'!#REF!</definedName>
    <definedName name="cp" localSheetId="58" hidden="1">'[12]C Summary'!#REF!</definedName>
    <definedName name="cp" localSheetId="59" hidden="1">'[12]C Summary'!#REF!</definedName>
    <definedName name="cp" localSheetId="60" hidden="1">'[12]C Summary'!#REF!</definedName>
    <definedName name="cp" localSheetId="61" hidden="1">'[12]C Summary'!#REF!</definedName>
    <definedName name="cp" localSheetId="62" hidden="1">'[12]C Summary'!#REF!</definedName>
    <definedName name="cp" localSheetId="63" hidden="1">'[12]C Summary'!#REF!</definedName>
    <definedName name="cp" localSheetId="64" hidden="1">'[12]C Summary'!#REF!</definedName>
    <definedName name="cp" localSheetId="67" hidden="1">'[12]C Summary'!#REF!</definedName>
    <definedName name="cp" localSheetId="74" hidden="1">'[12]C Summary'!#REF!</definedName>
    <definedName name="cp" localSheetId="88" hidden="1">'[12]C Summary'!#REF!</definedName>
    <definedName name="cp" localSheetId="89" hidden="1">'[12]C Summary'!#REF!</definedName>
    <definedName name="cp" localSheetId="90" hidden="1">'[12]C Summary'!#REF!</definedName>
    <definedName name="cp" localSheetId="98" hidden="1">'[12]C Summary'!#REF!</definedName>
    <definedName name="cp" localSheetId="108" hidden="1">'[12]C Summary'!#REF!</definedName>
    <definedName name="cp" localSheetId="109" hidden="1">'[12]C Summary'!#REF!</definedName>
    <definedName name="cp" localSheetId="110" hidden="1">'[12]C Summary'!#REF!</definedName>
    <definedName name="cp" localSheetId="99" hidden="1">'[12]C Summary'!#REF!</definedName>
    <definedName name="cp" localSheetId="100" hidden="1">'[12]C Summary'!#REF!</definedName>
    <definedName name="cp" localSheetId="101" hidden="1">'[12]C Summary'!#REF!</definedName>
    <definedName name="cp" localSheetId="102" hidden="1">'[12]C Summary'!#REF!</definedName>
    <definedName name="cp" localSheetId="103" hidden="1">'[12]C Summary'!#REF!</definedName>
    <definedName name="cp" localSheetId="104" hidden="1">'[12]C Summary'!#REF!</definedName>
    <definedName name="cp" localSheetId="105" hidden="1">'[12]C Summary'!#REF!</definedName>
    <definedName name="cp" localSheetId="106" hidden="1">'[12]C Summary'!#REF!</definedName>
    <definedName name="cp" localSheetId="107" hidden="1">'[12]C Summary'!#REF!</definedName>
    <definedName name="cp" hidden="1">'[12]C Summary'!#REF!</definedName>
    <definedName name="Cwvu.a." localSheetId="2" hidden="1">[13]BOP!$A$36:$IV$36,[13]BOP!$A$44:$IV$44,[13]BOP!$A$59:$IV$59,[13]BOP!#REF!,[13]BOP!#REF!,[13]BOP!$A$81:$IV$88</definedName>
    <definedName name="Cwvu.a." localSheetId="56" hidden="1">[13]BOP!$A$36:$IV$36,[13]BOP!$A$44:$IV$44,[13]BOP!$A$59:$IV$59,[13]BOP!#REF!,[13]BOP!#REF!,[13]BOP!$A$81:$IV$88</definedName>
    <definedName name="Cwvu.a." localSheetId="57" hidden="1">[13]BOP!$A$36:$IV$36,[13]BOP!$A$44:$IV$44,[13]BOP!$A$59:$IV$59,[13]BOP!#REF!,[13]BOP!#REF!,[13]BOP!$A$81:$IV$88</definedName>
    <definedName name="Cwvu.a." localSheetId="58" hidden="1">[13]BOP!$A$36:$IV$36,[13]BOP!$A$44:$IV$44,[13]BOP!$A$59:$IV$59,[13]BOP!#REF!,[13]BOP!#REF!,[13]BOP!$A$81:$IV$88</definedName>
    <definedName name="Cwvu.a." localSheetId="59" hidden="1">[13]BOP!$A$36:$IV$36,[13]BOP!$A$44:$IV$44,[13]BOP!$A$59:$IV$59,[13]BOP!#REF!,[13]BOP!#REF!,[13]BOP!$A$81:$IV$88</definedName>
    <definedName name="Cwvu.a." localSheetId="60" hidden="1">[13]BOP!$A$36:$IV$36,[13]BOP!$A$44:$IV$44,[13]BOP!$A$59:$IV$59,[13]BOP!#REF!,[13]BOP!#REF!,[13]BOP!$A$81:$IV$88</definedName>
    <definedName name="Cwvu.a." localSheetId="61" hidden="1">[13]BOP!$A$36:$IV$36,[13]BOP!$A$44:$IV$44,[13]BOP!$A$59:$IV$59,[13]BOP!#REF!,[13]BOP!#REF!,[13]BOP!$A$81:$IV$88</definedName>
    <definedName name="Cwvu.a." localSheetId="62" hidden="1">[13]BOP!$A$36:$IV$36,[13]BOP!$A$44:$IV$44,[13]BOP!$A$59:$IV$59,[13]BOP!#REF!,[13]BOP!#REF!,[13]BOP!$A$81:$IV$88</definedName>
    <definedName name="Cwvu.a." localSheetId="63" hidden="1">[13]BOP!$A$36:$IV$36,[13]BOP!$A$44:$IV$44,[13]BOP!$A$59:$IV$59,[13]BOP!#REF!,[13]BOP!#REF!,[13]BOP!$A$81:$IV$88</definedName>
    <definedName name="Cwvu.a." localSheetId="64" hidden="1">[13]BOP!$A$36:$IV$36,[13]BOP!$A$44:$IV$44,[13]BOP!$A$59:$IV$59,[13]BOP!#REF!,[13]BOP!#REF!,[13]BOP!$A$81:$IV$88</definedName>
    <definedName name="Cwvu.a." localSheetId="67" hidden="1">[13]BOP!$A$36:$IV$36,[13]BOP!$A$44:$IV$44,[13]BOP!$A$59:$IV$59,[13]BOP!#REF!,[13]BOP!#REF!,[13]BOP!$A$81:$IV$88</definedName>
    <definedName name="Cwvu.a." localSheetId="74" hidden="1">[13]BOP!$A$36:$IV$36,[13]BOP!$A$44:$IV$44,[13]BOP!$A$59:$IV$59,[13]BOP!#REF!,[13]BOP!#REF!,[13]BOP!$A$81:$IV$88</definedName>
    <definedName name="Cwvu.a." localSheetId="88" hidden="1">[13]BOP!$A$36:$IV$36,[13]BOP!$A$44:$IV$44,[13]BOP!$A$59:$IV$59,[13]BOP!#REF!,[13]BOP!#REF!,[13]BOP!$A$81:$IV$88</definedName>
    <definedName name="Cwvu.a." localSheetId="89" hidden="1">[13]BOP!$A$36:$IV$36,[13]BOP!$A$44:$IV$44,[13]BOP!$A$59:$IV$59,[13]BOP!#REF!,[13]BOP!#REF!,[13]BOP!$A$81:$IV$88</definedName>
    <definedName name="Cwvu.a." localSheetId="90" hidden="1">[13]BOP!$A$36:$IV$36,[13]BOP!$A$44:$IV$44,[13]BOP!$A$59:$IV$59,[13]BOP!#REF!,[13]BOP!#REF!,[13]BOP!$A$81:$IV$88</definedName>
    <definedName name="Cwvu.a." localSheetId="98" hidden="1">[13]BOP!$A$36:$IV$36,[13]BOP!$A$44:$IV$44,[13]BOP!$A$59:$IV$59,[13]BOP!#REF!,[13]BOP!#REF!,[13]BOP!$A$81:$IV$88</definedName>
    <definedName name="Cwvu.a." localSheetId="108" hidden="1">[13]BOP!$A$36:$IV$36,[13]BOP!$A$44:$IV$44,[13]BOP!$A$59:$IV$59,[13]BOP!#REF!,[13]BOP!#REF!,[13]BOP!$A$81:$IV$88</definedName>
    <definedName name="Cwvu.a." localSheetId="109" hidden="1">[13]BOP!$A$36:$IV$36,[13]BOP!$A$44:$IV$44,[13]BOP!$A$59:$IV$59,[13]BOP!#REF!,[13]BOP!#REF!,[13]BOP!$A$81:$IV$88</definedName>
    <definedName name="Cwvu.a." localSheetId="110" hidden="1">[13]BOP!$A$36:$IV$36,[13]BOP!$A$44:$IV$44,[13]BOP!$A$59:$IV$59,[13]BOP!#REF!,[13]BOP!#REF!,[13]BOP!$A$81:$IV$88</definedName>
    <definedName name="Cwvu.a." localSheetId="99" hidden="1">[13]BOP!$A$36:$IV$36,[13]BOP!$A$44:$IV$44,[13]BOP!$A$59:$IV$59,[13]BOP!#REF!,[13]BOP!#REF!,[13]BOP!$A$81:$IV$88</definedName>
    <definedName name="Cwvu.a." localSheetId="100" hidden="1">[13]BOP!$A$36:$IV$36,[13]BOP!$A$44:$IV$44,[13]BOP!$A$59:$IV$59,[13]BOP!#REF!,[13]BOP!#REF!,[13]BOP!$A$81:$IV$88</definedName>
    <definedName name="Cwvu.a." localSheetId="101" hidden="1">[13]BOP!$A$36:$IV$36,[13]BOP!$A$44:$IV$44,[13]BOP!$A$59:$IV$59,[13]BOP!#REF!,[13]BOP!#REF!,[13]BOP!$A$81:$IV$88</definedName>
    <definedName name="Cwvu.a." localSheetId="102" hidden="1">[13]BOP!$A$36:$IV$36,[13]BOP!$A$44:$IV$44,[13]BOP!$A$59:$IV$59,[13]BOP!#REF!,[13]BOP!#REF!,[13]BOP!$A$81:$IV$88</definedName>
    <definedName name="Cwvu.a." localSheetId="103" hidden="1">[13]BOP!$A$36:$IV$36,[13]BOP!$A$44:$IV$44,[13]BOP!$A$59:$IV$59,[13]BOP!#REF!,[13]BOP!#REF!,[13]BOP!$A$81:$IV$88</definedName>
    <definedName name="Cwvu.a." localSheetId="104" hidden="1">[13]BOP!$A$36:$IV$36,[13]BOP!$A$44:$IV$44,[13]BOP!$A$59:$IV$59,[13]BOP!#REF!,[13]BOP!#REF!,[13]BOP!$A$81:$IV$88</definedName>
    <definedName name="Cwvu.a." localSheetId="105" hidden="1">[13]BOP!$A$36:$IV$36,[13]BOP!$A$44:$IV$44,[13]BOP!$A$59:$IV$59,[13]BOP!#REF!,[13]BOP!#REF!,[13]BOP!$A$81:$IV$88</definedName>
    <definedName name="Cwvu.a." localSheetId="106" hidden="1">[13]BOP!$A$36:$IV$36,[13]BOP!$A$44:$IV$44,[13]BOP!$A$59:$IV$59,[13]BOP!#REF!,[13]BOP!#REF!,[13]BOP!$A$81:$IV$88</definedName>
    <definedName name="Cwvu.a." localSheetId="107" hidden="1">[13]BOP!$A$36:$IV$36,[13]BOP!$A$44:$IV$44,[13]BOP!$A$59:$IV$59,[13]BOP!#REF!,[13]BOP!#REF!,[13]BOP!$A$81:$IV$88</definedName>
    <definedName name="Cwvu.a." hidden="1">[13]BOP!$A$36:$IV$36,[13]BOP!$A$44:$IV$44,[13]BOP!$A$59:$IV$59,[13]BOP!#REF!,[13]BOP!#REF!,[13]BOP!$A$81:$IV$88</definedName>
    <definedName name="Cwvu.bop." localSheetId="2" hidden="1">[13]BOP!$A$36:$IV$36,[13]BOP!$A$44:$IV$44,[13]BOP!$A$59:$IV$59,[13]BOP!#REF!,[13]BOP!#REF!,[13]BOP!$A$81:$IV$88</definedName>
    <definedName name="Cwvu.bop." localSheetId="56" hidden="1">[13]BOP!$A$36:$IV$36,[13]BOP!$A$44:$IV$44,[13]BOP!$A$59:$IV$59,[13]BOP!#REF!,[13]BOP!#REF!,[13]BOP!$A$81:$IV$88</definedName>
    <definedName name="Cwvu.bop." localSheetId="57" hidden="1">[13]BOP!$A$36:$IV$36,[13]BOP!$A$44:$IV$44,[13]BOP!$A$59:$IV$59,[13]BOP!#REF!,[13]BOP!#REF!,[13]BOP!$A$81:$IV$88</definedName>
    <definedName name="Cwvu.bop." localSheetId="58" hidden="1">[13]BOP!$A$36:$IV$36,[13]BOP!$A$44:$IV$44,[13]BOP!$A$59:$IV$59,[13]BOP!#REF!,[13]BOP!#REF!,[13]BOP!$A$81:$IV$88</definedName>
    <definedName name="Cwvu.bop." localSheetId="59" hidden="1">[13]BOP!$A$36:$IV$36,[13]BOP!$A$44:$IV$44,[13]BOP!$A$59:$IV$59,[13]BOP!#REF!,[13]BOP!#REF!,[13]BOP!$A$81:$IV$88</definedName>
    <definedName name="Cwvu.bop." localSheetId="60" hidden="1">[13]BOP!$A$36:$IV$36,[13]BOP!$A$44:$IV$44,[13]BOP!$A$59:$IV$59,[13]BOP!#REF!,[13]BOP!#REF!,[13]BOP!$A$81:$IV$88</definedName>
    <definedName name="Cwvu.bop." localSheetId="61" hidden="1">[13]BOP!$A$36:$IV$36,[13]BOP!$A$44:$IV$44,[13]BOP!$A$59:$IV$59,[13]BOP!#REF!,[13]BOP!#REF!,[13]BOP!$A$81:$IV$88</definedName>
    <definedName name="Cwvu.bop." localSheetId="62" hidden="1">[13]BOP!$A$36:$IV$36,[13]BOP!$A$44:$IV$44,[13]BOP!$A$59:$IV$59,[13]BOP!#REF!,[13]BOP!#REF!,[13]BOP!$A$81:$IV$88</definedName>
    <definedName name="Cwvu.bop." localSheetId="63" hidden="1">[13]BOP!$A$36:$IV$36,[13]BOP!$A$44:$IV$44,[13]BOP!$A$59:$IV$59,[13]BOP!#REF!,[13]BOP!#REF!,[13]BOP!$A$81:$IV$88</definedName>
    <definedName name="Cwvu.bop." localSheetId="67" hidden="1">[13]BOP!$A$36:$IV$36,[13]BOP!$A$44:$IV$44,[13]BOP!$A$59:$IV$59,[13]BOP!#REF!,[13]BOP!#REF!,[13]BOP!$A$81:$IV$88</definedName>
    <definedName name="Cwvu.bop." localSheetId="74" hidden="1">[13]BOP!$A$36:$IV$36,[13]BOP!$A$44:$IV$44,[13]BOP!$A$59:$IV$59,[13]BOP!#REF!,[13]BOP!#REF!,[13]BOP!$A$81:$IV$88</definedName>
    <definedName name="Cwvu.bop." localSheetId="88" hidden="1">[13]BOP!$A$36:$IV$36,[13]BOP!$A$44:$IV$44,[13]BOP!$A$59:$IV$59,[13]BOP!#REF!,[13]BOP!#REF!,[13]BOP!$A$81:$IV$88</definedName>
    <definedName name="Cwvu.bop." localSheetId="89" hidden="1">[13]BOP!$A$36:$IV$36,[13]BOP!$A$44:$IV$44,[13]BOP!$A$59:$IV$59,[13]BOP!#REF!,[13]BOP!#REF!,[13]BOP!$A$81:$IV$88</definedName>
    <definedName name="Cwvu.bop." localSheetId="90" hidden="1">[13]BOP!$A$36:$IV$36,[13]BOP!$A$44:$IV$44,[13]BOP!$A$59:$IV$59,[13]BOP!#REF!,[13]BOP!#REF!,[13]BOP!$A$81:$IV$88</definedName>
    <definedName name="Cwvu.bop." localSheetId="98" hidden="1">[13]BOP!$A$36:$IV$36,[13]BOP!$A$44:$IV$44,[13]BOP!$A$59:$IV$59,[13]BOP!#REF!,[13]BOP!#REF!,[13]BOP!$A$81:$IV$88</definedName>
    <definedName name="Cwvu.bop." localSheetId="108" hidden="1">[13]BOP!$A$36:$IV$36,[13]BOP!$A$44:$IV$44,[13]BOP!$A$59:$IV$59,[13]BOP!#REF!,[13]BOP!#REF!,[13]BOP!$A$81:$IV$88</definedName>
    <definedName name="Cwvu.bop." localSheetId="109" hidden="1">[13]BOP!$A$36:$IV$36,[13]BOP!$A$44:$IV$44,[13]BOP!$A$59:$IV$59,[13]BOP!#REF!,[13]BOP!#REF!,[13]BOP!$A$81:$IV$88</definedName>
    <definedName name="Cwvu.bop." localSheetId="110" hidden="1">[13]BOP!$A$36:$IV$36,[13]BOP!$A$44:$IV$44,[13]BOP!$A$59:$IV$59,[13]BOP!#REF!,[13]BOP!#REF!,[13]BOP!$A$81:$IV$88</definedName>
    <definedName name="Cwvu.bop." localSheetId="99" hidden="1">[13]BOP!$A$36:$IV$36,[13]BOP!$A$44:$IV$44,[13]BOP!$A$59:$IV$59,[13]BOP!#REF!,[13]BOP!#REF!,[13]BOP!$A$81:$IV$88</definedName>
    <definedName name="Cwvu.bop." localSheetId="100" hidden="1">[13]BOP!$A$36:$IV$36,[13]BOP!$A$44:$IV$44,[13]BOP!$A$59:$IV$59,[13]BOP!#REF!,[13]BOP!#REF!,[13]BOP!$A$81:$IV$88</definedName>
    <definedName name="Cwvu.bop." localSheetId="101" hidden="1">[13]BOP!$A$36:$IV$36,[13]BOP!$A$44:$IV$44,[13]BOP!$A$59:$IV$59,[13]BOP!#REF!,[13]BOP!#REF!,[13]BOP!$A$81:$IV$88</definedName>
    <definedName name="Cwvu.bop." localSheetId="102" hidden="1">[13]BOP!$A$36:$IV$36,[13]BOP!$A$44:$IV$44,[13]BOP!$A$59:$IV$59,[13]BOP!#REF!,[13]BOP!#REF!,[13]BOP!$A$81:$IV$88</definedName>
    <definedName name="Cwvu.bop." localSheetId="103" hidden="1">[13]BOP!$A$36:$IV$36,[13]BOP!$A$44:$IV$44,[13]BOP!$A$59:$IV$59,[13]BOP!#REF!,[13]BOP!#REF!,[13]BOP!$A$81:$IV$88</definedName>
    <definedName name="Cwvu.bop." localSheetId="104" hidden="1">[13]BOP!$A$36:$IV$36,[13]BOP!$A$44:$IV$44,[13]BOP!$A$59:$IV$59,[13]BOP!#REF!,[13]BOP!#REF!,[13]BOP!$A$81:$IV$88</definedName>
    <definedName name="Cwvu.bop." localSheetId="105" hidden="1">[13]BOP!$A$36:$IV$36,[13]BOP!$A$44:$IV$44,[13]BOP!$A$59:$IV$59,[13]BOP!#REF!,[13]BOP!#REF!,[13]BOP!$A$81:$IV$88</definedName>
    <definedName name="Cwvu.bop." localSheetId="106" hidden="1">[13]BOP!$A$36:$IV$36,[13]BOP!$A$44:$IV$44,[13]BOP!$A$59:$IV$59,[13]BOP!#REF!,[13]BOP!#REF!,[13]BOP!$A$81:$IV$88</definedName>
    <definedName name="Cwvu.bop." localSheetId="107" hidden="1">[13]BOP!$A$36:$IV$36,[13]BOP!$A$44:$IV$44,[13]BOP!$A$59:$IV$59,[13]BOP!#REF!,[13]BOP!#REF!,[13]BOP!$A$81:$IV$88</definedName>
    <definedName name="Cwvu.bop." hidden="1">[13]BOP!$A$36:$IV$36,[13]BOP!$A$44:$IV$44,[13]BOP!$A$59:$IV$59,[13]BOP!#REF!,[13]BOP!#REF!,[13]BOP!$A$81:$IV$88</definedName>
    <definedName name="Cwvu.bop.sr." localSheetId="2" hidden="1">[13]BOP!$A$36:$IV$36,[13]BOP!$A$44:$IV$44,[13]BOP!$A$59:$IV$59,[13]BOP!#REF!,[13]BOP!#REF!,[13]BOP!$A$81:$IV$88</definedName>
    <definedName name="Cwvu.bop.sr." localSheetId="56" hidden="1">[13]BOP!$A$36:$IV$36,[13]BOP!$A$44:$IV$44,[13]BOP!$A$59:$IV$59,[13]BOP!#REF!,[13]BOP!#REF!,[13]BOP!$A$81:$IV$88</definedName>
    <definedName name="Cwvu.bop.sr." localSheetId="57" hidden="1">[13]BOP!$A$36:$IV$36,[13]BOP!$A$44:$IV$44,[13]BOP!$A$59:$IV$59,[13]BOP!#REF!,[13]BOP!#REF!,[13]BOP!$A$81:$IV$88</definedName>
    <definedName name="Cwvu.bop.sr." localSheetId="58" hidden="1">[13]BOP!$A$36:$IV$36,[13]BOP!$A$44:$IV$44,[13]BOP!$A$59:$IV$59,[13]BOP!#REF!,[13]BOP!#REF!,[13]BOP!$A$81:$IV$88</definedName>
    <definedName name="Cwvu.bop.sr." localSheetId="59" hidden="1">[13]BOP!$A$36:$IV$36,[13]BOP!$A$44:$IV$44,[13]BOP!$A$59:$IV$59,[13]BOP!#REF!,[13]BOP!#REF!,[13]BOP!$A$81:$IV$88</definedName>
    <definedName name="Cwvu.bop.sr." localSheetId="60" hidden="1">[13]BOP!$A$36:$IV$36,[13]BOP!$A$44:$IV$44,[13]BOP!$A$59:$IV$59,[13]BOP!#REF!,[13]BOP!#REF!,[13]BOP!$A$81:$IV$88</definedName>
    <definedName name="Cwvu.bop.sr." localSheetId="61" hidden="1">[13]BOP!$A$36:$IV$36,[13]BOP!$A$44:$IV$44,[13]BOP!$A$59:$IV$59,[13]BOP!#REF!,[13]BOP!#REF!,[13]BOP!$A$81:$IV$88</definedName>
    <definedName name="Cwvu.bop.sr." localSheetId="62" hidden="1">[13]BOP!$A$36:$IV$36,[13]BOP!$A$44:$IV$44,[13]BOP!$A$59:$IV$59,[13]BOP!#REF!,[13]BOP!#REF!,[13]BOP!$A$81:$IV$88</definedName>
    <definedName name="Cwvu.bop.sr." localSheetId="63" hidden="1">[13]BOP!$A$36:$IV$36,[13]BOP!$A$44:$IV$44,[13]BOP!$A$59:$IV$59,[13]BOP!#REF!,[13]BOP!#REF!,[13]BOP!$A$81:$IV$88</definedName>
    <definedName name="Cwvu.bop.sr." localSheetId="67" hidden="1">[13]BOP!$A$36:$IV$36,[13]BOP!$A$44:$IV$44,[13]BOP!$A$59:$IV$59,[13]BOP!#REF!,[13]BOP!#REF!,[13]BOP!$A$81:$IV$88</definedName>
    <definedName name="Cwvu.bop.sr." localSheetId="74" hidden="1">[13]BOP!$A$36:$IV$36,[13]BOP!$A$44:$IV$44,[13]BOP!$A$59:$IV$59,[13]BOP!#REF!,[13]BOP!#REF!,[13]BOP!$A$81:$IV$88</definedName>
    <definedName name="Cwvu.bop.sr." localSheetId="88" hidden="1">[13]BOP!$A$36:$IV$36,[13]BOP!$A$44:$IV$44,[13]BOP!$A$59:$IV$59,[13]BOP!#REF!,[13]BOP!#REF!,[13]BOP!$A$81:$IV$88</definedName>
    <definedName name="Cwvu.bop.sr." localSheetId="89" hidden="1">[13]BOP!$A$36:$IV$36,[13]BOP!$A$44:$IV$44,[13]BOP!$A$59:$IV$59,[13]BOP!#REF!,[13]BOP!#REF!,[13]BOP!$A$81:$IV$88</definedName>
    <definedName name="Cwvu.bop.sr." localSheetId="90" hidden="1">[13]BOP!$A$36:$IV$36,[13]BOP!$A$44:$IV$44,[13]BOP!$A$59:$IV$59,[13]BOP!#REF!,[13]BOP!#REF!,[13]BOP!$A$81:$IV$88</definedName>
    <definedName name="Cwvu.bop.sr." localSheetId="98" hidden="1">[13]BOP!$A$36:$IV$36,[13]BOP!$A$44:$IV$44,[13]BOP!$A$59:$IV$59,[13]BOP!#REF!,[13]BOP!#REF!,[13]BOP!$A$81:$IV$88</definedName>
    <definedName name="Cwvu.bop.sr." localSheetId="108" hidden="1">[13]BOP!$A$36:$IV$36,[13]BOP!$A$44:$IV$44,[13]BOP!$A$59:$IV$59,[13]BOP!#REF!,[13]BOP!#REF!,[13]BOP!$A$81:$IV$88</definedName>
    <definedName name="Cwvu.bop.sr." localSheetId="109" hidden="1">[13]BOP!$A$36:$IV$36,[13]BOP!$A$44:$IV$44,[13]BOP!$A$59:$IV$59,[13]BOP!#REF!,[13]BOP!#REF!,[13]BOP!$A$81:$IV$88</definedName>
    <definedName name="Cwvu.bop.sr." localSheetId="110" hidden="1">[13]BOP!$A$36:$IV$36,[13]BOP!$A$44:$IV$44,[13]BOP!$A$59:$IV$59,[13]BOP!#REF!,[13]BOP!#REF!,[13]BOP!$A$81:$IV$88</definedName>
    <definedName name="Cwvu.bop.sr." localSheetId="99" hidden="1">[13]BOP!$A$36:$IV$36,[13]BOP!$A$44:$IV$44,[13]BOP!$A$59:$IV$59,[13]BOP!#REF!,[13]BOP!#REF!,[13]BOP!$A$81:$IV$88</definedName>
    <definedName name="Cwvu.bop.sr." localSheetId="100" hidden="1">[13]BOP!$A$36:$IV$36,[13]BOP!$A$44:$IV$44,[13]BOP!$A$59:$IV$59,[13]BOP!#REF!,[13]BOP!#REF!,[13]BOP!$A$81:$IV$88</definedName>
    <definedName name="Cwvu.bop.sr." localSheetId="101" hidden="1">[13]BOP!$A$36:$IV$36,[13]BOP!$A$44:$IV$44,[13]BOP!$A$59:$IV$59,[13]BOP!#REF!,[13]BOP!#REF!,[13]BOP!$A$81:$IV$88</definedName>
    <definedName name="Cwvu.bop.sr." localSheetId="102" hidden="1">[13]BOP!$A$36:$IV$36,[13]BOP!$A$44:$IV$44,[13]BOP!$A$59:$IV$59,[13]BOP!#REF!,[13]BOP!#REF!,[13]BOP!$A$81:$IV$88</definedName>
    <definedName name="Cwvu.bop.sr." localSheetId="103" hidden="1">[13]BOP!$A$36:$IV$36,[13]BOP!$A$44:$IV$44,[13]BOP!$A$59:$IV$59,[13]BOP!#REF!,[13]BOP!#REF!,[13]BOP!$A$81:$IV$88</definedName>
    <definedName name="Cwvu.bop.sr." localSheetId="104" hidden="1">[13]BOP!$A$36:$IV$36,[13]BOP!$A$44:$IV$44,[13]BOP!$A$59:$IV$59,[13]BOP!#REF!,[13]BOP!#REF!,[13]BOP!$A$81:$IV$88</definedName>
    <definedName name="Cwvu.bop.sr." localSheetId="105" hidden="1">[13]BOP!$A$36:$IV$36,[13]BOP!$A$44:$IV$44,[13]BOP!$A$59:$IV$59,[13]BOP!#REF!,[13]BOP!#REF!,[13]BOP!$A$81:$IV$88</definedName>
    <definedName name="Cwvu.bop.sr." localSheetId="106" hidden="1">[13]BOP!$A$36:$IV$36,[13]BOP!$A$44:$IV$44,[13]BOP!$A$59:$IV$59,[13]BOP!#REF!,[13]BOP!#REF!,[13]BOP!$A$81:$IV$88</definedName>
    <definedName name="Cwvu.bop.sr." localSheetId="107" hidden="1">[13]BOP!$A$36:$IV$36,[13]BOP!$A$44:$IV$44,[13]BOP!$A$59:$IV$59,[13]BOP!#REF!,[13]BOP!#REF!,[13]BOP!$A$81:$IV$88</definedName>
    <definedName name="Cwvu.bop.sr." hidden="1">[13]BOP!$A$36:$IV$36,[13]BOP!$A$44:$IV$44,[13]BOP!$A$59:$IV$59,[13]BOP!#REF!,[13]BOP!#REF!,[13]BOP!$A$81:$IV$88</definedName>
    <definedName name="Cwvu.bopsdr.sr." localSheetId="2" hidden="1">[13]BOP!$A$36:$IV$36,[13]BOP!$A$44:$IV$44,[13]BOP!$A$59:$IV$59,[13]BOP!#REF!,[13]BOP!#REF!,[13]BOP!$A$81:$IV$88</definedName>
    <definedName name="Cwvu.bopsdr.sr." localSheetId="56" hidden="1">[13]BOP!$A$36:$IV$36,[13]BOP!$A$44:$IV$44,[13]BOP!$A$59:$IV$59,[13]BOP!#REF!,[13]BOP!#REF!,[13]BOP!$A$81:$IV$88</definedName>
    <definedName name="Cwvu.bopsdr.sr." localSheetId="57" hidden="1">[13]BOP!$A$36:$IV$36,[13]BOP!$A$44:$IV$44,[13]BOP!$A$59:$IV$59,[13]BOP!#REF!,[13]BOP!#REF!,[13]BOP!$A$81:$IV$88</definedName>
    <definedName name="Cwvu.bopsdr.sr." localSheetId="58" hidden="1">[13]BOP!$A$36:$IV$36,[13]BOP!$A$44:$IV$44,[13]BOP!$A$59:$IV$59,[13]BOP!#REF!,[13]BOP!#REF!,[13]BOP!$A$81:$IV$88</definedName>
    <definedName name="Cwvu.bopsdr.sr." localSheetId="59" hidden="1">[13]BOP!$A$36:$IV$36,[13]BOP!$A$44:$IV$44,[13]BOP!$A$59:$IV$59,[13]BOP!#REF!,[13]BOP!#REF!,[13]BOP!$A$81:$IV$88</definedName>
    <definedName name="Cwvu.bopsdr.sr." localSheetId="60" hidden="1">[13]BOP!$A$36:$IV$36,[13]BOP!$A$44:$IV$44,[13]BOP!$A$59:$IV$59,[13]BOP!#REF!,[13]BOP!#REF!,[13]BOP!$A$81:$IV$88</definedName>
    <definedName name="Cwvu.bopsdr.sr." localSheetId="61" hidden="1">[13]BOP!$A$36:$IV$36,[13]BOP!$A$44:$IV$44,[13]BOP!$A$59:$IV$59,[13]BOP!#REF!,[13]BOP!#REF!,[13]BOP!$A$81:$IV$88</definedName>
    <definedName name="Cwvu.bopsdr.sr." localSheetId="62" hidden="1">[13]BOP!$A$36:$IV$36,[13]BOP!$A$44:$IV$44,[13]BOP!$A$59:$IV$59,[13]BOP!#REF!,[13]BOP!#REF!,[13]BOP!$A$81:$IV$88</definedName>
    <definedName name="Cwvu.bopsdr.sr." localSheetId="63" hidden="1">[13]BOP!$A$36:$IV$36,[13]BOP!$A$44:$IV$44,[13]BOP!$A$59:$IV$59,[13]BOP!#REF!,[13]BOP!#REF!,[13]BOP!$A$81:$IV$88</definedName>
    <definedName name="Cwvu.bopsdr.sr." localSheetId="67" hidden="1">[13]BOP!$A$36:$IV$36,[13]BOP!$A$44:$IV$44,[13]BOP!$A$59:$IV$59,[13]BOP!#REF!,[13]BOP!#REF!,[13]BOP!$A$81:$IV$88</definedName>
    <definedName name="Cwvu.bopsdr.sr." localSheetId="74" hidden="1">[13]BOP!$A$36:$IV$36,[13]BOP!$A$44:$IV$44,[13]BOP!$A$59:$IV$59,[13]BOP!#REF!,[13]BOP!#REF!,[13]BOP!$A$81:$IV$88</definedName>
    <definedName name="Cwvu.bopsdr.sr." localSheetId="88" hidden="1">[13]BOP!$A$36:$IV$36,[13]BOP!$A$44:$IV$44,[13]BOP!$A$59:$IV$59,[13]BOP!#REF!,[13]BOP!#REF!,[13]BOP!$A$81:$IV$88</definedName>
    <definedName name="Cwvu.bopsdr.sr." localSheetId="89" hidden="1">[13]BOP!$A$36:$IV$36,[13]BOP!$A$44:$IV$44,[13]BOP!$A$59:$IV$59,[13]BOP!#REF!,[13]BOP!#REF!,[13]BOP!$A$81:$IV$88</definedName>
    <definedName name="Cwvu.bopsdr.sr." localSheetId="90" hidden="1">[13]BOP!$A$36:$IV$36,[13]BOP!$A$44:$IV$44,[13]BOP!$A$59:$IV$59,[13]BOP!#REF!,[13]BOP!#REF!,[13]BOP!$A$81:$IV$88</definedName>
    <definedName name="Cwvu.bopsdr.sr." localSheetId="98" hidden="1">[13]BOP!$A$36:$IV$36,[13]BOP!$A$44:$IV$44,[13]BOP!$A$59:$IV$59,[13]BOP!#REF!,[13]BOP!#REF!,[13]BOP!$A$81:$IV$88</definedName>
    <definedName name="Cwvu.bopsdr.sr." localSheetId="108" hidden="1">[13]BOP!$A$36:$IV$36,[13]BOP!$A$44:$IV$44,[13]BOP!$A$59:$IV$59,[13]BOP!#REF!,[13]BOP!#REF!,[13]BOP!$A$81:$IV$88</definedName>
    <definedName name="Cwvu.bopsdr.sr." localSheetId="109" hidden="1">[13]BOP!$A$36:$IV$36,[13]BOP!$A$44:$IV$44,[13]BOP!$A$59:$IV$59,[13]BOP!#REF!,[13]BOP!#REF!,[13]BOP!$A$81:$IV$88</definedName>
    <definedName name="Cwvu.bopsdr.sr." localSheetId="110" hidden="1">[13]BOP!$A$36:$IV$36,[13]BOP!$A$44:$IV$44,[13]BOP!$A$59:$IV$59,[13]BOP!#REF!,[13]BOP!#REF!,[13]BOP!$A$81:$IV$88</definedName>
    <definedName name="Cwvu.bopsdr.sr." localSheetId="99" hidden="1">[13]BOP!$A$36:$IV$36,[13]BOP!$A$44:$IV$44,[13]BOP!$A$59:$IV$59,[13]BOP!#REF!,[13]BOP!#REF!,[13]BOP!$A$81:$IV$88</definedName>
    <definedName name="Cwvu.bopsdr.sr." localSheetId="100" hidden="1">[13]BOP!$A$36:$IV$36,[13]BOP!$A$44:$IV$44,[13]BOP!$A$59:$IV$59,[13]BOP!#REF!,[13]BOP!#REF!,[13]BOP!$A$81:$IV$88</definedName>
    <definedName name="Cwvu.bopsdr.sr." localSheetId="101" hidden="1">[13]BOP!$A$36:$IV$36,[13]BOP!$A$44:$IV$44,[13]BOP!$A$59:$IV$59,[13]BOP!#REF!,[13]BOP!#REF!,[13]BOP!$A$81:$IV$88</definedName>
    <definedName name="Cwvu.bopsdr.sr." localSheetId="102" hidden="1">[13]BOP!$A$36:$IV$36,[13]BOP!$A$44:$IV$44,[13]BOP!$A$59:$IV$59,[13]BOP!#REF!,[13]BOP!#REF!,[13]BOP!$A$81:$IV$88</definedName>
    <definedName name="Cwvu.bopsdr.sr." localSheetId="103" hidden="1">[13]BOP!$A$36:$IV$36,[13]BOP!$A$44:$IV$44,[13]BOP!$A$59:$IV$59,[13]BOP!#REF!,[13]BOP!#REF!,[13]BOP!$A$81:$IV$88</definedName>
    <definedName name="Cwvu.bopsdr.sr." localSheetId="104" hidden="1">[13]BOP!$A$36:$IV$36,[13]BOP!$A$44:$IV$44,[13]BOP!$A$59:$IV$59,[13]BOP!#REF!,[13]BOP!#REF!,[13]BOP!$A$81:$IV$88</definedName>
    <definedName name="Cwvu.bopsdr.sr." localSheetId="105" hidden="1">[13]BOP!$A$36:$IV$36,[13]BOP!$A$44:$IV$44,[13]BOP!$A$59:$IV$59,[13]BOP!#REF!,[13]BOP!#REF!,[13]BOP!$A$81:$IV$88</definedName>
    <definedName name="Cwvu.bopsdr.sr." localSheetId="106" hidden="1">[13]BOP!$A$36:$IV$36,[13]BOP!$A$44:$IV$44,[13]BOP!$A$59:$IV$59,[13]BOP!#REF!,[13]BOP!#REF!,[13]BOP!$A$81:$IV$88</definedName>
    <definedName name="Cwvu.bopsdr.sr." localSheetId="107" hidden="1">[13]BOP!$A$36:$IV$36,[13]BOP!$A$44:$IV$44,[13]BOP!$A$59:$IV$59,[13]BOP!#REF!,[13]BOP!#REF!,[13]BOP!$A$81:$IV$88</definedName>
    <definedName name="Cwvu.bopsdr.sr." hidden="1">[13]BOP!$A$36:$IV$36,[13]BOP!$A$44:$IV$44,[13]BOP!$A$59:$IV$59,[13]BOP!#REF!,[13]BOP!#REF!,[13]BOP!$A$81:$IV$88</definedName>
    <definedName name="Cwvu.cotton." localSheetId="2" hidden="1">[13]BOP!$A$36:$IV$36,[13]BOP!$A$44:$IV$44,[13]BOP!$A$59:$IV$59,[13]BOP!#REF!,[13]BOP!#REF!,[13]BOP!$A$79:$IV$79,[13]BOP!$A$81:$IV$88,[13]BOP!#REF!</definedName>
    <definedName name="Cwvu.cotton." localSheetId="46" hidden="1">[13]BOP!$A$36:$IV$36,[13]BOP!$A$44:$IV$44,[13]BOP!$A$59:$IV$59,[13]BOP!#REF!,[13]BOP!#REF!,[13]BOP!$A$79:$IV$79,[13]BOP!$A$81:$IV$88,[13]BOP!#REF!</definedName>
    <definedName name="Cwvu.cotton." localSheetId="47" hidden="1">[13]BOP!$A$36:$IV$36,[13]BOP!$A$44:$IV$44,[13]BOP!$A$59:$IV$59,[13]BOP!#REF!,[13]BOP!#REF!,[13]BOP!$A$79:$IV$79,[13]BOP!$A$81:$IV$88,[13]BOP!#REF!</definedName>
    <definedName name="Cwvu.cotton." localSheetId="48" hidden="1">[13]BOP!$A$36:$IV$36,[13]BOP!$A$44:$IV$44,[13]BOP!$A$59:$IV$59,[13]BOP!#REF!,[13]BOP!#REF!,[13]BOP!$A$79:$IV$79,[13]BOP!$A$81:$IV$88,[13]BOP!#REF!</definedName>
    <definedName name="Cwvu.cotton." localSheetId="49" hidden="1">[13]BOP!$A$36:$IV$36,[13]BOP!$A$44:$IV$44,[13]BOP!$A$59:$IV$59,[13]BOP!#REF!,[13]BOP!#REF!,[13]BOP!$A$79:$IV$79,[13]BOP!$A$81:$IV$88,[13]BOP!#REF!</definedName>
    <definedName name="Cwvu.cotton." localSheetId="50" hidden="1">[13]BOP!$A$36:$IV$36,[13]BOP!$A$44:$IV$44,[13]BOP!$A$59:$IV$59,[13]BOP!#REF!,[13]BOP!#REF!,[13]BOP!$A$79:$IV$79,[13]BOP!$A$81:$IV$88,[13]BOP!#REF!</definedName>
    <definedName name="Cwvu.cotton." localSheetId="51" hidden="1">[13]BOP!$A$36:$IV$36,[13]BOP!$A$44:$IV$44,[13]BOP!$A$59:$IV$59,[13]BOP!#REF!,[13]BOP!#REF!,[13]BOP!$A$79:$IV$79,[13]BOP!$A$81:$IV$88,[13]BOP!#REF!</definedName>
    <definedName name="Cwvu.cotton." localSheetId="52" hidden="1">[13]BOP!$A$36:$IV$36,[13]BOP!$A$44:$IV$44,[13]BOP!$A$59:$IV$59,[13]BOP!#REF!,[13]BOP!#REF!,[13]BOP!$A$79:$IV$79,[13]BOP!$A$81:$IV$88,[13]BOP!#REF!</definedName>
    <definedName name="Cwvu.cotton." localSheetId="56" hidden="1">[13]BOP!$A$36:$IV$36,[13]BOP!$A$44:$IV$44,[13]BOP!$A$59:$IV$59,[13]BOP!#REF!,[13]BOP!#REF!,[13]BOP!$A$79:$IV$79,[13]BOP!$A$81:$IV$88,[13]BOP!#REF!</definedName>
    <definedName name="Cwvu.cotton." localSheetId="57" hidden="1">[13]BOP!$A$36:$IV$36,[13]BOP!$A$44:$IV$44,[13]BOP!$A$59:$IV$59,[13]BOP!#REF!,[13]BOP!#REF!,[13]BOP!$A$79:$IV$79,[13]BOP!$A$81:$IV$88,[13]BOP!#REF!</definedName>
    <definedName name="Cwvu.cotton." localSheetId="58" hidden="1">[13]BOP!$A$36:$IV$36,[13]BOP!$A$44:$IV$44,[13]BOP!$A$59:$IV$59,[13]BOP!#REF!,[13]BOP!#REF!,[13]BOP!$A$79:$IV$79,[13]BOP!$A$81:$IV$88,[13]BOP!#REF!</definedName>
    <definedName name="Cwvu.cotton." localSheetId="59" hidden="1">[13]BOP!$A$36:$IV$36,[13]BOP!$A$44:$IV$44,[13]BOP!$A$59:$IV$59,[13]BOP!#REF!,[13]BOP!#REF!,[13]BOP!$A$79:$IV$79,[13]BOP!$A$81:$IV$88,[13]BOP!#REF!</definedName>
    <definedName name="Cwvu.cotton." localSheetId="60" hidden="1">[13]BOP!$A$36:$IV$36,[13]BOP!$A$44:$IV$44,[13]BOP!$A$59:$IV$59,[13]BOP!#REF!,[13]BOP!#REF!,[13]BOP!$A$79:$IV$79,[13]BOP!$A$81:$IV$88,[13]BOP!#REF!</definedName>
    <definedName name="Cwvu.cotton." localSheetId="61" hidden="1">[13]BOP!$A$36:$IV$36,[13]BOP!$A$44:$IV$44,[13]BOP!$A$59:$IV$59,[13]BOP!#REF!,[13]BOP!#REF!,[13]BOP!$A$79:$IV$79,[13]BOP!$A$81:$IV$88,[13]BOP!#REF!</definedName>
    <definedName name="Cwvu.cotton." localSheetId="62" hidden="1">[13]BOP!$A$36:$IV$36,[13]BOP!$A$44:$IV$44,[13]BOP!$A$59:$IV$59,[13]BOP!#REF!,[13]BOP!#REF!,[13]BOP!$A$79:$IV$79,[13]BOP!$A$81:$IV$88,[13]BOP!#REF!</definedName>
    <definedName name="Cwvu.cotton." localSheetId="63" hidden="1">[13]BOP!$A$36:$IV$36,[13]BOP!$A$44:$IV$44,[13]BOP!$A$59:$IV$59,[13]BOP!#REF!,[13]BOP!#REF!,[13]BOP!$A$79:$IV$79,[13]BOP!$A$81:$IV$88,[13]BOP!#REF!</definedName>
    <definedName name="Cwvu.cotton." localSheetId="64" hidden="1">[13]BOP!$A$36:$IV$36,[13]BOP!$A$44:$IV$44,[13]BOP!$A$59:$IV$59,[13]BOP!#REF!,[13]BOP!#REF!,[13]BOP!$A$79:$IV$79,[13]BOP!$A$81:$IV$88,[13]BOP!#REF!</definedName>
    <definedName name="Cwvu.cotton." localSheetId="67" hidden="1">[13]BOP!$A$36:$IV$36,[13]BOP!$A$44:$IV$44,[13]BOP!$A$59:$IV$59,[13]BOP!#REF!,[13]BOP!#REF!,[13]BOP!$A$79:$IV$79,[13]BOP!$A$81:$IV$88,[13]BOP!#REF!</definedName>
    <definedName name="Cwvu.cotton." localSheetId="74" hidden="1">[13]BOP!$A$36:$IV$36,[13]BOP!$A$44:$IV$44,[13]BOP!$A$59:$IV$59,[13]BOP!#REF!,[13]BOP!#REF!,[13]BOP!$A$79:$IV$79,[13]BOP!$A$81:$IV$88,[13]BOP!#REF!</definedName>
    <definedName name="Cwvu.cotton." localSheetId="88" hidden="1">[13]BOP!$A$36:$IV$36,[13]BOP!$A$44:$IV$44,[13]BOP!$A$59:$IV$59,[13]BOP!#REF!,[13]BOP!#REF!,[13]BOP!$A$79:$IV$79,[13]BOP!$A$81:$IV$88,[13]BOP!#REF!</definedName>
    <definedName name="Cwvu.cotton." localSheetId="89" hidden="1">[13]BOP!$A$36:$IV$36,[13]BOP!$A$44:$IV$44,[13]BOP!$A$59:$IV$59,[13]BOP!#REF!,[13]BOP!#REF!,[13]BOP!$A$79:$IV$79,[13]BOP!$A$81:$IV$88,[13]BOP!#REF!</definedName>
    <definedName name="Cwvu.cotton." localSheetId="90" hidden="1">[13]BOP!$A$36:$IV$36,[13]BOP!$A$44:$IV$44,[13]BOP!$A$59:$IV$59,[13]BOP!#REF!,[13]BOP!#REF!,[13]BOP!$A$79:$IV$79,[13]BOP!$A$81:$IV$88,[13]BOP!#REF!</definedName>
    <definedName name="Cwvu.cotton." localSheetId="98" hidden="1">[13]BOP!$A$36:$IV$36,[13]BOP!$A$44:$IV$44,[13]BOP!$A$59:$IV$59,[13]BOP!#REF!,[13]BOP!#REF!,[13]BOP!$A$79:$IV$79,[13]BOP!$A$81:$IV$88,[13]BOP!#REF!</definedName>
    <definedName name="Cwvu.cotton." localSheetId="108" hidden="1">[13]BOP!$A$36:$IV$36,[13]BOP!$A$44:$IV$44,[13]BOP!$A$59:$IV$59,[13]BOP!#REF!,[13]BOP!#REF!,[13]BOP!$A$79:$IV$79,[13]BOP!$A$81:$IV$88,[13]BOP!#REF!</definedName>
    <definedName name="Cwvu.cotton." localSheetId="109" hidden="1">[13]BOP!$A$36:$IV$36,[13]BOP!$A$44:$IV$44,[13]BOP!$A$59:$IV$59,[13]BOP!#REF!,[13]BOP!#REF!,[13]BOP!$A$79:$IV$79,[13]BOP!$A$81:$IV$88,[13]BOP!#REF!</definedName>
    <definedName name="Cwvu.cotton." localSheetId="110" hidden="1">[13]BOP!$A$36:$IV$36,[13]BOP!$A$44:$IV$44,[13]BOP!$A$59:$IV$59,[13]BOP!#REF!,[13]BOP!#REF!,[13]BOP!$A$79:$IV$79,[13]BOP!$A$81:$IV$88,[13]BOP!#REF!</definedName>
    <definedName name="Cwvu.cotton." localSheetId="99" hidden="1">[13]BOP!$A$36:$IV$36,[13]BOP!$A$44:$IV$44,[13]BOP!$A$59:$IV$59,[13]BOP!#REF!,[13]BOP!#REF!,[13]BOP!$A$79:$IV$79,[13]BOP!$A$81:$IV$88,[13]BOP!#REF!</definedName>
    <definedName name="Cwvu.cotton." localSheetId="100" hidden="1">[13]BOP!$A$36:$IV$36,[13]BOP!$A$44:$IV$44,[13]BOP!$A$59:$IV$59,[13]BOP!#REF!,[13]BOP!#REF!,[13]BOP!$A$79:$IV$79,[13]BOP!$A$81:$IV$88,[13]BOP!#REF!</definedName>
    <definedName name="Cwvu.cotton." localSheetId="101" hidden="1">[13]BOP!$A$36:$IV$36,[13]BOP!$A$44:$IV$44,[13]BOP!$A$59:$IV$59,[13]BOP!#REF!,[13]BOP!#REF!,[13]BOP!$A$79:$IV$79,[13]BOP!$A$81:$IV$88,[13]BOP!#REF!</definedName>
    <definedName name="Cwvu.cotton." localSheetId="102" hidden="1">[13]BOP!$A$36:$IV$36,[13]BOP!$A$44:$IV$44,[13]BOP!$A$59:$IV$59,[13]BOP!#REF!,[13]BOP!#REF!,[13]BOP!$A$79:$IV$79,[13]BOP!$A$81:$IV$88,[13]BOP!#REF!</definedName>
    <definedName name="Cwvu.cotton." localSheetId="103" hidden="1">[13]BOP!$A$36:$IV$36,[13]BOP!$A$44:$IV$44,[13]BOP!$A$59:$IV$59,[13]BOP!#REF!,[13]BOP!#REF!,[13]BOP!$A$79:$IV$79,[13]BOP!$A$81:$IV$88,[13]BOP!#REF!</definedName>
    <definedName name="Cwvu.cotton." localSheetId="104" hidden="1">[13]BOP!$A$36:$IV$36,[13]BOP!$A$44:$IV$44,[13]BOP!$A$59:$IV$59,[13]BOP!#REF!,[13]BOP!#REF!,[13]BOP!$A$79:$IV$79,[13]BOP!$A$81:$IV$88,[13]BOP!#REF!</definedName>
    <definedName name="Cwvu.cotton." localSheetId="105" hidden="1">[13]BOP!$A$36:$IV$36,[13]BOP!$A$44:$IV$44,[13]BOP!$A$59:$IV$59,[13]BOP!#REF!,[13]BOP!#REF!,[13]BOP!$A$79:$IV$79,[13]BOP!$A$81:$IV$88,[13]BOP!#REF!</definedName>
    <definedName name="Cwvu.cotton." localSheetId="106" hidden="1">[13]BOP!$A$36:$IV$36,[13]BOP!$A$44:$IV$44,[13]BOP!$A$59:$IV$59,[13]BOP!#REF!,[13]BOP!#REF!,[13]BOP!$A$79:$IV$79,[13]BOP!$A$81:$IV$88,[13]BOP!#REF!</definedName>
    <definedName name="Cwvu.cotton." localSheetId="107" hidden="1">[13]BOP!$A$36:$IV$36,[13]BOP!$A$44:$IV$44,[13]BOP!$A$59:$IV$59,[13]BOP!#REF!,[13]BOP!#REF!,[13]BOP!$A$79:$IV$79,[13]BOP!$A$81:$IV$88,[13]BOP!#REF!</definedName>
    <definedName name="Cwvu.cotton." hidden="1">[13]BOP!$A$36:$IV$36,[13]BOP!$A$44:$IV$44,[13]BOP!$A$59:$IV$59,[13]BOP!#REF!,[13]BOP!#REF!,[13]BOP!$A$79:$IV$79,[13]BOP!$A$81:$IV$88,[13]BOP!#REF!</definedName>
    <definedName name="Cwvu.cottonall." localSheetId="47" hidden="1">[13]BOP!$A$36:$IV$36,[13]BOP!$A$44:$IV$44,[13]BOP!$A$59:$IV$59,[13]BOP!#REF!,[13]BOP!#REF!,[13]BOP!$A$79:$IV$79,[13]BOP!$A$81:$IV$88</definedName>
    <definedName name="Cwvu.cottonall." localSheetId="48" hidden="1">[13]BOP!$A$36:$IV$36,[13]BOP!$A$44:$IV$44,[13]BOP!$A$59:$IV$59,[13]BOP!#REF!,[13]BOP!#REF!,[13]BOP!$A$79:$IV$79,[13]BOP!$A$81:$IV$88</definedName>
    <definedName name="Cwvu.cottonall." localSheetId="49" hidden="1">[13]BOP!$A$36:$IV$36,[13]BOP!$A$44:$IV$44,[13]BOP!$A$59:$IV$59,[13]BOP!#REF!,[13]BOP!#REF!,[13]BOP!$A$79:$IV$79,[13]BOP!$A$81:$IV$88</definedName>
    <definedName name="Cwvu.cottonall." localSheetId="50" hidden="1">[13]BOP!$A$36:$IV$36,[13]BOP!$A$44:$IV$44,[13]BOP!$A$59:$IV$59,[13]BOP!#REF!,[13]BOP!#REF!,[13]BOP!$A$79:$IV$79,[13]BOP!$A$81:$IV$88</definedName>
    <definedName name="Cwvu.cottonall." localSheetId="51" hidden="1">[13]BOP!$A$36:$IV$36,[13]BOP!$A$44:$IV$44,[13]BOP!$A$59:$IV$59,[13]BOP!#REF!,[13]BOP!#REF!,[13]BOP!$A$79:$IV$79,[13]BOP!$A$81:$IV$88</definedName>
    <definedName name="Cwvu.cottonall." localSheetId="52" hidden="1">[13]BOP!$A$36:$IV$36,[13]BOP!$A$44:$IV$44,[13]BOP!$A$59:$IV$59,[13]BOP!#REF!,[13]BOP!#REF!,[13]BOP!$A$79:$IV$79,[13]BOP!$A$81:$IV$88</definedName>
    <definedName name="Cwvu.cottonall." localSheetId="56" hidden="1">[13]BOP!$A$36:$IV$36,[13]BOP!$A$44:$IV$44,[13]BOP!$A$59:$IV$59,[13]BOP!#REF!,[13]BOP!#REF!,[13]BOP!$A$79:$IV$79,[13]BOP!$A$81:$IV$88</definedName>
    <definedName name="Cwvu.cottonall." localSheetId="57" hidden="1">[13]BOP!$A$36:$IV$36,[13]BOP!$A$44:$IV$44,[13]BOP!$A$59:$IV$59,[13]BOP!#REF!,[13]BOP!#REF!,[13]BOP!$A$79:$IV$79,[13]BOP!$A$81:$IV$88</definedName>
    <definedName name="Cwvu.cottonall." localSheetId="58" hidden="1">[13]BOP!$A$36:$IV$36,[13]BOP!$A$44:$IV$44,[13]BOP!$A$59:$IV$59,[13]BOP!#REF!,[13]BOP!#REF!,[13]BOP!$A$79:$IV$79,[13]BOP!$A$81:$IV$88</definedName>
    <definedName name="Cwvu.cottonall." localSheetId="59" hidden="1">[13]BOP!$A$36:$IV$36,[13]BOP!$A$44:$IV$44,[13]BOP!$A$59:$IV$59,[13]BOP!#REF!,[13]BOP!#REF!,[13]BOP!$A$79:$IV$79,[13]BOP!$A$81:$IV$88</definedName>
    <definedName name="Cwvu.cottonall." localSheetId="60" hidden="1">[13]BOP!$A$36:$IV$36,[13]BOP!$A$44:$IV$44,[13]BOP!$A$59:$IV$59,[13]BOP!#REF!,[13]BOP!#REF!,[13]BOP!$A$79:$IV$79,[13]BOP!$A$81:$IV$88</definedName>
    <definedName name="Cwvu.cottonall." localSheetId="61" hidden="1">[13]BOP!$A$36:$IV$36,[13]BOP!$A$44:$IV$44,[13]BOP!$A$59:$IV$59,[13]BOP!#REF!,[13]BOP!#REF!,[13]BOP!$A$79:$IV$79,[13]BOP!$A$81:$IV$88</definedName>
    <definedName name="Cwvu.cottonall." localSheetId="62" hidden="1">[13]BOP!$A$36:$IV$36,[13]BOP!$A$44:$IV$44,[13]BOP!$A$59:$IV$59,[13]BOP!#REF!,[13]BOP!#REF!,[13]BOP!$A$79:$IV$79,[13]BOP!$A$81:$IV$88</definedName>
    <definedName name="Cwvu.cottonall." localSheetId="63" hidden="1">[13]BOP!$A$36:$IV$36,[13]BOP!$A$44:$IV$44,[13]BOP!$A$59:$IV$59,[13]BOP!#REF!,[13]BOP!#REF!,[13]BOP!$A$79:$IV$79,[13]BOP!$A$81:$IV$88</definedName>
    <definedName name="Cwvu.cottonall." localSheetId="67" hidden="1">[13]BOP!$A$36:$IV$36,[13]BOP!$A$44:$IV$44,[13]BOP!$A$59:$IV$59,[13]BOP!#REF!,[13]BOP!#REF!,[13]BOP!$A$79:$IV$79,[13]BOP!$A$81:$IV$88</definedName>
    <definedName name="Cwvu.cottonall." localSheetId="74" hidden="1">[13]BOP!$A$36:$IV$36,[13]BOP!$A$44:$IV$44,[13]BOP!$A$59:$IV$59,[13]BOP!#REF!,[13]BOP!#REF!,[13]BOP!$A$79:$IV$79,[13]BOP!$A$81:$IV$88</definedName>
    <definedName name="Cwvu.cottonall." localSheetId="88" hidden="1">[13]BOP!$A$36:$IV$36,[13]BOP!$A$44:$IV$44,[13]BOP!$A$59:$IV$59,[13]BOP!#REF!,[13]BOP!#REF!,[13]BOP!$A$79:$IV$79,[13]BOP!$A$81:$IV$88</definedName>
    <definedName name="Cwvu.cottonall." localSheetId="89" hidden="1">[13]BOP!$A$36:$IV$36,[13]BOP!$A$44:$IV$44,[13]BOP!$A$59:$IV$59,[13]BOP!#REF!,[13]BOP!#REF!,[13]BOP!$A$79:$IV$79,[13]BOP!$A$81:$IV$88</definedName>
    <definedName name="Cwvu.cottonall." localSheetId="90" hidden="1">[13]BOP!$A$36:$IV$36,[13]BOP!$A$44:$IV$44,[13]BOP!$A$59:$IV$59,[13]BOP!#REF!,[13]BOP!#REF!,[13]BOP!$A$79:$IV$79,[13]BOP!$A$81:$IV$88</definedName>
    <definedName name="Cwvu.cottonall." localSheetId="98" hidden="1">[13]BOP!$A$36:$IV$36,[13]BOP!$A$44:$IV$44,[13]BOP!$A$59:$IV$59,[13]BOP!#REF!,[13]BOP!#REF!,[13]BOP!$A$79:$IV$79,[13]BOP!$A$81:$IV$88</definedName>
    <definedName name="Cwvu.cottonall." localSheetId="108" hidden="1">[13]BOP!$A$36:$IV$36,[13]BOP!$A$44:$IV$44,[13]BOP!$A$59:$IV$59,[13]BOP!#REF!,[13]BOP!#REF!,[13]BOP!$A$79:$IV$79,[13]BOP!$A$81:$IV$88</definedName>
    <definedName name="Cwvu.cottonall." localSheetId="109" hidden="1">[13]BOP!$A$36:$IV$36,[13]BOP!$A$44:$IV$44,[13]BOP!$A$59:$IV$59,[13]BOP!#REF!,[13]BOP!#REF!,[13]BOP!$A$79:$IV$79,[13]BOP!$A$81:$IV$88</definedName>
    <definedName name="Cwvu.cottonall." localSheetId="110" hidden="1">[13]BOP!$A$36:$IV$36,[13]BOP!$A$44:$IV$44,[13]BOP!$A$59:$IV$59,[13]BOP!#REF!,[13]BOP!#REF!,[13]BOP!$A$79:$IV$79,[13]BOP!$A$81:$IV$88</definedName>
    <definedName name="Cwvu.cottonall." localSheetId="99" hidden="1">[13]BOP!$A$36:$IV$36,[13]BOP!$A$44:$IV$44,[13]BOP!$A$59:$IV$59,[13]BOP!#REF!,[13]BOP!#REF!,[13]BOP!$A$79:$IV$79,[13]BOP!$A$81:$IV$88</definedName>
    <definedName name="Cwvu.cottonall." localSheetId="100" hidden="1">[13]BOP!$A$36:$IV$36,[13]BOP!$A$44:$IV$44,[13]BOP!$A$59:$IV$59,[13]BOP!#REF!,[13]BOP!#REF!,[13]BOP!$A$79:$IV$79,[13]BOP!$A$81:$IV$88</definedName>
    <definedName name="Cwvu.cottonall." localSheetId="101" hidden="1">[13]BOP!$A$36:$IV$36,[13]BOP!$A$44:$IV$44,[13]BOP!$A$59:$IV$59,[13]BOP!#REF!,[13]BOP!#REF!,[13]BOP!$A$79:$IV$79,[13]BOP!$A$81:$IV$88</definedName>
    <definedName name="Cwvu.cottonall." localSheetId="102" hidden="1">[13]BOP!$A$36:$IV$36,[13]BOP!$A$44:$IV$44,[13]BOP!$A$59:$IV$59,[13]BOP!#REF!,[13]BOP!#REF!,[13]BOP!$A$79:$IV$79,[13]BOP!$A$81:$IV$88</definedName>
    <definedName name="Cwvu.cottonall." localSheetId="103" hidden="1">[13]BOP!$A$36:$IV$36,[13]BOP!$A$44:$IV$44,[13]BOP!$A$59:$IV$59,[13]BOP!#REF!,[13]BOP!#REF!,[13]BOP!$A$79:$IV$79,[13]BOP!$A$81:$IV$88</definedName>
    <definedName name="Cwvu.cottonall." localSheetId="104" hidden="1">[13]BOP!$A$36:$IV$36,[13]BOP!$A$44:$IV$44,[13]BOP!$A$59:$IV$59,[13]BOP!#REF!,[13]BOP!#REF!,[13]BOP!$A$79:$IV$79,[13]BOP!$A$81:$IV$88</definedName>
    <definedName name="Cwvu.cottonall." localSheetId="105" hidden="1">[13]BOP!$A$36:$IV$36,[13]BOP!$A$44:$IV$44,[13]BOP!$A$59:$IV$59,[13]BOP!#REF!,[13]BOP!#REF!,[13]BOP!$A$79:$IV$79,[13]BOP!$A$81:$IV$88</definedName>
    <definedName name="Cwvu.cottonall." localSheetId="106" hidden="1">[13]BOP!$A$36:$IV$36,[13]BOP!$A$44:$IV$44,[13]BOP!$A$59:$IV$59,[13]BOP!#REF!,[13]BOP!#REF!,[13]BOP!$A$79:$IV$79,[13]BOP!$A$81:$IV$88</definedName>
    <definedName name="Cwvu.cottonall." localSheetId="107" hidden="1">[13]BOP!$A$36:$IV$36,[13]BOP!$A$44:$IV$44,[13]BOP!$A$59:$IV$59,[13]BOP!#REF!,[13]BOP!#REF!,[13]BOP!$A$79:$IV$79,[13]BOP!$A$81:$IV$88</definedName>
    <definedName name="Cwvu.cottonall." hidden="1">[13]BOP!$A$36:$IV$36,[13]BOP!$A$44:$IV$44,[13]BOP!$A$59:$IV$59,[13]BOP!#REF!,[13]BOP!#REF!,[13]BOP!$A$79:$IV$79,[13]BOP!$A$81:$IV$88</definedName>
    <definedName name="Cwvu.exportdetails." localSheetId="2" hidden="1">[13]BOP!$A$36:$IV$36,[13]BOP!$A$44:$IV$44,[13]BOP!$A$59:$IV$59,[13]BOP!#REF!,[13]BOP!#REF!,[13]BOP!$A$79:$IV$79,[13]BOP!#REF!</definedName>
    <definedName name="Cwvu.exportdetails." localSheetId="56" hidden="1">[13]BOP!$A$36:$IV$36,[13]BOP!$A$44:$IV$44,[13]BOP!$A$59:$IV$59,[13]BOP!#REF!,[13]BOP!#REF!,[13]BOP!$A$79:$IV$79,[13]BOP!#REF!</definedName>
    <definedName name="Cwvu.exportdetails." localSheetId="57" hidden="1">[13]BOP!$A$36:$IV$36,[13]BOP!$A$44:$IV$44,[13]BOP!$A$59:$IV$59,[13]BOP!#REF!,[13]BOP!#REF!,[13]BOP!$A$79:$IV$79,[13]BOP!#REF!</definedName>
    <definedName name="Cwvu.exportdetails." localSheetId="58" hidden="1">[13]BOP!$A$36:$IV$36,[13]BOP!$A$44:$IV$44,[13]BOP!$A$59:$IV$59,[13]BOP!#REF!,[13]BOP!#REF!,[13]BOP!$A$79:$IV$79,[13]BOP!#REF!</definedName>
    <definedName name="Cwvu.exportdetails." localSheetId="59" hidden="1">[13]BOP!$A$36:$IV$36,[13]BOP!$A$44:$IV$44,[13]BOP!$A$59:$IV$59,[13]BOP!#REF!,[13]BOP!#REF!,[13]BOP!$A$79:$IV$79,[13]BOP!#REF!</definedName>
    <definedName name="Cwvu.exportdetails." localSheetId="60" hidden="1">[13]BOP!$A$36:$IV$36,[13]BOP!$A$44:$IV$44,[13]BOP!$A$59:$IV$59,[13]BOP!#REF!,[13]BOP!#REF!,[13]BOP!$A$79:$IV$79,[13]BOP!#REF!</definedName>
    <definedName name="Cwvu.exportdetails." localSheetId="61" hidden="1">[13]BOP!$A$36:$IV$36,[13]BOP!$A$44:$IV$44,[13]BOP!$A$59:$IV$59,[13]BOP!#REF!,[13]BOP!#REF!,[13]BOP!$A$79:$IV$79,[13]BOP!#REF!</definedName>
    <definedName name="Cwvu.exportdetails." localSheetId="62" hidden="1">[13]BOP!$A$36:$IV$36,[13]BOP!$A$44:$IV$44,[13]BOP!$A$59:$IV$59,[13]BOP!#REF!,[13]BOP!#REF!,[13]BOP!$A$79:$IV$79,[13]BOP!#REF!</definedName>
    <definedName name="Cwvu.exportdetails." localSheetId="63" hidden="1">[13]BOP!$A$36:$IV$36,[13]BOP!$A$44:$IV$44,[13]BOP!$A$59:$IV$59,[13]BOP!#REF!,[13]BOP!#REF!,[13]BOP!$A$79:$IV$79,[13]BOP!#REF!</definedName>
    <definedName name="Cwvu.exportdetails." localSheetId="64" hidden="1">[13]BOP!$A$36:$IV$36,[13]BOP!$A$44:$IV$44,[13]BOP!$A$59:$IV$59,[13]BOP!#REF!,[13]BOP!#REF!,[13]BOP!$A$79:$IV$79,[13]BOP!#REF!</definedName>
    <definedName name="Cwvu.exportdetails." localSheetId="67" hidden="1">[13]BOP!$A$36:$IV$36,[13]BOP!$A$44:$IV$44,[13]BOP!$A$59:$IV$59,[13]BOP!#REF!,[13]BOP!#REF!,[13]BOP!$A$79:$IV$79,[13]BOP!#REF!</definedName>
    <definedName name="Cwvu.exportdetails." localSheetId="74" hidden="1">[13]BOP!$A$36:$IV$36,[13]BOP!$A$44:$IV$44,[13]BOP!$A$59:$IV$59,[13]BOP!#REF!,[13]BOP!#REF!,[13]BOP!$A$79:$IV$79,[13]BOP!#REF!</definedName>
    <definedName name="Cwvu.exportdetails." localSheetId="88" hidden="1">[13]BOP!$A$36:$IV$36,[13]BOP!$A$44:$IV$44,[13]BOP!$A$59:$IV$59,[13]BOP!#REF!,[13]BOP!#REF!,[13]BOP!$A$79:$IV$79,[13]BOP!#REF!</definedName>
    <definedName name="Cwvu.exportdetails." localSheetId="89" hidden="1">[13]BOP!$A$36:$IV$36,[13]BOP!$A$44:$IV$44,[13]BOP!$A$59:$IV$59,[13]BOP!#REF!,[13]BOP!#REF!,[13]BOP!$A$79:$IV$79,[13]BOP!#REF!</definedName>
    <definedName name="Cwvu.exportdetails." localSheetId="90" hidden="1">[13]BOP!$A$36:$IV$36,[13]BOP!$A$44:$IV$44,[13]BOP!$A$59:$IV$59,[13]BOP!#REF!,[13]BOP!#REF!,[13]BOP!$A$79:$IV$79,[13]BOP!#REF!</definedName>
    <definedName name="Cwvu.exportdetails." localSheetId="98" hidden="1">[13]BOP!$A$36:$IV$36,[13]BOP!$A$44:$IV$44,[13]BOP!$A$59:$IV$59,[13]BOP!#REF!,[13]BOP!#REF!,[13]BOP!$A$79:$IV$79,[13]BOP!#REF!</definedName>
    <definedName name="Cwvu.exportdetails." localSheetId="108" hidden="1">[13]BOP!$A$36:$IV$36,[13]BOP!$A$44:$IV$44,[13]BOP!$A$59:$IV$59,[13]BOP!#REF!,[13]BOP!#REF!,[13]BOP!$A$79:$IV$79,[13]BOP!#REF!</definedName>
    <definedName name="Cwvu.exportdetails." localSheetId="109" hidden="1">[13]BOP!$A$36:$IV$36,[13]BOP!$A$44:$IV$44,[13]BOP!$A$59:$IV$59,[13]BOP!#REF!,[13]BOP!#REF!,[13]BOP!$A$79:$IV$79,[13]BOP!#REF!</definedName>
    <definedName name="Cwvu.exportdetails." localSheetId="110" hidden="1">[13]BOP!$A$36:$IV$36,[13]BOP!$A$44:$IV$44,[13]BOP!$A$59:$IV$59,[13]BOP!#REF!,[13]BOP!#REF!,[13]BOP!$A$79:$IV$79,[13]BOP!#REF!</definedName>
    <definedName name="Cwvu.exportdetails." localSheetId="99" hidden="1">[13]BOP!$A$36:$IV$36,[13]BOP!$A$44:$IV$44,[13]BOP!$A$59:$IV$59,[13]BOP!#REF!,[13]BOP!#REF!,[13]BOP!$A$79:$IV$79,[13]BOP!#REF!</definedName>
    <definedName name="Cwvu.exportdetails." localSheetId="100" hidden="1">[13]BOP!$A$36:$IV$36,[13]BOP!$A$44:$IV$44,[13]BOP!$A$59:$IV$59,[13]BOP!#REF!,[13]BOP!#REF!,[13]BOP!$A$79:$IV$79,[13]BOP!#REF!</definedName>
    <definedName name="Cwvu.exportdetails." localSheetId="101" hidden="1">[13]BOP!$A$36:$IV$36,[13]BOP!$A$44:$IV$44,[13]BOP!$A$59:$IV$59,[13]BOP!#REF!,[13]BOP!#REF!,[13]BOP!$A$79:$IV$79,[13]BOP!#REF!</definedName>
    <definedName name="Cwvu.exportdetails." localSheetId="102" hidden="1">[13]BOP!$A$36:$IV$36,[13]BOP!$A$44:$IV$44,[13]BOP!$A$59:$IV$59,[13]BOP!#REF!,[13]BOP!#REF!,[13]BOP!$A$79:$IV$79,[13]BOP!#REF!</definedName>
    <definedName name="Cwvu.exportdetails." localSheetId="103" hidden="1">[13]BOP!$A$36:$IV$36,[13]BOP!$A$44:$IV$44,[13]BOP!$A$59:$IV$59,[13]BOP!#REF!,[13]BOP!#REF!,[13]BOP!$A$79:$IV$79,[13]BOP!#REF!</definedName>
    <definedName name="Cwvu.exportdetails." localSheetId="104" hidden="1">[13]BOP!$A$36:$IV$36,[13]BOP!$A$44:$IV$44,[13]BOP!$A$59:$IV$59,[13]BOP!#REF!,[13]BOP!#REF!,[13]BOP!$A$79:$IV$79,[13]BOP!#REF!</definedName>
    <definedName name="Cwvu.exportdetails." localSheetId="105" hidden="1">[13]BOP!$A$36:$IV$36,[13]BOP!$A$44:$IV$44,[13]BOP!$A$59:$IV$59,[13]BOP!#REF!,[13]BOP!#REF!,[13]BOP!$A$79:$IV$79,[13]BOP!#REF!</definedName>
    <definedName name="Cwvu.exportdetails." localSheetId="106" hidden="1">[13]BOP!$A$36:$IV$36,[13]BOP!$A$44:$IV$44,[13]BOP!$A$59:$IV$59,[13]BOP!#REF!,[13]BOP!#REF!,[13]BOP!$A$79:$IV$79,[13]BOP!#REF!</definedName>
    <definedName name="Cwvu.exportdetails." localSheetId="107" hidden="1">[13]BOP!$A$36:$IV$36,[13]BOP!$A$44:$IV$44,[13]BOP!$A$59:$IV$59,[13]BOP!#REF!,[13]BOP!#REF!,[13]BOP!$A$79:$IV$79,[13]BOP!#REF!</definedName>
    <definedName name="Cwvu.exportdetails." hidden="1">[13]BOP!$A$36:$IV$36,[13]BOP!$A$44:$IV$44,[13]BOP!$A$59:$IV$59,[13]BOP!#REF!,[13]BOP!#REF!,[13]BOP!$A$79:$IV$79,[13]BOP!#REF!</definedName>
    <definedName name="Cwvu.exports." localSheetId="2" hidden="1">[13]BOP!$A$36:$IV$36,[13]BOP!$A$44:$IV$44,[13]BOP!$A$59:$IV$59,[13]BOP!#REF!,[13]BOP!#REF!,[13]BOP!$A$79:$IV$79,[13]BOP!$A$81:$IV$88,[13]BOP!#REF!</definedName>
    <definedName name="Cwvu.exports." localSheetId="46" hidden="1">[13]BOP!$A$36:$IV$36,[13]BOP!$A$44:$IV$44,[13]BOP!$A$59:$IV$59,[13]BOP!#REF!,[13]BOP!#REF!,[13]BOP!$A$79:$IV$79,[13]BOP!$A$81:$IV$88,[13]BOP!#REF!</definedName>
    <definedName name="Cwvu.exports." localSheetId="47" hidden="1">[13]BOP!$A$36:$IV$36,[13]BOP!$A$44:$IV$44,[13]BOP!$A$59:$IV$59,[13]BOP!#REF!,[13]BOP!#REF!,[13]BOP!$A$79:$IV$79,[13]BOP!$A$81:$IV$88,[13]BOP!#REF!</definedName>
    <definedName name="Cwvu.exports." localSheetId="48" hidden="1">[13]BOP!$A$36:$IV$36,[13]BOP!$A$44:$IV$44,[13]BOP!$A$59:$IV$59,[13]BOP!#REF!,[13]BOP!#REF!,[13]BOP!$A$79:$IV$79,[13]BOP!$A$81:$IV$88,[13]BOP!#REF!</definedName>
    <definedName name="Cwvu.exports." localSheetId="49" hidden="1">[13]BOP!$A$36:$IV$36,[13]BOP!$A$44:$IV$44,[13]BOP!$A$59:$IV$59,[13]BOP!#REF!,[13]BOP!#REF!,[13]BOP!$A$79:$IV$79,[13]BOP!$A$81:$IV$88,[13]BOP!#REF!</definedName>
    <definedName name="Cwvu.exports." localSheetId="50" hidden="1">[13]BOP!$A$36:$IV$36,[13]BOP!$A$44:$IV$44,[13]BOP!$A$59:$IV$59,[13]BOP!#REF!,[13]BOP!#REF!,[13]BOP!$A$79:$IV$79,[13]BOP!$A$81:$IV$88,[13]BOP!#REF!</definedName>
    <definedName name="Cwvu.exports." localSheetId="51" hidden="1">[13]BOP!$A$36:$IV$36,[13]BOP!$A$44:$IV$44,[13]BOP!$A$59:$IV$59,[13]BOP!#REF!,[13]BOP!#REF!,[13]BOP!$A$79:$IV$79,[13]BOP!$A$81:$IV$88,[13]BOP!#REF!</definedName>
    <definedName name="Cwvu.exports." localSheetId="52" hidden="1">[13]BOP!$A$36:$IV$36,[13]BOP!$A$44:$IV$44,[13]BOP!$A$59:$IV$59,[13]BOP!#REF!,[13]BOP!#REF!,[13]BOP!$A$79:$IV$79,[13]BOP!$A$81:$IV$88,[13]BOP!#REF!</definedName>
    <definedName name="Cwvu.exports." localSheetId="56" hidden="1">[13]BOP!$A$36:$IV$36,[13]BOP!$A$44:$IV$44,[13]BOP!$A$59:$IV$59,[13]BOP!#REF!,[13]BOP!#REF!,[13]BOP!$A$79:$IV$79,[13]BOP!$A$81:$IV$88,[13]BOP!#REF!</definedName>
    <definedName name="Cwvu.exports." localSheetId="57" hidden="1">[13]BOP!$A$36:$IV$36,[13]BOP!$A$44:$IV$44,[13]BOP!$A$59:$IV$59,[13]BOP!#REF!,[13]BOP!#REF!,[13]BOP!$A$79:$IV$79,[13]BOP!$A$81:$IV$88,[13]BOP!#REF!</definedName>
    <definedName name="Cwvu.exports." localSheetId="58" hidden="1">[13]BOP!$A$36:$IV$36,[13]BOP!$A$44:$IV$44,[13]BOP!$A$59:$IV$59,[13]BOP!#REF!,[13]BOP!#REF!,[13]BOP!$A$79:$IV$79,[13]BOP!$A$81:$IV$88,[13]BOP!#REF!</definedName>
    <definedName name="Cwvu.exports." localSheetId="59" hidden="1">[13]BOP!$A$36:$IV$36,[13]BOP!$A$44:$IV$44,[13]BOP!$A$59:$IV$59,[13]BOP!#REF!,[13]BOP!#REF!,[13]BOP!$A$79:$IV$79,[13]BOP!$A$81:$IV$88,[13]BOP!#REF!</definedName>
    <definedName name="Cwvu.exports." localSheetId="60" hidden="1">[13]BOP!$A$36:$IV$36,[13]BOP!$A$44:$IV$44,[13]BOP!$A$59:$IV$59,[13]BOP!#REF!,[13]BOP!#REF!,[13]BOP!$A$79:$IV$79,[13]BOP!$A$81:$IV$88,[13]BOP!#REF!</definedName>
    <definedName name="Cwvu.exports." localSheetId="61" hidden="1">[13]BOP!$A$36:$IV$36,[13]BOP!$A$44:$IV$44,[13]BOP!$A$59:$IV$59,[13]BOP!#REF!,[13]BOP!#REF!,[13]BOP!$A$79:$IV$79,[13]BOP!$A$81:$IV$88,[13]BOP!#REF!</definedName>
    <definedName name="Cwvu.exports." localSheetId="62" hidden="1">[13]BOP!$A$36:$IV$36,[13]BOP!$A$44:$IV$44,[13]BOP!$A$59:$IV$59,[13]BOP!#REF!,[13]BOP!#REF!,[13]BOP!$A$79:$IV$79,[13]BOP!$A$81:$IV$88,[13]BOP!#REF!</definedName>
    <definedName name="Cwvu.exports." localSheetId="63" hidden="1">[13]BOP!$A$36:$IV$36,[13]BOP!$A$44:$IV$44,[13]BOP!$A$59:$IV$59,[13]BOP!#REF!,[13]BOP!#REF!,[13]BOP!$A$79:$IV$79,[13]BOP!$A$81:$IV$88,[13]BOP!#REF!</definedName>
    <definedName name="Cwvu.exports." localSheetId="67" hidden="1">[13]BOP!$A$36:$IV$36,[13]BOP!$A$44:$IV$44,[13]BOP!$A$59:$IV$59,[13]BOP!#REF!,[13]BOP!#REF!,[13]BOP!$A$79:$IV$79,[13]BOP!$A$81:$IV$88,[13]BOP!#REF!</definedName>
    <definedName name="Cwvu.exports." localSheetId="74" hidden="1">[13]BOP!$A$36:$IV$36,[13]BOP!$A$44:$IV$44,[13]BOP!$A$59:$IV$59,[13]BOP!#REF!,[13]BOP!#REF!,[13]BOP!$A$79:$IV$79,[13]BOP!$A$81:$IV$88,[13]BOP!#REF!</definedName>
    <definedName name="Cwvu.exports." localSheetId="88" hidden="1">[13]BOP!$A$36:$IV$36,[13]BOP!$A$44:$IV$44,[13]BOP!$A$59:$IV$59,[13]BOP!#REF!,[13]BOP!#REF!,[13]BOP!$A$79:$IV$79,[13]BOP!$A$81:$IV$88,[13]BOP!#REF!</definedName>
    <definedName name="Cwvu.exports." localSheetId="89" hidden="1">[13]BOP!$A$36:$IV$36,[13]BOP!$A$44:$IV$44,[13]BOP!$A$59:$IV$59,[13]BOP!#REF!,[13]BOP!#REF!,[13]BOP!$A$79:$IV$79,[13]BOP!$A$81:$IV$88,[13]BOP!#REF!</definedName>
    <definedName name="Cwvu.exports." localSheetId="90" hidden="1">[13]BOP!$A$36:$IV$36,[13]BOP!$A$44:$IV$44,[13]BOP!$A$59:$IV$59,[13]BOP!#REF!,[13]BOP!#REF!,[13]BOP!$A$79:$IV$79,[13]BOP!$A$81:$IV$88,[13]BOP!#REF!</definedName>
    <definedName name="Cwvu.exports." hidden="1">[13]BOP!$A$36:$IV$36,[13]BOP!$A$44:$IV$44,[13]BOP!$A$59:$IV$59,[13]BOP!#REF!,[13]BOP!#REF!,[13]BOP!$A$79:$IV$79,[13]BOP!$A$81:$IV$88,[13]BOP!#REF!</definedName>
    <definedName name="Cwvu.gold." localSheetId="2" hidden="1">[13]BOP!$A$36:$IV$36,[13]BOP!$A$44:$IV$44,[13]BOP!$A$59:$IV$59,[13]BOP!#REF!,[13]BOP!#REF!,[13]BOP!$A$79:$IV$79,[13]BOP!$A$81:$IV$88,[13]BOP!#REF!</definedName>
    <definedName name="Cwvu.gold." localSheetId="46" hidden="1">[13]BOP!$A$36:$IV$36,[13]BOP!$A$44:$IV$44,[13]BOP!$A$59:$IV$59,[13]BOP!#REF!,[13]BOP!#REF!,[13]BOP!$A$79:$IV$79,[13]BOP!$A$81:$IV$88,[13]BOP!#REF!</definedName>
    <definedName name="Cwvu.gold." localSheetId="47" hidden="1">[13]BOP!$A$36:$IV$36,[13]BOP!$A$44:$IV$44,[13]BOP!$A$59:$IV$59,[13]BOP!#REF!,[13]BOP!#REF!,[13]BOP!$A$79:$IV$79,[13]BOP!$A$81:$IV$88,[13]BOP!#REF!</definedName>
    <definedName name="Cwvu.gold." localSheetId="48" hidden="1">[13]BOP!$A$36:$IV$36,[13]BOP!$A$44:$IV$44,[13]BOP!$A$59:$IV$59,[13]BOP!#REF!,[13]BOP!#REF!,[13]BOP!$A$79:$IV$79,[13]BOP!$A$81:$IV$88,[13]BOP!#REF!</definedName>
    <definedName name="Cwvu.gold." localSheetId="49" hidden="1">[13]BOP!$A$36:$IV$36,[13]BOP!$A$44:$IV$44,[13]BOP!$A$59:$IV$59,[13]BOP!#REF!,[13]BOP!#REF!,[13]BOP!$A$79:$IV$79,[13]BOP!$A$81:$IV$88,[13]BOP!#REF!</definedName>
    <definedName name="Cwvu.gold." localSheetId="50" hidden="1">[13]BOP!$A$36:$IV$36,[13]BOP!$A$44:$IV$44,[13]BOP!$A$59:$IV$59,[13]BOP!#REF!,[13]BOP!#REF!,[13]BOP!$A$79:$IV$79,[13]BOP!$A$81:$IV$88,[13]BOP!#REF!</definedName>
    <definedName name="Cwvu.gold." localSheetId="51" hidden="1">[13]BOP!$A$36:$IV$36,[13]BOP!$A$44:$IV$44,[13]BOP!$A$59:$IV$59,[13]BOP!#REF!,[13]BOP!#REF!,[13]BOP!$A$79:$IV$79,[13]BOP!$A$81:$IV$88,[13]BOP!#REF!</definedName>
    <definedName name="Cwvu.gold." localSheetId="52" hidden="1">[13]BOP!$A$36:$IV$36,[13]BOP!$A$44:$IV$44,[13]BOP!$A$59:$IV$59,[13]BOP!#REF!,[13]BOP!#REF!,[13]BOP!$A$79:$IV$79,[13]BOP!$A$81:$IV$88,[13]BOP!#REF!</definedName>
    <definedName name="Cwvu.gold." localSheetId="56" hidden="1">[13]BOP!$A$36:$IV$36,[13]BOP!$A$44:$IV$44,[13]BOP!$A$59:$IV$59,[13]BOP!#REF!,[13]BOP!#REF!,[13]BOP!$A$79:$IV$79,[13]BOP!$A$81:$IV$88,[13]BOP!#REF!</definedName>
    <definedName name="Cwvu.gold." localSheetId="57" hidden="1">[13]BOP!$A$36:$IV$36,[13]BOP!$A$44:$IV$44,[13]BOP!$A$59:$IV$59,[13]BOP!#REF!,[13]BOP!#REF!,[13]BOP!$A$79:$IV$79,[13]BOP!$A$81:$IV$88,[13]BOP!#REF!</definedName>
    <definedName name="Cwvu.gold." localSheetId="58" hidden="1">[13]BOP!$A$36:$IV$36,[13]BOP!$A$44:$IV$44,[13]BOP!$A$59:$IV$59,[13]BOP!#REF!,[13]BOP!#REF!,[13]BOP!$A$79:$IV$79,[13]BOP!$A$81:$IV$88,[13]BOP!#REF!</definedName>
    <definedName name="Cwvu.gold." localSheetId="59" hidden="1">[13]BOP!$A$36:$IV$36,[13]BOP!$A$44:$IV$44,[13]BOP!$A$59:$IV$59,[13]BOP!#REF!,[13]BOP!#REF!,[13]BOP!$A$79:$IV$79,[13]BOP!$A$81:$IV$88,[13]BOP!#REF!</definedName>
    <definedName name="Cwvu.gold." localSheetId="60" hidden="1">[13]BOP!$A$36:$IV$36,[13]BOP!$A$44:$IV$44,[13]BOP!$A$59:$IV$59,[13]BOP!#REF!,[13]BOP!#REF!,[13]BOP!$A$79:$IV$79,[13]BOP!$A$81:$IV$88,[13]BOP!#REF!</definedName>
    <definedName name="Cwvu.gold." localSheetId="61" hidden="1">[13]BOP!$A$36:$IV$36,[13]BOP!$A$44:$IV$44,[13]BOP!$A$59:$IV$59,[13]BOP!#REF!,[13]BOP!#REF!,[13]BOP!$A$79:$IV$79,[13]BOP!$A$81:$IV$88,[13]BOP!#REF!</definedName>
    <definedName name="Cwvu.gold." localSheetId="62" hidden="1">[13]BOP!$A$36:$IV$36,[13]BOP!$A$44:$IV$44,[13]BOP!$A$59:$IV$59,[13]BOP!#REF!,[13]BOP!#REF!,[13]BOP!$A$79:$IV$79,[13]BOP!$A$81:$IV$88,[13]BOP!#REF!</definedName>
    <definedName name="Cwvu.gold." localSheetId="63" hidden="1">[13]BOP!$A$36:$IV$36,[13]BOP!$A$44:$IV$44,[13]BOP!$A$59:$IV$59,[13]BOP!#REF!,[13]BOP!#REF!,[13]BOP!$A$79:$IV$79,[13]BOP!$A$81:$IV$88,[13]BOP!#REF!</definedName>
    <definedName name="Cwvu.gold." localSheetId="67" hidden="1">[13]BOP!$A$36:$IV$36,[13]BOP!$A$44:$IV$44,[13]BOP!$A$59:$IV$59,[13]BOP!#REF!,[13]BOP!#REF!,[13]BOP!$A$79:$IV$79,[13]BOP!$A$81:$IV$88,[13]BOP!#REF!</definedName>
    <definedName name="Cwvu.gold." localSheetId="74" hidden="1">[13]BOP!$A$36:$IV$36,[13]BOP!$A$44:$IV$44,[13]BOP!$A$59:$IV$59,[13]BOP!#REF!,[13]BOP!#REF!,[13]BOP!$A$79:$IV$79,[13]BOP!$A$81:$IV$88,[13]BOP!#REF!</definedName>
    <definedName name="Cwvu.gold." localSheetId="88" hidden="1">[13]BOP!$A$36:$IV$36,[13]BOP!$A$44:$IV$44,[13]BOP!$A$59:$IV$59,[13]BOP!#REF!,[13]BOP!#REF!,[13]BOP!$A$79:$IV$79,[13]BOP!$A$81:$IV$88,[13]BOP!#REF!</definedName>
    <definedName name="Cwvu.gold." localSheetId="89" hidden="1">[13]BOP!$A$36:$IV$36,[13]BOP!$A$44:$IV$44,[13]BOP!$A$59:$IV$59,[13]BOP!#REF!,[13]BOP!#REF!,[13]BOP!$A$79:$IV$79,[13]BOP!$A$81:$IV$88,[13]BOP!#REF!</definedName>
    <definedName name="Cwvu.gold." localSheetId="90" hidden="1">[13]BOP!$A$36:$IV$36,[13]BOP!$A$44:$IV$44,[13]BOP!$A$59:$IV$59,[13]BOP!#REF!,[13]BOP!#REF!,[13]BOP!$A$79:$IV$79,[13]BOP!$A$81:$IV$88,[13]BOP!#REF!</definedName>
    <definedName name="Cwvu.gold." hidden="1">[13]BOP!$A$36:$IV$36,[13]BOP!$A$44:$IV$44,[13]BOP!$A$59:$IV$59,[13]BOP!#REF!,[13]BOP!#REF!,[13]BOP!$A$79:$IV$79,[13]BOP!$A$81:$IV$88,[13]BOP!#REF!</definedName>
    <definedName name="Cwvu.goldall." localSheetId="46" hidden="1">[13]BOP!$A$36:$IV$36,[13]BOP!$A$44:$IV$44,[13]BOP!$A$59:$IV$59,[13]BOP!#REF!,[13]BOP!#REF!,[13]BOP!$A$79:$IV$79,[13]BOP!$A$81:$IV$88,[13]BOP!#REF!</definedName>
    <definedName name="Cwvu.goldall." localSheetId="47" hidden="1">[13]BOP!$A$36:$IV$36,[13]BOP!$A$44:$IV$44,[13]BOP!$A$59:$IV$59,[13]BOP!#REF!,[13]BOP!#REF!,[13]BOP!$A$79:$IV$79,[13]BOP!$A$81:$IV$88,[13]BOP!#REF!</definedName>
    <definedName name="Cwvu.goldall." localSheetId="48" hidden="1">[13]BOP!$A$36:$IV$36,[13]BOP!$A$44:$IV$44,[13]BOP!$A$59:$IV$59,[13]BOP!#REF!,[13]BOP!#REF!,[13]BOP!$A$79:$IV$79,[13]BOP!$A$81:$IV$88,[13]BOP!#REF!</definedName>
    <definedName name="Cwvu.goldall." localSheetId="49" hidden="1">[13]BOP!$A$36:$IV$36,[13]BOP!$A$44:$IV$44,[13]BOP!$A$59:$IV$59,[13]BOP!#REF!,[13]BOP!#REF!,[13]BOP!$A$79:$IV$79,[13]BOP!$A$81:$IV$88,[13]BOP!#REF!</definedName>
    <definedName name="Cwvu.goldall." localSheetId="50" hidden="1">[13]BOP!$A$36:$IV$36,[13]BOP!$A$44:$IV$44,[13]BOP!$A$59:$IV$59,[13]BOP!#REF!,[13]BOP!#REF!,[13]BOP!$A$79:$IV$79,[13]BOP!$A$81:$IV$88,[13]BOP!#REF!</definedName>
    <definedName name="Cwvu.goldall." localSheetId="51" hidden="1">[13]BOP!$A$36:$IV$36,[13]BOP!$A$44:$IV$44,[13]BOP!$A$59:$IV$59,[13]BOP!#REF!,[13]BOP!#REF!,[13]BOP!$A$79:$IV$79,[13]BOP!$A$81:$IV$88,[13]BOP!#REF!</definedName>
    <definedName name="Cwvu.goldall." localSheetId="52" hidden="1">[13]BOP!$A$36:$IV$36,[13]BOP!$A$44:$IV$44,[13]BOP!$A$59:$IV$59,[13]BOP!#REF!,[13]BOP!#REF!,[13]BOP!$A$79:$IV$79,[13]BOP!$A$81:$IV$88,[13]BOP!#REF!</definedName>
    <definedName name="Cwvu.goldall." localSheetId="56" hidden="1">[13]BOP!$A$36:$IV$36,[13]BOP!$A$44:$IV$44,[13]BOP!$A$59:$IV$59,[13]BOP!#REF!,[13]BOP!#REF!,[13]BOP!$A$79:$IV$79,[13]BOP!$A$81:$IV$88,[13]BOP!#REF!</definedName>
    <definedName name="Cwvu.goldall." localSheetId="57" hidden="1">[13]BOP!$A$36:$IV$36,[13]BOP!$A$44:$IV$44,[13]BOP!$A$59:$IV$59,[13]BOP!#REF!,[13]BOP!#REF!,[13]BOP!$A$79:$IV$79,[13]BOP!$A$81:$IV$88,[13]BOP!#REF!</definedName>
    <definedName name="Cwvu.goldall." localSheetId="58" hidden="1">[13]BOP!$A$36:$IV$36,[13]BOP!$A$44:$IV$44,[13]BOP!$A$59:$IV$59,[13]BOP!#REF!,[13]BOP!#REF!,[13]BOP!$A$79:$IV$79,[13]BOP!$A$81:$IV$88,[13]BOP!#REF!</definedName>
    <definedName name="Cwvu.goldall." localSheetId="59" hidden="1">[13]BOP!$A$36:$IV$36,[13]BOP!$A$44:$IV$44,[13]BOP!$A$59:$IV$59,[13]BOP!#REF!,[13]BOP!#REF!,[13]BOP!$A$79:$IV$79,[13]BOP!$A$81:$IV$88,[13]BOP!#REF!</definedName>
    <definedName name="Cwvu.goldall." localSheetId="60" hidden="1">[13]BOP!$A$36:$IV$36,[13]BOP!$A$44:$IV$44,[13]BOP!$A$59:$IV$59,[13]BOP!#REF!,[13]BOP!#REF!,[13]BOP!$A$79:$IV$79,[13]BOP!$A$81:$IV$88,[13]BOP!#REF!</definedName>
    <definedName name="Cwvu.goldall." localSheetId="61" hidden="1">[13]BOP!$A$36:$IV$36,[13]BOP!$A$44:$IV$44,[13]BOP!$A$59:$IV$59,[13]BOP!#REF!,[13]BOP!#REF!,[13]BOP!$A$79:$IV$79,[13]BOP!$A$81:$IV$88,[13]BOP!#REF!</definedName>
    <definedName name="Cwvu.goldall." localSheetId="62" hidden="1">[13]BOP!$A$36:$IV$36,[13]BOP!$A$44:$IV$44,[13]BOP!$A$59:$IV$59,[13]BOP!#REF!,[13]BOP!#REF!,[13]BOP!$A$79:$IV$79,[13]BOP!$A$81:$IV$88,[13]BOP!#REF!</definedName>
    <definedName name="Cwvu.goldall." localSheetId="63" hidden="1">[13]BOP!$A$36:$IV$36,[13]BOP!$A$44:$IV$44,[13]BOP!$A$59:$IV$59,[13]BOP!#REF!,[13]BOP!#REF!,[13]BOP!$A$79:$IV$79,[13]BOP!$A$81:$IV$88,[13]BOP!#REF!</definedName>
    <definedName name="Cwvu.goldall." localSheetId="67" hidden="1">[13]BOP!$A$36:$IV$36,[13]BOP!$A$44:$IV$44,[13]BOP!$A$59:$IV$59,[13]BOP!#REF!,[13]BOP!#REF!,[13]BOP!$A$79:$IV$79,[13]BOP!$A$81:$IV$88,[13]BOP!#REF!</definedName>
    <definedName name="Cwvu.goldall." localSheetId="74" hidden="1">[13]BOP!$A$36:$IV$36,[13]BOP!$A$44:$IV$44,[13]BOP!$A$59:$IV$59,[13]BOP!#REF!,[13]BOP!#REF!,[13]BOP!$A$79:$IV$79,[13]BOP!$A$81:$IV$88,[13]BOP!#REF!</definedName>
    <definedName name="Cwvu.goldall." localSheetId="88" hidden="1">[13]BOP!$A$36:$IV$36,[13]BOP!$A$44:$IV$44,[13]BOP!$A$59:$IV$59,[13]BOP!#REF!,[13]BOP!#REF!,[13]BOP!$A$79:$IV$79,[13]BOP!$A$81:$IV$88,[13]BOP!#REF!</definedName>
    <definedName name="Cwvu.goldall." localSheetId="89" hidden="1">[13]BOP!$A$36:$IV$36,[13]BOP!$A$44:$IV$44,[13]BOP!$A$59:$IV$59,[13]BOP!#REF!,[13]BOP!#REF!,[13]BOP!$A$79:$IV$79,[13]BOP!$A$81:$IV$88,[13]BOP!#REF!</definedName>
    <definedName name="Cwvu.goldall." localSheetId="90" hidden="1">[13]BOP!$A$36:$IV$36,[13]BOP!$A$44:$IV$44,[13]BOP!$A$59:$IV$59,[13]BOP!#REF!,[13]BOP!#REF!,[13]BOP!$A$79:$IV$79,[13]BOP!$A$81:$IV$88,[13]BOP!#REF!</definedName>
    <definedName name="Cwvu.goldall." hidden="1">[13]BOP!$A$36:$IV$36,[13]BOP!$A$44:$IV$44,[13]BOP!$A$59:$IV$59,[13]BOP!#REF!,[13]BOP!#REF!,[13]BOP!$A$79:$IV$79,[13]BOP!$A$81:$IV$88,[13]BOP!#REF!</definedName>
    <definedName name="Cwvu.imports." localSheetId="2" hidden="1">[13]BOP!$A$36:$IV$36,[13]BOP!$A$44:$IV$44,[13]BOP!$A$59:$IV$59,[13]BOP!#REF!,[13]BOP!#REF!,[13]BOP!$A$79:$IV$79,[13]BOP!$A$81:$IV$88,[13]BOP!#REF!,[13]BOP!#REF!</definedName>
    <definedName name="Cwvu.imports." localSheetId="46" hidden="1">[13]BOP!$A$36:$IV$36,[13]BOP!$A$44:$IV$44,[13]BOP!$A$59:$IV$59,[13]BOP!#REF!,[13]BOP!#REF!,[13]BOP!$A$79:$IV$79,[13]BOP!$A$81:$IV$88,[13]BOP!#REF!,[13]BOP!#REF!</definedName>
    <definedName name="Cwvu.imports." localSheetId="47" hidden="1">[13]BOP!$A$36:$IV$36,[13]BOP!$A$44:$IV$44,[13]BOP!$A$59:$IV$59,[13]BOP!#REF!,[13]BOP!#REF!,[13]BOP!$A$79:$IV$79,[13]BOP!$A$81:$IV$88,[13]BOP!#REF!,[13]BOP!#REF!</definedName>
    <definedName name="Cwvu.imports." localSheetId="48" hidden="1">[13]BOP!$A$36:$IV$36,[13]BOP!$A$44:$IV$44,[13]BOP!$A$59:$IV$59,[13]BOP!#REF!,[13]BOP!#REF!,[13]BOP!$A$79:$IV$79,[13]BOP!$A$81:$IV$88,[13]BOP!#REF!,[13]BOP!#REF!</definedName>
    <definedName name="Cwvu.imports." localSheetId="49" hidden="1">[13]BOP!$A$36:$IV$36,[13]BOP!$A$44:$IV$44,[13]BOP!$A$59:$IV$59,[13]BOP!#REF!,[13]BOP!#REF!,[13]BOP!$A$79:$IV$79,[13]BOP!$A$81:$IV$88,[13]BOP!#REF!,[13]BOP!#REF!</definedName>
    <definedName name="Cwvu.imports." localSheetId="50" hidden="1">[13]BOP!$A$36:$IV$36,[13]BOP!$A$44:$IV$44,[13]BOP!$A$59:$IV$59,[13]BOP!#REF!,[13]BOP!#REF!,[13]BOP!$A$79:$IV$79,[13]BOP!$A$81:$IV$88,[13]BOP!#REF!,[13]BOP!#REF!</definedName>
    <definedName name="Cwvu.imports." localSheetId="51" hidden="1">[13]BOP!$A$36:$IV$36,[13]BOP!$A$44:$IV$44,[13]BOP!$A$59:$IV$59,[13]BOP!#REF!,[13]BOP!#REF!,[13]BOP!$A$79:$IV$79,[13]BOP!$A$81:$IV$88,[13]BOP!#REF!,[13]BOP!#REF!</definedName>
    <definedName name="Cwvu.imports." localSheetId="52" hidden="1">[13]BOP!$A$36:$IV$36,[13]BOP!$A$44:$IV$44,[13]BOP!$A$59:$IV$59,[13]BOP!#REF!,[13]BOP!#REF!,[13]BOP!$A$79:$IV$79,[13]BOP!$A$81:$IV$88,[13]BOP!#REF!,[13]BOP!#REF!</definedName>
    <definedName name="Cwvu.imports." localSheetId="56" hidden="1">[13]BOP!$A$36:$IV$36,[13]BOP!$A$44:$IV$44,[13]BOP!$A$59:$IV$59,[13]BOP!#REF!,[13]BOP!#REF!,[13]BOP!$A$79:$IV$79,[13]BOP!$A$81:$IV$88,[13]BOP!#REF!,[13]BOP!#REF!</definedName>
    <definedName name="Cwvu.imports." localSheetId="57" hidden="1">[13]BOP!$A$36:$IV$36,[13]BOP!$A$44:$IV$44,[13]BOP!$A$59:$IV$59,[13]BOP!#REF!,[13]BOP!#REF!,[13]BOP!$A$79:$IV$79,[13]BOP!$A$81:$IV$88,[13]BOP!#REF!,[13]BOP!#REF!</definedName>
    <definedName name="Cwvu.imports." localSheetId="58" hidden="1">[13]BOP!$A$36:$IV$36,[13]BOP!$A$44:$IV$44,[13]BOP!$A$59:$IV$59,[13]BOP!#REF!,[13]BOP!#REF!,[13]BOP!$A$79:$IV$79,[13]BOP!$A$81:$IV$88,[13]BOP!#REF!,[13]BOP!#REF!</definedName>
    <definedName name="Cwvu.imports." localSheetId="59" hidden="1">[13]BOP!$A$36:$IV$36,[13]BOP!$A$44:$IV$44,[13]BOP!$A$59:$IV$59,[13]BOP!#REF!,[13]BOP!#REF!,[13]BOP!$A$79:$IV$79,[13]BOP!$A$81:$IV$88,[13]BOP!#REF!,[13]BOP!#REF!</definedName>
    <definedName name="Cwvu.imports." localSheetId="60" hidden="1">[13]BOP!$A$36:$IV$36,[13]BOP!$A$44:$IV$44,[13]BOP!$A$59:$IV$59,[13]BOP!#REF!,[13]BOP!#REF!,[13]BOP!$A$79:$IV$79,[13]BOP!$A$81:$IV$88,[13]BOP!#REF!,[13]BOP!#REF!</definedName>
    <definedName name="Cwvu.imports." localSheetId="61" hidden="1">[13]BOP!$A$36:$IV$36,[13]BOP!$A$44:$IV$44,[13]BOP!$A$59:$IV$59,[13]BOP!#REF!,[13]BOP!#REF!,[13]BOP!$A$79:$IV$79,[13]BOP!$A$81:$IV$88,[13]BOP!#REF!,[13]BOP!#REF!</definedName>
    <definedName name="Cwvu.imports." localSheetId="62" hidden="1">[13]BOP!$A$36:$IV$36,[13]BOP!$A$44:$IV$44,[13]BOP!$A$59:$IV$59,[13]BOP!#REF!,[13]BOP!#REF!,[13]BOP!$A$79:$IV$79,[13]BOP!$A$81:$IV$88,[13]BOP!#REF!,[13]BOP!#REF!</definedName>
    <definedName name="Cwvu.imports." localSheetId="63" hidden="1">[13]BOP!$A$36:$IV$36,[13]BOP!$A$44:$IV$44,[13]BOP!$A$59:$IV$59,[13]BOP!#REF!,[13]BOP!#REF!,[13]BOP!$A$79:$IV$79,[13]BOP!$A$81:$IV$88,[13]BOP!#REF!,[13]BOP!#REF!</definedName>
    <definedName name="Cwvu.imports." localSheetId="64" hidden="1">[13]BOP!$A$36:$IV$36,[13]BOP!$A$44:$IV$44,[13]BOP!$A$59:$IV$59,[13]BOP!#REF!,[13]BOP!#REF!,[13]BOP!$A$79:$IV$79,[13]BOP!$A$81:$IV$88,[13]BOP!#REF!,[13]BOP!#REF!</definedName>
    <definedName name="Cwvu.imports." localSheetId="67" hidden="1">[13]BOP!$A$36:$IV$36,[13]BOP!$A$44:$IV$44,[13]BOP!$A$59:$IV$59,[13]BOP!#REF!,[13]BOP!#REF!,[13]BOP!$A$79:$IV$79,[13]BOP!$A$81:$IV$88,[13]BOP!#REF!,[13]BOP!#REF!</definedName>
    <definedName name="Cwvu.imports." localSheetId="74" hidden="1">[13]BOP!$A$36:$IV$36,[13]BOP!$A$44:$IV$44,[13]BOP!$A$59:$IV$59,[13]BOP!#REF!,[13]BOP!#REF!,[13]BOP!$A$79:$IV$79,[13]BOP!$A$81:$IV$88,[13]BOP!#REF!,[13]BOP!#REF!</definedName>
    <definedName name="Cwvu.imports." localSheetId="88" hidden="1">[13]BOP!$A$36:$IV$36,[13]BOP!$A$44:$IV$44,[13]BOP!$A$59:$IV$59,[13]BOP!#REF!,[13]BOP!#REF!,[13]BOP!$A$79:$IV$79,[13]BOP!$A$81:$IV$88,[13]BOP!#REF!,[13]BOP!#REF!</definedName>
    <definedName name="Cwvu.imports." localSheetId="89" hidden="1">[13]BOP!$A$36:$IV$36,[13]BOP!$A$44:$IV$44,[13]BOP!$A$59:$IV$59,[13]BOP!#REF!,[13]BOP!#REF!,[13]BOP!$A$79:$IV$79,[13]BOP!$A$81:$IV$88,[13]BOP!#REF!,[13]BOP!#REF!</definedName>
    <definedName name="Cwvu.imports." localSheetId="90"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2" hidden="1">[13]BOP!$A$36:$IV$36,[13]BOP!$A$44:$IV$44,[13]BOP!$A$59:$IV$59,[13]BOP!#REF!,[13]BOP!#REF!,[13]BOP!$A$79:$IV$79,[13]BOP!$A$81:$IV$88,[13]BOP!#REF!,[13]BOP!#REF!</definedName>
    <definedName name="Cwvu.importsall." localSheetId="46" hidden="1">[13]BOP!$A$36:$IV$36,[13]BOP!$A$44:$IV$44,[13]BOP!$A$59:$IV$59,[13]BOP!#REF!,[13]BOP!#REF!,[13]BOP!$A$79:$IV$79,[13]BOP!$A$81:$IV$88,[13]BOP!#REF!,[13]BOP!#REF!</definedName>
    <definedName name="Cwvu.importsall." localSheetId="47" hidden="1">[13]BOP!$A$36:$IV$36,[13]BOP!$A$44:$IV$44,[13]BOP!$A$59:$IV$59,[13]BOP!#REF!,[13]BOP!#REF!,[13]BOP!$A$79:$IV$79,[13]BOP!$A$81:$IV$88,[13]BOP!#REF!,[13]BOP!#REF!</definedName>
    <definedName name="Cwvu.importsall." localSheetId="48" hidden="1">[13]BOP!$A$36:$IV$36,[13]BOP!$A$44:$IV$44,[13]BOP!$A$59:$IV$59,[13]BOP!#REF!,[13]BOP!#REF!,[13]BOP!$A$79:$IV$79,[13]BOP!$A$81:$IV$88,[13]BOP!#REF!,[13]BOP!#REF!</definedName>
    <definedName name="Cwvu.importsall." localSheetId="49" hidden="1">[13]BOP!$A$36:$IV$36,[13]BOP!$A$44:$IV$44,[13]BOP!$A$59:$IV$59,[13]BOP!#REF!,[13]BOP!#REF!,[13]BOP!$A$79:$IV$79,[13]BOP!$A$81:$IV$88,[13]BOP!#REF!,[13]BOP!#REF!</definedName>
    <definedName name="Cwvu.importsall." localSheetId="50" hidden="1">[13]BOP!$A$36:$IV$36,[13]BOP!$A$44:$IV$44,[13]BOP!$A$59:$IV$59,[13]BOP!#REF!,[13]BOP!#REF!,[13]BOP!$A$79:$IV$79,[13]BOP!$A$81:$IV$88,[13]BOP!#REF!,[13]BOP!#REF!</definedName>
    <definedName name="Cwvu.importsall." localSheetId="51" hidden="1">[13]BOP!$A$36:$IV$36,[13]BOP!$A$44:$IV$44,[13]BOP!$A$59:$IV$59,[13]BOP!#REF!,[13]BOP!#REF!,[13]BOP!$A$79:$IV$79,[13]BOP!$A$81:$IV$88,[13]BOP!#REF!,[13]BOP!#REF!</definedName>
    <definedName name="Cwvu.importsall." localSheetId="52" hidden="1">[13]BOP!$A$36:$IV$36,[13]BOP!$A$44:$IV$44,[13]BOP!$A$59:$IV$59,[13]BOP!#REF!,[13]BOP!#REF!,[13]BOP!$A$79:$IV$79,[13]BOP!$A$81:$IV$88,[13]BOP!#REF!,[13]BOP!#REF!</definedName>
    <definedName name="Cwvu.importsall." localSheetId="56" hidden="1">[13]BOP!$A$36:$IV$36,[13]BOP!$A$44:$IV$44,[13]BOP!$A$59:$IV$59,[13]BOP!#REF!,[13]BOP!#REF!,[13]BOP!$A$79:$IV$79,[13]BOP!$A$81:$IV$88,[13]BOP!#REF!,[13]BOP!#REF!</definedName>
    <definedName name="Cwvu.importsall." localSheetId="57" hidden="1">[13]BOP!$A$36:$IV$36,[13]BOP!$A$44:$IV$44,[13]BOP!$A$59:$IV$59,[13]BOP!#REF!,[13]BOP!#REF!,[13]BOP!$A$79:$IV$79,[13]BOP!$A$81:$IV$88,[13]BOP!#REF!,[13]BOP!#REF!</definedName>
    <definedName name="Cwvu.importsall." localSheetId="58" hidden="1">[13]BOP!$A$36:$IV$36,[13]BOP!$A$44:$IV$44,[13]BOP!$A$59:$IV$59,[13]BOP!#REF!,[13]BOP!#REF!,[13]BOP!$A$79:$IV$79,[13]BOP!$A$81:$IV$88,[13]BOP!#REF!,[13]BOP!#REF!</definedName>
    <definedName name="Cwvu.importsall." localSheetId="59" hidden="1">[13]BOP!$A$36:$IV$36,[13]BOP!$A$44:$IV$44,[13]BOP!$A$59:$IV$59,[13]BOP!#REF!,[13]BOP!#REF!,[13]BOP!$A$79:$IV$79,[13]BOP!$A$81:$IV$88,[13]BOP!#REF!,[13]BOP!#REF!</definedName>
    <definedName name="Cwvu.importsall." localSheetId="60" hidden="1">[13]BOP!$A$36:$IV$36,[13]BOP!$A$44:$IV$44,[13]BOP!$A$59:$IV$59,[13]BOP!#REF!,[13]BOP!#REF!,[13]BOP!$A$79:$IV$79,[13]BOP!$A$81:$IV$88,[13]BOP!#REF!,[13]BOP!#REF!</definedName>
    <definedName name="Cwvu.importsall." localSheetId="61" hidden="1">[13]BOP!$A$36:$IV$36,[13]BOP!$A$44:$IV$44,[13]BOP!$A$59:$IV$59,[13]BOP!#REF!,[13]BOP!#REF!,[13]BOP!$A$79:$IV$79,[13]BOP!$A$81:$IV$88,[13]BOP!#REF!,[13]BOP!#REF!</definedName>
    <definedName name="Cwvu.importsall." localSheetId="62" hidden="1">[13]BOP!$A$36:$IV$36,[13]BOP!$A$44:$IV$44,[13]BOP!$A$59:$IV$59,[13]BOP!#REF!,[13]BOP!#REF!,[13]BOP!$A$79:$IV$79,[13]BOP!$A$81:$IV$88,[13]BOP!#REF!,[13]BOP!#REF!</definedName>
    <definedName name="Cwvu.importsall." localSheetId="63" hidden="1">[13]BOP!$A$36:$IV$36,[13]BOP!$A$44:$IV$44,[13]BOP!$A$59:$IV$59,[13]BOP!#REF!,[13]BOP!#REF!,[13]BOP!$A$79:$IV$79,[13]BOP!$A$81:$IV$88,[13]BOP!#REF!,[13]BOP!#REF!</definedName>
    <definedName name="Cwvu.importsall." localSheetId="67" hidden="1">[13]BOP!$A$36:$IV$36,[13]BOP!$A$44:$IV$44,[13]BOP!$A$59:$IV$59,[13]BOP!#REF!,[13]BOP!#REF!,[13]BOP!$A$79:$IV$79,[13]BOP!$A$81:$IV$88,[13]BOP!#REF!,[13]BOP!#REF!</definedName>
    <definedName name="Cwvu.importsall." localSheetId="74" hidden="1">[13]BOP!$A$36:$IV$36,[13]BOP!$A$44:$IV$44,[13]BOP!$A$59:$IV$59,[13]BOP!#REF!,[13]BOP!#REF!,[13]BOP!$A$79:$IV$79,[13]BOP!$A$81:$IV$88,[13]BOP!#REF!,[13]BOP!#REF!</definedName>
    <definedName name="Cwvu.importsall." localSheetId="88" hidden="1">[13]BOP!$A$36:$IV$36,[13]BOP!$A$44:$IV$44,[13]BOP!$A$59:$IV$59,[13]BOP!#REF!,[13]BOP!#REF!,[13]BOP!$A$79:$IV$79,[13]BOP!$A$81:$IV$88,[13]BOP!#REF!,[13]BOP!#REF!</definedName>
    <definedName name="Cwvu.importsall." localSheetId="89" hidden="1">[13]BOP!$A$36:$IV$36,[13]BOP!$A$44:$IV$44,[13]BOP!$A$59:$IV$59,[13]BOP!#REF!,[13]BOP!#REF!,[13]BOP!$A$79:$IV$79,[13]BOP!$A$81:$IV$88,[13]BOP!#REF!,[13]BOP!#REF!</definedName>
    <definedName name="Cwvu.importsall." localSheetId="90"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localSheetId="2" hidden="1">[13]BOP!$A$36:$IV$36,[13]BOP!$A$44:$IV$44,[13]BOP!$A$59:$IV$59,[13]BOP!#REF!,[13]BOP!#REF!,[13]BOP!$A$79:$IV$79</definedName>
    <definedName name="Cwvu.tot." localSheetId="56" hidden="1">[13]BOP!$A$36:$IV$36,[13]BOP!$A$44:$IV$44,[13]BOP!$A$59:$IV$59,[13]BOP!#REF!,[13]BOP!#REF!,[13]BOP!$A$79:$IV$79</definedName>
    <definedName name="Cwvu.tot." localSheetId="57" hidden="1">[13]BOP!$A$36:$IV$36,[13]BOP!$A$44:$IV$44,[13]BOP!$A$59:$IV$59,[13]BOP!#REF!,[13]BOP!#REF!,[13]BOP!$A$79:$IV$79</definedName>
    <definedName name="Cwvu.tot." localSheetId="58" hidden="1">[13]BOP!$A$36:$IV$36,[13]BOP!$A$44:$IV$44,[13]BOP!$A$59:$IV$59,[13]BOP!#REF!,[13]BOP!#REF!,[13]BOP!$A$79:$IV$79</definedName>
    <definedName name="Cwvu.tot." localSheetId="59" hidden="1">[13]BOP!$A$36:$IV$36,[13]BOP!$A$44:$IV$44,[13]BOP!$A$59:$IV$59,[13]BOP!#REF!,[13]BOP!#REF!,[13]BOP!$A$79:$IV$79</definedName>
    <definedName name="Cwvu.tot." localSheetId="60" hidden="1">[13]BOP!$A$36:$IV$36,[13]BOP!$A$44:$IV$44,[13]BOP!$A$59:$IV$59,[13]BOP!#REF!,[13]BOP!#REF!,[13]BOP!$A$79:$IV$79</definedName>
    <definedName name="Cwvu.tot." localSheetId="61" hidden="1">[13]BOP!$A$36:$IV$36,[13]BOP!$A$44:$IV$44,[13]BOP!$A$59:$IV$59,[13]BOP!#REF!,[13]BOP!#REF!,[13]BOP!$A$79:$IV$79</definedName>
    <definedName name="Cwvu.tot." localSheetId="62" hidden="1">[13]BOP!$A$36:$IV$36,[13]BOP!$A$44:$IV$44,[13]BOP!$A$59:$IV$59,[13]BOP!#REF!,[13]BOP!#REF!,[13]BOP!$A$79:$IV$79</definedName>
    <definedName name="Cwvu.tot." localSheetId="63" hidden="1">[13]BOP!$A$36:$IV$36,[13]BOP!$A$44:$IV$44,[13]BOP!$A$59:$IV$59,[13]BOP!#REF!,[13]BOP!#REF!,[13]BOP!$A$79:$IV$79</definedName>
    <definedName name="Cwvu.tot." localSheetId="64" hidden="1">[13]BOP!$A$36:$IV$36,[13]BOP!$A$44:$IV$44,[13]BOP!$A$59:$IV$59,[13]BOP!#REF!,[13]BOP!#REF!,[13]BOP!$A$79:$IV$79</definedName>
    <definedName name="Cwvu.tot." localSheetId="67" hidden="1">[13]BOP!$A$36:$IV$36,[13]BOP!$A$44:$IV$44,[13]BOP!$A$59:$IV$59,[13]BOP!#REF!,[13]BOP!#REF!,[13]BOP!$A$79:$IV$79</definedName>
    <definedName name="Cwvu.tot." localSheetId="74" hidden="1">[13]BOP!$A$36:$IV$36,[13]BOP!$A$44:$IV$44,[13]BOP!$A$59:$IV$59,[13]BOP!#REF!,[13]BOP!#REF!,[13]BOP!$A$79:$IV$79</definedName>
    <definedName name="Cwvu.tot." localSheetId="88" hidden="1">[13]BOP!$A$36:$IV$36,[13]BOP!$A$44:$IV$44,[13]BOP!$A$59:$IV$59,[13]BOP!#REF!,[13]BOP!#REF!,[13]BOP!$A$79:$IV$79</definedName>
    <definedName name="Cwvu.tot." localSheetId="89" hidden="1">[13]BOP!$A$36:$IV$36,[13]BOP!$A$44:$IV$44,[13]BOP!$A$59:$IV$59,[13]BOP!#REF!,[13]BOP!#REF!,[13]BOP!$A$79:$IV$79</definedName>
    <definedName name="Cwvu.tot." localSheetId="90" hidden="1">[13]BOP!$A$36:$IV$36,[13]BOP!$A$44:$IV$44,[13]BOP!$A$59:$IV$59,[13]BOP!#REF!,[13]BOP!#REF!,[13]BOP!$A$79:$IV$79</definedName>
    <definedName name="Cwvu.tot." localSheetId="98" hidden="1">[13]BOP!$A$36:$IV$36,[13]BOP!$A$44:$IV$44,[13]BOP!$A$59:$IV$59,[13]BOP!#REF!,[13]BOP!#REF!,[13]BOP!$A$79:$IV$79</definedName>
    <definedName name="Cwvu.tot." localSheetId="108" hidden="1">[13]BOP!$A$36:$IV$36,[13]BOP!$A$44:$IV$44,[13]BOP!$A$59:$IV$59,[13]BOP!#REF!,[13]BOP!#REF!,[13]BOP!$A$79:$IV$79</definedName>
    <definedName name="Cwvu.tot." localSheetId="109" hidden="1">[13]BOP!$A$36:$IV$36,[13]BOP!$A$44:$IV$44,[13]BOP!$A$59:$IV$59,[13]BOP!#REF!,[13]BOP!#REF!,[13]BOP!$A$79:$IV$79</definedName>
    <definedName name="Cwvu.tot." localSheetId="110" hidden="1">[13]BOP!$A$36:$IV$36,[13]BOP!$A$44:$IV$44,[13]BOP!$A$59:$IV$59,[13]BOP!#REF!,[13]BOP!#REF!,[13]BOP!$A$79:$IV$79</definedName>
    <definedName name="Cwvu.tot." localSheetId="99" hidden="1">[13]BOP!$A$36:$IV$36,[13]BOP!$A$44:$IV$44,[13]BOP!$A$59:$IV$59,[13]BOP!#REF!,[13]BOP!#REF!,[13]BOP!$A$79:$IV$79</definedName>
    <definedName name="Cwvu.tot." localSheetId="100" hidden="1">[13]BOP!$A$36:$IV$36,[13]BOP!$A$44:$IV$44,[13]BOP!$A$59:$IV$59,[13]BOP!#REF!,[13]BOP!#REF!,[13]BOP!$A$79:$IV$79</definedName>
    <definedName name="Cwvu.tot." localSheetId="101" hidden="1">[13]BOP!$A$36:$IV$36,[13]BOP!$A$44:$IV$44,[13]BOP!$A$59:$IV$59,[13]BOP!#REF!,[13]BOP!#REF!,[13]BOP!$A$79:$IV$79</definedName>
    <definedName name="Cwvu.tot." localSheetId="102" hidden="1">[13]BOP!$A$36:$IV$36,[13]BOP!$A$44:$IV$44,[13]BOP!$A$59:$IV$59,[13]BOP!#REF!,[13]BOP!#REF!,[13]BOP!$A$79:$IV$79</definedName>
    <definedName name="Cwvu.tot." localSheetId="103" hidden="1">[13]BOP!$A$36:$IV$36,[13]BOP!$A$44:$IV$44,[13]BOP!$A$59:$IV$59,[13]BOP!#REF!,[13]BOP!#REF!,[13]BOP!$A$79:$IV$79</definedName>
    <definedName name="Cwvu.tot." localSheetId="104" hidden="1">[13]BOP!$A$36:$IV$36,[13]BOP!$A$44:$IV$44,[13]BOP!$A$59:$IV$59,[13]BOP!#REF!,[13]BOP!#REF!,[13]BOP!$A$79:$IV$79</definedName>
    <definedName name="Cwvu.tot." localSheetId="105" hidden="1">[13]BOP!$A$36:$IV$36,[13]BOP!$A$44:$IV$44,[13]BOP!$A$59:$IV$59,[13]BOP!#REF!,[13]BOP!#REF!,[13]BOP!$A$79:$IV$79</definedName>
    <definedName name="Cwvu.tot." localSheetId="106" hidden="1">[13]BOP!$A$36:$IV$36,[13]BOP!$A$44:$IV$44,[13]BOP!$A$59:$IV$59,[13]BOP!#REF!,[13]BOP!#REF!,[13]BOP!$A$79:$IV$79</definedName>
    <definedName name="Cwvu.tot." localSheetId="107" hidden="1">[13]BOP!$A$36:$IV$36,[13]BOP!$A$44:$IV$44,[13]BOP!$A$59:$IV$59,[13]BOP!#REF!,[13]BOP!#REF!,[13]BOP!$A$79:$IV$79</definedName>
    <definedName name="Cwvu.tot." hidden="1">[13]BOP!$A$36:$IV$36,[13]BOP!$A$44:$IV$44,[13]BOP!$A$59:$IV$59,[13]BOP!#REF!,[13]BOP!#REF!,[13]BOP!$A$79:$IV$79</definedName>
    <definedName name="dd" localSheetId="2"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4" hidden="1">{"Riqfin97",#N/A,FALSE,"Tran";"Riqfinpro",#N/A,FALSE,"Tran"}</definedName>
    <definedName name="dd" localSheetId="74" hidden="1">{"Riqfin97",#N/A,FALSE,"Tran";"Riqfinpro",#N/A,FALSE,"Tran"}</definedName>
    <definedName name="dd" localSheetId="88" hidden="1">{"Riqfin97",#N/A,FALSE,"Tran";"Riqfinpro",#N/A,FALSE,"Tran"}</definedName>
    <definedName name="dd" localSheetId="89" hidden="1">{"Riqfin97",#N/A,FALSE,"Tran";"Riqfinpro",#N/A,FALSE,"Tran"}</definedName>
    <definedName name="dd" localSheetId="90" hidden="1">{"Riqfin97",#N/A,FALSE,"Tran";"Riqfinpro",#N/A,FALSE,"Tran"}</definedName>
    <definedName name="dd" localSheetId="98" hidden="1">{"Riqfin97",#N/A,FALSE,"Tran";"Riqfinpro",#N/A,FALSE,"Tran"}</definedName>
    <definedName name="dd" localSheetId="108" hidden="1">{"Riqfin97",#N/A,FALSE,"Tran";"Riqfinpro",#N/A,FALSE,"Tran"}</definedName>
    <definedName name="dd" localSheetId="109" hidden="1">{"Riqfin97",#N/A,FALSE,"Tran";"Riqfinpro",#N/A,FALSE,"Tran"}</definedName>
    <definedName name="dd" localSheetId="110" hidden="1">{"Riqfin97",#N/A,FALSE,"Tran";"Riqfinpro",#N/A,FALSE,"Tran"}</definedName>
    <definedName name="dd" localSheetId="99" hidden="1">{"Riqfin97",#N/A,FALSE,"Tran";"Riqfinpro",#N/A,FALSE,"Tran"}</definedName>
    <definedName name="dd" localSheetId="100" hidden="1">{"Riqfin97",#N/A,FALSE,"Tran";"Riqfinpro",#N/A,FALSE,"Tran"}</definedName>
    <definedName name="dd" localSheetId="101" hidden="1">{"Riqfin97",#N/A,FALSE,"Tran";"Riqfinpro",#N/A,FALSE,"Tran"}</definedName>
    <definedName name="dd" localSheetId="102" hidden="1">{"Riqfin97",#N/A,FALSE,"Tran";"Riqfinpro",#N/A,FALSE,"Tran"}</definedName>
    <definedName name="dd" localSheetId="103" hidden="1">{"Riqfin97",#N/A,FALSE,"Tran";"Riqfinpro",#N/A,FALSE,"Tran"}</definedName>
    <definedName name="dd" localSheetId="104" hidden="1">{"Riqfin97",#N/A,FALSE,"Tran";"Riqfinpro",#N/A,FALSE,"Tran"}</definedName>
    <definedName name="dd" localSheetId="105" hidden="1">{"Riqfin97",#N/A,FALSE,"Tran";"Riqfinpro",#N/A,FALSE,"Tran"}</definedName>
    <definedName name="dd" localSheetId="106" hidden="1">{"Riqfin97",#N/A,FALSE,"Tran";"Riqfinpro",#N/A,FALSE,"Tran"}</definedName>
    <definedName name="dd" localSheetId="107" hidden="1">{"Riqfin97",#N/A,FALSE,"Tran";"Riqfinpro",#N/A,FALSE,"Tran"}</definedName>
    <definedName name="dd" hidden="1">{"Riqfin97",#N/A,FALSE,"Tran";"Riqfinpro",#N/A,FALSE,"Tran"}</definedName>
    <definedName name="dg" localSheetId="2"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52"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4" hidden="1">{#N/A,#N/A,TRUE,"Table1USD";#N/A,#N/A,TRUE,"Table1GBP"}</definedName>
    <definedName name="dg" localSheetId="74" hidden="1">{#N/A,#N/A,TRUE,"Table1USD";#N/A,#N/A,TRUE,"Table1GBP"}</definedName>
    <definedName name="dg" localSheetId="88" hidden="1">{#N/A,#N/A,TRUE,"Table1USD";#N/A,#N/A,TRUE,"Table1GBP"}</definedName>
    <definedName name="dg" localSheetId="89" hidden="1">{#N/A,#N/A,TRUE,"Table1USD";#N/A,#N/A,TRUE,"Table1GBP"}</definedName>
    <definedName name="dg" localSheetId="90" hidden="1">{#N/A,#N/A,TRUE,"Table1USD";#N/A,#N/A,TRUE,"Table1GBP"}</definedName>
    <definedName name="dg" localSheetId="98" hidden="1">{#N/A,#N/A,TRUE,"Table1USD";#N/A,#N/A,TRUE,"Table1GBP"}</definedName>
    <definedName name="dg" localSheetId="108" hidden="1">{#N/A,#N/A,TRUE,"Table1USD";#N/A,#N/A,TRUE,"Table1GBP"}</definedName>
    <definedName name="dg" localSheetId="109" hidden="1">{#N/A,#N/A,TRUE,"Table1USD";#N/A,#N/A,TRUE,"Table1GBP"}</definedName>
    <definedName name="dg" localSheetId="110" hidden="1">{#N/A,#N/A,TRUE,"Table1USD";#N/A,#N/A,TRUE,"Table1GBP"}</definedName>
    <definedName name="dg" localSheetId="99" hidden="1">{#N/A,#N/A,TRUE,"Table1USD";#N/A,#N/A,TRUE,"Table1GBP"}</definedName>
    <definedName name="dg" localSheetId="100" hidden="1">{#N/A,#N/A,TRUE,"Table1USD";#N/A,#N/A,TRUE,"Table1GBP"}</definedName>
    <definedName name="dg" localSheetId="101" hidden="1">{#N/A,#N/A,TRUE,"Table1USD";#N/A,#N/A,TRUE,"Table1GBP"}</definedName>
    <definedName name="dg" localSheetId="102" hidden="1">{#N/A,#N/A,TRUE,"Table1USD";#N/A,#N/A,TRUE,"Table1GBP"}</definedName>
    <definedName name="dg" localSheetId="103" hidden="1">{#N/A,#N/A,TRUE,"Table1USD";#N/A,#N/A,TRUE,"Table1GBP"}</definedName>
    <definedName name="dg" localSheetId="104" hidden="1">{#N/A,#N/A,TRUE,"Table1USD";#N/A,#N/A,TRUE,"Table1GBP"}</definedName>
    <definedName name="dg" localSheetId="105" hidden="1">{#N/A,#N/A,TRUE,"Table1USD";#N/A,#N/A,TRUE,"Table1GBP"}</definedName>
    <definedName name="dg" localSheetId="106" hidden="1">{#N/A,#N/A,TRUE,"Table1USD";#N/A,#N/A,TRUE,"Table1GBP"}</definedName>
    <definedName name="dg" localSheetId="107" hidden="1">{#N/A,#N/A,TRUE,"Table1USD";#N/A,#N/A,TRUE,"Table1GBP"}</definedName>
    <definedName name="dg" hidden="1">{#N/A,#N/A,TRUE,"Table1USD";#N/A,#N/A,TRUE,"Table1GBP"}</definedName>
    <definedName name="dr" localSheetId="2"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52"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4" hidden="1">{#N/A,#N/A,TRUE,"Table1USD";#N/A,#N/A,TRUE,"Table1GBP"}</definedName>
    <definedName name="dr" localSheetId="74" hidden="1">{#N/A,#N/A,TRUE,"Table1USD";#N/A,#N/A,TRUE,"Table1GBP"}</definedName>
    <definedName name="dr" localSheetId="88" hidden="1">{#N/A,#N/A,TRUE,"Table1USD";#N/A,#N/A,TRUE,"Table1GBP"}</definedName>
    <definedName name="dr" localSheetId="89" hidden="1">{#N/A,#N/A,TRUE,"Table1USD";#N/A,#N/A,TRUE,"Table1GBP"}</definedName>
    <definedName name="dr" localSheetId="90" hidden="1">{#N/A,#N/A,TRUE,"Table1USD";#N/A,#N/A,TRUE,"Table1GBP"}</definedName>
    <definedName name="dr" localSheetId="98" hidden="1">{#N/A,#N/A,TRUE,"Table1USD";#N/A,#N/A,TRUE,"Table1GBP"}</definedName>
    <definedName name="dr" localSheetId="108" hidden="1">{#N/A,#N/A,TRUE,"Table1USD";#N/A,#N/A,TRUE,"Table1GBP"}</definedName>
    <definedName name="dr" localSheetId="109" hidden="1">{#N/A,#N/A,TRUE,"Table1USD";#N/A,#N/A,TRUE,"Table1GBP"}</definedName>
    <definedName name="dr" localSheetId="110" hidden="1">{#N/A,#N/A,TRUE,"Table1USD";#N/A,#N/A,TRUE,"Table1GBP"}</definedName>
    <definedName name="dr" localSheetId="99" hidden="1">{#N/A,#N/A,TRUE,"Table1USD";#N/A,#N/A,TRUE,"Table1GBP"}</definedName>
    <definedName name="dr" localSheetId="100" hidden="1">{#N/A,#N/A,TRUE,"Table1USD";#N/A,#N/A,TRUE,"Table1GBP"}</definedName>
    <definedName name="dr" localSheetId="101" hidden="1">{#N/A,#N/A,TRUE,"Table1USD";#N/A,#N/A,TRUE,"Table1GBP"}</definedName>
    <definedName name="dr" localSheetId="102" hidden="1">{#N/A,#N/A,TRUE,"Table1USD";#N/A,#N/A,TRUE,"Table1GBP"}</definedName>
    <definedName name="dr" localSheetId="103" hidden="1">{#N/A,#N/A,TRUE,"Table1USD";#N/A,#N/A,TRUE,"Table1GBP"}</definedName>
    <definedName name="dr" localSheetId="104" hidden="1">{#N/A,#N/A,TRUE,"Table1USD";#N/A,#N/A,TRUE,"Table1GBP"}</definedName>
    <definedName name="dr" localSheetId="105" hidden="1">{#N/A,#N/A,TRUE,"Table1USD";#N/A,#N/A,TRUE,"Table1GBP"}</definedName>
    <definedName name="dr" localSheetId="106" hidden="1">{#N/A,#N/A,TRUE,"Table1USD";#N/A,#N/A,TRUE,"Table1GBP"}</definedName>
    <definedName name="dr" localSheetId="107" hidden="1">{#N/A,#N/A,TRUE,"Table1USD";#N/A,#N/A,TRUE,"Table1GBP"}</definedName>
    <definedName name="dr" hidden="1">{#N/A,#N/A,TRUE,"Table1USD";#N/A,#N/A,TRUE,"Table1GBP"}</definedName>
    <definedName name="dsfgds" localSheetId="2"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1" hidden="1">#REF!</definedName>
    <definedName name="dsfgds" localSheetId="52"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63" hidden="1">#REF!</definedName>
    <definedName name="dsfgds" localSheetId="64" hidden="1">#REF!</definedName>
    <definedName name="dsfgds" localSheetId="67" hidden="1">#REF!</definedName>
    <definedName name="dsfgds" localSheetId="74" hidden="1">#REF!</definedName>
    <definedName name="dsfgds" localSheetId="88" hidden="1">#REF!</definedName>
    <definedName name="dsfgds" localSheetId="89" hidden="1">#REF!</definedName>
    <definedName name="dsfgds" localSheetId="90" hidden="1">#REF!</definedName>
    <definedName name="dsfgds" localSheetId="98" hidden="1">#REF!</definedName>
    <definedName name="dsfgds" localSheetId="108" hidden="1">#REF!</definedName>
    <definedName name="dsfgds" localSheetId="109" hidden="1">#REF!</definedName>
    <definedName name="dsfgds" localSheetId="110" hidden="1">#REF!</definedName>
    <definedName name="dsfgds" localSheetId="99" hidden="1">#REF!</definedName>
    <definedName name="dsfgds" localSheetId="100" hidden="1">#REF!</definedName>
    <definedName name="dsfgds" localSheetId="101" hidden="1">#REF!</definedName>
    <definedName name="dsfgds" localSheetId="102" hidden="1">#REF!</definedName>
    <definedName name="dsfgds" localSheetId="103" hidden="1">#REF!</definedName>
    <definedName name="dsfgds" localSheetId="104" hidden="1">#REF!</definedName>
    <definedName name="dsfgds" localSheetId="105" hidden="1">#REF!</definedName>
    <definedName name="dsfgds" localSheetId="106" hidden="1">#REF!</definedName>
    <definedName name="dsfgds" localSheetId="107" hidden="1">#REF!</definedName>
    <definedName name="dsfgds" hidden="1">#REF!</definedName>
    <definedName name="eee" localSheetId="2"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4" hidden="1">{"Tab1",#N/A,FALSE,"P";"Tab2",#N/A,FALSE,"P"}</definedName>
    <definedName name="eee" localSheetId="74" hidden="1">{"Tab1",#N/A,FALSE,"P";"Tab2",#N/A,FALSE,"P"}</definedName>
    <definedName name="eee" localSheetId="88" hidden="1">{"Tab1",#N/A,FALSE,"P";"Tab2",#N/A,FALSE,"P"}</definedName>
    <definedName name="eee" localSheetId="89" hidden="1">{"Tab1",#N/A,FALSE,"P";"Tab2",#N/A,FALSE,"P"}</definedName>
    <definedName name="eee" localSheetId="90" hidden="1">{"Tab1",#N/A,FALSE,"P";"Tab2",#N/A,FALSE,"P"}</definedName>
    <definedName name="eee" localSheetId="98" hidden="1">{"Tab1",#N/A,FALSE,"P";"Tab2",#N/A,FALSE,"P"}</definedName>
    <definedName name="eee" localSheetId="108" hidden="1">{"Tab1",#N/A,FALSE,"P";"Tab2",#N/A,FALSE,"P"}</definedName>
    <definedName name="eee" localSheetId="109" hidden="1">{"Tab1",#N/A,FALSE,"P";"Tab2",#N/A,FALSE,"P"}</definedName>
    <definedName name="eee" localSheetId="110" hidden="1">{"Tab1",#N/A,FALSE,"P";"Tab2",#N/A,FALSE,"P"}</definedName>
    <definedName name="eee" localSheetId="99" hidden="1">{"Tab1",#N/A,FALSE,"P";"Tab2",#N/A,FALSE,"P"}</definedName>
    <definedName name="eee" localSheetId="100" hidden="1">{"Tab1",#N/A,FALSE,"P";"Tab2",#N/A,FALSE,"P"}</definedName>
    <definedName name="eee" localSheetId="101" hidden="1">{"Tab1",#N/A,FALSE,"P";"Tab2",#N/A,FALSE,"P"}</definedName>
    <definedName name="eee" localSheetId="102" hidden="1">{"Tab1",#N/A,FALSE,"P";"Tab2",#N/A,FALSE,"P"}</definedName>
    <definedName name="eee" localSheetId="103" hidden="1">{"Tab1",#N/A,FALSE,"P";"Tab2",#N/A,FALSE,"P"}</definedName>
    <definedName name="eee" localSheetId="104" hidden="1">{"Tab1",#N/A,FALSE,"P";"Tab2",#N/A,FALSE,"P"}</definedName>
    <definedName name="eee" localSheetId="105" hidden="1">{"Tab1",#N/A,FALSE,"P";"Tab2",#N/A,FALSE,"P"}</definedName>
    <definedName name="eee" localSheetId="106" hidden="1">{"Tab1",#N/A,FALSE,"P";"Tab2",#N/A,FALSE,"P"}</definedName>
    <definedName name="eee" localSheetId="107" hidden="1">{"Tab1",#N/A,FALSE,"P";"Tab2",#N/A,FALSE,"P"}</definedName>
    <definedName name="eee" hidden="1">{"Tab1",#N/A,FALSE,"P";"Tab2",#N/A,FALSE,"P"}</definedName>
    <definedName name="energy" localSheetId="2" hidden="1">#REF!</definedName>
    <definedName name="energy" localSheetId="46" hidden="1">#REF!</definedName>
    <definedName name="energy" localSheetId="47" hidden="1">#REF!</definedName>
    <definedName name="energy" localSheetId="48" hidden="1">#REF!</definedName>
    <definedName name="energy" localSheetId="49" hidden="1">#REF!</definedName>
    <definedName name="energy" localSheetId="50" hidden="1">#REF!</definedName>
    <definedName name="energy" localSheetId="51" hidden="1">#REF!</definedName>
    <definedName name="energy" localSheetId="52" hidden="1">#REF!</definedName>
    <definedName name="energy" localSheetId="56" hidden="1">#REF!</definedName>
    <definedName name="energy" localSheetId="57" hidden="1">#REF!</definedName>
    <definedName name="energy" localSheetId="58" hidden="1">#REF!</definedName>
    <definedName name="energy" localSheetId="59" hidden="1">#REF!</definedName>
    <definedName name="energy" localSheetId="60" hidden="1">#REF!</definedName>
    <definedName name="energy" localSheetId="61" hidden="1">#REF!</definedName>
    <definedName name="energy" localSheetId="62" hidden="1">#REF!</definedName>
    <definedName name="energy" localSheetId="63" hidden="1">#REF!</definedName>
    <definedName name="energy" localSheetId="67" hidden="1">#REF!</definedName>
    <definedName name="energy" localSheetId="88" hidden="1">#REF!</definedName>
    <definedName name="energy" localSheetId="89" hidden="1">#REF!</definedName>
    <definedName name="energy" localSheetId="90" hidden="1">#REF!</definedName>
    <definedName name="energy" localSheetId="98" hidden="1">#REF!</definedName>
    <definedName name="energy" localSheetId="108" hidden="1">#REF!</definedName>
    <definedName name="energy" localSheetId="109" hidden="1">#REF!</definedName>
    <definedName name="energy" localSheetId="110" hidden="1">#REF!</definedName>
    <definedName name="energy" localSheetId="99" hidden="1">#REF!</definedName>
    <definedName name="energy" localSheetId="100" hidden="1">#REF!</definedName>
    <definedName name="energy" localSheetId="101" hidden="1">#REF!</definedName>
    <definedName name="energy" localSheetId="102" hidden="1">#REF!</definedName>
    <definedName name="energy" localSheetId="103" hidden="1">#REF!</definedName>
    <definedName name="energy" localSheetId="104" hidden="1">#REF!</definedName>
    <definedName name="energy" localSheetId="105" hidden="1">#REF!</definedName>
    <definedName name="energy" localSheetId="106" hidden="1">#REF!</definedName>
    <definedName name="energy" localSheetId="107" hidden="1">#REF!</definedName>
    <definedName name="energy" hidden="1">#REF!</definedName>
    <definedName name="eretuytu" localSheetId="2"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1" hidden="1">#REF!</definedName>
    <definedName name="eretuytu" localSheetId="52"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63" hidden="1">#REF!</definedName>
    <definedName name="eretuytu" localSheetId="64" hidden="1">#REF!</definedName>
    <definedName name="eretuytu" localSheetId="67" hidden="1">#REF!</definedName>
    <definedName name="eretuytu" localSheetId="88" hidden="1">#REF!</definedName>
    <definedName name="eretuytu" localSheetId="89" hidden="1">#REF!</definedName>
    <definedName name="eretuytu" localSheetId="90" hidden="1">#REF!</definedName>
    <definedName name="eretuytu" localSheetId="98" hidden="1">#REF!</definedName>
    <definedName name="eretuytu" localSheetId="108" hidden="1">#REF!</definedName>
    <definedName name="eretuytu" localSheetId="109" hidden="1">#REF!</definedName>
    <definedName name="eretuytu" localSheetId="110" hidden="1">#REF!</definedName>
    <definedName name="eretuytu" localSheetId="99" hidden="1">#REF!</definedName>
    <definedName name="eretuytu" localSheetId="100" hidden="1">#REF!</definedName>
    <definedName name="eretuytu" localSheetId="101" hidden="1">#REF!</definedName>
    <definedName name="eretuytu" localSheetId="102" hidden="1">#REF!</definedName>
    <definedName name="eretuytu" localSheetId="103" hidden="1">#REF!</definedName>
    <definedName name="eretuytu" localSheetId="104" hidden="1">#REF!</definedName>
    <definedName name="eretuytu" localSheetId="105" hidden="1">#REF!</definedName>
    <definedName name="eretuytu" localSheetId="106" hidden="1">#REF!</definedName>
    <definedName name="eretuytu" localSheetId="107" hidden="1">#REF!</definedName>
    <definedName name="eretuytu" hidden="1">#REF!</definedName>
    <definedName name="ergferger" localSheetId="2"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4" hidden="1">{"Main Economic Indicators",#N/A,FALSE,"C"}</definedName>
    <definedName name="ergferger" localSheetId="74" hidden="1">{"Main Economic Indicators",#N/A,FALSE,"C"}</definedName>
    <definedName name="ergferger" localSheetId="88" hidden="1">{"Main Economic Indicators",#N/A,FALSE,"C"}</definedName>
    <definedName name="ergferger" localSheetId="89" hidden="1">{"Main Economic Indicators",#N/A,FALSE,"C"}</definedName>
    <definedName name="ergferger" localSheetId="90" hidden="1">{"Main Economic Indicators",#N/A,FALSE,"C"}</definedName>
    <definedName name="ergferger" localSheetId="98" hidden="1">{"Main Economic Indicators",#N/A,FALSE,"C"}</definedName>
    <definedName name="ergferger" localSheetId="108" hidden="1">{"Main Economic Indicators",#N/A,FALSE,"C"}</definedName>
    <definedName name="ergferger" localSheetId="109" hidden="1">{"Main Economic Indicators",#N/A,FALSE,"C"}</definedName>
    <definedName name="ergferger" localSheetId="110" hidden="1">{"Main Economic Indicators",#N/A,FALSE,"C"}</definedName>
    <definedName name="ergferger" localSheetId="99" hidden="1">{"Main Economic Indicators",#N/A,FALSE,"C"}</definedName>
    <definedName name="ergferger" localSheetId="100" hidden="1">{"Main Economic Indicators",#N/A,FALSE,"C"}</definedName>
    <definedName name="ergferger" localSheetId="101" hidden="1">{"Main Economic Indicators",#N/A,FALSE,"C"}</definedName>
    <definedName name="ergferger" localSheetId="102" hidden="1">{"Main Economic Indicators",#N/A,FALSE,"C"}</definedName>
    <definedName name="ergferger" localSheetId="103" hidden="1">{"Main Economic Indicators",#N/A,FALSE,"C"}</definedName>
    <definedName name="ergferger" localSheetId="104" hidden="1">{"Main Economic Indicators",#N/A,FALSE,"C"}</definedName>
    <definedName name="ergferger" localSheetId="105" hidden="1">{"Main Economic Indicators",#N/A,FALSE,"C"}</definedName>
    <definedName name="ergferger" localSheetId="106" hidden="1">{"Main Economic Indicators",#N/A,FALSE,"C"}</definedName>
    <definedName name="ergferger" localSheetId="107" hidden="1">{"Main Economic Indicators",#N/A,FALSE,"C"}</definedName>
    <definedName name="ergferger" hidden="1">{"Main Economic Indicators",#N/A,FALSE,"C"}</definedName>
    <definedName name="f" localSheetId="2"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52"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4" hidden="1">{"Main Economic Indicators",#N/A,FALSE,"C"}</definedName>
    <definedName name="f" localSheetId="74" hidden="1">{"Main Economic Indicators",#N/A,FALSE,"C"}</definedName>
    <definedName name="f" localSheetId="88" hidden="1">{"Main Economic Indicators",#N/A,FALSE,"C"}</definedName>
    <definedName name="f" localSheetId="89" hidden="1">{"Main Economic Indicators",#N/A,FALSE,"C"}</definedName>
    <definedName name="f" localSheetId="90" hidden="1">{"Main Economic Indicators",#N/A,FALSE,"C"}</definedName>
    <definedName name="f" localSheetId="98" hidden="1">{"Main Economic Indicators",#N/A,FALSE,"C"}</definedName>
    <definedName name="f" localSheetId="108" hidden="1">{"Main Economic Indicators",#N/A,FALSE,"C"}</definedName>
    <definedName name="f" localSheetId="109" hidden="1">{"Main Economic Indicators",#N/A,FALSE,"C"}</definedName>
    <definedName name="f" localSheetId="110" hidden="1">{"Main Economic Indicators",#N/A,FALSE,"C"}</definedName>
    <definedName name="f" localSheetId="99" hidden="1">{"Main Economic Indicators",#N/A,FALSE,"C"}</definedName>
    <definedName name="f" localSheetId="100" hidden="1">{"Main Economic Indicators",#N/A,FALSE,"C"}</definedName>
    <definedName name="f" localSheetId="101" hidden="1">{"Main Economic Indicators",#N/A,FALSE,"C"}</definedName>
    <definedName name="f" localSheetId="102" hidden="1">{"Main Economic Indicators",#N/A,FALSE,"C"}</definedName>
    <definedName name="f" localSheetId="103" hidden="1">{"Main Economic Indicators",#N/A,FALSE,"C"}</definedName>
    <definedName name="f" localSheetId="104" hidden="1">{"Main Economic Indicators",#N/A,FALSE,"C"}</definedName>
    <definedName name="f" localSheetId="105" hidden="1">{"Main Economic Indicators",#N/A,FALSE,"C"}</definedName>
    <definedName name="f" localSheetId="106" hidden="1">{"Main Economic Indicators",#N/A,FALSE,"C"}</definedName>
    <definedName name="f" localSheetId="107" hidden="1">{"Main Economic Indicators",#N/A,FALSE,"C"}</definedName>
    <definedName name="f" hidden="1">{"Main Economic Indicators",#N/A,FALSE,"C"}</definedName>
    <definedName name="fgdgdgdtf" localSheetId="2"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1" hidden="1">#REF!</definedName>
    <definedName name="fgdgdgdtf" localSheetId="52"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63" hidden="1">#REF!</definedName>
    <definedName name="fgdgdgdtf" localSheetId="64" hidden="1">#REF!</definedName>
    <definedName name="fgdgdgdtf" localSheetId="67" hidden="1">#REF!</definedName>
    <definedName name="fgdgdgdtf" localSheetId="88" hidden="1">#REF!</definedName>
    <definedName name="fgdgdgdtf" localSheetId="89" hidden="1">#REF!</definedName>
    <definedName name="fgdgdgdtf" localSheetId="90" hidden="1">#REF!</definedName>
    <definedName name="fgdgdgdtf" localSheetId="98" hidden="1">#REF!</definedName>
    <definedName name="fgdgdgdtf" localSheetId="108" hidden="1">#REF!</definedName>
    <definedName name="fgdgdgdtf" localSheetId="109" hidden="1">#REF!</definedName>
    <definedName name="fgdgdgdtf" localSheetId="110" hidden="1">#REF!</definedName>
    <definedName name="fgdgdgdtf" localSheetId="99" hidden="1">#REF!</definedName>
    <definedName name="fgdgdgdtf" localSheetId="100" hidden="1">#REF!</definedName>
    <definedName name="fgdgdgdtf" localSheetId="101" hidden="1">#REF!</definedName>
    <definedName name="fgdgdgdtf" localSheetId="102" hidden="1">#REF!</definedName>
    <definedName name="fgdgdgdtf" localSheetId="103" hidden="1">#REF!</definedName>
    <definedName name="fgdgdgdtf" localSheetId="104" hidden="1">#REF!</definedName>
    <definedName name="fgdgdgdtf" localSheetId="105" hidden="1">#REF!</definedName>
    <definedName name="fgdgdgdtf" localSheetId="106" hidden="1">#REF!</definedName>
    <definedName name="fgdgdgdtf" localSheetId="107" hidden="1">#REF!</definedName>
    <definedName name="fgdgdgdtf" hidden="1">#REF!</definedName>
    <definedName name="Financing" localSheetId="2"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4" hidden="1">{"Tab1",#N/A,FALSE,"P";"Tab2",#N/A,FALSE,"P"}</definedName>
    <definedName name="Financing" localSheetId="74" hidden="1">{"Tab1",#N/A,FALSE,"P";"Tab2",#N/A,FALSE,"P"}</definedName>
    <definedName name="Financing" localSheetId="88" hidden="1">{"Tab1",#N/A,FALSE,"P";"Tab2",#N/A,FALSE,"P"}</definedName>
    <definedName name="Financing" localSheetId="89" hidden="1">{"Tab1",#N/A,FALSE,"P";"Tab2",#N/A,FALSE,"P"}</definedName>
    <definedName name="Financing" localSheetId="90" hidden="1">{"Tab1",#N/A,FALSE,"P";"Tab2",#N/A,FALSE,"P"}</definedName>
    <definedName name="Financing" localSheetId="98" hidden="1">{"Tab1",#N/A,FALSE,"P";"Tab2",#N/A,FALSE,"P"}</definedName>
    <definedName name="Financing" localSheetId="108" hidden="1">{"Tab1",#N/A,FALSE,"P";"Tab2",#N/A,FALSE,"P"}</definedName>
    <definedName name="Financing" localSheetId="109" hidden="1">{"Tab1",#N/A,FALSE,"P";"Tab2",#N/A,FALSE,"P"}</definedName>
    <definedName name="Financing" localSheetId="110" hidden="1">{"Tab1",#N/A,FALSE,"P";"Tab2",#N/A,FALSE,"P"}</definedName>
    <definedName name="Financing" localSheetId="99" hidden="1">{"Tab1",#N/A,FALSE,"P";"Tab2",#N/A,FALSE,"P"}</definedName>
    <definedName name="Financing" localSheetId="100" hidden="1">{"Tab1",#N/A,FALSE,"P";"Tab2",#N/A,FALSE,"P"}</definedName>
    <definedName name="Financing" localSheetId="101" hidden="1">{"Tab1",#N/A,FALSE,"P";"Tab2",#N/A,FALSE,"P"}</definedName>
    <definedName name="Financing" localSheetId="102" hidden="1">{"Tab1",#N/A,FALSE,"P";"Tab2",#N/A,FALSE,"P"}</definedName>
    <definedName name="Financing" localSheetId="103" hidden="1">{"Tab1",#N/A,FALSE,"P";"Tab2",#N/A,FALSE,"P"}</definedName>
    <definedName name="Financing" localSheetId="104" hidden="1">{"Tab1",#N/A,FALSE,"P";"Tab2",#N/A,FALSE,"P"}</definedName>
    <definedName name="Financing" localSheetId="105" hidden="1">{"Tab1",#N/A,FALSE,"P";"Tab2",#N/A,FALSE,"P"}</definedName>
    <definedName name="Financing" localSheetId="106" hidden="1">{"Tab1",#N/A,FALSE,"P";"Tab2",#N/A,FALSE,"P"}</definedName>
    <definedName name="Financing" localSheetId="107" hidden="1">{"Tab1",#N/A,FALSE,"P";"Tab2",#N/A,FALSE,"P"}</definedName>
    <definedName name="Financing" hidden="1">{"Tab1",#N/A,FALSE,"P";"Tab2",#N/A,FALSE,"P"}</definedName>
    <definedName name="gb" localSheetId="2"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52"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4" hidden="1">{#N/A,#N/A,TRUE,"Table1USD";#N/A,#N/A,TRUE,"Table1GBP"}</definedName>
    <definedName name="gb" localSheetId="74" hidden="1">{#N/A,#N/A,TRUE,"Table1USD";#N/A,#N/A,TRUE,"Table1GBP"}</definedName>
    <definedName name="gb" localSheetId="88" hidden="1">{#N/A,#N/A,TRUE,"Table1USD";#N/A,#N/A,TRUE,"Table1GBP"}</definedName>
    <definedName name="gb" localSheetId="89" hidden="1">{#N/A,#N/A,TRUE,"Table1USD";#N/A,#N/A,TRUE,"Table1GBP"}</definedName>
    <definedName name="gb" localSheetId="90" hidden="1">{#N/A,#N/A,TRUE,"Table1USD";#N/A,#N/A,TRUE,"Table1GBP"}</definedName>
    <definedName name="gb" localSheetId="98" hidden="1">{#N/A,#N/A,TRUE,"Table1USD";#N/A,#N/A,TRUE,"Table1GBP"}</definedName>
    <definedName name="gb" localSheetId="108" hidden="1">{#N/A,#N/A,TRUE,"Table1USD";#N/A,#N/A,TRUE,"Table1GBP"}</definedName>
    <definedName name="gb" localSheetId="109" hidden="1">{#N/A,#N/A,TRUE,"Table1USD";#N/A,#N/A,TRUE,"Table1GBP"}</definedName>
    <definedName name="gb" localSheetId="110" hidden="1">{#N/A,#N/A,TRUE,"Table1USD";#N/A,#N/A,TRUE,"Table1GBP"}</definedName>
    <definedName name="gb" localSheetId="99" hidden="1">{#N/A,#N/A,TRUE,"Table1USD";#N/A,#N/A,TRUE,"Table1GBP"}</definedName>
    <definedName name="gb" localSheetId="100" hidden="1">{#N/A,#N/A,TRUE,"Table1USD";#N/A,#N/A,TRUE,"Table1GBP"}</definedName>
    <definedName name="gb" localSheetId="101" hidden="1">{#N/A,#N/A,TRUE,"Table1USD";#N/A,#N/A,TRUE,"Table1GBP"}</definedName>
    <definedName name="gb" localSheetId="102" hidden="1">{#N/A,#N/A,TRUE,"Table1USD";#N/A,#N/A,TRUE,"Table1GBP"}</definedName>
    <definedName name="gb" localSheetId="103" hidden="1">{#N/A,#N/A,TRUE,"Table1USD";#N/A,#N/A,TRUE,"Table1GBP"}</definedName>
    <definedName name="gb" localSheetId="104" hidden="1">{#N/A,#N/A,TRUE,"Table1USD";#N/A,#N/A,TRUE,"Table1GBP"}</definedName>
    <definedName name="gb" localSheetId="105" hidden="1">{#N/A,#N/A,TRUE,"Table1USD";#N/A,#N/A,TRUE,"Table1GBP"}</definedName>
    <definedName name="gb" localSheetId="106" hidden="1">{#N/A,#N/A,TRUE,"Table1USD";#N/A,#N/A,TRUE,"Table1GBP"}</definedName>
    <definedName name="gb" localSheetId="107" hidden="1">{#N/A,#N/A,TRUE,"Table1USD";#N/A,#N/A,TRUE,"Table1GBP"}</definedName>
    <definedName name="gb" hidden="1">{#N/A,#N/A,TRUE,"Table1USD";#N/A,#N/A,TRUE,"Table1GBP"}</definedName>
    <definedName name="ggg" localSheetId="2"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4" hidden="1">{"Riqfin97",#N/A,FALSE,"Tran";"Riqfinpro",#N/A,FALSE,"Tran"}</definedName>
    <definedName name="ggg" localSheetId="74" hidden="1">{"Riqfin97",#N/A,FALSE,"Tran";"Riqfinpro",#N/A,FALSE,"Tran"}</definedName>
    <definedName name="ggg" localSheetId="88" hidden="1">{"Riqfin97",#N/A,FALSE,"Tran";"Riqfinpro",#N/A,FALSE,"Tran"}</definedName>
    <definedName name="ggg" localSheetId="89" hidden="1">{"Riqfin97",#N/A,FALSE,"Tran";"Riqfinpro",#N/A,FALSE,"Tran"}</definedName>
    <definedName name="ggg" localSheetId="90" hidden="1">{"Riqfin97",#N/A,FALSE,"Tran";"Riqfinpro",#N/A,FALSE,"Tran"}</definedName>
    <definedName name="ggg" localSheetId="98" hidden="1">{"Riqfin97",#N/A,FALSE,"Tran";"Riqfinpro",#N/A,FALSE,"Tran"}</definedName>
    <definedName name="ggg" localSheetId="108" hidden="1">{"Riqfin97",#N/A,FALSE,"Tran";"Riqfinpro",#N/A,FALSE,"Tran"}</definedName>
    <definedName name="ggg" localSheetId="109" hidden="1">{"Riqfin97",#N/A,FALSE,"Tran";"Riqfinpro",#N/A,FALSE,"Tran"}</definedName>
    <definedName name="ggg" localSheetId="110" hidden="1">{"Riqfin97",#N/A,FALSE,"Tran";"Riqfinpro",#N/A,FALSE,"Tran"}</definedName>
    <definedName name="ggg" localSheetId="99" hidden="1">{"Riqfin97",#N/A,FALSE,"Tran";"Riqfinpro",#N/A,FALSE,"Tran"}</definedName>
    <definedName name="ggg" localSheetId="100" hidden="1">{"Riqfin97",#N/A,FALSE,"Tran";"Riqfinpro",#N/A,FALSE,"Tran"}</definedName>
    <definedName name="ggg" localSheetId="101" hidden="1">{"Riqfin97",#N/A,FALSE,"Tran";"Riqfinpro",#N/A,FALSE,"Tran"}</definedName>
    <definedName name="ggg" localSheetId="102" hidden="1">{"Riqfin97",#N/A,FALSE,"Tran";"Riqfinpro",#N/A,FALSE,"Tran"}</definedName>
    <definedName name="ggg" localSheetId="103" hidden="1">{"Riqfin97",#N/A,FALSE,"Tran";"Riqfinpro",#N/A,FALSE,"Tran"}</definedName>
    <definedName name="ggg" localSheetId="104" hidden="1">{"Riqfin97",#N/A,FALSE,"Tran";"Riqfinpro",#N/A,FALSE,"Tran"}</definedName>
    <definedName name="ggg" localSheetId="105" hidden="1">{"Riqfin97",#N/A,FALSE,"Tran";"Riqfinpro",#N/A,FALSE,"Tran"}</definedName>
    <definedName name="ggg" localSheetId="106" hidden="1">{"Riqfin97",#N/A,FALSE,"Tran";"Riqfinpro",#N/A,FALSE,"Tran"}</definedName>
    <definedName name="ggg" localSheetId="107" hidden="1">{"Riqfin97",#N/A,FALSE,"Tran";"Riqfinpro",#N/A,FALSE,"Tran"}</definedName>
    <definedName name="ggg" hidden="1">{"Riqfin97",#N/A,FALSE,"Tran";"Riqfinpro",#N/A,FALSE,"Tran"}</definedName>
    <definedName name="ggggg" localSheetId="2" hidden="1">'[15]J(Priv.Cap)'!#REF!</definedName>
    <definedName name="ggggg" localSheetId="46" hidden="1">'[15]J(Priv.Cap)'!#REF!</definedName>
    <definedName name="ggggg" localSheetId="47" hidden="1">'[15]J(Priv.Cap)'!#REF!</definedName>
    <definedName name="ggggg" localSheetId="48" hidden="1">'[15]J(Priv.Cap)'!#REF!</definedName>
    <definedName name="ggggg" localSheetId="49" hidden="1">'[15]J(Priv.Cap)'!#REF!</definedName>
    <definedName name="ggggg" localSheetId="50" hidden="1">'[15]J(Priv.Cap)'!#REF!</definedName>
    <definedName name="ggggg" localSheetId="51" hidden="1">'[15]J(Priv.Cap)'!#REF!</definedName>
    <definedName name="ggggg" localSheetId="52" hidden="1">'[15]J(Priv.Cap)'!#REF!</definedName>
    <definedName name="ggggg" localSheetId="56" hidden="1">'[15]J(Priv.Cap)'!#REF!</definedName>
    <definedName name="ggggg" localSheetId="57" hidden="1">'[15]J(Priv.Cap)'!#REF!</definedName>
    <definedName name="ggggg" localSheetId="58" hidden="1">'[15]J(Priv.Cap)'!#REF!</definedName>
    <definedName name="ggggg" localSheetId="59" hidden="1">'[15]J(Priv.Cap)'!#REF!</definedName>
    <definedName name="ggggg" localSheetId="60" hidden="1">'[15]J(Priv.Cap)'!#REF!</definedName>
    <definedName name="ggggg" localSheetId="61" hidden="1">'[15]J(Priv.Cap)'!#REF!</definedName>
    <definedName name="ggggg" localSheetId="62" hidden="1">'[15]J(Priv.Cap)'!#REF!</definedName>
    <definedName name="ggggg" localSheetId="63" hidden="1">'[15]J(Priv.Cap)'!#REF!</definedName>
    <definedName name="ggggg" localSheetId="64" hidden="1">'[15]J(Priv.Cap)'!#REF!</definedName>
    <definedName name="ggggg" localSheetId="67" hidden="1">'[15]J(Priv.Cap)'!#REF!</definedName>
    <definedName name="ggggg" localSheetId="74" hidden="1">'[15]J(Priv.Cap)'!#REF!</definedName>
    <definedName name="ggggg" localSheetId="88" hidden="1">'[15]J(Priv.Cap)'!#REF!</definedName>
    <definedName name="ggggg" localSheetId="89" hidden="1">'[15]J(Priv.Cap)'!#REF!</definedName>
    <definedName name="ggggg" localSheetId="90" hidden="1">'[15]J(Priv.Cap)'!#REF!</definedName>
    <definedName name="ggggg" hidden="1">'[15]J(Priv.Cap)'!#REF!</definedName>
    <definedName name="ghfghfgh" localSheetId="2"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1" hidden="1">#REF!</definedName>
    <definedName name="ghfghfgh" localSheetId="52"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63" hidden="1">#REF!</definedName>
    <definedName name="ghfghfgh" localSheetId="64" hidden="1">#REF!</definedName>
    <definedName name="ghfghfgh" localSheetId="67" hidden="1">#REF!</definedName>
    <definedName name="ghfghfgh" localSheetId="88" hidden="1">#REF!</definedName>
    <definedName name="ghfghfgh" localSheetId="89" hidden="1">#REF!</definedName>
    <definedName name="ghfghfgh" localSheetId="90" hidden="1">#REF!</definedName>
    <definedName name="ghfghfgh" localSheetId="98" hidden="1">#REF!</definedName>
    <definedName name="ghfghfgh" localSheetId="108" hidden="1">#REF!</definedName>
    <definedName name="ghfghfgh" localSheetId="109" hidden="1">#REF!</definedName>
    <definedName name="ghfghfgh" localSheetId="110" hidden="1">#REF!</definedName>
    <definedName name="ghfghfgh" localSheetId="99" hidden="1">#REF!</definedName>
    <definedName name="ghfghfgh" localSheetId="100" hidden="1">#REF!</definedName>
    <definedName name="ghfghfgh" localSheetId="101" hidden="1">#REF!</definedName>
    <definedName name="ghfghfgh" localSheetId="102" hidden="1">#REF!</definedName>
    <definedName name="ghfghfgh" localSheetId="103" hidden="1">#REF!</definedName>
    <definedName name="ghfghfgh" localSheetId="104" hidden="1">#REF!</definedName>
    <definedName name="ghfghfgh" localSheetId="105" hidden="1">#REF!</definedName>
    <definedName name="ghfghfgh" localSheetId="106" hidden="1">#REF!</definedName>
    <definedName name="ghfghfgh" localSheetId="107" hidden="1">#REF!</definedName>
    <definedName name="ghfghfgh" hidden="1">#REF!</definedName>
    <definedName name="guyana1003" localSheetId="2"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2"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4" hidden="1">{"Main Economic Indicators",#N/A,FALSE,"C"}</definedName>
    <definedName name="guyana1003" localSheetId="74" hidden="1">{"Main Economic Indicators",#N/A,FALSE,"C"}</definedName>
    <definedName name="guyana1003" localSheetId="88" hidden="1">{"Main Economic Indicators",#N/A,FALSE,"C"}</definedName>
    <definedName name="guyana1003" localSheetId="89" hidden="1">{"Main Economic Indicators",#N/A,FALSE,"C"}</definedName>
    <definedName name="guyana1003" localSheetId="90" hidden="1">{"Main Economic Indicators",#N/A,FALSE,"C"}</definedName>
    <definedName name="guyana1003" localSheetId="98" hidden="1">{"Main Economic Indicators",#N/A,FALSE,"C"}</definedName>
    <definedName name="guyana1003" localSheetId="108" hidden="1">{"Main Economic Indicators",#N/A,FALSE,"C"}</definedName>
    <definedName name="guyana1003" localSheetId="109" hidden="1">{"Main Economic Indicators",#N/A,FALSE,"C"}</definedName>
    <definedName name="guyana1003" localSheetId="110" hidden="1">{"Main Economic Indicators",#N/A,FALSE,"C"}</definedName>
    <definedName name="guyana1003" localSheetId="99" hidden="1">{"Main Economic Indicators",#N/A,FALSE,"C"}</definedName>
    <definedName name="guyana1003" localSheetId="100" hidden="1">{"Main Economic Indicators",#N/A,FALSE,"C"}</definedName>
    <definedName name="guyana1003" localSheetId="101" hidden="1">{"Main Economic Indicators",#N/A,FALSE,"C"}</definedName>
    <definedName name="guyana1003" localSheetId="102" hidden="1">{"Main Economic Indicators",#N/A,FALSE,"C"}</definedName>
    <definedName name="guyana1003" localSheetId="103" hidden="1">{"Main Economic Indicators",#N/A,FALSE,"C"}</definedName>
    <definedName name="guyana1003" localSheetId="104" hidden="1">{"Main Economic Indicators",#N/A,FALSE,"C"}</definedName>
    <definedName name="guyana1003" localSheetId="105" hidden="1">{"Main Economic Indicators",#N/A,FALSE,"C"}</definedName>
    <definedName name="guyana1003" localSheetId="106" hidden="1">{"Main Economic Indicators",#N/A,FALSE,"C"}</definedName>
    <definedName name="guyana1003" localSheetId="107" hidden="1">{"Main Economic Indicators",#N/A,FALSE,"C"}</definedName>
    <definedName name="guyana1003" hidden="1">{"Main Economic Indicators",#N/A,FALSE,"C"}</definedName>
    <definedName name="hhh" localSheetId="2" hidden="1">'[16]J(Priv.Cap)'!#REF!</definedName>
    <definedName name="hhh" localSheetId="46" hidden="1">'[16]J(Priv.Cap)'!#REF!</definedName>
    <definedName name="hhh" localSheetId="47" hidden="1">'[16]J(Priv.Cap)'!#REF!</definedName>
    <definedName name="hhh" localSheetId="48" hidden="1">'[16]J(Priv.Cap)'!#REF!</definedName>
    <definedName name="hhh" localSheetId="49" hidden="1">'[16]J(Priv.Cap)'!#REF!</definedName>
    <definedName name="hhh" localSheetId="50" hidden="1">'[16]J(Priv.Cap)'!#REF!</definedName>
    <definedName name="hhh" localSheetId="51" hidden="1">'[16]J(Priv.Cap)'!#REF!</definedName>
    <definedName name="hhh" localSheetId="52" hidden="1">'[16]J(Priv.Cap)'!#REF!</definedName>
    <definedName name="hhh" localSheetId="56" hidden="1">'[16]J(Priv.Cap)'!#REF!</definedName>
    <definedName name="hhh" localSheetId="57" hidden="1">'[16]J(Priv.Cap)'!#REF!</definedName>
    <definedName name="hhh" localSheetId="58" hidden="1">'[16]J(Priv.Cap)'!#REF!</definedName>
    <definedName name="hhh" localSheetId="59" hidden="1">'[16]J(Priv.Cap)'!#REF!</definedName>
    <definedName name="hhh" localSheetId="60" hidden="1">'[16]J(Priv.Cap)'!#REF!</definedName>
    <definedName name="hhh" localSheetId="61" hidden="1">'[16]J(Priv.Cap)'!#REF!</definedName>
    <definedName name="hhh" localSheetId="62" hidden="1">'[16]J(Priv.Cap)'!#REF!</definedName>
    <definedName name="hhh" localSheetId="63" hidden="1">'[16]J(Priv.Cap)'!#REF!</definedName>
    <definedName name="hhh" localSheetId="64" hidden="1">'[16]J(Priv.Cap)'!#REF!</definedName>
    <definedName name="hhh" localSheetId="67" hidden="1">'[16]J(Priv.Cap)'!#REF!</definedName>
    <definedName name="hhh" localSheetId="74" hidden="1">'[16]J(Priv.Cap)'!#REF!</definedName>
    <definedName name="hhh" localSheetId="88" hidden="1">'[16]J(Priv.Cap)'!#REF!</definedName>
    <definedName name="hhh" localSheetId="89" hidden="1">'[16]J(Priv.Cap)'!#REF!</definedName>
    <definedName name="hhh" localSheetId="90" hidden="1">'[16]J(Priv.Cap)'!#REF!</definedName>
    <definedName name="hhh" hidden="1">'[16]J(Priv.Cap)'!#REF!</definedName>
    <definedName name="hi" localSheetId="2" hidden="1">#REF!</definedName>
    <definedName name="hi" localSheetId="46" hidden="1">#REF!</definedName>
    <definedName name="hi" localSheetId="47" hidden="1">#REF!</definedName>
    <definedName name="hi" localSheetId="48" hidden="1">#REF!</definedName>
    <definedName name="hi" localSheetId="49" hidden="1">#REF!</definedName>
    <definedName name="hi" localSheetId="50" hidden="1">#REF!</definedName>
    <definedName name="hi" localSheetId="51" hidden="1">#REF!</definedName>
    <definedName name="hi" localSheetId="52" hidden="1">#REF!</definedName>
    <definedName name="hi" localSheetId="56" hidden="1">#REF!</definedName>
    <definedName name="hi" localSheetId="57" hidden="1">#REF!</definedName>
    <definedName name="hi" localSheetId="58" hidden="1">#REF!</definedName>
    <definedName name="hi" localSheetId="59" hidden="1">#REF!</definedName>
    <definedName name="hi" localSheetId="60" hidden="1">#REF!</definedName>
    <definedName name="hi" localSheetId="61" hidden="1">#REF!</definedName>
    <definedName name="hi" localSheetId="62" hidden="1">#REF!</definedName>
    <definedName name="hi" localSheetId="63" hidden="1">#REF!</definedName>
    <definedName name="hi" localSheetId="67" hidden="1">#REF!</definedName>
    <definedName name="hi" localSheetId="88" hidden="1">#REF!</definedName>
    <definedName name="hi" localSheetId="89" hidden="1">#REF!</definedName>
    <definedName name="hi" localSheetId="90" hidden="1">#REF!</definedName>
    <definedName name="hi" localSheetId="98" hidden="1">#REF!</definedName>
    <definedName name="hi" localSheetId="108" hidden="1">#REF!</definedName>
    <definedName name="hi" localSheetId="109" hidden="1">#REF!</definedName>
    <definedName name="hi" localSheetId="110" hidden="1">#REF!</definedName>
    <definedName name="hi" localSheetId="99" hidden="1">#REF!</definedName>
    <definedName name="hi" localSheetId="100" hidden="1">#REF!</definedName>
    <definedName name="hi" localSheetId="101" hidden="1">#REF!</definedName>
    <definedName name="hi" localSheetId="102" hidden="1">#REF!</definedName>
    <definedName name="hi" localSheetId="103" hidden="1">#REF!</definedName>
    <definedName name="hi" localSheetId="104" hidden="1">#REF!</definedName>
    <definedName name="hi" localSheetId="105" hidden="1">#REF!</definedName>
    <definedName name="hi" localSheetId="106" hidden="1">#REF!</definedName>
    <definedName name="hi" localSheetId="107" hidden="1">#REF!</definedName>
    <definedName name="hi" hidden="1">#REF!</definedName>
    <definedName name="hjsadg" localSheetId="2"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52"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4" hidden="1">{#N/A,#N/A,TRUE,"Table1USD";#N/A,#N/A,TRUE,"Table1GBP"}</definedName>
    <definedName name="hjsadg" localSheetId="74" hidden="1">{#N/A,#N/A,TRUE,"Table1USD";#N/A,#N/A,TRUE,"Table1GBP"}</definedName>
    <definedName name="hjsadg" localSheetId="88" hidden="1">{#N/A,#N/A,TRUE,"Table1USD";#N/A,#N/A,TRUE,"Table1GBP"}</definedName>
    <definedName name="hjsadg" localSheetId="89" hidden="1">{#N/A,#N/A,TRUE,"Table1USD";#N/A,#N/A,TRUE,"Table1GBP"}</definedName>
    <definedName name="hjsadg" localSheetId="90" hidden="1">{#N/A,#N/A,TRUE,"Table1USD";#N/A,#N/A,TRUE,"Table1GBP"}</definedName>
    <definedName name="hjsadg" localSheetId="98" hidden="1">{#N/A,#N/A,TRUE,"Table1USD";#N/A,#N/A,TRUE,"Table1GBP"}</definedName>
    <definedName name="hjsadg" localSheetId="108" hidden="1">{#N/A,#N/A,TRUE,"Table1USD";#N/A,#N/A,TRUE,"Table1GBP"}</definedName>
    <definedName name="hjsadg" localSheetId="109" hidden="1">{#N/A,#N/A,TRUE,"Table1USD";#N/A,#N/A,TRUE,"Table1GBP"}</definedName>
    <definedName name="hjsadg" localSheetId="110" hidden="1">{#N/A,#N/A,TRUE,"Table1USD";#N/A,#N/A,TRUE,"Table1GBP"}</definedName>
    <definedName name="hjsadg" localSheetId="99" hidden="1">{#N/A,#N/A,TRUE,"Table1USD";#N/A,#N/A,TRUE,"Table1GBP"}</definedName>
    <definedName name="hjsadg" localSheetId="100" hidden="1">{#N/A,#N/A,TRUE,"Table1USD";#N/A,#N/A,TRUE,"Table1GBP"}</definedName>
    <definedName name="hjsadg" localSheetId="101" hidden="1">{#N/A,#N/A,TRUE,"Table1USD";#N/A,#N/A,TRUE,"Table1GBP"}</definedName>
    <definedName name="hjsadg" localSheetId="102" hidden="1">{#N/A,#N/A,TRUE,"Table1USD";#N/A,#N/A,TRUE,"Table1GBP"}</definedName>
    <definedName name="hjsadg" localSheetId="103" hidden="1">{#N/A,#N/A,TRUE,"Table1USD";#N/A,#N/A,TRUE,"Table1GBP"}</definedName>
    <definedName name="hjsadg" localSheetId="104" hidden="1">{#N/A,#N/A,TRUE,"Table1USD";#N/A,#N/A,TRUE,"Table1GBP"}</definedName>
    <definedName name="hjsadg" localSheetId="105" hidden="1">{#N/A,#N/A,TRUE,"Table1USD";#N/A,#N/A,TRUE,"Table1GBP"}</definedName>
    <definedName name="hjsadg" localSheetId="106" hidden="1">{#N/A,#N/A,TRUE,"Table1USD";#N/A,#N/A,TRUE,"Table1GBP"}</definedName>
    <definedName name="hjsadg" localSheetId="107" hidden="1">{#N/A,#N/A,TRUE,"Table1USD";#N/A,#N/A,TRUE,"Table1GBP"}</definedName>
    <definedName name="hjsadg" hidden="1">{#N/A,#N/A,TRUE,"Table1USD";#N/A,#N/A,TRUE,"Table1GBP"}</definedName>
    <definedName name="HTML_CodePage" hidden="1">1252</definedName>
    <definedName name="HTML_Control" localSheetId="2"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52"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4" hidden="1">{"'net change'!$A$4:$EL$14"}</definedName>
    <definedName name="HTML_Control" localSheetId="74" hidden="1">{"'net change'!$A$4:$EL$14"}</definedName>
    <definedName name="HTML_Control" localSheetId="88" hidden="1">{"'net change'!$A$4:$EL$14"}</definedName>
    <definedName name="HTML_Control" localSheetId="89" hidden="1">{"'net change'!$A$4:$EL$14"}</definedName>
    <definedName name="HTML_Control" localSheetId="90" hidden="1">{"'net change'!$A$4:$EL$14"}</definedName>
    <definedName name="HTML_Control" localSheetId="98" hidden="1">{"'net change'!$A$4:$EL$14"}</definedName>
    <definedName name="HTML_Control" localSheetId="108" hidden="1">{"'net change'!$A$4:$EL$14"}</definedName>
    <definedName name="HTML_Control" localSheetId="109" hidden="1">{"'net change'!$A$4:$EL$14"}</definedName>
    <definedName name="HTML_Control" localSheetId="110" hidden="1">{"'net change'!$A$4:$EL$14"}</definedName>
    <definedName name="HTML_Control" localSheetId="99" hidden="1">{"'net change'!$A$4:$EL$14"}</definedName>
    <definedName name="HTML_Control" localSheetId="100" hidden="1">{"'net change'!$A$4:$EL$14"}</definedName>
    <definedName name="HTML_Control" localSheetId="101" hidden="1">{"'net change'!$A$4:$EL$14"}</definedName>
    <definedName name="HTML_Control" localSheetId="102" hidden="1">{"'net change'!$A$4:$EL$14"}</definedName>
    <definedName name="HTML_Control" localSheetId="103" hidden="1">{"'net change'!$A$4:$EL$14"}</definedName>
    <definedName name="HTML_Control" localSheetId="104" hidden="1">{"'net change'!$A$4:$EL$14"}</definedName>
    <definedName name="HTML_Control" localSheetId="105" hidden="1">{"'net change'!$A$4:$EL$14"}</definedName>
    <definedName name="HTML_Control" localSheetId="106" hidden="1">{"'net change'!$A$4:$EL$14"}</definedName>
    <definedName name="HTML_Control" localSheetId="107"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ndus" localSheetId="2" hidden="1">#REF!</definedName>
    <definedName name="indus" localSheetId="46" hidden="1">#REF!</definedName>
    <definedName name="indus" localSheetId="47" hidden="1">#REF!</definedName>
    <definedName name="indus" localSheetId="48" hidden="1">#REF!</definedName>
    <definedName name="indus" localSheetId="49" hidden="1">#REF!</definedName>
    <definedName name="indus" localSheetId="50" hidden="1">#REF!</definedName>
    <definedName name="indus" localSheetId="51" hidden="1">#REF!</definedName>
    <definedName name="indus" localSheetId="52" hidden="1">#REF!</definedName>
    <definedName name="indus" localSheetId="56" hidden="1">#REF!</definedName>
    <definedName name="indus" localSheetId="57" hidden="1">#REF!</definedName>
    <definedName name="indus" localSheetId="58" hidden="1">#REF!</definedName>
    <definedName name="indus" localSheetId="59" hidden="1">#REF!</definedName>
    <definedName name="indus" localSheetId="60" hidden="1">#REF!</definedName>
    <definedName name="indus" localSheetId="61" hidden="1">#REF!</definedName>
    <definedName name="indus" localSheetId="62" hidden="1">#REF!</definedName>
    <definedName name="indus" localSheetId="63" hidden="1">#REF!</definedName>
    <definedName name="indus" localSheetId="67" hidden="1">#REF!</definedName>
    <definedName name="indus" localSheetId="88" hidden="1">#REF!</definedName>
    <definedName name="indus" localSheetId="89" hidden="1">#REF!</definedName>
    <definedName name="indus" localSheetId="90" hidden="1">#REF!</definedName>
    <definedName name="indus" localSheetId="98" hidden="1">#REF!</definedName>
    <definedName name="indus" localSheetId="108" hidden="1">#REF!</definedName>
    <definedName name="indus" localSheetId="109" hidden="1">#REF!</definedName>
    <definedName name="indus" localSheetId="110" hidden="1">#REF!</definedName>
    <definedName name="indus" localSheetId="99" hidden="1">#REF!</definedName>
    <definedName name="indus" localSheetId="100" hidden="1">#REF!</definedName>
    <definedName name="indus" localSheetId="101" hidden="1">#REF!</definedName>
    <definedName name="indus" localSheetId="102" hidden="1">#REF!</definedName>
    <definedName name="indus" localSheetId="103" hidden="1">#REF!</definedName>
    <definedName name="indus" localSheetId="104" hidden="1">#REF!</definedName>
    <definedName name="indus" localSheetId="105" hidden="1">#REF!</definedName>
    <definedName name="indus" localSheetId="106" hidden="1">#REF!</definedName>
    <definedName name="indus" localSheetId="107" hidden="1">#REF!</definedName>
    <definedName name="indus"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hewfhewf" localSheetId="2" hidden="1">#REF!</definedName>
    <definedName name="jhewfhewf" localSheetId="46" hidden="1">#REF!</definedName>
    <definedName name="jhewfhewf" localSheetId="47" hidden="1">#REF!</definedName>
    <definedName name="jhewfhewf" localSheetId="48" hidden="1">#REF!</definedName>
    <definedName name="jhewfhewf" localSheetId="49" hidden="1">#REF!</definedName>
    <definedName name="jhewfhewf" localSheetId="50" hidden="1">#REF!</definedName>
    <definedName name="jhewfhewf" localSheetId="51" hidden="1">#REF!</definedName>
    <definedName name="jhewfhewf" localSheetId="52" hidden="1">#REF!</definedName>
    <definedName name="jhewfhewf" localSheetId="56" hidden="1">#REF!</definedName>
    <definedName name="jhewfhewf" localSheetId="57" hidden="1">#REF!</definedName>
    <definedName name="jhewfhewf" localSheetId="58" hidden="1">#REF!</definedName>
    <definedName name="jhewfhewf" localSheetId="59" hidden="1">#REF!</definedName>
    <definedName name="jhewfhewf" localSheetId="60" hidden="1">#REF!</definedName>
    <definedName name="jhewfhewf" localSheetId="61" hidden="1">#REF!</definedName>
    <definedName name="jhewfhewf" localSheetId="62" hidden="1">#REF!</definedName>
    <definedName name="jhewfhewf" localSheetId="63" hidden="1">#REF!</definedName>
    <definedName name="jhewfhewf" localSheetId="67" hidden="1">#REF!</definedName>
    <definedName name="jhewfhewf" localSheetId="74" hidden="1">#REF!</definedName>
    <definedName name="jhewfhewf" localSheetId="88" hidden="1">#REF!</definedName>
    <definedName name="jhewfhewf" localSheetId="89" hidden="1">#REF!</definedName>
    <definedName name="jhewfhewf" localSheetId="90" hidden="1">#REF!</definedName>
    <definedName name="jhewfhewf" localSheetId="98" hidden="1">#REF!</definedName>
    <definedName name="jhewfhewf" localSheetId="108" hidden="1">#REF!</definedName>
    <definedName name="jhewfhewf" localSheetId="109" hidden="1">#REF!</definedName>
    <definedName name="jhewfhewf" localSheetId="110" hidden="1">#REF!</definedName>
    <definedName name="jhewfhewf" localSheetId="99" hidden="1">#REF!</definedName>
    <definedName name="jhewfhewf" localSheetId="100" hidden="1">#REF!</definedName>
    <definedName name="jhewfhewf" localSheetId="101" hidden="1">#REF!</definedName>
    <definedName name="jhewfhewf" localSheetId="102" hidden="1">#REF!</definedName>
    <definedName name="jhewfhewf" localSheetId="103" hidden="1">#REF!</definedName>
    <definedName name="jhewfhewf" localSheetId="104" hidden="1">#REF!</definedName>
    <definedName name="jhewfhewf" localSheetId="105" hidden="1">#REF!</definedName>
    <definedName name="jhewfhewf" localSheetId="106" hidden="1">#REF!</definedName>
    <definedName name="jhewfhewf" localSheetId="107" hidden="1">#REF!</definedName>
    <definedName name="jhewfhewf" hidden="1">#REF!</definedName>
    <definedName name="jjj" localSheetId="2" hidden="1">[17]M!#REF!</definedName>
    <definedName name="jjj" localSheetId="46" hidden="1">[17]M!#REF!</definedName>
    <definedName name="jjj" localSheetId="47" hidden="1">[17]M!#REF!</definedName>
    <definedName name="jjj" localSheetId="48" hidden="1">[17]M!#REF!</definedName>
    <definedName name="jjj" localSheetId="49" hidden="1">[17]M!#REF!</definedName>
    <definedName name="jjj" localSheetId="50" hidden="1">[17]M!#REF!</definedName>
    <definedName name="jjj" localSheetId="51" hidden="1">[17]M!#REF!</definedName>
    <definedName name="jjj" localSheetId="52" hidden="1">[17]M!#REF!</definedName>
    <definedName name="jjj" localSheetId="56" hidden="1">[17]M!#REF!</definedName>
    <definedName name="jjj" localSheetId="57" hidden="1">[17]M!#REF!</definedName>
    <definedName name="jjj" localSheetId="58" hidden="1">[17]M!#REF!</definedName>
    <definedName name="jjj" localSheetId="59" hidden="1">[17]M!#REF!</definedName>
    <definedName name="jjj" localSheetId="60" hidden="1">[17]M!#REF!</definedName>
    <definedName name="jjj" localSheetId="61" hidden="1">[17]M!#REF!</definedName>
    <definedName name="jjj" localSheetId="62" hidden="1">[17]M!#REF!</definedName>
    <definedName name="jjj" localSheetId="63" hidden="1">[17]M!#REF!</definedName>
    <definedName name="jjj" localSheetId="64" hidden="1">[17]M!#REF!</definedName>
    <definedName name="jjj" localSheetId="67" hidden="1">[17]M!#REF!</definedName>
    <definedName name="jjj" localSheetId="74" hidden="1">[17]M!#REF!</definedName>
    <definedName name="jjj" localSheetId="88" hidden="1">[17]M!#REF!</definedName>
    <definedName name="jjj" localSheetId="89" hidden="1">[17]M!#REF!</definedName>
    <definedName name="jjj" localSheetId="90" hidden="1">[17]M!#REF!</definedName>
    <definedName name="jjj" localSheetId="98" hidden="1">[17]M!#REF!</definedName>
    <definedName name="jjj" localSheetId="108" hidden="1">[17]M!#REF!</definedName>
    <definedName name="jjj" localSheetId="109" hidden="1">[17]M!#REF!</definedName>
    <definedName name="jjj" localSheetId="110" hidden="1">[17]M!#REF!</definedName>
    <definedName name="jjj" localSheetId="99" hidden="1">[17]M!#REF!</definedName>
    <definedName name="jjj" localSheetId="100" hidden="1">[17]M!#REF!</definedName>
    <definedName name="jjj" localSheetId="101" hidden="1">[17]M!#REF!</definedName>
    <definedName name="jjj" localSheetId="102" hidden="1">[17]M!#REF!</definedName>
    <definedName name="jjj" localSheetId="103" hidden="1">[17]M!#REF!</definedName>
    <definedName name="jjj" localSheetId="104" hidden="1">[17]M!#REF!</definedName>
    <definedName name="jjj" localSheetId="105" hidden="1">[17]M!#REF!</definedName>
    <definedName name="jjj" localSheetId="106" hidden="1">[17]M!#REF!</definedName>
    <definedName name="jjj" localSheetId="107" hidden="1">[17]M!#REF!</definedName>
    <definedName name="jjj" hidden="1">[17]M!#REF!</definedName>
    <definedName name="jjjjjj" localSheetId="2" hidden="1">'[15]J(Priv.Cap)'!#REF!</definedName>
    <definedName name="jjjjjj" localSheetId="46" hidden="1">'[15]J(Priv.Cap)'!#REF!</definedName>
    <definedName name="jjjjjj" localSheetId="47" hidden="1">'[15]J(Priv.Cap)'!#REF!</definedName>
    <definedName name="jjjjjj" localSheetId="48" hidden="1">'[15]J(Priv.Cap)'!#REF!</definedName>
    <definedName name="jjjjjj" localSheetId="49" hidden="1">'[15]J(Priv.Cap)'!#REF!</definedName>
    <definedName name="jjjjjj" localSheetId="50" hidden="1">'[15]J(Priv.Cap)'!#REF!</definedName>
    <definedName name="jjjjjj" localSheetId="51" hidden="1">'[15]J(Priv.Cap)'!#REF!</definedName>
    <definedName name="jjjjjj" localSheetId="52" hidden="1">'[15]J(Priv.Cap)'!#REF!</definedName>
    <definedName name="jjjjjj" localSheetId="56" hidden="1">'[15]J(Priv.Cap)'!#REF!</definedName>
    <definedName name="jjjjjj" localSheetId="57" hidden="1">'[15]J(Priv.Cap)'!#REF!</definedName>
    <definedName name="jjjjjj" localSheetId="58" hidden="1">'[15]J(Priv.Cap)'!#REF!</definedName>
    <definedName name="jjjjjj" localSheetId="59" hidden="1">'[15]J(Priv.Cap)'!#REF!</definedName>
    <definedName name="jjjjjj" localSheetId="60" hidden="1">'[15]J(Priv.Cap)'!#REF!</definedName>
    <definedName name="jjjjjj" localSheetId="61" hidden="1">'[15]J(Priv.Cap)'!#REF!</definedName>
    <definedName name="jjjjjj" localSheetId="62" hidden="1">'[15]J(Priv.Cap)'!#REF!</definedName>
    <definedName name="jjjjjj" localSheetId="63" hidden="1">'[15]J(Priv.Cap)'!#REF!</definedName>
    <definedName name="jjjjjj" localSheetId="64" hidden="1">'[15]J(Priv.Cap)'!#REF!</definedName>
    <definedName name="jjjjjj" localSheetId="67" hidden="1">'[15]J(Priv.Cap)'!#REF!</definedName>
    <definedName name="jjjjjj" localSheetId="74" hidden="1">'[15]J(Priv.Cap)'!#REF!</definedName>
    <definedName name="jjjjjj" localSheetId="88" hidden="1">'[15]J(Priv.Cap)'!#REF!</definedName>
    <definedName name="jjjjjj" localSheetId="89" hidden="1">'[15]J(Priv.Cap)'!#REF!</definedName>
    <definedName name="jjjjjj" localSheetId="90" hidden="1">'[15]J(Priv.Cap)'!#REF!</definedName>
    <definedName name="jjjjjj" localSheetId="98" hidden="1">'[15]J(Priv.Cap)'!#REF!</definedName>
    <definedName name="jjjjjj" localSheetId="108" hidden="1">'[15]J(Priv.Cap)'!#REF!</definedName>
    <definedName name="jjjjjj" localSheetId="109" hidden="1">'[15]J(Priv.Cap)'!#REF!</definedName>
    <definedName name="jjjjjj" localSheetId="110" hidden="1">'[15]J(Priv.Cap)'!#REF!</definedName>
    <definedName name="jjjjjj" localSheetId="99" hidden="1">'[15]J(Priv.Cap)'!#REF!</definedName>
    <definedName name="jjjjjj" localSheetId="100" hidden="1">'[15]J(Priv.Cap)'!#REF!</definedName>
    <definedName name="jjjjjj" localSheetId="101" hidden="1">'[15]J(Priv.Cap)'!#REF!</definedName>
    <definedName name="jjjjjj" localSheetId="102" hidden="1">'[15]J(Priv.Cap)'!#REF!</definedName>
    <definedName name="jjjjjj" localSheetId="103" hidden="1">'[15]J(Priv.Cap)'!#REF!</definedName>
    <definedName name="jjjjjj" localSheetId="104" hidden="1">'[15]J(Priv.Cap)'!#REF!</definedName>
    <definedName name="jjjjjj" localSheetId="105" hidden="1">'[15]J(Priv.Cap)'!#REF!</definedName>
    <definedName name="jjjjjj" localSheetId="106" hidden="1">'[15]J(Priv.Cap)'!#REF!</definedName>
    <definedName name="jjjjjj" localSheetId="107" hidden="1">'[15]J(Priv.Cap)'!#REF!</definedName>
    <definedName name="jjjjjj" hidden="1">'[15]J(Priv.Cap)'!#REF!</definedName>
    <definedName name="jkl" localSheetId="2" hidden="1">#REF!</definedName>
    <definedName name="jkl" localSheetId="46" hidden="1">#REF!</definedName>
    <definedName name="jkl" localSheetId="47" hidden="1">#REF!</definedName>
    <definedName name="jkl" localSheetId="48" hidden="1">#REF!</definedName>
    <definedName name="jkl" localSheetId="49" hidden="1">#REF!</definedName>
    <definedName name="jkl" localSheetId="50" hidden="1">#REF!</definedName>
    <definedName name="jkl" localSheetId="51" hidden="1">#REF!</definedName>
    <definedName name="jkl" localSheetId="52" hidden="1">#REF!</definedName>
    <definedName name="jkl" localSheetId="56" hidden="1">#REF!</definedName>
    <definedName name="jkl" localSheetId="57" hidden="1">#REF!</definedName>
    <definedName name="jkl" localSheetId="58" hidden="1">#REF!</definedName>
    <definedName name="jkl" localSheetId="59" hidden="1">#REF!</definedName>
    <definedName name="jkl" localSheetId="60" hidden="1">#REF!</definedName>
    <definedName name="jkl" localSheetId="61" hidden="1">#REF!</definedName>
    <definedName name="jkl" localSheetId="62" hidden="1">#REF!</definedName>
    <definedName name="jkl" localSheetId="63" hidden="1">#REF!</definedName>
    <definedName name="jkl" localSheetId="67" hidden="1">#REF!</definedName>
    <definedName name="jkl" localSheetId="74" hidden="1">#REF!</definedName>
    <definedName name="jkl" localSheetId="88" hidden="1">#REF!</definedName>
    <definedName name="jkl" localSheetId="89" hidden="1">#REF!</definedName>
    <definedName name="jkl" localSheetId="90" hidden="1">#REF!</definedName>
    <definedName name="jkl" localSheetId="98" hidden="1">#REF!</definedName>
    <definedName name="jkl" localSheetId="108" hidden="1">#REF!</definedName>
    <definedName name="jkl" localSheetId="109" hidden="1">#REF!</definedName>
    <definedName name="jkl" localSheetId="110" hidden="1">#REF!</definedName>
    <definedName name="jkl" localSheetId="99" hidden="1">#REF!</definedName>
    <definedName name="jkl" localSheetId="100" hidden="1">#REF!</definedName>
    <definedName name="jkl" localSheetId="101" hidden="1">#REF!</definedName>
    <definedName name="jkl" localSheetId="102" hidden="1">#REF!</definedName>
    <definedName name="jkl" localSheetId="103" hidden="1">#REF!</definedName>
    <definedName name="jkl" localSheetId="104" hidden="1">#REF!</definedName>
    <definedName name="jkl" localSheetId="105" hidden="1">#REF!</definedName>
    <definedName name="jkl" localSheetId="106" hidden="1">#REF!</definedName>
    <definedName name="jkl" localSheetId="107" hidden="1">#REF!</definedName>
    <definedName name="jkl" hidden="1">#REF!</definedName>
    <definedName name="js" localSheetId="2"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52"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4" hidden="1">{#N/A,#N/A,TRUE,"Table1USD";#N/A,#N/A,TRUE,"Table1GBP"}</definedName>
    <definedName name="js" localSheetId="74" hidden="1">{#N/A,#N/A,TRUE,"Table1USD";#N/A,#N/A,TRUE,"Table1GBP"}</definedName>
    <definedName name="js" localSheetId="88" hidden="1">{#N/A,#N/A,TRUE,"Table1USD";#N/A,#N/A,TRUE,"Table1GBP"}</definedName>
    <definedName name="js" localSheetId="89" hidden="1">{#N/A,#N/A,TRUE,"Table1USD";#N/A,#N/A,TRUE,"Table1GBP"}</definedName>
    <definedName name="js" localSheetId="90" hidden="1">{#N/A,#N/A,TRUE,"Table1USD";#N/A,#N/A,TRUE,"Table1GBP"}</definedName>
    <definedName name="js" localSheetId="98" hidden="1">{#N/A,#N/A,TRUE,"Table1USD";#N/A,#N/A,TRUE,"Table1GBP"}</definedName>
    <definedName name="js" localSheetId="108" hidden="1">{#N/A,#N/A,TRUE,"Table1USD";#N/A,#N/A,TRUE,"Table1GBP"}</definedName>
    <definedName name="js" localSheetId="109" hidden="1">{#N/A,#N/A,TRUE,"Table1USD";#N/A,#N/A,TRUE,"Table1GBP"}</definedName>
    <definedName name="js" localSheetId="110" hidden="1">{#N/A,#N/A,TRUE,"Table1USD";#N/A,#N/A,TRUE,"Table1GBP"}</definedName>
    <definedName name="js" localSheetId="99" hidden="1">{#N/A,#N/A,TRUE,"Table1USD";#N/A,#N/A,TRUE,"Table1GBP"}</definedName>
    <definedName name="js" localSheetId="100" hidden="1">{#N/A,#N/A,TRUE,"Table1USD";#N/A,#N/A,TRUE,"Table1GBP"}</definedName>
    <definedName name="js" localSheetId="101" hidden="1">{#N/A,#N/A,TRUE,"Table1USD";#N/A,#N/A,TRUE,"Table1GBP"}</definedName>
    <definedName name="js" localSheetId="102" hidden="1">{#N/A,#N/A,TRUE,"Table1USD";#N/A,#N/A,TRUE,"Table1GBP"}</definedName>
    <definedName name="js" localSheetId="103" hidden="1">{#N/A,#N/A,TRUE,"Table1USD";#N/A,#N/A,TRUE,"Table1GBP"}</definedName>
    <definedName name="js" localSheetId="104" hidden="1">{#N/A,#N/A,TRUE,"Table1USD";#N/A,#N/A,TRUE,"Table1GBP"}</definedName>
    <definedName name="js" localSheetId="105" hidden="1">{#N/A,#N/A,TRUE,"Table1USD";#N/A,#N/A,TRUE,"Table1GBP"}</definedName>
    <definedName name="js" localSheetId="106" hidden="1">{#N/A,#N/A,TRUE,"Table1USD";#N/A,#N/A,TRUE,"Table1GBP"}</definedName>
    <definedName name="js" localSheetId="107" hidden="1">{#N/A,#N/A,TRUE,"Table1USD";#N/A,#N/A,TRUE,"Table1GBP"}</definedName>
    <definedName name="js" hidden="1">{#N/A,#N/A,TRUE,"Table1USD";#N/A,#N/A,TRUE,"Table1GBP"}</definedName>
    <definedName name="kk" localSheetId="2"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4" hidden="1">{"Tab1",#N/A,FALSE,"P";"Tab2",#N/A,FALSE,"P"}</definedName>
    <definedName name="kk" localSheetId="74" hidden="1">{"Tab1",#N/A,FALSE,"P";"Tab2",#N/A,FALSE,"P"}</definedName>
    <definedName name="kk" localSheetId="88" hidden="1">{"Tab1",#N/A,FALSE,"P";"Tab2",#N/A,FALSE,"P"}</definedName>
    <definedName name="kk" localSheetId="89" hidden="1">{"Tab1",#N/A,FALSE,"P";"Tab2",#N/A,FALSE,"P"}</definedName>
    <definedName name="kk" localSheetId="90" hidden="1">{"Tab1",#N/A,FALSE,"P";"Tab2",#N/A,FALSE,"P"}</definedName>
    <definedName name="kk" localSheetId="98" hidden="1">{"Tab1",#N/A,FALSE,"P";"Tab2",#N/A,FALSE,"P"}</definedName>
    <definedName name="kk" localSheetId="108" hidden="1">{"Tab1",#N/A,FALSE,"P";"Tab2",#N/A,FALSE,"P"}</definedName>
    <definedName name="kk" localSheetId="109" hidden="1">{"Tab1",#N/A,FALSE,"P";"Tab2",#N/A,FALSE,"P"}</definedName>
    <definedName name="kk" localSheetId="110" hidden="1">{"Tab1",#N/A,FALSE,"P";"Tab2",#N/A,FALSE,"P"}</definedName>
    <definedName name="kk" localSheetId="99" hidden="1">{"Tab1",#N/A,FALSE,"P";"Tab2",#N/A,FALSE,"P"}</definedName>
    <definedName name="kk" localSheetId="100" hidden="1">{"Tab1",#N/A,FALSE,"P";"Tab2",#N/A,FALSE,"P"}</definedName>
    <definedName name="kk" localSheetId="101" hidden="1">{"Tab1",#N/A,FALSE,"P";"Tab2",#N/A,FALSE,"P"}</definedName>
    <definedName name="kk" localSheetId="102" hidden="1">{"Tab1",#N/A,FALSE,"P";"Tab2",#N/A,FALSE,"P"}</definedName>
    <definedName name="kk" localSheetId="103" hidden="1">{"Tab1",#N/A,FALSE,"P";"Tab2",#N/A,FALSE,"P"}</definedName>
    <definedName name="kk" localSheetId="104" hidden="1">{"Tab1",#N/A,FALSE,"P";"Tab2",#N/A,FALSE,"P"}</definedName>
    <definedName name="kk" localSheetId="105" hidden="1">{"Tab1",#N/A,FALSE,"P";"Tab2",#N/A,FALSE,"P"}</definedName>
    <definedName name="kk" localSheetId="106" hidden="1">{"Tab1",#N/A,FALSE,"P";"Tab2",#N/A,FALSE,"P"}</definedName>
    <definedName name="kk" localSheetId="107" hidden="1">{"Tab1",#N/A,FALSE,"P";"Tab2",#N/A,FALSE,"P"}</definedName>
    <definedName name="kk" hidden="1">{"Tab1",#N/A,FALSE,"P";"Tab2",#N/A,FALSE,"P"}</definedName>
    <definedName name="kkk" localSheetId="2"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4" hidden="1">{"WEO",#N/A,FALSE,"Data";"PRI",#N/A,FALSE,"Data";"QUA",#N/A,FALSE,"Data"}</definedName>
    <definedName name="kkk" localSheetId="74" hidden="1">{"WEO",#N/A,FALSE,"Data";"PRI",#N/A,FALSE,"Data";"QUA",#N/A,FALSE,"Data"}</definedName>
    <definedName name="kkk" localSheetId="88" hidden="1">{"WEO",#N/A,FALSE,"Data";"PRI",#N/A,FALSE,"Data";"QUA",#N/A,FALSE,"Data"}</definedName>
    <definedName name="kkk" localSheetId="89" hidden="1">{"WEO",#N/A,FALSE,"Data";"PRI",#N/A,FALSE,"Data";"QUA",#N/A,FALSE,"Data"}</definedName>
    <definedName name="kkk" localSheetId="90" hidden="1">{"WEO",#N/A,FALSE,"Data";"PRI",#N/A,FALSE,"Data";"QUA",#N/A,FALSE,"Data"}</definedName>
    <definedName name="kkk" localSheetId="98" hidden="1">{"WEO",#N/A,FALSE,"Data";"PRI",#N/A,FALSE,"Data";"QUA",#N/A,FALSE,"Data"}</definedName>
    <definedName name="kkk" localSheetId="108" hidden="1">{"WEO",#N/A,FALSE,"Data";"PRI",#N/A,FALSE,"Data";"QUA",#N/A,FALSE,"Data"}</definedName>
    <definedName name="kkk" localSheetId="109" hidden="1">{"WEO",#N/A,FALSE,"Data";"PRI",#N/A,FALSE,"Data";"QUA",#N/A,FALSE,"Data"}</definedName>
    <definedName name="kkk" localSheetId="110" hidden="1">{"WEO",#N/A,FALSE,"Data";"PRI",#N/A,FALSE,"Data";"QUA",#N/A,FALSE,"Data"}</definedName>
    <definedName name="kkk" localSheetId="99" hidden="1">{"WEO",#N/A,FALSE,"Data";"PRI",#N/A,FALSE,"Data";"QUA",#N/A,FALSE,"Data"}</definedName>
    <definedName name="kkk" localSheetId="100" hidden="1">{"WEO",#N/A,FALSE,"Data";"PRI",#N/A,FALSE,"Data";"QUA",#N/A,FALSE,"Data"}</definedName>
    <definedName name="kkk" localSheetId="101" hidden="1">{"WEO",#N/A,FALSE,"Data";"PRI",#N/A,FALSE,"Data";"QUA",#N/A,FALSE,"Data"}</definedName>
    <definedName name="kkk" localSheetId="102" hidden="1">{"WEO",#N/A,FALSE,"Data";"PRI",#N/A,FALSE,"Data";"QUA",#N/A,FALSE,"Data"}</definedName>
    <definedName name="kkk" localSheetId="103" hidden="1">{"WEO",#N/A,FALSE,"Data";"PRI",#N/A,FALSE,"Data";"QUA",#N/A,FALSE,"Data"}</definedName>
    <definedName name="kkk" localSheetId="104" hidden="1">{"WEO",#N/A,FALSE,"Data";"PRI",#N/A,FALSE,"Data";"QUA",#N/A,FALSE,"Data"}</definedName>
    <definedName name="kkk" localSheetId="105" hidden="1">{"WEO",#N/A,FALSE,"Data";"PRI",#N/A,FALSE,"Data";"QUA",#N/A,FALSE,"Data"}</definedName>
    <definedName name="kkk" localSheetId="106" hidden="1">{"WEO",#N/A,FALSE,"Data";"PRI",#N/A,FALSE,"Data";"QUA",#N/A,FALSE,"Data"}</definedName>
    <definedName name="kkk" localSheetId="107" hidden="1">{"WEO",#N/A,FALSE,"Data";"PRI",#N/A,FALSE,"Data";"QUA",#N/A,FALSE,"Data"}</definedName>
    <definedName name="kkk" hidden="1">{"WEO",#N/A,FALSE,"Data";"PRI",#N/A,FALSE,"Data";"QUA",#N/A,FALSE,"Data"}</definedName>
    <definedName name="kkkk" localSheetId="2" hidden="1">[18]M!#REF!</definedName>
    <definedName name="kkkk" localSheetId="46" hidden="1">[18]M!#REF!</definedName>
    <definedName name="kkkk" localSheetId="47" hidden="1">[18]M!#REF!</definedName>
    <definedName name="kkkk" localSheetId="48" hidden="1">[18]M!#REF!</definedName>
    <definedName name="kkkk" localSheetId="49" hidden="1">[18]M!#REF!</definedName>
    <definedName name="kkkk" localSheetId="50" hidden="1">[18]M!#REF!</definedName>
    <definedName name="kkkk" localSheetId="51" hidden="1">[18]M!#REF!</definedName>
    <definedName name="kkkk" localSheetId="52" hidden="1">[18]M!#REF!</definedName>
    <definedName name="kkkk" localSheetId="56" hidden="1">[18]M!#REF!</definedName>
    <definedName name="kkkk" localSheetId="57" hidden="1">[18]M!#REF!</definedName>
    <definedName name="kkkk" localSheetId="58" hidden="1">[18]M!#REF!</definedName>
    <definedName name="kkkk" localSheetId="59" hidden="1">[18]M!#REF!</definedName>
    <definedName name="kkkk" localSheetId="60" hidden="1">[18]M!#REF!</definedName>
    <definedName name="kkkk" localSheetId="61" hidden="1">[18]M!#REF!</definedName>
    <definedName name="kkkk" localSheetId="62" hidden="1">[18]M!#REF!</definedName>
    <definedName name="kkkk" localSheetId="63" hidden="1">[18]M!#REF!</definedName>
    <definedName name="kkkk" localSheetId="64" hidden="1">[18]M!#REF!</definedName>
    <definedName name="kkkk" localSheetId="67" hidden="1">[18]M!#REF!</definedName>
    <definedName name="kkkk" localSheetId="74" hidden="1">[18]M!#REF!</definedName>
    <definedName name="kkkk" localSheetId="88" hidden="1">[18]M!#REF!</definedName>
    <definedName name="kkkk" localSheetId="89" hidden="1">[18]M!#REF!</definedName>
    <definedName name="kkkk" localSheetId="90" hidden="1">[18]M!#REF!</definedName>
    <definedName name="kkkk" hidden="1">[18]M!#REF!</definedName>
    <definedName name="l" localSheetId="2" hidden="1">#REF!</definedName>
    <definedName name="l" localSheetId="46" hidden="1">#REF!</definedName>
    <definedName name="l" localSheetId="47" hidden="1">#REF!</definedName>
    <definedName name="l" localSheetId="48" hidden="1">#REF!</definedName>
    <definedName name="l" localSheetId="49" hidden="1">#REF!</definedName>
    <definedName name="l" localSheetId="50" hidden="1">#REF!</definedName>
    <definedName name="l" localSheetId="51" hidden="1">#REF!</definedName>
    <definedName name="l" localSheetId="52" hidden="1">#REF!</definedName>
    <definedName name="l" localSheetId="56" hidden="1">#REF!</definedName>
    <definedName name="l" localSheetId="57" hidden="1">#REF!</definedName>
    <definedName name="l" localSheetId="58" hidden="1">#REF!</definedName>
    <definedName name="l" localSheetId="59" hidden="1">#REF!</definedName>
    <definedName name="l" localSheetId="60" hidden="1">#REF!</definedName>
    <definedName name="l" localSheetId="61" hidden="1">#REF!</definedName>
    <definedName name="l" localSheetId="62" hidden="1">#REF!</definedName>
    <definedName name="l" localSheetId="63" hidden="1">#REF!</definedName>
    <definedName name="l" localSheetId="67" hidden="1">#REF!</definedName>
    <definedName name="l" localSheetId="74" hidden="1">#REF!</definedName>
    <definedName name="l" localSheetId="88" hidden="1">#REF!</definedName>
    <definedName name="l" localSheetId="89" hidden="1">#REF!</definedName>
    <definedName name="l" localSheetId="90" hidden="1">#REF!</definedName>
    <definedName name="l" localSheetId="98" hidden="1">#REF!</definedName>
    <definedName name="l" localSheetId="108" hidden="1">#REF!</definedName>
    <definedName name="l" localSheetId="109" hidden="1">#REF!</definedName>
    <definedName name="l" localSheetId="110" hidden="1">#REF!</definedName>
    <definedName name="l" localSheetId="99" hidden="1">#REF!</definedName>
    <definedName name="l" localSheetId="100" hidden="1">#REF!</definedName>
    <definedName name="l" localSheetId="101" hidden="1">#REF!</definedName>
    <definedName name="l" localSheetId="102"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hidden="1">#REF!</definedName>
    <definedName name="ll0" localSheetId="2" hidden="1">#REF!</definedName>
    <definedName name="ll0" localSheetId="46" hidden="1">#REF!</definedName>
    <definedName name="ll0" localSheetId="47" hidden="1">#REF!</definedName>
    <definedName name="ll0" localSheetId="48" hidden="1">#REF!</definedName>
    <definedName name="ll0" localSheetId="49" hidden="1">#REF!</definedName>
    <definedName name="ll0" localSheetId="50" hidden="1">#REF!</definedName>
    <definedName name="ll0" localSheetId="51" hidden="1">#REF!</definedName>
    <definedName name="ll0" localSheetId="52" hidden="1">#REF!</definedName>
    <definedName name="ll0" localSheetId="56" hidden="1">#REF!</definedName>
    <definedName name="ll0" localSheetId="57" hidden="1">#REF!</definedName>
    <definedName name="ll0" localSheetId="58" hidden="1">#REF!</definedName>
    <definedName name="ll0" localSheetId="59" hidden="1">#REF!</definedName>
    <definedName name="ll0" localSheetId="60" hidden="1">#REF!</definedName>
    <definedName name="ll0" localSheetId="61" hidden="1">#REF!</definedName>
    <definedName name="ll0" localSheetId="62" hidden="1">#REF!</definedName>
    <definedName name="ll0" localSheetId="63" hidden="1">#REF!</definedName>
    <definedName name="ll0" localSheetId="67" hidden="1">#REF!</definedName>
    <definedName name="ll0" localSheetId="74" hidden="1">#REF!</definedName>
    <definedName name="ll0" localSheetId="88" hidden="1">#REF!</definedName>
    <definedName name="ll0" localSheetId="89" hidden="1">#REF!</definedName>
    <definedName name="ll0" localSheetId="90" hidden="1">#REF!</definedName>
    <definedName name="ll0" localSheetId="98" hidden="1">#REF!</definedName>
    <definedName name="ll0" localSheetId="108" hidden="1">#REF!</definedName>
    <definedName name="ll0" localSheetId="109" hidden="1">#REF!</definedName>
    <definedName name="ll0" localSheetId="110" hidden="1">#REF!</definedName>
    <definedName name="ll0" localSheetId="99" hidden="1">#REF!</definedName>
    <definedName name="ll0" localSheetId="100" hidden="1">#REF!</definedName>
    <definedName name="ll0" localSheetId="101" hidden="1">#REF!</definedName>
    <definedName name="ll0" localSheetId="102" hidden="1">#REF!</definedName>
    <definedName name="ll0" localSheetId="103" hidden="1">#REF!</definedName>
    <definedName name="ll0" localSheetId="104" hidden="1">#REF!</definedName>
    <definedName name="ll0" localSheetId="105" hidden="1">#REF!</definedName>
    <definedName name="ll0" localSheetId="106" hidden="1">#REF!</definedName>
    <definedName name="ll0" localSheetId="107" hidden="1">#REF!</definedName>
    <definedName name="ll0" hidden="1">#REF!</definedName>
    <definedName name="llll" localSheetId="2" hidden="1">[17]M!#REF!</definedName>
    <definedName name="llll" localSheetId="46" hidden="1">[17]M!#REF!</definedName>
    <definedName name="llll" localSheetId="47" hidden="1">[17]M!#REF!</definedName>
    <definedName name="llll" localSheetId="48" hidden="1">[17]M!#REF!</definedName>
    <definedName name="llll" localSheetId="49" hidden="1">[17]M!#REF!</definedName>
    <definedName name="llll" localSheetId="50" hidden="1">[17]M!#REF!</definedName>
    <definedName name="llll" localSheetId="51" hidden="1">[17]M!#REF!</definedName>
    <definedName name="llll" localSheetId="52" hidden="1">[17]M!#REF!</definedName>
    <definedName name="llll" localSheetId="56" hidden="1">[17]M!#REF!</definedName>
    <definedName name="llll" localSheetId="57" hidden="1">[17]M!#REF!</definedName>
    <definedName name="llll" localSheetId="58" hidden="1">[17]M!#REF!</definedName>
    <definedName name="llll" localSheetId="59" hidden="1">[17]M!#REF!</definedName>
    <definedName name="llll" localSheetId="60" hidden="1">[17]M!#REF!</definedName>
    <definedName name="llll" localSheetId="61" hidden="1">[17]M!#REF!</definedName>
    <definedName name="llll" localSheetId="62" hidden="1">[17]M!#REF!</definedName>
    <definedName name="llll" localSheetId="63" hidden="1">[17]M!#REF!</definedName>
    <definedName name="llll" localSheetId="64" hidden="1">[17]M!#REF!</definedName>
    <definedName name="llll" localSheetId="67" hidden="1">[17]M!#REF!</definedName>
    <definedName name="llll" localSheetId="74" hidden="1">[17]M!#REF!</definedName>
    <definedName name="llll" localSheetId="88" hidden="1">[17]M!#REF!</definedName>
    <definedName name="llll" localSheetId="89" hidden="1">[17]M!#REF!</definedName>
    <definedName name="llll" localSheetId="90" hidden="1">[17]M!#REF!</definedName>
    <definedName name="llll" localSheetId="98" hidden="1">[17]M!#REF!</definedName>
    <definedName name="llll" localSheetId="108" hidden="1">[17]M!#REF!</definedName>
    <definedName name="llll" localSheetId="109" hidden="1">[17]M!#REF!</definedName>
    <definedName name="llll" localSheetId="110" hidden="1">[17]M!#REF!</definedName>
    <definedName name="llll" localSheetId="99" hidden="1">[17]M!#REF!</definedName>
    <definedName name="llll" localSheetId="100" hidden="1">[17]M!#REF!</definedName>
    <definedName name="llll" localSheetId="101" hidden="1">[17]M!#REF!</definedName>
    <definedName name="llll" localSheetId="102" hidden="1">[17]M!#REF!</definedName>
    <definedName name="llll" localSheetId="103" hidden="1">[17]M!#REF!</definedName>
    <definedName name="llll" localSheetId="104" hidden="1">[17]M!#REF!</definedName>
    <definedName name="llll" localSheetId="105" hidden="1">[17]M!#REF!</definedName>
    <definedName name="llll" localSheetId="106" hidden="1">[17]M!#REF!</definedName>
    <definedName name="llll" localSheetId="107" hidden="1">[17]M!#REF!</definedName>
    <definedName name="llll" hidden="1">[17]M!#REF!</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88" hidden="1">{FALSE,FALSE,-1.25,-15.5,484.5,276.75,FALSE,FALSE,TRUE,TRUE,0,12,#N/A,46,#N/A,2.93460490463215,15.35,1,FALSE,FALSE,3,TRUE,1,FALSE,100,"Swvu.PLA1.","ACwvu.PLA1.",#N/A,FALSE,FALSE,0,0,0,0,2,"","",TRUE,TRUE,FALSE,FALSE,1,60,#N/A,#N/A,FALSE,FALSE,FALSE,FALSE,FALSE,FALSE,FALSE,9,65532,65532,FALSE,FALSE,TRUE,TRUE,TRUE}</definedName>
    <definedName name="MDTab" localSheetId="89" hidden="1">{FALSE,FALSE,-1.25,-15.5,484.5,276.75,FALSE,FALSE,TRUE,TRUE,0,12,#N/A,46,#N/A,2.93460490463215,15.35,1,FALSE,FALSE,3,TRUE,1,FALSE,100,"Swvu.PLA1.","ACwvu.PLA1.",#N/A,FALSE,FALSE,0,0,0,0,2,"","",TRUE,TRUE,FALSE,FALSE,1,60,#N/A,#N/A,FALSE,FALSE,FALSE,FALSE,FALSE,FALSE,FALSE,9,65532,65532,FALSE,FALSE,TRUE,TRUE,TRUE}</definedName>
    <definedName name="MDTab" localSheetId="90" hidden="1">{FALSE,FALSE,-1.25,-15.5,484.5,276.75,FALSE,FALSE,TRUE,TRUE,0,12,#N/A,46,#N/A,2.93460490463215,15.35,1,FALSE,FALSE,3,TRUE,1,FALSE,100,"Swvu.PLA1.","ACwvu.PLA1.",#N/A,FALSE,FALSE,0,0,0,0,2,"","",TRUE,TRUE,FALSE,FALSE,1,60,#N/A,#N/A,FALSE,FALSE,FALSE,FALSE,FALSE,FALSE,FALSE,9,65532,65532,FALSE,FALSE,TRUE,TRUE,TRUE}</definedName>
    <definedName name="MDTab" localSheetId="98" hidden="1">{FALSE,FALSE,-1.25,-15.5,484.5,276.75,FALSE,FALSE,TRUE,TRUE,0,12,#N/A,46,#N/A,2.93460490463215,15.35,1,FALSE,FALSE,3,TRUE,1,FALSE,100,"Swvu.PLA1.","ACwvu.PLA1.",#N/A,FALSE,FALSE,0,0,0,0,2,"","",TRUE,TRUE,FALSE,FALSE,1,60,#N/A,#N/A,FALSE,FALSE,FALSE,FALSE,FALSE,FALSE,FALSE,9,65532,65532,FALSE,FALSE,TRUE,TRUE,TRUE}</definedName>
    <definedName name="MDTab" localSheetId="108" hidden="1">{FALSE,FALSE,-1.25,-15.5,484.5,276.75,FALSE,FALSE,TRUE,TRUE,0,12,#N/A,46,#N/A,2.93460490463215,15.35,1,FALSE,FALSE,3,TRUE,1,FALSE,100,"Swvu.PLA1.","ACwvu.PLA1.",#N/A,FALSE,FALSE,0,0,0,0,2,"","",TRUE,TRUE,FALSE,FALSE,1,60,#N/A,#N/A,FALSE,FALSE,FALSE,FALSE,FALSE,FALSE,FALSE,9,65532,65532,FALSE,FALSE,TRUE,TRUE,TRUE}</definedName>
    <definedName name="MDTab" localSheetId="10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0" hidden="1">{FALSE,FALSE,-1.25,-15.5,484.5,276.75,FALSE,FALSE,TRUE,TRUE,0,12,#N/A,46,#N/A,2.93460490463215,15.35,1,FALSE,FALSE,3,TRUE,1,FALSE,100,"Swvu.PLA1.","ACwvu.PLA1.",#N/A,FALSE,FALSE,0,0,0,0,2,"","",TRUE,TRUE,FALSE,FALSE,1,60,#N/A,#N/A,FALSE,FALSE,FALSE,FALSE,FALSE,FALSE,FALSE,9,65532,65532,FALSE,FALSE,TRUE,TRUE,TRUE}</definedName>
    <definedName name="MDTab" localSheetId="9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0" hidden="1">{FALSE,FALSE,-1.25,-15.5,484.5,276.75,FALSE,FALSE,TRUE,TRUE,0,12,#N/A,46,#N/A,2.93460490463215,15.35,1,FALSE,FALSE,3,TRUE,1,FALSE,100,"Swvu.PLA1.","ACwvu.PLA1.",#N/A,FALSE,FALSE,0,0,0,0,2,"","",TRUE,TRUE,FALSE,FALSE,1,60,#N/A,#N/A,FALSE,FALSE,FALSE,FALSE,FALSE,FALSE,FALSE,9,65532,65532,FALSE,FALSE,TRUE,TRUE,TRUE}</definedName>
    <definedName name="MDTab" localSheetId="10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2" hidden="1">{FALSE,FALSE,-1.25,-15.5,484.5,276.75,FALSE,FALSE,TRUE,TRUE,0,12,#N/A,46,#N/A,2.93460490463215,15.35,1,FALSE,FALSE,3,TRUE,1,FALSE,100,"Swvu.PLA1.","ACwvu.PLA1.",#N/A,FALSE,FALSE,0,0,0,0,2,"","",TRUE,TRUE,FALSE,FALSE,1,60,#N/A,#N/A,FALSE,FALSE,FALSE,FALSE,FALSE,FALSE,FALSE,9,65532,65532,FALSE,FALSE,TRUE,TRUE,TRUE}</definedName>
    <definedName name="MDTab" localSheetId="10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5" hidden="1">{FALSE,FALSE,-1.25,-15.5,484.5,276.75,FALSE,FALSE,TRUE,TRUE,0,12,#N/A,46,#N/A,2.93460490463215,15.35,1,FALSE,FALSE,3,TRUE,1,FALSE,100,"Swvu.PLA1.","ACwvu.PLA1.",#N/A,FALSE,FALSE,0,0,0,0,2,"","",TRUE,TRUE,FALSE,FALSE,1,60,#N/A,#N/A,FALSE,FALSE,FALSE,FALSE,FALSE,FALSE,FALSE,9,65532,65532,FALSE,FALSE,TRUE,TRUE,TRUE}</definedName>
    <definedName name="MDTab" localSheetId="10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2"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4" hidden="1">{"Riqfin97",#N/A,FALSE,"Tran";"Riqfinpro",#N/A,FALSE,"Tran"}</definedName>
    <definedName name="mmm" localSheetId="74" hidden="1">{"Riqfin97",#N/A,FALSE,"Tran";"Riqfinpro",#N/A,FALSE,"Tran"}</definedName>
    <definedName name="mmm" localSheetId="88" hidden="1">{"Riqfin97",#N/A,FALSE,"Tran";"Riqfinpro",#N/A,FALSE,"Tran"}</definedName>
    <definedName name="mmm" localSheetId="89" hidden="1">{"Riqfin97",#N/A,FALSE,"Tran";"Riqfinpro",#N/A,FALSE,"Tran"}</definedName>
    <definedName name="mmm" localSheetId="90" hidden="1">{"Riqfin97",#N/A,FALSE,"Tran";"Riqfinpro",#N/A,FALSE,"Tran"}</definedName>
    <definedName name="mmm" localSheetId="98" hidden="1">{"Riqfin97",#N/A,FALSE,"Tran";"Riqfinpro",#N/A,FALSE,"Tran"}</definedName>
    <definedName name="mmm" localSheetId="108" hidden="1">{"Riqfin97",#N/A,FALSE,"Tran";"Riqfinpro",#N/A,FALSE,"Tran"}</definedName>
    <definedName name="mmm" localSheetId="109" hidden="1">{"Riqfin97",#N/A,FALSE,"Tran";"Riqfinpro",#N/A,FALSE,"Tran"}</definedName>
    <definedName name="mmm" localSheetId="110" hidden="1">{"Riqfin97",#N/A,FALSE,"Tran";"Riqfinpro",#N/A,FALSE,"Tran"}</definedName>
    <definedName name="mmm" localSheetId="99" hidden="1">{"Riqfin97",#N/A,FALSE,"Tran";"Riqfinpro",#N/A,FALSE,"Tran"}</definedName>
    <definedName name="mmm" localSheetId="100" hidden="1">{"Riqfin97",#N/A,FALSE,"Tran";"Riqfinpro",#N/A,FALSE,"Tran"}</definedName>
    <definedName name="mmm" localSheetId="101" hidden="1">{"Riqfin97",#N/A,FALSE,"Tran";"Riqfinpro",#N/A,FALSE,"Tran"}</definedName>
    <definedName name="mmm" localSheetId="102" hidden="1">{"Riqfin97",#N/A,FALSE,"Tran";"Riqfinpro",#N/A,FALSE,"Tran"}</definedName>
    <definedName name="mmm" localSheetId="103" hidden="1">{"Riqfin97",#N/A,FALSE,"Tran";"Riqfinpro",#N/A,FALSE,"Tran"}</definedName>
    <definedName name="mmm" localSheetId="104" hidden="1">{"Riqfin97",#N/A,FALSE,"Tran";"Riqfinpro",#N/A,FALSE,"Tran"}</definedName>
    <definedName name="mmm" localSheetId="105" hidden="1">{"Riqfin97",#N/A,FALSE,"Tran";"Riqfinpro",#N/A,FALSE,"Tran"}</definedName>
    <definedName name="mmm" localSheetId="106" hidden="1">{"Riqfin97",#N/A,FALSE,"Tran";"Riqfinpro",#N/A,FALSE,"Tran"}</definedName>
    <definedName name="mmm" localSheetId="107" hidden="1">{"Riqfin97",#N/A,FALSE,"Tran";"Riqfinpro",#N/A,FALSE,"Tran"}</definedName>
    <definedName name="mmm" hidden="1">{"Riqfin97",#N/A,FALSE,"Tran";"Riqfinpro",#N/A,FALSE,"Tran"}</definedName>
    <definedName name="mmmm" localSheetId="2" hidden="1">#REF!</definedName>
    <definedName name="mmmm" localSheetId="46" hidden="1">#REF!</definedName>
    <definedName name="mmmm" localSheetId="47" hidden="1">#REF!</definedName>
    <definedName name="mmmm" localSheetId="48" hidden="1">#REF!</definedName>
    <definedName name="mmmm" localSheetId="49" hidden="1">#REF!</definedName>
    <definedName name="mmmm" localSheetId="50" hidden="1">#REF!</definedName>
    <definedName name="mmmm" localSheetId="51" hidden="1">#REF!</definedName>
    <definedName name="mmmm" localSheetId="52" hidden="1">#REF!</definedName>
    <definedName name="mmmm" localSheetId="56" hidden="1">#REF!</definedName>
    <definedName name="mmmm" localSheetId="57" hidden="1">#REF!</definedName>
    <definedName name="mmmm" localSheetId="58" hidden="1">#REF!</definedName>
    <definedName name="mmmm" localSheetId="59" hidden="1">#REF!</definedName>
    <definedName name="mmmm" localSheetId="60" hidden="1">#REF!</definedName>
    <definedName name="mmmm" localSheetId="61" hidden="1">#REF!</definedName>
    <definedName name="mmmm" localSheetId="62" hidden="1">#REF!</definedName>
    <definedName name="mmmm" localSheetId="63" hidden="1">#REF!</definedName>
    <definedName name="mmmm" localSheetId="64" hidden="1">{"Tab1",#N/A,FALSE,"P";"Tab2",#N/A,FALSE,"P"}</definedName>
    <definedName name="mmmm" localSheetId="67" hidden="1">#REF!</definedName>
    <definedName name="mmmm" localSheetId="74" hidden="1">#REF!</definedName>
    <definedName name="mmmm" localSheetId="88" hidden="1">#REF!</definedName>
    <definedName name="mmmm" localSheetId="89" hidden="1">#REF!</definedName>
    <definedName name="mmmm" localSheetId="90" hidden="1">#REF!</definedName>
    <definedName name="mmmm" localSheetId="98" hidden="1">#REF!</definedName>
    <definedName name="mmmm" localSheetId="108" hidden="1">#REF!</definedName>
    <definedName name="mmmm" localSheetId="109" hidden="1">#REF!</definedName>
    <definedName name="mmmm" localSheetId="110" hidden="1">#REF!</definedName>
    <definedName name="mmmm" localSheetId="99" hidden="1">#REF!</definedName>
    <definedName name="mmmm" localSheetId="100" hidden="1">#REF!</definedName>
    <definedName name="mmmm" localSheetId="101" hidden="1">#REF!</definedName>
    <definedName name="mmmm" localSheetId="102"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hidden="1">#REF!</definedName>
    <definedName name="Msurvey" localSheetId="2"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52"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4" hidden="1">{#N/A,#N/A,FALSE,"report1"}</definedName>
    <definedName name="Msurvey" localSheetId="74" hidden="1">{#N/A,#N/A,FALSE,"report1"}</definedName>
    <definedName name="Msurvey" localSheetId="88" hidden="1">{#N/A,#N/A,FALSE,"report1"}</definedName>
    <definedName name="Msurvey" localSheetId="89" hidden="1">{#N/A,#N/A,FALSE,"report1"}</definedName>
    <definedName name="Msurvey" localSheetId="90" hidden="1">{#N/A,#N/A,FALSE,"report1"}</definedName>
    <definedName name="Msurvey" localSheetId="98" hidden="1">{#N/A,#N/A,FALSE,"report1"}</definedName>
    <definedName name="Msurvey" localSheetId="108" hidden="1">{#N/A,#N/A,FALSE,"report1"}</definedName>
    <definedName name="Msurvey" localSheetId="109" hidden="1">{#N/A,#N/A,FALSE,"report1"}</definedName>
    <definedName name="Msurvey" localSheetId="110" hidden="1">{#N/A,#N/A,FALSE,"report1"}</definedName>
    <definedName name="Msurvey" localSheetId="99" hidden="1">{#N/A,#N/A,FALSE,"report1"}</definedName>
    <definedName name="Msurvey" localSheetId="100" hidden="1">{#N/A,#N/A,FALSE,"report1"}</definedName>
    <definedName name="Msurvey" localSheetId="101" hidden="1">{#N/A,#N/A,FALSE,"report1"}</definedName>
    <definedName name="Msurvey" localSheetId="102" hidden="1">{#N/A,#N/A,FALSE,"report1"}</definedName>
    <definedName name="Msurvey" localSheetId="103" hidden="1">{#N/A,#N/A,FALSE,"report1"}</definedName>
    <definedName name="Msurvey" localSheetId="104" hidden="1">{#N/A,#N/A,FALSE,"report1"}</definedName>
    <definedName name="Msurvey" localSheetId="105" hidden="1">{#N/A,#N/A,FALSE,"report1"}</definedName>
    <definedName name="Msurvey" localSheetId="106" hidden="1">{#N/A,#N/A,FALSE,"report1"}</definedName>
    <definedName name="Msurvey" localSheetId="107" hidden="1">{#N/A,#N/A,FALSE,"report1"}</definedName>
    <definedName name="Msurvey" hidden="1">{#N/A,#N/A,FALSE,"report1"}</definedName>
    <definedName name="nal" localSheetId="2" hidden="1">#REF!</definedName>
    <definedName name="nal" localSheetId="46" hidden="1">#REF!</definedName>
    <definedName name="nal" localSheetId="47" hidden="1">#REF!</definedName>
    <definedName name="nal" localSheetId="48" hidden="1">#REF!</definedName>
    <definedName name="nal" localSheetId="49" hidden="1">#REF!</definedName>
    <definedName name="nal" localSheetId="50" hidden="1">#REF!</definedName>
    <definedName name="nal" localSheetId="51" hidden="1">#REF!</definedName>
    <definedName name="nal" localSheetId="52" hidden="1">#REF!</definedName>
    <definedName name="nal" localSheetId="56" hidden="1">#REF!</definedName>
    <definedName name="nal" localSheetId="57" hidden="1">#REF!</definedName>
    <definedName name="nal" localSheetId="58" hidden="1">#REF!</definedName>
    <definedName name="nal" localSheetId="59" hidden="1">#REF!</definedName>
    <definedName name="nal" localSheetId="60" hidden="1">#REF!</definedName>
    <definedName name="nal" localSheetId="61" hidden="1">#REF!</definedName>
    <definedName name="nal" localSheetId="62" hidden="1">#REF!</definedName>
    <definedName name="nal" localSheetId="63" hidden="1">#REF!</definedName>
    <definedName name="nal" localSheetId="67" hidden="1">#REF!</definedName>
    <definedName name="nal" localSheetId="74" hidden="1">#REF!</definedName>
    <definedName name="nal" localSheetId="88" hidden="1">#REF!</definedName>
    <definedName name="nal" localSheetId="89" hidden="1">#REF!</definedName>
    <definedName name="nal" localSheetId="90" hidden="1">#REF!</definedName>
    <definedName name="nal" localSheetId="98" hidden="1">#REF!</definedName>
    <definedName name="nal" localSheetId="108" hidden="1">#REF!</definedName>
    <definedName name="nal" localSheetId="109" hidden="1">#REF!</definedName>
    <definedName name="nal" localSheetId="110" hidden="1">#REF!</definedName>
    <definedName name="nal" localSheetId="99" hidden="1">#REF!</definedName>
    <definedName name="nal" localSheetId="100" hidden="1">#REF!</definedName>
    <definedName name="nal" localSheetId="101" hidden="1">#REF!</definedName>
    <definedName name="nal" localSheetId="102"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hidden="1">#REF!</definedName>
    <definedName name="nn" localSheetId="2"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4" hidden="1">{"Riqfin97",#N/A,FALSE,"Tran";"Riqfinpro",#N/A,FALSE,"Tran"}</definedName>
    <definedName name="nn" localSheetId="74" hidden="1">{"Riqfin97",#N/A,FALSE,"Tran";"Riqfinpro",#N/A,FALSE,"Tran"}</definedName>
    <definedName name="nn" localSheetId="88" hidden="1">{"Riqfin97",#N/A,FALSE,"Tran";"Riqfinpro",#N/A,FALSE,"Tran"}</definedName>
    <definedName name="nn" localSheetId="89" hidden="1">{"Riqfin97",#N/A,FALSE,"Tran";"Riqfinpro",#N/A,FALSE,"Tran"}</definedName>
    <definedName name="nn" localSheetId="90" hidden="1">{"Riqfin97",#N/A,FALSE,"Tran";"Riqfinpro",#N/A,FALSE,"Tran"}</definedName>
    <definedName name="nn" localSheetId="98" hidden="1">{"Riqfin97",#N/A,FALSE,"Tran";"Riqfinpro",#N/A,FALSE,"Tran"}</definedName>
    <definedName name="nn" localSheetId="108" hidden="1">{"Riqfin97",#N/A,FALSE,"Tran";"Riqfinpro",#N/A,FALSE,"Tran"}</definedName>
    <definedName name="nn" localSheetId="109" hidden="1">{"Riqfin97",#N/A,FALSE,"Tran";"Riqfinpro",#N/A,FALSE,"Tran"}</definedName>
    <definedName name="nn" localSheetId="110" hidden="1">{"Riqfin97",#N/A,FALSE,"Tran";"Riqfinpro",#N/A,FALSE,"Tran"}</definedName>
    <definedName name="nn" localSheetId="99" hidden="1">{"Riqfin97",#N/A,FALSE,"Tran";"Riqfinpro",#N/A,FALSE,"Tran"}</definedName>
    <definedName name="nn" localSheetId="100" hidden="1">{"Riqfin97",#N/A,FALSE,"Tran";"Riqfinpro",#N/A,FALSE,"Tran"}</definedName>
    <definedName name="nn" localSheetId="101" hidden="1">{"Riqfin97",#N/A,FALSE,"Tran";"Riqfinpro",#N/A,FALSE,"Tran"}</definedName>
    <definedName name="nn" localSheetId="102" hidden="1">{"Riqfin97",#N/A,FALSE,"Tran";"Riqfinpro",#N/A,FALSE,"Tran"}</definedName>
    <definedName name="nn" localSheetId="103" hidden="1">{"Riqfin97",#N/A,FALSE,"Tran";"Riqfinpro",#N/A,FALSE,"Tran"}</definedName>
    <definedName name="nn" localSheetId="104" hidden="1">{"Riqfin97",#N/A,FALSE,"Tran";"Riqfinpro",#N/A,FALSE,"Tran"}</definedName>
    <definedName name="nn" localSheetId="105" hidden="1">{"Riqfin97",#N/A,FALSE,"Tran";"Riqfinpro",#N/A,FALSE,"Tran"}</definedName>
    <definedName name="nn" localSheetId="106" hidden="1">{"Riqfin97",#N/A,FALSE,"Tran";"Riqfinpro",#N/A,FALSE,"Tran"}</definedName>
    <definedName name="nn" localSheetId="107" hidden="1">{"Riqfin97",#N/A,FALSE,"Tran";"Riqfinpro",#N/A,FALSE,"Tran"}</definedName>
    <definedName name="nn" hidden="1">{"Riqfin97",#N/A,FALSE,"Tran";"Riqfinpro",#N/A,FALSE,"Tran"}</definedName>
    <definedName name="nnga" localSheetId="2"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1" hidden="1">#REF!</definedName>
    <definedName name="nnga" localSheetId="52"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63" hidden="1">#REF!</definedName>
    <definedName name="nnga" localSheetId="64" hidden="1">#REF!</definedName>
    <definedName name="nnga" localSheetId="67" hidden="1">#REF!</definedName>
    <definedName name="nnga" localSheetId="74" hidden="1">#REF!</definedName>
    <definedName name="nnga" localSheetId="88" hidden="1">#REF!</definedName>
    <definedName name="nnga" localSheetId="89" hidden="1">#REF!</definedName>
    <definedName name="nnga" localSheetId="90" hidden="1">#REF!</definedName>
    <definedName name="nnga" localSheetId="98" hidden="1">#REF!</definedName>
    <definedName name="nnga" localSheetId="108" hidden="1">#REF!</definedName>
    <definedName name="nnga" localSheetId="109" hidden="1">#REF!</definedName>
    <definedName name="nnga" localSheetId="110" hidden="1">#REF!</definedName>
    <definedName name="nnga" localSheetId="99" hidden="1">#REF!</definedName>
    <definedName name="nnga" localSheetId="100" hidden="1">#REF!</definedName>
    <definedName name="nnga" localSheetId="101" hidden="1">#REF!</definedName>
    <definedName name="nnga" localSheetId="102" hidden="1">#REF!</definedName>
    <definedName name="nnga" localSheetId="103" hidden="1">#REF!</definedName>
    <definedName name="nnga" localSheetId="104" hidden="1">#REF!</definedName>
    <definedName name="nnga" localSheetId="105" hidden="1">#REF!</definedName>
    <definedName name="nnga" localSheetId="106" hidden="1">#REF!</definedName>
    <definedName name="nnga" localSheetId="107" hidden="1">#REF!</definedName>
    <definedName name="nnga" hidden="1">#REF!</definedName>
    <definedName name="nnn" localSheetId="2"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4" hidden="1">{"Tab1",#N/A,FALSE,"P";"Tab2",#N/A,FALSE,"P"}</definedName>
    <definedName name="nnn" localSheetId="74" hidden="1">{"Tab1",#N/A,FALSE,"P";"Tab2",#N/A,FALSE,"P"}</definedName>
    <definedName name="nnn" localSheetId="88" hidden="1">{"Tab1",#N/A,FALSE,"P";"Tab2",#N/A,FALSE,"P"}</definedName>
    <definedName name="nnn" localSheetId="89" hidden="1">{"Tab1",#N/A,FALSE,"P";"Tab2",#N/A,FALSE,"P"}</definedName>
    <definedName name="nnn" localSheetId="90" hidden="1">{"Tab1",#N/A,FALSE,"P";"Tab2",#N/A,FALSE,"P"}</definedName>
    <definedName name="nnn" localSheetId="98" hidden="1">{"Tab1",#N/A,FALSE,"P";"Tab2",#N/A,FALSE,"P"}</definedName>
    <definedName name="nnn" localSheetId="108" hidden="1">{"Tab1",#N/A,FALSE,"P";"Tab2",#N/A,FALSE,"P"}</definedName>
    <definedName name="nnn" localSheetId="109" hidden="1">{"Tab1",#N/A,FALSE,"P";"Tab2",#N/A,FALSE,"P"}</definedName>
    <definedName name="nnn" localSheetId="110" hidden="1">{"Tab1",#N/A,FALSE,"P";"Tab2",#N/A,FALSE,"P"}</definedName>
    <definedName name="nnn" localSheetId="99" hidden="1">{"Tab1",#N/A,FALSE,"P";"Tab2",#N/A,FALSE,"P"}</definedName>
    <definedName name="nnn" localSheetId="100" hidden="1">{"Tab1",#N/A,FALSE,"P";"Tab2",#N/A,FALSE,"P"}</definedName>
    <definedName name="nnn" localSheetId="101" hidden="1">{"Tab1",#N/A,FALSE,"P";"Tab2",#N/A,FALSE,"P"}</definedName>
    <definedName name="nnn" localSheetId="102" hidden="1">{"Tab1",#N/A,FALSE,"P";"Tab2",#N/A,FALSE,"P"}</definedName>
    <definedName name="nnn" localSheetId="103" hidden="1">{"Tab1",#N/A,FALSE,"P";"Tab2",#N/A,FALSE,"P"}</definedName>
    <definedName name="nnn" localSheetId="104" hidden="1">{"Tab1",#N/A,FALSE,"P";"Tab2",#N/A,FALSE,"P"}</definedName>
    <definedName name="nnn" localSheetId="105" hidden="1">{"Tab1",#N/A,FALSE,"P";"Tab2",#N/A,FALSE,"P"}</definedName>
    <definedName name="nnn" localSheetId="106" hidden="1">{"Tab1",#N/A,FALSE,"P";"Tab2",#N/A,FALSE,"P"}</definedName>
    <definedName name="nnn" localSheetId="107" hidden="1">{"Tab1",#N/A,FALSE,"P";"Tab2",#N/A,FALSE,"P"}</definedName>
    <definedName name="nnn" hidden="1">{"Tab1",#N/A,FALSE,"P";"Tab2",#N/A,FALSE,"P"}</definedName>
    <definedName name="o" localSheetId="2" hidden="1">#REF!</definedName>
    <definedName name="o" localSheetId="46" hidden="1">#REF!</definedName>
    <definedName name="o" localSheetId="47" hidden="1">#REF!</definedName>
    <definedName name="o" localSheetId="48" hidden="1">#REF!</definedName>
    <definedName name="o" localSheetId="49" hidden="1">#REF!</definedName>
    <definedName name="o" localSheetId="50" hidden="1">#REF!</definedName>
    <definedName name="o" localSheetId="51" hidden="1">#REF!</definedName>
    <definedName name="o" localSheetId="52" hidden="1">#REF!</definedName>
    <definedName name="o" localSheetId="56" hidden="1">#REF!</definedName>
    <definedName name="o" localSheetId="57" hidden="1">#REF!</definedName>
    <definedName name="o" localSheetId="58" hidden="1">#REF!</definedName>
    <definedName name="o" localSheetId="59" hidden="1">#REF!</definedName>
    <definedName name="o" localSheetId="60" hidden="1">#REF!</definedName>
    <definedName name="o" localSheetId="61" hidden="1">#REF!</definedName>
    <definedName name="o" localSheetId="62" hidden="1">#REF!</definedName>
    <definedName name="o" localSheetId="63" hidden="1">#REF!</definedName>
    <definedName name="o" localSheetId="67" hidden="1">#REF!</definedName>
    <definedName name="o" localSheetId="74" hidden="1">#REF!</definedName>
    <definedName name="o" localSheetId="88" hidden="1">#REF!</definedName>
    <definedName name="o" localSheetId="89" hidden="1">#REF!</definedName>
    <definedName name="o" localSheetId="90" hidden="1">#REF!</definedName>
    <definedName name="o" localSheetId="98" hidden="1">#REF!</definedName>
    <definedName name="o" localSheetId="108" hidden="1">#REF!</definedName>
    <definedName name="o" localSheetId="109" hidden="1">#REF!</definedName>
    <definedName name="o" localSheetId="110" hidden="1">#REF!</definedName>
    <definedName name="o" localSheetId="99" hidden="1">#REF!</definedName>
    <definedName name="o" localSheetId="100" hidden="1">#REF!</definedName>
    <definedName name="o" localSheetId="101" hidden="1">#REF!</definedName>
    <definedName name="o" localSheetId="102"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hidden="1">#REF!</definedName>
    <definedName name="oo" localSheetId="2"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4" hidden="1">{"Riqfin97",#N/A,FALSE,"Tran";"Riqfinpro",#N/A,FALSE,"Tran"}</definedName>
    <definedName name="oo" localSheetId="74" hidden="1">{"Riqfin97",#N/A,FALSE,"Tran";"Riqfinpro",#N/A,FALSE,"Tran"}</definedName>
    <definedName name="oo" localSheetId="88" hidden="1">{"Riqfin97",#N/A,FALSE,"Tran";"Riqfinpro",#N/A,FALSE,"Tran"}</definedName>
    <definedName name="oo" localSheetId="89" hidden="1">{"Riqfin97",#N/A,FALSE,"Tran";"Riqfinpro",#N/A,FALSE,"Tran"}</definedName>
    <definedName name="oo" localSheetId="90" hidden="1">{"Riqfin97",#N/A,FALSE,"Tran";"Riqfinpro",#N/A,FALSE,"Tran"}</definedName>
    <definedName name="oo" localSheetId="98" hidden="1">{"Riqfin97",#N/A,FALSE,"Tran";"Riqfinpro",#N/A,FALSE,"Tran"}</definedName>
    <definedName name="oo" localSheetId="108" hidden="1">{"Riqfin97",#N/A,FALSE,"Tran";"Riqfinpro",#N/A,FALSE,"Tran"}</definedName>
    <definedName name="oo" localSheetId="109" hidden="1">{"Riqfin97",#N/A,FALSE,"Tran";"Riqfinpro",#N/A,FALSE,"Tran"}</definedName>
    <definedName name="oo" localSheetId="110" hidden="1">{"Riqfin97",#N/A,FALSE,"Tran";"Riqfinpro",#N/A,FALSE,"Tran"}</definedName>
    <definedName name="oo" localSheetId="99" hidden="1">{"Riqfin97",#N/A,FALSE,"Tran";"Riqfinpro",#N/A,FALSE,"Tran"}</definedName>
    <definedName name="oo" localSheetId="100" hidden="1">{"Riqfin97",#N/A,FALSE,"Tran";"Riqfinpro",#N/A,FALSE,"Tran"}</definedName>
    <definedName name="oo" localSheetId="101" hidden="1">{"Riqfin97",#N/A,FALSE,"Tran";"Riqfinpro",#N/A,FALSE,"Tran"}</definedName>
    <definedName name="oo" localSheetId="102" hidden="1">{"Riqfin97",#N/A,FALSE,"Tran";"Riqfinpro",#N/A,FALSE,"Tran"}</definedName>
    <definedName name="oo" localSheetId="103" hidden="1">{"Riqfin97",#N/A,FALSE,"Tran";"Riqfinpro",#N/A,FALSE,"Tran"}</definedName>
    <definedName name="oo" localSheetId="104" hidden="1">{"Riqfin97",#N/A,FALSE,"Tran";"Riqfinpro",#N/A,FALSE,"Tran"}</definedName>
    <definedName name="oo" localSheetId="105" hidden="1">{"Riqfin97",#N/A,FALSE,"Tran";"Riqfinpro",#N/A,FALSE,"Tran"}</definedName>
    <definedName name="oo" localSheetId="106" hidden="1">{"Riqfin97",#N/A,FALSE,"Tran";"Riqfinpro",#N/A,FALSE,"Tran"}</definedName>
    <definedName name="oo" localSheetId="107" hidden="1">{"Riqfin97",#N/A,FALSE,"Tran";"Riqfinpro",#N/A,FALSE,"Tran"}</definedName>
    <definedName name="oo" hidden="1">{"Riqfin97",#N/A,FALSE,"Tran";"Riqfinpro",#N/A,FALSE,"Tran"}</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88"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90" hidden="1">{FALSE,FALSE,-1.25,-15.5,484.5,276.75,FALSE,FALSE,TRUE,TRUE,0,12,#N/A,46,#N/A,2.93460490463215,15.35,1,FALSE,FALSE,3,TRUE,1,FALSE,100,"Swvu.PLA1.","ACwvu.PLA1.",#N/A,FALSE,FALSE,0,0,0,0,2,"","",TRUE,TRUE,FALSE,FALSE,1,60,#N/A,#N/A,FALSE,FALSE,FALSE,FALSE,FALSE,FALSE,FALSE,9,65532,65532,FALSE,FALSE,TRUE,TRUE,TRUE}</definedName>
    <definedName name="otro" localSheetId="98"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110" hidden="1">{FALSE,FALSE,-1.25,-15.5,484.5,276.75,FALSE,FALSE,TRUE,TRUE,0,12,#N/A,46,#N/A,2.93460490463215,15.35,1,FALSE,FALSE,3,TRUE,1,FALSE,100,"Swvu.PLA1.","ACwvu.PLA1.",#N/A,FALSE,FALSE,0,0,0,0,2,"","",TRUE,TRUE,FALSE,FALSE,1,60,#N/A,#N/A,FALSE,FALSE,FALSE,FALSE,FALSE,FALSE,FALSE,9,65532,65532,FALSE,FALSE,TRUE,TRUE,TRUE}</definedName>
    <definedName name="otro" localSheetId="99" hidden="1">{FALSE,FALSE,-1.25,-15.5,484.5,276.75,FALSE,FALSE,TRUE,TRUE,0,12,#N/A,46,#N/A,2.93460490463215,15.35,1,FALSE,FALSE,3,TRUE,1,FALSE,100,"Swvu.PLA1.","ACwvu.PLA1.",#N/A,FALSE,FALSE,0,0,0,0,2,"","",TRUE,TRUE,FALSE,FALSE,1,60,#N/A,#N/A,FALSE,FALSE,FALSE,FALSE,FALSE,FALSE,FALSE,9,65532,65532,FALSE,FALSE,TRUE,TRUE,TRUE}</definedName>
    <definedName name="otro" localSheetId="100" hidden="1">{FALSE,FALSE,-1.25,-15.5,484.5,276.75,FALSE,FALSE,TRUE,TRUE,0,12,#N/A,46,#N/A,2.93460490463215,15.35,1,FALSE,FALSE,3,TRUE,1,FALSE,100,"Swvu.PLA1.","ACwvu.PLA1.",#N/A,FALSE,FALSE,0,0,0,0,2,"","",TRUE,TRUE,FALSE,FALSE,1,60,#N/A,#N/A,FALSE,FALSE,FALSE,FALSE,FALSE,FALSE,FALSE,9,65532,65532,FALSE,FALSE,TRUE,TRUE,TRUE}</definedName>
    <definedName name="otro" localSheetId="101"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4"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2" hidden="1">'[19]2'!#REF!</definedName>
    <definedName name="outs_debt" localSheetId="46" hidden="1">'[19]2'!#REF!</definedName>
    <definedName name="outs_debt" localSheetId="47" hidden="1">'[19]2'!#REF!</definedName>
    <definedName name="outs_debt" localSheetId="48" hidden="1">'[19]2'!#REF!</definedName>
    <definedName name="outs_debt" localSheetId="49" hidden="1">'[19]2'!#REF!</definedName>
    <definedName name="outs_debt" localSheetId="50" hidden="1">'[19]2'!#REF!</definedName>
    <definedName name="outs_debt" localSheetId="51" hidden="1">'[19]2'!#REF!</definedName>
    <definedName name="outs_debt" localSheetId="52" hidden="1">'[19]2'!#REF!</definedName>
    <definedName name="outs_debt" localSheetId="56" hidden="1">'[19]2'!#REF!</definedName>
    <definedName name="outs_debt" localSheetId="57" hidden="1">'[19]2'!#REF!</definedName>
    <definedName name="outs_debt" localSheetId="58" hidden="1">'[19]2'!#REF!</definedName>
    <definedName name="outs_debt" localSheetId="59" hidden="1">'[19]2'!#REF!</definedName>
    <definedName name="outs_debt" localSheetId="60" hidden="1">'[19]2'!#REF!</definedName>
    <definedName name="outs_debt" localSheetId="61" hidden="1">'[19]2'!#REF!</definedName>
    <definedName name="outs_debt" localSheetId="62" hidden="1">'[19]2'!#REF!</definedName>
    <definedName name="outs_debt" localSheetId="63" hidden="1">'[19]2'!#REF!</definedName>
    <definedName name="outs_debt" localSheetId="64" hidden="1">'[19]2'!#REF!</definedName>
    <definedName name="outs_debt" localSheetId="67" hidden="1">'[19]2'!#REF!</definedName>
    <definedName name="outs_debt" localSheetId="74" hidden="1">'[19]2'!#REF!</definedName>
    <definedName name="outs_debt" localSheetId="88" hidden="1">'[19]2'!#REF!</definedName>
    <definedName name="outs_debt" localSheetId="89" hidden="1">'[19]2'!#REF!</definedName>
    <definedName name="outs_debt" localSheetId="90" hidden="1">'[19]2'!#REF!</definedName>
    <definedName name="outs_debt" hidden="1">'[19]2'!#REF!</definedName>
    <definedName name="pam" localSheetId="2" hidden="1">#REF!</definedName>
    <definedName name="pam" localSheetId="46" hidden="1">#REF!</definedName>
    <definedName name="pam" localSheetId="47" hidden="1">#REF!</definedName>
    <definedName name="pam" localSheetId="48" hidden="1">#REF!</definedName>
    <definedName name="pam" localSheetId="49" hidden="1">#REF!</definedName>
    <definedName name="pam" localSheetId="50" hidden="1">#REF!</definedName>
    <definedName name="pam" localSheetId="51" hidden="1">#REF!</definedName>
    <definedName name="pam" localSheetId="52" hidden="1">#REF!</definedName>
    <definedName name="pam" localSheetId="56" hidden="1">#REF!</definedName>
    <definedName name="pam" localSheetId="57" hidden="1">#REF!</definedName>
    <definedName name="pam" localSheetId="58" hidden="1">#REF!</definedName>
    <definedName name="pam" localSheetId="59" hidden="1">#REF!</definedName>
    <definedName name="pam" localSheetId="60" hidden="1">#REF!</definedName>
    <definedName name="pam" localSheetId="61" hidden="1">#REF!</definedName>
    <definedName name="pam" localSheetId="62" hidden="1">#REF!</definedName>
    <definedName name="pam" localSheetId="63" hidden="1">#REF!</definedName>
    <definedName name="pam" localSheetId="67" hidden="1">#REF!</definedName>
    <definedName name="pam" localSheetId="74" hidden="1">#REF!</definedName>
    <definedName name="pam" localSheetId="88" hidden="1">#REF!</definedName>
    <definedName name="pam" localSheetId="89" hidden="1">#REF!</definedName>
    <definedName name="pam" localSheetId="90" hidden="1">#REF!</definedName>
    <definedName name="pam" localSheetId="98" hidden="1">#REF!</definedName>
    <definedName name="pam" localSheetId="108" hidden="1">#REF!</definedName>
    <definedName name="pam" localSheetId="109" hidden="1">#REF!</definedName>
    <definedName name="pam" localSheetId="110" hidden="1">#REF!</definedName>
    <definedName name="pam" localSheetId="99" hidden="1">#REF!</definedName>
    <definedName name="pam" localSheetId="100" hidden="1">#REF!</definedName>
    <definedName name="pam" localSheetId="101" hidden="1">#REF!</definedName>
    <definedName name="pam" localSheetId="102" hidden="1">#REF!</definedName>
    <definedName name="pam" localSheetId="103" hidden="1">#REF!</definedName>
    <definedName name="pam" localSheetId="104" hidden="1">#REF!</definedName>
    <definedName name="pam" localSheetId="105" hidden="1">#REF!</definedName>
    <definedName name="pam" localSheetId="106" hidden="1">#REF!</definedName>
    <definedName name="pam" localSheetId="107" hidden="1">#REF!</definedName>
    <definedName name="pam" hidden="1">#REF!</definedName>
    <definedName name="pame" localSheetId="2" hidden="1">#REF!</definedName>
    <definedName name="pame" localSheetId="46" hidden="1">#REF!</definedName>
    <definedName name="pame" localSheetId="47" hidden="1">#REF!</definedName>
    <definedName name="pame" localSheetId="48" hidden="1">#REF!</definedName>
    <definedName name="pame" localSheetId="49" hidden="1">#REF!</definedName>
    <definedName name="pame" localSheetId="50" hidden="1">#REF!</definedName>
    <definedName name="pame" localSheetId="51" hidden="1">#REF!</definedName>
    <definedName name="pame" localSheetId="52" hidden="1">#REF!</definedName>
    <definedName name="pame" localSheetId="56" hidden="1">#REF!</definedName>
    <definedName name="pame" localSheetId="57" hidden="1">#REF!</definedName>
    <definedName name="pame" localSheetId="58" hidden="1">#REF!</definedName>
    <definedName name="pame" localSheetId="59" hidden="1">#REF!</definedName>
    <definedName name="pame" localSheetId="60" hidden="1">#REF!</definedName>
    <definedName name="pame" localSheetId="61" hidden="1">#REF!</definedName>
    <definedName name="pame" localSheetId="62" hidden="1">#REF!</definedName>
    <definedName name="pame" localSheetId="63" hidden="1">#REF!</definedName>
    <definedName name="pame" localSheetId="67" hidden="1">#REF!</definedName>
    <definedName name="pame" localSheetId="74" hidden="1">#REF!</definedName>
    <definedName name="pame" localSheetId="88" hidden="1">#REF!</definedName>
    <definedName name="pame" localSheetId="89" hidden="1">#REF!</definedName>
    <definedName name="pame" localSheetId="90" hidden="1">#REF!</definedName>
    <definedName name="pame" localSheetId="98" hidden="1">#REF!</definedName>
    <definedName name="pame" localSheetId="108" hidden="1">#REF!</definedName>
    <definedName name="pame" localSheetId="109" hidden="1">#REF!</definedName>
    <definedName name="pame" localSheetId="110" hidden="1">#REF!</definedName>
    <definedName name="pame" localSheetId="99" hidden="1">#REF!</definedName>
    <definedName name="pame" localSheetId="100" hidden="1">#REF!</definedName>
    <definedName name="pame" localSheetId="101" hidden="1">#REF!</definedName>
    <definedName name="pame" localSheetId="102" hidden="1">#REF!</definedName>
    <definedName name="pame" localSheetId="103" hidden="1">#REF!</definedName>
    <definedName name="pame" localSheetId="104" hidden="1">#REF!</definedName>
    <definedName name="pame" localSheetId="105" hidden="1">#REF!</definedName>
    <definedName name="pame" localSheetId="106" hidden="1">#REF!</definedName>
    <definedName name="pame" localSheetId="107" hidden="1">#REF!</definedName>
    <definedName name="pame" hidden="1">#REF!</definedName>
    <definedName name="pamela" localSheetId="2" hidden="1">#REF!</definedName>
    <definedName name="pamela" localSheetId="46" hidden="1">#REF!</definedName>
    <definedName name="pamela" localSheetId="47" hidden="1">#REF!</definedName>
    <definedName name="pamela" localSheetId="48" hidden="1">#REF!</definedName>
    <definedName name="pamela" localSheetId="49" hidden="1">#REF!</definedName>
    <definedName name="pamela" localSheetId="50" hidden="1">#REF!</definedName>
    <definedName name="pamela" localSheetId="51" hidden="1">#REF!</definedName>
    <definedName name="pamela" localSheetId="52" hidden="1">#REF!</definedName>
    <definedName name="pamela" localSheetId="56" hidden="1">#REF!</definedName>
    <definedName name="pamela" localSheetId="57" hidden="1">#REF!</definedName>
    <definedName name="pamela" localSheetId="58" hidden="1">#REF!</definedName>
    <definedName name="pamela" localSheetId="59" hidden="1">#REF!</definedName>
    <definedName name="pamela" localSheetId="60" hidden="1">#REF!</definedName>
    <definedName name="pamela" localSheetId="61" hidden="1">#REF!</definedName>
    <definedName name="pamela" localSheetId="62" hidden="1">#REF!</definedName>
    <definedName name="pamela" localSheetId="63" hidden="1">#REF!</definedName>
    <definedName name="pamela" localSheetId="67" hidden="1">#REF!</definedName>
    <definedName name="pamela" localSheetId="74" hidden="1">#REF!</definedName>
    <definedName name="pamela" localSheetId="88" hidden="1">#REF!</definedName>
    <definedName name="pamela" localSheetId="89" hidden="1">#REF!</definedName>
    <definedName name="pamela" localSheetId="90" hidden="1">#REF!</definedName>
    <definedName name="pamela" localSheetId="98" hidden="1">#REF!</definedName>
    <definedName name="pamela" localSheetId="108" hidden="1">#REF!</definedName>
    <definedName name="pamela" localSheetId="109" hidden="1">#REF!</definedName>
    <definedName name="pamela" localSheetId="110" hidden="1">#REF!</definedName>
    <definedName name="pamela" localSheetId="99" hidden="1">#REF!</definedName>
    <definedName name="pamela" localSheetId="100" hidden="1">#REF!</definedName>
    <definedName name="pamela" localSheetId="101" hidden="1">#REF!</definedName>
    <definedName name="pamela" localSheetId="102" hidden="1">#REF!</definedName>
    <definedName name="pamela" localSheetId="103" hidden="1">#REF!</definedName>
    <definedName name="pamela" localSheetId="104" hidden="1">#REF!</definedName>
    <definedName name="pamela" localSheetId="105" hidden="1">#REF!</definedName>
    <definedName name="pamela" localSheetId="106" hidden="1">#REF!</definedName>
    <definedName name="pamela" localSheetId="107" hidden="1">#REF!</definedName>
    <definedName name="pamela" hidden="1">#REF!</definedName>
    <definedName name="po" localSheetId="2" hidden="1">#REF!</definedName>
    <definedName name="po" localSheetId="46" hidden="1">#REF!</definedName>
    <definedName name="po" localSheetId="47" hidden="1">#REF!</definedName>
    <definedName name="po" localSheetId="48" hidden="1">#REF!</definedName>
    <definedName name="po" localSheetId="49" hidden="1">#REF!</definedName>
    <definedName name="po" localSheetId="50" hidden="1">#REF!</definedName>
    <definedName name="po" localSheetId="51" hidden="1">#REF!</definedName>
    <definedName name="po" localSheetId="52" hidden="1">#REF!</definedName>
    <definedName name="po" localSheetId="56" hidden="1">#REF!</definedName>
    <definedName name="po" localSheetId="57" hidden="1">#REF!</definedName>
    <definedName name="po" localSheetId="58" hidden="1">#REF!</definedName>
    <definedName name="po" localSheetId="59" hidden="1">#REF!</definedName>
    <definedName name="po" localSheetId="60" hidden="1">#REF!</definedName>
    <definedName name="po" localSheetId="61" hidden="1">#REF!</definedName>
    <definedName name="po" localSheetId="62" hidden="1">#REF!</definedName>
    <definedName name="po" localSheetId="63" hidden="1">#REF!</definedName>
    <definedName name="po" localSheetId="67" hidden="1">#REF!</definedName>
    <definedName name="po" localSheetId="74" hidden="1">#REF!</definedName>
    <definedName name="po" localSheetId="88" hidden="1">#REF!</definedName>
    <definedName name="po" localSheetId="89" hidden="1">#REF!</definedName>
    <definedName name="po" localSheetId="90" hidden="1">#REF!</definedName>
    <definedName name="po" hidden="1">#REF!</definedName>
    <definedName name="ppim" localSheetId="2"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2"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localSheetId="63" hidden="1">#REF!</definedName>
    <definedName name="ppim" localSheetId="64" hidden="1">#REF!</definedName>
    <definedName name="ppim" localSheetId="67" hidden="1">#REF!</definedName>
    <definedName name="ppim" localSheetId="74" hidden="1">#REF!</definedName>
    <definedName name="ppim" localSheetId="88" hidden="1">#REF!</definedName>
    <definedName name="ppim" localSheetId="89" hidden="1">#REF!</definedName>
    <definedName name="ppim" localSheetId="90" hidden="1">#REF!</definedName>
    <definedName name="ppim" hidden="1">#REF!</definedName>
    <definedName name="_xlnm.Print_Area" localSheetId="16">'T 1.10'!$A$1:$I$29</definedName>
    <definedName name="_xlnm.Print_Area" localSheetId="19">'T 1.11 b'!$A$1:$I$30</definedName>
    <definedName name="_xlnm.Print_Area" localSheetId="23">'T 1.13 - 1.14'!$A$1:$J$46</definedName>
    <definedName name="_xlnm.Print_Area" localSheetId="25">'T 1.15 b'!$A$1:$G$51</definedName>
    <definedName name="_xlnm.Print_Area" localSheetId="28">'T 1.16 b'!$A$1:$G$51</definedName>
    <definedName name="_xlnm.Print_Area" localSheetId="9">'T 1.6 b'!$A$1:$J$20</definedName>
    <definedName name="_xlnm.Print_Area" localSheetId="11">'T 1.8 a'!$A$1:$H$26</definedName>
    <definedName name="_xlnm.Print_Area" localSheetId="12">'T 1.8 b'!$A$1:$H$26</definedName>
    <definedName name="_xlnm.Print_Area" localSheetId="56">'T 4.1'!$A$1:$G$31</definedName>
    <definedName name="_xlnm.Print_Area" localSheetId="57">'T 4.2'!$A$1:$G$29</definedName>
    <definedName name="_xlnm.Print_Area" localSheetId="58">'T 4.3'!$A$1:$G$28</definedName>
    <definedName name="_xlnm.Print_Area" localSheetId="59">'T 4.4'!$A$1:$H$27</definedName>
    <definedName name="_xlnm.Print_Area" localSheetId="98">'T 9.1'!$A$1:$M$17</definedName>
    <definedName name="productivity" localSheetId="2" hidden="1">#REF!</definedName>
    <definedName name="productivity" localSheetId="46" hidden="1">#REF!</definedName>
    <definedName name="productivity" localSheetId="47" hidden="1">#REF!</definedName>
    <definedName name="productivity" localSheetId="48" hidden="1">#REF!</definedName>
    <definedName name="productivity" localSheetId="49" hidden="1">#REF!</definedName>
    <definedName name="productivity" localSheetId="50" hidden="1">#REF!</definedName>
    <definedName name="productivity" localSheetId="51" hidden="1">#REF!</definedName>
    <definedName name="productivity" localSheetId="52" hidden="1">#REF!</definedName>
    <definedName name="productivity" localSheetId="56" hidden="1">#REF!</definedName>
    <definedName name="productivity" localSheetId="57" hidden="1">#REF!</definedName>
    <definedName name="productivity" localSheetId="58" hidden="1">#REF!</definedName>
    <definedName name="productivity" localSheetId="59" hidden="1">#REF!</definedName>
    <definedName name="productivity" localSheetId="60" hidden="1">#REF!</definedName>
    <definedName name="productivity" localSheetId="61" hidden="1">#REF!</definedName>
    <definedName name="productivity" localSheetId="62" hidden="1">#REF!</definedName>
    <definedName name="productivity" localSheetId="63" hidden="1">#REF!</definedName>
    <definedName name="productivity" localSheetId="67" hidden="1">#REF!</definedName>
    <definedName name="productivity" localSheetId="74" hidden="1">#REF!</definedName>
    <definedName name="productivity" localSheetId="88" hidden="1">#REF!</definedName>
    <definedName name="productivity" localSheetId="89" hidden="1">#REF!</definedName>
    <definedName name="productivity" localSheetId="90" hidden="1">#REF!</definedName>
    <definedName name="productivity" hidden="1">#REF!</definedName>
    <definedName name="rainl" localSheetId="2" hidden="1">#REF!</definedName>
    <definedName name="rainl" localSheetId="46" hidden="1">#REF!</definedName>
    <definedName name="rainl" localSheetId="47" hidden="1">#REF!</definedName>
    <definedName name="rainl" localSheetId="48" hidden="1">#REF!</definedName>
    <definedName name="rainl" localSheetId="49" hidden="1">#REF!</definedName>
    <definedName name="rainl" localSheetId="50" hidden="1">#REF!</definedName>
    <definedName name="rainl" localSheetId="51" hidden="1">#REF!</definedName>
    <definedName name="rainl" localSheetId="52" hidden="1">#REF!</definedName>
    <definedName name="rainl" localSheetId="56" hidden="1">#REF!</definedName>
    <definedName name="rainl" localSheetId="57" hidden="1">#REF!</definedName>
    <definedName name="rainl" localSheetId="58" hidden="1">#REF!</definedName>
    <definedName name="rainl" localSheetId="59" hidden="1">#REF!</definedName>
    <definedName name="rainl" localSheetId="60" hidden="1">#REF!</definedName>
    <definedName name="rainl" localSheetId="61" hidden="1">#REF!</definedName>
    <definedName name="rainl" localSheetId="62" hidden="1">#REF!</definedName>
    <definedName name="rainl" localSheetId="63" hidden="1">#REF!</definedName>
    <definedName name="rainl" localSheetId="67" hidden="1">#REF!</definedName>
    <definedName name="rainl" localSheetId="74" hidden="1">#REF!</definedName>
    <definedName name="rainl" localSheetId="88" hidden="1">#REF!</definedName>
    <definedName name="rainl" localSheetId="89" hidden="1">#REF!</definedName>
    <definedName name="rainl" localSheetId="90" hidden="1">#REF!</definedName>
    <definedName name="rainl" hidden="1">#REF!</definedName>
    <definedName name="raml" localSheetId="2" hidden="1">#REF!</definedName>
    <definedName name="raml" localSheetId="46" hidden="1">#REF!</definedName>
    <definedName name="raml" localSheetId="47" hidden="1">#REF!</definedName>
    <definedName name="raml" localSheetId="48" hidden="1">#REF!</definedName>
    <definedName name="raml" localSheetId="49" hidden="1">#REF!</definedName>
    <definedName name="raml" localSheetId="50" hidden="1">#REF!</definedName>
    <definedName name="raml" localSheetId="51" hidden="1">#REF!</definedName>
    <definedName name="raml" localSheetId="52" hidden="1">#REF!</definedName>
    <definedName name="raml" localSheetId="56" hidden="1">#REF!</definedName>
    <definedName name="raml" localSheetId="57" hidden="1">#REF!</definedName>
    <definedName name="raml" localSheetId="58" hidden="1">#REF!</definedName>
    <definedName name="raml" localSheetId="59" hidden="1">#REF!</definedName>
    <definedName name="raml" localSheetId="60" hidden="1">#REF!</definedName>
    <definedName name="raml" localSheetId="61" hidden="1">#REF!</definedName>
    <definedName name="raml" localSheetId="62" hidden="1">#REF!</definedName>
    <definedName name="raml" localSheetId="63" hidden="1">#REF!</definedName>
    <definedName name="raml" localSheetId="67" hidden="1">#REF!</definedName>
    <definedName name="raml" localSheetId="74" hidden="1">#REF!</definedName>
    <definedName name="raml" localSheetId="88" hidden="1">#REF!</definedName>
    <definedName name="raml" localSheetId="89" hidden="1">#REF!</definedName>
    <definedName name="raml" localSheetId="90" hidden="1">#REF!</definedName>
    <definedName name="raml" hidden="1">#REF!</definedName>
    <definedName name="reka" localSheetId="2" hidden="1">#REF!</definedName>
    <definedName name="reka" localSheetId="46" hidden="1">#REF!</definedName>
    <definedName name="reka" localSheetId="47" hidden="1">#REF!</definedName>
    <definedName name="reka" localSheetId="48" hidden="1">#REF!</definedName>
    <definedName name="reka" localSheetId="49" hidden="1">#REF!</definedName>
    <definedName name="reka" localSheetId="50" hidden="1">#REF!</definedName>
    <definedName name="reka" localSheetId="51" hidden="1">#REF!</definedName>
    <definedName name="reka" localSheetId="52" hidden="1">#REF!</definedName>
    <definedName name="reka" localSheetId="56" hidden="1">#REF!</definedName>
    <definedName name="reka" localSheetId="57" hidden="1">#REF!</definedName>
    <definedName name="reka" localSheetId="58" hidden="1">#REF!</definedName>
    <definedName name="reka" localSheetId="59" hidden="1">#REF!</definedName>
    <definedName name="reka" localSheetId="60" hidden="1">#REF!</definedName>
    <definedName name="reka" localSheetId="61" hidden="1">#REF!</definedName>
    <definedName name="reka" localSheetId="62" hidden="1">#REF!</definedName>
    <definedName name="reka" localSheetId="63" hidden="1">#REF!</definedName>
    <definedName name="reka" localSheetId="67" hidden="1">#REF!</definedName>
    <definedName name="reka" localSheetId="74" hidden="1">#REF!</definedName>
    <definedName name="reka" localSheetId="88" hidden="1">#REF!</definedName>
    <definedName name="reka" localSheetId="89" hidden="1">#REF!</definedName>
    <definedName name="reka" localSheetId="90" hidden="1">#REF!</definedName>
    <definedName name="reka" hidden="1">#REF!</definedName>
    <definedName name="rn" localSheetId="2"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52"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4" hidden="1">{#N/A,#N/A,TRUE,"Table1USD";#N/A,#N/A,TRUE,"Table1GBP"}</definedName>
    <definedName name="rn" localSheetId="74" hidden="1">{#N/A,#N/A,TRUE,"Table1USD";#N/A,#N/A,TRUE,"Table1GBP"}</definedName>
    <definedName name="rn" localSheetId="88" hidden="1">{#N/A,#N/A,TRUE,"Table1USD";#N/A,#N/A,TRUE,"Table1GBP"}</definedName>
    <definedName name="rn" localSheetId="89" hidden="1">{#N/A,#N/A,TRUE,"Table1USD";#N/A,#N/A,TRUE,"Table1GBP"}</definedName>
    <definedName name="rn" localSheetId="90" hidden="1">{#N/A,#N/A,TRUE,"Table1USD";#N/A,#N/A,TRUE,"Table1GBP"}</definedName>
    <definedName name="rn" localSheetId="98" hidden="1">{#N/A,#N/A,TRUE,"Table1USD";#N/A,#N/A,TRUE,"Table1GBP"}</definedName>
    <definedName name="rn" localSheetId="108" hidden="1">{#N/A,#N/A,TRUE,"Table1USD";#N/A,#N/A,TRUE,"Table1GBP"}</definedName>
    <definedName name="rn" localSheetId="109" hidden="1">{#N/A,#N/A,TRUE,"Table1USD";#N/A,#N/A,TRUE,"Table1GBP"}</definedName>
    <definedName name="rn" localSheetId="110" hidden="1">{#N/A,#N/A,TRUE,"Table1USD";#N/A,#N/A,TRUE,"Table1GBP"}</definedName>
    <definedName name="rn" localSheetId="99" hidden="1">{#N/A,#N/A,TRUE,"Table1USD";#N/A,#N/A,TRUE,"Table1GBP"}</definedName>
    <definedName name="rn" localSheetId="100" hidden="1">{#N/A,#N/A,TRUE,"Table1USD";#N/A,#N/A,TRUE,"Table1GBP"}</definedName>
    <definedName name="rn" localSheetId="101" hidden="1">{#N/A,#N/A,TRUE,"Table1USD";#N/A,#N/A,TRUE,"Table1GBP"}</definedName>
    <definedName name="rn" localSheetId="102" hidden="1">{#N/A,#N/A,TRUE,"Table1USD";#N/A,#N/A,TRUE,"Table1GBP"}</definedName>
    <definedName name="rn" localSheetId="103" hidden="1">{#N/A,#N/A,TRUE,"Table1USD";#N/A,#N/A,TRUE,"Table1GBP"}</definedName>
    <definedName name="rn" localSheetId="104" hidden="1">{#N/A,#N/A,TRUE,"Table1USD";#N/A,#N/A,TRUE,"Table1GBP"}</definedName>
    <definedName name="rn" localSheetId="105" hidden="1">{#N/A,#N/A,TRUE,"Table1USD";#N/A,#N/A,TRUE,"Table1GBP"}</definedName>
    <definedName name="rn" localSheetId="106" hidden="1">{#N/A,#N/A,TRUE,"Table1USD";#N/A,#N/A,TRUE,"Table1GBP"}</definedName>
    <definedName name="rn" localSheetId="107" hidden="1">{#N/A,#N/A,TRUE,"Table1USD";#N/A,#N/A,TRUE,"Table1GBP"}</definedName>
    <definedName name="rn" hidden="1">{#N/A,#N/A,TRUE,"Table1USD";#N/A,#N/A,TRUE,"Table1GBP"}</definedName>
    <definedName name="rr" localSheetId="2"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2"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4" hidden="1">{"Riqfin97",#N/A,FALSE,"Tran";"Riqfinpro",#N/A,FALSE,"Tran"}</definedName>
    <definedName name="rr" localSheetId="74" hidden="1">{"Riqfin97",#N/A,FALSE,"Tran";"Riqfinpro",#N/A,FALSE,"Tran"}</definedName>
    <definedName name="rr" localSheetId="88" hidden="1">{"Riqfin97",#N/A,FALSE,"Tran";"Riqfinpro",#N/A,FALSE,"Tran"}</definedName>
    <definedName name="rr" localSheetId="89" hidden="1">{"Riqfin97",#N/A,FALSE,"Tran";"Riqfinpro",#N/A,FALSE,"Tran"}</definedName>
    <definedName name="rr" localSheetId="90" hidden="1">{"Riqfin97",#N/A,FALSE,"Tran";"Riqfinpro",#N/A,FALSE,"Tran"}</definedName>
    <definedName name="rr" localSheetId="98" hidden="1">{"Riqfin97",#N/A,FALSE,"Tran";"Riqfinpro",#N/A,FALSE,"Tran"}</definedName>
    <definedName name="rr" localSheetId="108" hidden="1">{"Riqfin97",#N/A,FALSE,"Tran";"Riqfinpro",#N/A,FALSE,"Tran"}</definedName>
    <definedName name="rr" localSheetId="109" hidden="1">{"Riqfin97",#N/A,FALSE,"Tran";"Riqfinpro",#N/A,FALSE,"Tran"}</definedName>
    <definedName name="rr" localSheetId="110" hidden="1">{"Riqfin97",#N/A,FALSE,"Tran";"Riqfinpro",#N/A,FALSE,"Tran"}</definedName>
    <definedName name="rr" localSheetId="99" hidden="1">{"Riqfin97",#N/A,FALSE,"Tran";"Riqfinpro",#N/A,FALSE,"Tran"}</definedName>
    <definedName name="rr" localSheetId="100" hidden="1">{"Riqfin97",#N/A,FALSE,"Tran";"Riqfinpro",#N/A,FALSE,"Tran"}</definedName>
    <definedName name="rr" localSheetId="101" hidden="1">{"Riqfin97",#N/A,FALSE,"Tran";"Riqfinpro",#N/A,FALSE,"Tran"}</definedName>
    <definedName name="rr" localSheetId="102" hidden="1">{"Riqfin97",#N/A,FALSE,"Tran";"Riqfinpro",#N/A,FALSE,"Tran"}</definedName>
    <definedName name="rr" localSheetId="103" hidden="1">{"Riqfin97",#N/A,FALSE,"Tran";"Riqfinpro",#N/A,FALSE,"Tran"}</definedName>
    <definedName name="rr" localSheetId="104" hidden="1">{"Riqfin97",#N/A,FALSE,"Tran";"Riqfinpro",#N/A,FALSE,"Tran"}</definedName>
    <definedName name="rr" localSheetId="105" hidden="1">{"Riqfin97",#N/A,FALSE,"Tran";"Riqfinpro",#N/A,FALSE,"Tran"}</definedName>
    <definedName name="rr" localSheetId="106" hidden="1">{"Riqfin97",#N/A,FALSE,"Tran";"Riqfinpro",#N/A,FALSE,"Tran"}</definedName>
    <definedName name="rr" localSheetId="107" hidden="1">{"Riqfin97",#N/A,FALSE,"Tran";"Riqfinpro",#N/A,FALSE,"Tran"}</definedName>
    <definedName name="rr" hidden="1">{"Riqfin97",#N/A,FALSE,"Tran";"Riqfinpro",#N/A,FALSE,"Tran"}</definedName>
    <definedName name="rt" localSheetId="2" hidden="1">#REF!</definedName>
    <definedName name="rt" localSheetId="46" hidden="1">#REF!</definedName>
    <definedName name="rt" localSheetId="47" hidden="1">#REF!</definedName>
    <definedName name="rt" localSheetId="48" hidden="1">#REF!</definedName>
    <definedName name="rt" localSheetId="49" hidden="1">#REF!</definedName>
    <definedName name="rt" localSheetId="50" hidden="1">#REF!</definedName>
    <definedName name="rt" localSheetId="51" hidden="1">#REF!</definedName>
    <definedName name="rt" localSheetId="52" hidden="1">#REF!</definedName>
    <definedName name="rt" localSheetId="56" hidden="1">#REF!</definedName>
    <definedName name="rt" localSheetId="57" hidden="1">#REF!</definedName>
    <definedName name="rt" localSheetId="58" hidden="1">#REF!</definedName>
    <definedName name="rt" localSheetId="59" hidden="1">#REF!</definedName>
    <definedName name="rt" localSheetId="60" hidden="1">#REF!</definedName>
    <definedName name="rt" localSheetId="61" hidden="1">#REF!</definedName>
    <definedName name="rt" localSheetId="62" hidden="1">#REF!</definedName>
    <definedName name="rt" localSheetId="63" hidden="1">#REF!</definedName>
    <definedName name="rt" localSheetId="67" hidden="1">#REF!</definedName>
    <definedName name="rt" localSheetId="74" hidden="1">#REF!</definedName>
    <definedName name="rt" localSheetId="88" hidden="1">#REF!</definedName>
    <definedName name="rt" localSheetId="89" hidden="1">#REF!</definedName>
    <definedName name="rt" localSheetId="90" hidden="1">#REF!</definedName>
    <definedName name="rt" localSheetId="98" hidden="1">#REF!</definedName>
    <definedName name="rt" localSheetId="108" hidden="1">#REF!</definedName>
    <definedName name="rt" localSheetId="109" hidden="1">#REF!</definedName>
    <definedName name="rt" localSheetId="110" hidden="1">#REF!</definedName>
    <definedName name="rt" localSheetId="99" hidden="1">#REF!</definedName>
    <definedName name="rt" localSheetId="100" hidden="1">#REF!</definedName>
    <definedName name="rt" localSheetId="101" hidden="1">#REF!</definedName>
    <definedName name="rt" localSheetId="102" hidden="1">#REF!</definedName>
    <definedName name="rt" localSheetId="103" hidden="1">#REF!</definedName>
    <definedName name="rt" localSheetId="104" hidden="1">#REF!</definedName>
    <definedName name="rt" localSheetId="105" hidden="1">#REF!</definedName>
    <definedName name="rt" localSheetId="106" hidden="1">#REF!</definedName>
    <definedName name="rt" localSheetId="107" hidden="1">#REF!</definedName>
    <definedName name="rt" hidden="1">#REF!</definedName>
    <definedName name="rtre" localSheetId="2"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4" hidden="1">{"Main Economic Indicators",#N/A,FALSE,"C"}</definedName>
    <definedName name="rtre" localSheetId="74" hidden="1">{"Main Economic Indicators",#N/A,FALSE,"C"}</definedName>
    <definedName name="rtre" localSheetId="88" hidden="1">{"Main Economic Indicators",#N/A,FALSE,"C"}</definedName>
    <definedName name="rtre" localSheetId="89" hidden="1">{"Main Economic Indicators",#N/A,FALSE,"C"}</definedName>
    <definedName name="rtre" localSheetId="90" hidden="1">{"Main Economic Indicators",#N/A,FALSE,"C"}</definedName>
    <definedName name="rtre" localSheetId="98" hidden="1">{"Main Economic Indicators",#N/A,FALSE,"C"}</definedName>
    <definedName name="rtre" localSheetId="108" hidden="1">{"Main Economic Indicators",#N/A,FALSE,"C"}</definedName>
    <definedName name="rtre" localSheetId="109" hidden="1">{"Main Economic Indicators",#N/A,FALSE,"C"}</definedName>
    <definedName name="rtre" localSheetId="110" hidden="1">{"Main Economic Indicators",#N/A,FALSE,"C"}</definedName>
    <definedName name="rtre" localSheetId="99" hidden="1">{"Main Economic Indicators",#N/A,FALSE,"C"}</definedName>
    <definedName name="rtre" localSheetId="100" hidden="1">{"Main Economic Indicators",#N/A,FALSE,"C"}</definedName>
    <definedName name="rtre" localSheetId="101" hidden="1">{"Main Economic Indicators",#N/A,FALSE,"C"}</definedName>
    <definedName name="rtre" localSheetId="102" hidden="1">{"Main Economic Indicators",#N/A,FALSE,"C"}</definedName>
    <definedName name="rtre" localSheetId="103" hidden="1">{"Main Economic Indicators",#N/A,FALSE,"C"}</definedName>
    <definedName name="rtre" localSheetId="104" hidden="1">{"Main Economic Indicators",#N/A,FALSE,"C"}</definedName>
    <definedName name="rtre" localSheetId="105" hidden="1">{"Main Economic Indicators",#N/A,FALSE,"C"}</definedName>
    <definedName name="rtre" localSheetId="106" hidden="1">{"Main Economic Indicators",#N/A,FALSE,"C"}</definedName>
    <definedName name="rtre" localSheetId="107" hidden="1">{"Main Economic Indicators",#N/A,FALSE,"C"}</definedName>
    <definedName name="rtre" hidden="1">{"Main Economic Indicators",#N/A,FALSE,"C"}</definedName>
    <definedName name="Rwvu.PLA2." localSheetId="2" hidden="1">'[7]COP FED'!#REF!</definedName>
    <definedName name="Rwvu.PLA2." localSheetId="46" hidden="1">'[7]COP FED'!#REF!</definedName>
    <definedName name="Rwvu.PLA2." localSheetId="47" hidden="1">'[7]COP FED'!#REF!</definedName>
    <definedName name="Rwvu.PLA2." localSheetId="48" hidden="1">'[7]COP FED'!#REF!</definedName>
    <definedName name="Rwvu.PLA2." localSheetId="49" hidden="1">'[7]COP FED'!#REF!</definedName>
    <definedName name="Rwvu.PLA2." localSheetId="50" hidden="1">'[7]COP FED'!#REF!</definedName>
    <definedName name="Rwvu.PLA2." localSheetId="51" hidden="1">'[7]COP FED'!#REF!</definedName>
    <definedName name="Rwvu.PLA2." localSheetId="52" hidden="1">'[7]COP FED'!#REF!</definedName>
    <definedName name="Rwvu.PLA2." localSheetId="56" hidden="1">'[7]COP FED'!#REF!</definedName>
    <definedName name="Rwvu.PLA2." localSheetId="57" hidden="1">'[7]COP FED'!#REF!</definedName>
    <definedName name="Rwvu.PLA2." localSheetId="58" hidden="1">'[7]COP FED'!#REF!</definedName>
    <definedName name="Rwvu.PLA2." localSheetId="59" hidden="1">'[7]COP FED'!#REF!</definedName>
    <definedName name="Rwvu.PLA2." localSheetId="60" hidden="1">'[7]COP FED'!#REF!</definedName>
    <definedName name="Rwvu.PLA2." localSheetId="61" hidden="1">'[7]COP FED'!#REF!</definedName>
    <definedName name="Rwvu.PLA2." localSheetId="62" hidden="1">'[7]COP FED'!#REF!</definedName>
    <definedName name="Rwvu.PLA2." localSheetId="63" hidden="1">'[7]COP FED'!#REF!</definedName>
    <definedName name="Rwvu.PLA2." localSheetId="64" hidden="1">'[7]COP FED'!#REF!</definedName>
    <definedName name="Rwvu.PLA2." localSheetId="67" hidden="1">'[7]COP FED'!#REF!</definedName>
    <definedName name="Rwvu.PLA2." localSheetId="74" hidden="1">'[7]COP FED'!#REF!</definedName>
    <definedName name="Rwvu.PLA2." localSheetId="88" hidden="1">'[7]COP FED'!#REF!</definedName>
    <definedName name="Rwvu.PLA2." localSheetId="89" hidden="1">'[7]COP FED'!#REF!</definedName>
    <definedName name="Rwvu.PLA2." localSheetId="90" hidden="1">'[7]COP FED'!#REF!</definedName>
    <definedName name="Rwvu.PLA2." hidden="1">'[7]COP FED'!#REF!</definedName>
    <definedName name="Rwvu.Print." hidden="1">#N/A</definedName>
    <definedName name="sa" localSheetId="2" hidden="1">#REF!</definedName>
    <definedName name="sa" localSheetId="46" hidden="1">#REF!</definedName>
    <definedName name="sa" localSheetId="47" hidden="1">#REF!</definedName>
    <definedName name="sa" localSheetId="48" hidden="1">#REF!</definedName>
    <definedName name="sa" localSheetId="49" hidden="1">#REF!</definedName>
    <definedName name="sa" localSheetId="50" hidden="1">#REF!</definedName>
    <definedName name="sa" localSheetId="51" hidden="1">#REF!</definedName>
    <definedName name="sa" localSheetId="52" hidden="1">#REF!</definedName>
    <definedName name="sa" localSheetId="56" hidden="1">#REF!</definedName>
    <definedName name="sa" localSheetId="57" hidden="1">#REF!</definedName>
    <definedName name="sa" localSheetId="58" hidden="1">#REF!</definedName>
    <definedName name="sa" localSheetId="59" hidden="1">#REF!</definedName>
    <definedName name="sa" localSheetId="60" hidden="1">#REF!</definedName>
    <definedName name="sa" localSheetId="61" hidden="1">#REF!</definedName>
    <definedName name="sa" localSheetId="62" hidden="1">#REF!</definedName>
    <definedName name="sa" localSheetId="63" hidden="1">#REF!</definedName>
    <definedName name="sa" localSheetId="67" hidden="1">#REF!</definedName>
    <definedName name="sa" localSheetId="74" hidden="1">#REF!</definedName>
    <definedName name="sa" localSheetId="88" hidden="1">#REF!</definedName>
    <definedName name="sa" localSheetId="89" hidden="1">#REF!</definedName>
    <definedName name="sa" localSheetId="90" hidden="1">#REF!</definedName>
    <definedName name="sa" localSheetId="98" hidden="1">#REF!</definedName>
    <definedName name="sa" localSheetId="108" hidden="1">#REF!</definedName>
    <definedName name="sa" localSheetId="109" hidden="1">#REF!</definedName>
    <definedName name="sa" localSheetId="110" hidden="1">#REF!</definedName>
    <definedName name="sa" localSheetId="99" hidden="1">#REF!</definedName>
    <definedName name="sa" localSheetId="100" hidden="1">#REF!</definedName>
    <definedName name="sa" localSheetId="101" hidden="1">#REF!</definedName>
    <definedName name="sa" localSheetId="102" hidden="1">#REF!</definedName>
    <definedName name="sa" localSheetId="103" hidden="1">#REF!</definedName>
    <definedName name="sa" localSheetId="104" hidden="1">#REF!</definedName>
    <definedName name="sa" localSheetId="105" hidden="1">#REF!</definedName>
    <definedName name="sa" localSheetId="106" hidden="1">#REF!</definedName>
    <definedName name="sa" localSheetId="107" hidden="1">#REF!</definedName>
    <definedName name="sa" hidden="1">#REF!</definedName>
    <definedName name="SAPBEXrevision" hidden="1">1</definedName>
    <definedName name="SAPBEXsysID" hidden="1">"BWP"</definedName>
    <definedName name="SAPBEXwbID" hidden="1">"3JWNKPJPDI66MGYD92LLP8GMR"</definedName>
    <definedName name="sdf" localSheetId="2"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2"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4" hidden="1">{"Main Economic Indicators",#N/A,FALSE,"C"}</definedName>
    <definedName name="sdf" localSheetId="74" hidden="1">{"Main Economic Indicators",#N/A,FALSE,"C"}</definedName>
    <definedName name="sdf" localSheetId="88" hidden="1">{"Main Economic Indicators",#N/A,FALSE,"C"}</definedName>
    <definedName name="sdf" localSheetId="89" hidden="1">{"Main Economic Indicators",#N/A,FALSE,"C"}</definedName>
    <definedName name="sdf" localSheetId="90" hidden="1">{"Main Economic Indicators",#N/A,FALSE,"C"}</definedName>
    <definedName name="sdf" localSheetId="98" hidden="1">{"Main Economic Indicators",#N/A,FALSE,"C"}</definedName>
    <definedName name="sdf" localSheetId="108" hidden="1">{"Main Economic Indicators",#N/A,FALSE,"C"}</definedName>
    <definedName name="sdf" localSheetId="109" hidden="1">{"Main Economic Indicators",#N/A,FALSE,"C"}</definedName>
    <definedName name="sdf" localSheetId="110" hidden="1">{"Main Economic Indicators",#N/A,FALSE,"C"}</definedName>
    <definedName name="sdf" localSheetId="99" hidden="1">{"Main Economic Indicators",#N/A,FALSE,"C"}</definedName>
    <definedName name="sdf" localSheetId="100" hidden="1">{"Main Economic Indicators",#N/A,FALSE,"C"}</definedName>
    <definedName name="sdf" localSheetId="101" hidden="1">{"Main Economic Indicators",#N/A,FALSE,"C"}</definedName>
    <definedName name="sdf" localSheetId="102" hidden="1">{"Main Economic Indicators",#N/A,FALSE,"C"}</definedName>
    <definedName name="sdf" localSheetId="103" hidden="1">{"Main Economic Indicators",#N/A,FALSE,"C"}</definedName>
    <definedName name="sdf" localSheetId="104" hidden="1">{"Main Economic Indicators",#N/A,FALSE,"C"}</definedName>
    <definedName name="sdf" localSheetId="105" hidden="1">{"Main Economic Indicators",#N/A,FALSE,"C"}</definedName>
    <definedName name="sdf" localSheetId="106" hidden="1">{"Main Economic Indicators",#N/A,FALSE,"C"}</definedName>
    <definedName name="sdf" localSheetId="107" hidden="1">{"Main Economic Indicators",#N/A,FALSE,"C"}</definedName>
    <definedName name="sdf" hidden="1">{"Main Economic Indicators",#N/A,FALSE,"C"}</definedName>
    <definedName name="sencount" hidden="1">2</definedName>
    <definedName name="statistics" localSheetId="2"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2"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localSheetId="63" hidden="1">#REF!</definedName>
    <definedName name="statistics" localSheetId="64" hidden="1">#REF!</definedName>
    <definedName name="statistics" localSheetId="67" hidden="1">#REF!</definedName>
    <definedName name="statistics" localSheetId="74" hidden="1">#REF!</definedName>
    <definedName name="statistics" localSheetId="88" hidden="1">#REF!</definedName>
    <definedName name="statistics" localSheetId="89" hidden="1">#REF!</definedName>
    <definedName name="statistics" localSheetId="90" hidden="1">#REF!</definedName>
    <definedName name="statistics" localSheetId="98" hidden="1">#REF!</definedName>
    <definedName name="statistics" localSheetId="108" hidden="1">#REF!</definedName>
    <definedName name="statistics" localSheetId="109" hidden="1">#REF!</definedName>
    <definedName name="statistics" localSheetId="110" hidden="1">#REF!</definedName>
    <definedName name="statistics" localSheetId="99" hidden="1">#REF!</definedName>
    <definedName name="statistics" localSheetId="100" hidden="1">#REF!</definedName>
    <definedName name="statistics" localSheetId="101" hidden="1">#REF!</definedName>
    <definedName name="statistics" localSheetId="102" hidden="1">#REF!</definedName>
    <definedName name="statistics" localSheetId="103" hidden="1">#REF!</definedName>
    <definedName name="statistics" localSheetId="104" hidden="1">#REF!</definedName>
    <definedName name="statistics" localSheetId="105" hidden="1">#REF!</definedName>
    <definedName name="statistics" localSheetId="106" hidden="1">#REF!</definedName>
    <definedName name="statistics" localSheetId="107" hidden="1">#REF!</definedName>
    <definedName name="statistics" hidden="1">#REF!</definedName>
    <definedName name="Statistics1" localSheetId="2"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2"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2" hidden="1">#REF!</definedName>
    <definedName name="Statistics1" localSheetId="63" hidden="1">#REF!</definedName>
    <definedName name="Statistics1" localSheetId="64" hidden="1">#REF!</definedName>
    <definedName name="Statistics1" localSheetId="67" hidden="1">#REF!</definedName>
    <definedName name="Statistics1" localSheetId="74" hidden="1">#REF!</definedName>
    <definedName name="Statistics1" localSheetId="88" hidden="1">#REF!</definedName>
    <definedName name="Statistics1" localSheetId="89" hidden="1">#REF!</definedName>
    <definedName name="Statistics1" localSheetId="90" hidden="1">#REF!</definedName>
    <definedName name="Statistics1" localSheetId="98" hidden="1">#REF!</definedName>
    <definedName name="Statistics1" localSheetId="108" hidden="1">#REF!</definedName>
    <definedName name="Statistics1" localSheetId="109" hidden="1">#REF!</definedName>
    <definedName name="Statistics1" localSheetId="110" hidden="1">#REF!</definedName>
    <definedName name="Statistics1" localSheetId="99" hidden="1">#REF!</definedName>
    <definedName name="Statistics1" localSheetId="100" hidden="1">#REF!</definedName>
    <definedName name="Statistics1" localSheetId="101" hidden="1">#REF!</definedName>
    <definedName name="Statistics1" localSheetId="102" hidden="1">#REF!</definedName>
    <definedName name="Statistics1" localSheetId="103" hidden="1">#REF!</definedName>
    <definedName name="Statistics1" localSheetId="104" hidden="1">#REF!</definedName>
    <definedName name="Statistics1" localSheetId="105" hidden="1">#REF!</definedName>
    <definedName name="Statistics1" localSheetId="106" hidden="1">#REF!</definedName>
    <definedName name="Statistics1" localSheetId="107" hidden="1">#REF!</definedName>
    <definedName name="Statistics1" hidden="1">#REF!</definedName>
    <definedName name="statistics2" localSheetId="2"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2"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1" hidden="1">#REF!</definedName>
    <definedName name="statistics2" localSheetId="62" hidden="1">#REF!</definedName>
    <definedName name="statistics2" localSheetId="63" hidden="1">#REF!</definedName>
    <definedName name="statistics2" localSheetId="64" hidden="1">#REF!</definedName>
    <definedName name="statistics2" localSheetId="67" hidden="1">#REF!</definedName>
    <definedName name="statistics2" localSheetId="74" hidden="1">#REF!</definedName>
    <definedName name="statistics2" localSheetId="88" hidden="1">#REF!</definedName>
    <definedName name="statistics2" localSheetId="89" hidden="1">#REF!</definedName>
    <definedName name="statistics2" localSheetId="90" hidden="1">#REF!</definedName>
    <definedName name="statistics2" localSheetId="98" hidden="1">#REF!</definedName>
    <definedName name="statistics2" localSheetId="108" hidden="1">#REF!</definedName>
    <definedName name="statistics2" localSheetId="109" hidden="1">#REF!</definedName>
    <definedName name="statistics2" localSheetId="110" hidden="1">#REF!</definedName>
    <definedName name="statistics2" localSheetId="99" hidden="1">#REF!</definedName>
    <definedName name="statistics2" localSheetId="100" hidden="1">#REF!</definedName>
    <definedName name="statistics2" localSheetId="101" hidden="1">#REF!</definedName>
    <definedName name="statistics2" localSheetId="102" hidden="1">#REF!</definedName>
    <definedName name="statistics2" localSheetId="103" hidden="1">#REF!</definedName>
    <definedName name="statistics2" localSheetId="104" hidden="1">#REF!</definedName>
    <definedName name="statistics2" localSheetId="105" hidden="1">#REF!</definedName>
    <definedName name="statistics2" localSheetId="106" hidden="1">#REF!</definedName>
    <definedName name="statistics2" localSheetId="107" hidden="1">#REF!</definedName>
    <definedName name="statistics2" hidden="1">#REF!</definedName>
    <definedName name="sul" localSheetId="2" hidden="1">#REF!</definedName>
    <definedName name="sul" localSheetId="46" hidden="1">#REF!</definedName>
    <definedName name="sul" localSheetId="47" hidden="1">#REF!</definedName>
    <definedName name="sul" localSheetId="48" hidden="1">#REF!</definedName>
    <definedName name="sul" localSheetId="49" hidden="1">#REF!</definedName>
    <definedName name="sul" localSheetId="50" hidden="1">#REF!</definedName>
    <definedName name="sul" localSheetId="51" hidden="1">#REF!</definedName>
    <definedName name="sul" localSheetId="52" hidden="1">#REF!</definedName>
    <definedName name="sul" localSheetId="56" hidden="1">#REF!</definedName>
    <definedName name="sul" localSheetId="57" hidden="1">#REF!</definedName>
    <definedName name="sul" localSheetId="58" hidden="1">#REF!</definedName>
    <definedName name="sul" localSheetId="59" hidden="1">#REF!</definedName>
    <definedName name="sul" localSheetId="60" hidden="1">#REF!</definedName>
    <definedName name="sul" localSheetId="61" hidden="1">#REF!</definedName>
    <definedName name="sul" localSheetId="62" hidden="1">#REF!</definedName>
    <definedName name="sul" localSheetId="63" hidden="1">#REF!</definedName>
    <definedName name="sul" localSheetId="67" hidden="1">#REF!</definedName>
    <definedName name="sul" localSheetId="74" hidden="1">#REF!</definedName>
    <definedName name="sul" localSheetId="88" hidden="1">#REF!</definedName>
    <definedName name="sul" localSheetId="89" hidden="1">#REF!</definedName>
    <definedName name="sul" localSheetId="90" hidden="1">#REF!</definedName>
    <definedName name="sul" hidden="1">#REF!</definedName>
    <definedName name="Swvu.PLA1." localSheetId="2" hidden="1">'[7]COP FED'!#REF!</definedName>
    <definedName name="Swvu.PLA1." localSheetId="46" hidden="1">'[7]COP FED'!#REF!</definedName>
    <definedName name="Swvu.PLA1." localSheetId="47" hidden="1">'[7]COP FED'!#REF!</definedName>
    <definedName name="Swvu.PLA1." localSheetId="48" hidden="1">'[7]COP FED'!#REF!</definedName>
    <definedName name="Swvu.PLA1." localSheetId="49" hidden="1">'[7]COP FED'!#REF!</definedName>
    <definedName name="Swvu.PLA1." localSheetId="50" hidden="1">'[7]COP FED'!#REF!</definedName>
    <definedName name="Swvu.PLA1." localSheetId="51" hidden="1">'[7]COP FED'!#REF!</definedName>
    <definedName name="Swvu.PLA1." localSheetId="52" hidden="1">'[7]COP FED'!#REF!</definedName>
    <definedName name="Swvu.PLA1." localSheetId="56" hidden="1">'[7]COP FED'!#REF!</definedName>
    <definedName name="Swvu.PLA1." localSheetId="57" hidden="1">'[7]COP FED'!#REF!</definedName>
    <definedName name="Swvu.PLA1." localSheetId="58" hidden="1">'[7]COP FED'!#REF!</definedName>
    <definedName name="Swvu.PLA1." localSheetId="59" hidden="1">'[7]COP FED'!#REF!</definedName>
    <definedName name="Swvu.PLA1." localSheetId="60" hidden="1">'[7]COP FED'!#REF!</definedName>
    <definedName name="Swvu.PLA1." localSheetId="61" hidden="1">'[7]COP FED'!#REF!</definedName>
    <definedName name="Swvu.PLA1." localSheetId="62" hidden="1">'[7]COP FED'!#REF!</definedName>
    <definedName name="Swvu.PLA1." localSheetId="63" hidden="1">'[7]COP FED'!#REF!</definedName>
    <definedName name="Swvu.PLA1." localSheetId="64" hidden="1">'[7]COP FED'!#REF!</definedName>
    <definedName name="Swvu.PLA1." localSheetId="67" hidden="1">'[7]COP FED'!#REF!</definedName>
    <definedName name="Swvu.PLA1." localSheetId="74" hidden="1">'[7]COP FED'!#REF!</definedName>
    <definedName name="Swvu.PLA1." localSheetId="88" hidden="1">'[7]COP FED'!#REF!</definedName>
    <definedName name="Swvu.PLA1." localSheetId="89" hidden="1">'[7]COP FED'!#REF!</definedName>
    <definedName name="Swvu.PLA1." localSheetId="90" hidden="1">'[7]COP FED'!#REF!</definedName>
    <definedName name="Swvu.PLA1." localSheetId="98" hidden="1">'[7]COP FED'!#REF!</definedName>
    <definedName name="Swvu.PLA1." localSheetId="108" hidden="1">'[7]COP FED'!#REF!</definedName>
    <definedName name="Swvu.PLA1." localSheetId="109" hidden="1">'[7]COP FED'!#REF!</definedName>
    <definedName name="Swvu.PLA1." localSheetId="110" hidden="1">'[7]COP FED'!#REF!</definedName>
    <definedName name="Swvu.PLA1." localSheetId="99" hidden="1">'[7]COP FED'!#REF!</definedName>
    <definedName name="Swvu.PLA1." localSheetId="100" hidden="1">'[7]COP FED'!#REF!</definedName>
    <definedName name="Swvu.PLA1." localSheetId="101" hidden="1">'[7]COP FED'!#REF!</definedName>
    <definedName name="Swvu.PLA1." localSheetId="102" hidden="1">'[7]COP FED'!#REF!</definedName>
    <definedName name="Swvu.PLA1." localSheetId="103" hidden="1">'[7]COP FED'!#REF!</definedName>
    <definedName name="Swvu.PLA1." localSheetId="104" hidden="1">'[7]COP FED'!#REF!</definedName>
    <definedName name="Swvu.PLA1." localSheetId="105" hidden="1">'[7]COP FED'!#REF!</definedName>
    <definedName name="Swvu.PLA1." localSheetId="106" hidden="1">'[7]COP FED'!#REF!</definedName>
    <definedName name="Swvu.PLA1." localSheetId="107" hidden="1">'[7]COP FED'!#REF!</definedName>
    <definedName name="Swvu.PLA1." hidden="1">'[7]COP FED'!#REF!</definedName>
    <definedName name="Swvu.PLA2." hidden="1">'[7]COP FED'!$A$1:$N$49</definedName>
    <definedName name="T0" localSheetId="2"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2"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4" hidden="1">{"Main Economic Indicators",#N/A,FALSE,"C"}</definedName>
    <definedName name="T0" localSheetId="74" hidden="1">{"Main Economic Indicators",#N/A,FALSE,"C"}</definedName>
    <definedName name="T0" localSheetId="88" hidden="1">{"Main Economic Indicators",#N/A,FALSE,"C"}</definedName>
    <definedName name="T0" localSheetId="89" hidden="1">{"Main Economic Indicators",#N/A,FALSE,"C"}</definedName>
    <definedName name="T0" localSheetId="90" hidden="1">{"Main Economic Indicators",#N/A,FALSE,"C"}</definedName>
    <definedName name="T0" localSheetId="98" hidden="1">{"Main Economic Indicators",#N/A,FALSE,"C"}</definedName>
    <definedName name="T0" localSheetId="108" hidden="1">{"Main Economic Indicators",#N/A,FALSE,"C"}</definedName>
    <definedName name="T0" localSheetId="109" hidden="1">{"Main Economic Indicators",#N/A,FALSE,"C"}</definedName>
    <definedName name="T0" localSheetId="110" hidden="1">{"Main Economic Indicators",#N/A,FALSE,"C"}</definedName>
    <definedName name="T0" localSheetId="99" hidden="1">{"Main Economic Indicators",#N/A,FALSE,"C"}</definedName>
    <definedName name="T0" localSheetId="100" hidden="1">{"Main Economic Indicators",#N/A,FALSE,"C"}</definedName>
    <definedName name="T0" localSheetId="101" hidden="1">{"Main Economic Indicators",#N/A,FALSE,"C"}</definedName>
    <definedName name="T0" localSheetId="102" hidden="1">{"Main Economic Indicators",#N/A,FALSE,"C"}</definedName>
    <definedName name="T0" localSheetId="103" hidden="1">{"Main Economic Indicators",#N/A,FALSE,"C"}</definedName>
    <definedName name="T0" localSheetId="104" hidden="1">{"Main Economic Indicators",#N/A,FALSE,"C"}</definedName>
    <definedName name="T0" localSheetId="105" hidden="1">{"Main Economic Indicators",#N/A,FALSE,"C"}</definedName>
    <definedName name="T0" localSheetId="106" hidden="1">{"Main Economic Indicators",#N/A,FALSE,"C"}</definedName>
    <definedName name="T0" localSheetId="107" hidden="1">{"Main Economic Indicators",#N/A,FALSE,"C"}</definedName>
    <definedName name="T0" hidden="1">{"Main Economic Indicators",#N/A,FALSE,"C"}</definedName>
    <definedName name="tabw.out2013" localSheetId="2" hidden="1">#REF!</definedName>
    <definedName name="tabw.out2013" localSheetId="46" hidden="1">#REF!</definedName>
    <definedName name="tabw.out2013" localSheetId="47" hidden="1">#REF!</definedName>
    <definedName name="tabw.out2013" localSheetId="48" hidden="1">#REF!</definedName>
    <definedName name="tabw.out2013" localSheetId="49" hidden="1">#REF!</definedName>
    <definedName name="tabw.out2013" localSheetId="50" hidden="1">#REF!</definedName>
    <definedName name="tabw.out2013" localSheetId="51" hidden="1">#REF!</definedName>
    <definedName name="tabw.out2013" localSheetId="52" hidden="1">#REF!</definedName>
    <definedName name="tabw.out2013" localSheetId="56" hidden="1">#REF!</definedName>
    <definedName name="tabw.out2013" localSheetId="57" hidden="1">#REF!</definedName>
    <definedName name="tabw.out2013" localSheetId="58" hidden="1">#REF!</definedName>
    <definedName name="tabw.out2013" localSheetId="59" hidden="1">#REF!</definedName>
    <definedName name="tabw.out2013" localSheetId="60" hidden="1">#REF!</definedName>
    <definedName name="tabw.out2013" localSheetId="61" hidden="1">#REF!</definedName>
    <definedName name="tabw.out2013" localSheetId="62" hidden="1">#REF!</definedName>
    <definedName name="tabw.out2013" localSheetId="63" hidden="1">#REF!</definedName>
    <definedName name="tabw.out2013" localSheetId="67" hidden="1">#REF!</definedName>
    <definedName name="tabw.out2013" localSheetId="74" hidden="1">#REF!</definedName>
    <definedName name="tabw.out2013" localSheetId="88" hidden="1">#REF!</definedName>
    <definedName name="tabw.out2013" localSheetId="89" hidden="1">#REF!</definedName>
    <definedName name="tabw.out2013" localSheetId="90" hidden="1">#REF!</definedName>
    <definedName name="tabw.out2013" localSheetId="98" hidden="1">#REF!</definedName>
    <definedName name="tabw.out2013" localSheetId="108" hidden="1">#REF!</definedName>
    <definedName name="tabw.out2013" localSheetId="109" hidden="1">#REF!</definedName>
    <definedName name="tabw.out2013" localSheetId="110" hidden="1">#REF!</definedName>
    <definedName name="tabw.out2013" localSheetId="99" hidden="1">#REF!</definedName>
    <definedName name="tabw.out2013" localSheetId="100" hidden="1">#REF!</definedName>
    <definedName name="tabw.out2013" localSheetId="101" hidden="1">#REF!</definedName>
    <definedName name="tabw.out2013" localSheetId="102" hidden="1">#REF!</definedName>
    <definedName name="tabw.out2013" localSheetId="103" hidden="1">#REF!</definedName>
    <definedName name="tabw.out2013" localSheetId="104" hidden="1">#REF!</definedName>
    <definedName name="tabw.out2013" localSheetId="105" hidden="1">#REF!</definedName>
    <definedName name="tabw.out2013" localSheetId="106" hidden="1">#REF!</definedName>
    <definedName name="tabw.out2013" localSheetId="107" hidden="1">#REF!</definedName>
    <definedName name="tabw.out2013" hidden="1">#REF!</definedName>
    <definedName name="teset" localSheetId="2"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2" hidden="1">#REF!</definedName>
    <definedName name="test" localSheetId="46" hidden="1">#REF!</definedName>
    <definedName name="test" localSheetId="47" hidden="1">#REF!</definedName>
    <definedName name="test" localSheetId="48" hidden="1">#REF!</definedName>
    <definedName name="test" localSheetId="49" hidden="1">#REF!</definedName>
    <definedName name="test" localSheetId="50" hidden="1">#REF!</definedName>
    <definedName name="test" localSheetId="51" hidden="1">#REF!</definedName>
    <definedName name="test" localSheetId="52" hidden="1">#REF!</definedName>
    <definedName name="test" localSheetId="56" hidden="1">#REF!</definedName>
    <definedName name="test" localSheetId="57" hidden="1">#REF!</definedName>
    <definedName name="test" localSheetId="58" hidden="1">#REF!</definedName>
    <definedName name="test" localSheetId="59" hidden="1">#REF!</definedName>
    <definedName name="test" localSheetId="60" hidden="1">#REF!</definedName>
    <definedName name="test" localSheetId="61" hidden="1">#REF!</definedName>
    <definedName name="test" localSheetId="62" hidden="1">#REF!</definedName>
    <definedName name="test" localSheetId="63" hidden="1">#REF!</definedName>
    <definedName name="test" localSheetId="67" hidden="1">#REF!</definedName>
    <definedName name="test" localSheetId="74" hidden="1">#REF!</definedName>
    <definedName name="test" localSheetId="88" hidden="1">#REF!</definedName>
    <definedName name="test" localSheetId="89" hidden="1">#REF!</definedName>
    <definedName name="test" localSheetId="90" hidden="1">#REF!</definedName>
    <definedName name="test" localSheetId="98" hidden="1">#REF!</definedName>
    <definedName name="test" localSheetId="108" hidden="1">#REF!</definedName>
    <definedName name="test" localSheetId="109" hidden="1">#REF!</definedName>
    <definedName name="test" localSheetId="110" hidden="1">#REF!</definedName>
    <definedName name="test" localSheetId="99" hidden="1">#REF!</definedName>
    <definedName name="test" localSheetId="100" hidden="1">#REF!</definedName>
    <definedName name="test" localSheetId="101" hidden="1">#REF!</definedName>
    <definedName name="test" localSheetId="102" hidden="1">#REF!</definedName>
    <definedName name="test" localSheetId="103" hidden="1">#REF!</definedName>
    <definedName name="test" localSheetId="104" hidden="1">#REF!</definedName>
    <definedName name="test" localSheetId="105" hidden="1">#REF!</definedName>
    <definedName name="test" localSheetId="106" hidden="1">#REF!</definedName>
    <definedName name="test" localSheetId="107" hidden="1">#REF!</definedName>
    <definedName name="test" hidden="1">#REF!</definedName>
    <definedName name="ttt" localSheetId="2"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4" hidden="1">{"PRI",#N/A,FALSE,"Data";"QUA",#N/A,FALSE,"Data";"STR",#N/A,FALSE,"Data";"VAL",#N/A,FALSE,"Data";"WEO",#N/A,FALSE,"Data";"WGT",#N/A,FALSE,"Data"}</definedName>
    <definedName name="ttt" localSheetId="74" hidden="1">{"PRI",#N/A,FALSE,"Data";"QUA",#N/A,FALSE,"Data";"STR",#N/A,FALSE,"Data";"VAL",#N/A,FALSE,"Data";"WEO",#N/A,FALSE,"Data";"WGT",#N/A,FALSE,"Data"}</definedName>
    <definedName name="ttt" localSheetId="88" hidden="1">{"PRI",#N/A,FALSE,"Data";"QUA",#N/A,FALSE,"Data";"STR",#N/A,FALSE,"Data";"VAL",#N/A,FALSE,"Data";"WEO",#N/A,FALSE,"Data";"WGT",#N/A,FALSE,"Data"}</definedName>
    <definedName name="ttt" localSheetId="89" hidden="1">{"PRI",#N/A,FALSE,"Data";"QUA",#N/A,FALSE,"Data";"STR",#N/A,FALSE,"Data";"VAL",#N/A,FALSE,"Data";"WEO",#N/A,FALSE,"Data";"WGT",#N/A,FALSE,"Data"}</definedName>
    <definedName name="ttt" localSheetId="90" hidden="1">{"PRI",#N/A,FALSE,"Data";"QUA",#N/A,FALSE,"Data";"STR",#N/A,FALSE,"Data";"VAL",#N/A,FALSE,"Data";"WEO",#N/A,FALSE,"Data";"WGT",#N/A,FALSE,"Data"}</definedName>
    <definedName name="ttt" localSheetId="98" hidden="1">{"PRI",#N/A,FALSE,"Data";"QUA",#N/A,FALSE,"Data";"STR",#N/A,FALSE,"Data";"VAL",#N/A,FALSE,"Data";"WEO",#N/A,FALSE,"Data";"WGT",#N/A,FALSE,"Data"}</definedName>
    <definedName name="ttt" localSheetId="108" hidden="1">{"PRI",#N/A,FALSE,"Data";"QUA",#N/A,FALSE,"Data";"STR",#N/A,FALSE,"Data";"VAL",#N/A,FALSE,"Data";"WEO",#N/A,FALSE,"Data";"WGT",#N/A,FALSE,"Data"}</definedName>
    <definedName name="ttt" localSheetId="109" hidden="1">{"PRI",#N/A,FALSE,"Data";"QUA",#N/A,FALSE,"Data";"STR",#N/A,FALSE,"Data";"VAL",#N/A,FALSE,"Data";"WEO",#N/A,FALSE,"Data";"WGT",#N/A,FALSE,"Data"}</definedName>
    <definedName name="ttt" localSheetId="110" hidden="1">{"PRI",#N/A,FALSE,"Data";"QUA",#N/A,FALSE,"Data";"STR",#N/A,FALSE,"Data";"VAL",#N/A,FALSE,"Data";"WEO",#N/A,FALSE,"Data";"WGT",#N/A,FALSE,"Data"}</definedName>
    <definedName name="ttt" localSheetId="99" hidden="1">{"PRI",#N/A,FALSE,"Data";"QUA",#N/A,FALSE,"Data";"STR",#N/A,FALSE,"Data";"VAL",#N/A,FALSE,"Data";"WEO",#N/A,FALSE,"Data";"WGT",#N/A,FALSE,"Data"}</definedName>
    <definedName name="ttt" localSheetId="100" hidden="1">{"PRI",#N/A,FALSE,"Data";"QUA",#N/A,FALSE,"Data";"STR",#N/A,FALSE,"Data";"VAL",#N/A,FALSE,"Data";"WEO",#N/A,FALSE,"Data";"WGT",#N/A,FALSE,"Data"}</definedName>
    <definedName name="ttt" localSheetId="101" hidden="1">{"PRI",#N/A,FALSE,"Data";"QUA",#N/A,FALSE,"Data";"STR",#N/A,FALSE,"Data";"VAL",#N/A,FALSE,"Data";"WEO",#N/A,FALSE,"Data";"WGT",#N/A,FALSE,"Data"}</definedName>
    <definedName name="ttt" localSheetId="102" hidden="1">{"PRI",#N/A,FALSE,"Data";"QUA",#N/A,FALSE,"Data";"STR",#N/A,FALSE,"Data";"VAL",#N/A,FALSE,"Data";"WEO",#N/A,FALSE,"Data";"WGT",#N/A,FALSE,"Data"}</definedName>
    <definedName name="ttt" localSheetId="103" hidden="1">{"PRI",#N/A,FALSE,"Data";"QUA",#N/A,FALSE,"Data";"STR",#N/A,FALSE,"Data";"VAL",#N/A,FALSE,"Data";"WEO",#N/A,FALSE,"Data";"WGT",#N/A,FALSE,"Data"}</definedName>
    <definedName name="ttt" localSheetId="104" hidden="1">{"PRI",#N/A,FALSE,"Data";"QUA",#N/A,FALSE,"Data";"STR",#N/A,FALSE,"Data";"VAL",#N/A,FALSE,"Data";"WEO",#N/A,FALSE,"Data";"WGT",#N/A,FALSE,"Data"}</definedName>
    <definedName name="ttt" localSheetId="105" hidden="1">{"PRI",#N/A,FALSE,"Data";"QUA",#N/A,FALSE,"Data";"STR",#N/A,FALSE,"Data";"VAL",#N/A,FALSE,"Data";"WEO",#N/A,FALSE,"Data";"WGT",#N/A,FALSE,"Data"}</definedName>
    <definedName name="ttt" localSheetId="106" hidden="1">{"PRI",#N/A,FALSE,"Data";"QUA",#N/A,FALSE,"Data";"STR",#N/A,FALSE,"Data";"VAL",#N/A,FALSE,"Data";"WEO",#N/A,FALSE,"Data";"WGT",#N/A,FALSE,"Data"}</definedName>
    <definedName name="ttt" localSheetId="107" hidden="1">{"PRI",#N/A,FALSE,"Data";"QUA",#N/A,FALSE,"Data";"STR",#N/A,FALSE,"Data";"VAL",#N/A,FALSE,"Data";"WEO",#N/A,FALSE,"Data";"WGT",#N/A,FALSE,"Data"}</definedName>
    <definedName name="ttt" hidden="1">{"PRI",#N/A,FALSE,"Data";"QUA",#N/A,FALSE,"Data";"STR",#N/A,FALSE,"Data";"VAL",#N/A,FALSE,"Data";"WEO",#N/A,FALSE,"Data";"WGT",#N/A,FALSE,"Data"}</definedName>
    <definedName name="ttttt" localSheetId="2" hidden="1">[17]M!#REF!</definedName>
    <definedName name="ttttt" localSheetId="46" hidden="1">[17]M!#REF!</definedName>
    <definedName name="ttttt" localSheetId="47" hidden="1">[17]M!#REF!</definedName>
    <definedName name="ttttt" localSheetId="48" hidden="1">[17]M!#REF!</definedName>
    <definedName name="ttttt" localSheetId="49" hidden="1">[17]M!#REF!</definedName>
    <definedName name="ttttt" localSheetId="50" hidden="1">[17]M!#REF!</definedName>
    <definedName name="ttttt" localSheetId="51" hidden="1">[17]M!#REF!</definedName>
    <definedName name="ttttt" localSheetId="52" hidden="1">[17]M!#REF!</definedName>
    <definedName name="ttttt" localSheetId="56" hidden="1">[17]M!#REF!</definedName>
    <definedName name="ttttt" localSheetId="57" hidden="1">[17]M!#REF!</definedName>
    <definedName name="ttttt" localSheetId="58" hidden="1">[17]M!#REF!</definedName>
    <definedName name="ttttt" localSheetId="59" hidden="1">[17]M!#REF!</definedName>
    <definedName name="ttttt" localSheetId="60" hidden="1">[17]M!#REF!</definedName>
    <definedName name="ttttt" localSheetId="61" hidden="1">[17]M!#REF!</definedName>
    <definedName name="ttttt" localSheetId="62" hidden="1">[17]M!#REF!</definedName>
    <definedName name="ttttt" localSheetId="63" hidden="1">[17]M!#REF!</definedName>
    <definedName name="ttttt" localSheetId="64" hidden="1">[17]M!#REF!</definedName>
    <definedName name="ttttt" localSheetId="67" hidden="1">[17]M!#REF!</definedName>
    <definedName name="ttttt" localSheetId="74" hidden="1">[17]M!#REF!</definedName>
    <definedName name="ttttt" localSheetId="88" hidden="1">[17]M!#REF!</definedName>
    <definedName name="ttttt" localSheetId="89" hidden="1">[17]M!#REF!</definedName>
    <definedName name="ttttt" localSheetId="90" hidden="1">[17]M!#REF!</definedName>
    <definedName name="ttttt" hidden="1">[17]M!#REF!</definedName>
    <definedName name="tuiuoo" localSheetId="2"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1" hidden="1">#REF!</definedName>
    <definedName name="tuiuoo" localSheetId="52"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63" hidden="1">#REF!</definedName>
    <definedName name="tuiuoo" localSheetId="64" hidden="1">#REF!</definedName>
    <definedName name="tuiuoo" localSheetId="67" hidden="1">#REF!</definedName>
    <definedName name="tuiuoo" localSheetId="74" hidden="1">#REF!</definedName>
    <definedName name="tuiuoo" localSheetId="88" hidden="1">#REF!</definedName>
    <definedName name="tuiuoo" localSheetId="89" hidden="1">#REF!</definedName>
    <definedName name="tuiuoo" localSheetId="90" hidden="1">#REF!</definedName>
    <definedName name="tuiuoo" localSheetId="98" hidden="1">#REF!</definedName>
    <definedName name="tuiuoo" localSheetId="108" hidden="1">#REF!</definedName>
    <definedName name="tuiuoo" localSheetId="109" hidden="1">#REF!</definedName>
    <definedName name="tuiuoo" localSheetId="110" hidden="1">#REF!</definedName>
    <definedName name="tuiuoo" localSheetId="99" hidden="1">#REF!</definedName>
    <definedName name="tuiuoo" localSheetId="100" hidden="1">#REF!</definedName>
    <definedName name="tuiuoo" localSheetId="101" hidden="1">#REF!</definedName>
    <definedName name="tuiuoo" localSheetId="102" hidden="1">#REF!</definedName>
    <definedName name="tuiuoo" localSheetId="103" hidden="1">#REF!</definedName>
    <definedName name="tuiuoo" localSheetId="104" hidden="1">#REF!</definedName>
    <definedName name="tuiuoo" localSheetId="105" hidden="1">#REF!</definedName>
    <definedName name="tuiuoo" localSheetId="106" hidden="1">#REF!</definedName>
    <definedName name="tuiuoo" localSheetId="107" hidden="1">#REF!</definedName>
    <definedName name="tuiuoo" hidden="1">#REF!</definedName>
    <definedName name="ufgywgfewgfyew" localSheetId="2" hidden="1">#REF!</definedName>
    <definedName name="ufgywgfewgfyew" localSheetId="46" hidden="1">#REF!</definedName>
    <definedName name="ufgywgfewgfyew" localSheetId="47" hidden="1">#REF!</definedName>
    <definedName name="ufgywgfewgfyew" localSheetId="48" hidden="1">#REF!</definedName>
    <definedName name="ufgywgfewgfyew" localSheetId="49" hidden="1">#REF!</definedName>
    <definedName name="ufgywgfewgfyew" localSheetId="50" hidden="1">#REF!</definedName>
    <definedName name="ufgywgfewgfyew" localSheetId="51" hidden="1">#REF!</definedName>
    <definedName name="ufgywgfewgfyew" localSheetId="52" hidden="1">#REF!</definedName>
    <definedName name="ufgywgfewgfyew" localSheetId="56" hidden="1">#REF!</definedName>
    <definedName name="ufgywgfewgfyew" localSheetId="57" hidden="1">#REF!</definedName>
    <definedName name="ufgywgfewgfyew" localSheetId="58" hidden="1">#REF!</definedName>
    <definedName name="ufgywgfewgfyew" localSheetId="59" hidden="1">#REF!</definedName>
    <definedName name="ufgywgfewgfyew" localSheetId="60" hidden="1">#REF!</definedName>
    <definedName name="ufgywgfewgfyew" localSheetId="61" hidden="1">#REF!</definedName>
    <definedName name="ufgywgfewgfyew" localSheetId="62" hidden="1">#REF!</definedName>
    <definedName name="ufgywgfewgfyew" localSheetId="63" hidden="1">#REF!</definedName>
    <definedName name="ufgywgfewgfyew" localSheetId="67" hidden="1">#REF!</definedName>
    <definedName name="ufgywgfewgfyew" localSheetId="74" hidden="1">#REF!</definedName>
    <definedName name="ufgywgfewgfyew" localSheetId="88" hidden="1">#REF!</definedName>
    <definedName name="ufgywgfewgfyew" localSheetId="89" hidden="1">#REF!</definedName>
    <definedName name="ufgywgfewgfyew" localSheetId="90" hidden="1">#REF!</definedName>
    <definedName name="ufgywgfewgfyew" localSheetId="98" hidden="1">#REF!</definedName>
    <definedName name="ufgywgfewgfyew" localSheetId="108" hidden="1">#REF!</definedName>
    <definedName name="ufgywgfewgfyew" localSheetId="109" hidden="1">#REF!</definedName>
    <definedName name="ufgywgfewgfyew" localSheetId="110" hidden="1">#REF!</definedName>
    <definedName name="ufgywgfewgfyew" localSheetId="99" hidden="1">#REF!</definedName>
    <definedName name="ufgywgfewgfyew" localSheetId="100" hidden="1">#REF!</definedName>
    <definedName name="ufgywgfewgfyew" localSheetId="101" hidden="1">#REF!</definedName>
    <definedName name="ufgywgfewgfyew" localSheetId="102" hidden="1">#REF!</definedName>
    <definedName name="ufgywgfewgfyew" localSheetId="103" hidden="1">#REF!</definedName>
    <definedName name="ufgywgfewgfyew" localSheetId="104" hidden="1">#REF!</definedName>
    <definedName name="ufgywgfewgfyew" localSheetId="105" hidden="1">#REF!</definedName>
    <definedName name="ufgywgfewgfyew" localSheetId="106" hidden="1">#REF!</definedName>
    <definedName name="ufgywgfewgfyew" localSheetId="107" hidden="1">#REF!</definedName>
    <definedName name="ufgywgfewgfyew" hidden="1">#REF!</definedName>
    <definedName name="uu" localSheetId="2"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4" hidden="1">{"Riqfin97",#N/A,FALSE,"Tran";"Riqfinpro",#N/A,FALSE,"Tran"}</definedName>
    <definedName name="uu" localSheetId="74" hidden="1">{"Riqfin97",#N/A,FALSE,"Tran";"Riqfinpro",#N/A,FALSE,"Tran"}</definedName>
    <definedName name="uu" localSheetId="88" hidden="1">{"Riqfin97",#N/A,FALSE,"Tran";"Riqfinpro",#N/A,FALSE,"Tran"}</definedName>
    <definedName name="uu" localSheetId="89" hidden="1">{"Riqfin97",#N/A,FALSE,"Tran";"Riqfinpro",#N/A,FALSE,"Tran"}</definedName>
    <definedName name="uu" localSheetId="90" hidden="1">{"Riqfin97",#N/A,FALSE,"Tran";"Riqfinpro",#N/A,FALSE,"Tran"}</definedName>
    <definedName name="uu" localSheetId="98" hidden="1">{"Riqfin97",#N/A,FALSE,"Tran";"Riqfinpro",#N/A,FALSE,"Tran"}</definedName>
    <definedName name="uu" localSheetId="108" hidden="1">{"Riqfin97",#N/A,FALSE,"Tran";"Riqfinpro",#N/A,FALSE,"Tran"}</definedName>
    <definedName name="uu" localSheetId="109" hidden="1">{"Riqfin97",#N/A,FALSE,"Tran";"Riqfinpro",#N/A,FALSE,"Tran"}</definedName>
    <definedName name="uu" localSheetId="110" hidden="1">{"Riqfin97",#N/A,FALSE,"Tran";"Riqfinpro",#N/A,FALSE,"Tran"}</definedName>
    <definedName name="uu" localSheetId="99" hidden="1">{"Riqfin97",#N/A,FALSE,"Tran";"Riqfinpro",#N/A,FALSE,"Tran"}</definedName>
    <definedName name="uu" localSheetId="100" hidden="1">{"Riqfin97",#N/A,FALSE,"Tran";"Riqfinpro",#N/A,FALSE,"Tran"}</definedName>
    <definedName name="uu" localSheetId="101" hidden="1">{"Riqfin97",#N/A,FALSE,"Tran";"Riqfinpro",#N/A,FALSE,"Tran"}</definedName>
    <definedName name="uu" localSheetId="102" hidden="1">{"Riqfin97",#N/A,FALSE,"Tran";"Riqfinpro",#N/A,FALSE,"Tran"}</definedName>
    <definedName name="uu" localSheetId="103" hidden="1">{"Riqfin97",#N/A,FALSE,"Tran";"Riqfinpro",#N/A,FALSE,"Tran"}</definedName>
    <definedName name="uu" localSheetId="104" hidden="1">{"Riqfin97",#N/A,FALSE,"Tran";"Riqfinpro",#N/A,FALSE,"Tran"}</definedName>
    <definedName name="uu" localSheetId="105" hidden="1">{"Riqfin97",#N/A,FALSE,"Tran";"Riqfinpro",#N/A,FALSE,"Tran"}</definedName>
    <definedName name="uu" localSheetId="106" hidden="1">{"Riqfin97",#N/A,FALSE,"Tran";"Riqfinpro",#N/A,FALSE,"Tran"}</definedName>
    <definedName name="uu" localSheetId="107" hidden="1">{"Riqfin97",#N/A,FALSE,"Tran";"Riqfinpro",#N/A,FALSE,"Tran"}</definedName>
    <definedName name="uu" hidden="1">{"Riqfin97",#N/A,FALSE,"Tran";"Riqfinpro",#N/A,FALSE,"Tran"}</definedName>
    <definedName name="uuu" localSheetId="2"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4" hidden="1">{"WEO",#N/A,FALSE,"Data";"PRI",#N/A,FALSE,"Data";"QUA",#N/A,FALSE,"Data"}</definedName>
    <definedName name="uuu" localSheetId="74" hidden="1">{"WEO",#N/A,FALSE,"Data";"PRI",#N/A,FALSE,"Data";"QUA",#N/A,FALSE,"Data"}</definedName>
    <definedName name="uuu" localSheetId="88" hidden="1">{"WEO",#N/A,FALSE,"Data";"PRI",#N/A,FALSE,"Data";"QUA",#N/A,FALSE,"Data"}</definedName>
    <definedName name="uuu" localSheetId="89" hidden="1">{"WEO",#N/A,FALSE,"Data";"PRI",#N/A,FALSE,"Data";"QUA",#N/A,FALSE,"Data"}</definedName>
    <definedName name="uuu" localSheetId="90" hidden="1">{"WEO",#N/A,FALSE,"Data";"PRI",#N/A,FALSE,"Data";"QUA",#N/A,FALSE,"Data"}</definedName>
    <definedName name="uuu" localSheetId="98" hidden="1">{"WEO",#N/A,FALSE,"Data";"PRI",#N/A,FALSE,"Data";"QUA",#N/A,FALSE,"Data"}</definedName>
    <definedName name="uuu" localSheetId="108" hidden="1">{"WEO",#N/A,FALSE,"Data";"PRI",#N/A,FALSE,"Data";"QUA",#N/A,FALSE,"Data"}</definedName>
    <definedName name="uuu" localSheetId="109" hidden="1">{"WEO",#N/A,FALSE,"Data";"PRI",#N/A,FALSE,"Data";"QUA",#N/A,FALSE,"Data"}</definedName>
    <definedName name="uuu" localSheetId="110" hidden="1">{"WEO",#N/A,FALSE,"Data";"PRI",#N/A,FALSE,"Data";"QUA",#N/A,FALSE,"Data"}</definedName>
    <definedName name="uuu" localSheetId="99" hidden="1">{"WEO",#N/A,FALSE,"Data";"PRI",#N/A,FALSE,"Data";"QUA",#N/A,FALSE,"Data"}</definedName>
    <definedName name="uuu" localSheetId="100" hidden="1">{"WEO",#N/A,FALSE,"Data";"PRI",#N/A,FALSE,"Data";"QUA",#N/A,FALSE,"Data"}</definedName>
    <definedName name="uuu" localSheetId="101" hidden="1">{"WEO",#N/A,FALSE,"Data";"PRI",#N/A,FALSE,"Data";"QUA",#N/A,FALSE,"Data"}</definedName>
    <definedName name="uuu" localSheetId="102" hidden="1">{"WEO",#N/A,FALSE,"Data";"PRI",#N/A,FALSE,"Data";"QUA",#N/A,FALSE,"Data"}</definedName>
    <definedName name="uuu" localSheetId="103" hidden="1">{"WEO",#N/A,FALSE,"Data";"PRI",#N/A,FALSE,"Data";"QUA",#N/A,FALSE,"Data"}</definedName>
    <definedName name="uuu" localSheetId="104" hidden="1">{"WEO",#N/A,FALSE,"Data";"PRI",#N/A,FALSE,"Data";"QUA",#N/A,FALSE,"Data"}</definedName>
    <definedName name="uuu" localSheetId="105" hidden="1">{"WEO",#N/A,FALSE,"Data";"PRI",#N/A,FALSE,"Data";"QUA",#N/A,FALSE,"Data"}</definedName>
    <definedName name="uuu" localSheetId="106" hidden="1">{"WEO",#N/A,FALSE,"Data";"PRI",#N/A,FALSE,"Data";"QUA",#N/A,FALSE,"Data"}</definedName>
    <definedName name="uuu" localSheetId="107" hidden="1">{"WEO",#N/A,FALSE,"Data";"PRI",#N/A,FALSE,"Data";"QUA",#N/A,FALSE,"Data"}</definedName>
    <definedName name="uuu" hidden="1">{"WEO",#N/A,FALSE,"Data";"PRI",#N/A,FALSE,"Data";"QUA",#N/A,FALSE,"Data"}</definedName>
    <definedName name="v" localSheetId="2" hidden="1">#REF!</definedName>
    <definedName name="v" localSheetId="46" hidden="1">#REF!</definedName>
    <definedName name="v" localSheetId="47" hidden="1">#REF!</definedName>
    <definedName name="v" localSheetId="48" hidden="1">#REF!</definedName>
    <definedName name="v" localSheetId="49" hidden="1">#REF!</definedName>
    <definedName name="v" localSheetId="50" hidden="1">#REF!</definedName>
    <definedName name="v" localSheetId="51" hidden="1">#REF!</definedName>
    <definedName name="v" localSheetId="52" hidden="1">#REF!</definedName>
    <definedName name="v" localSheetId="56" hidden="1">#REF!</definedName>
    <definedName name="v" localSheetId="57" hidden="1">#REF!</definedName>
    <definedName name="v" localSheetId="58" hidden="1">#REF!</definedName>
    <definedName name="v" localSheetId="59" hidden="1">#REF!</definedName>
    <definedName name="v" localSheetId="60" hidden="1">#REF!</definedName>
    <definedName name="v" localSheetId="61" hidden="1">#REF!</definedName>
    <definedName name="v" localSheetId="62" hidden="1">#REF!</definedName>
    <definedName name="v" localSheetId="63" hidden="1">#REF!</definedName>
    <definedName name="v" localSheetId="67" hidden="1">#REF!</definedName>
    <definedName name="v" localSheetId="74" hidden="1">#REF!</definedName>
    <definedName name="v" localSheetId="88" hidden="1">#REF!</definedName>
    <definedName name="v" localSheetId="89" hidden="1">#REF!</definedName>
    <definedName name="v" localSheetId="90" hidden="1">#REF!</definedName>
    <definedName name="v" localSheetId="98" hidden="1">#REF!</definedName>
    <definedName name="v" localSheetId="108" hidden="1">#REF!</definedName>
    <definedName name="v" localSheetId="109" hidden="1">#REF!</definedName>
    <definedName name="v" localSheetId="110" hidden="1">#REF!</definedName>
    <definedName name="v" localSheetId="99" hidden="1">#REF!</definedName>
    <definedName name="v" localSheetId="100" hidden="1">#REF!</definedName>
    <definedName name="v" localSheetId="101" hidden="1">#REF!</definedName>
    <definedName name="v" localSheetId="102" hidden="1">#REF!</definedName>
    <definedName name="v" localSheetId="103" hidden="1">#REF!</definedName>
    <definedName name="v" localSheetId="104" hidden="1">#REF!</definedName>
    <definedName name="v" localSheetId="105" hidden="1">#REF!</definedName>
    <definedName name="v" localSheetId="106" hidden="1">#REF!</definedName>
    <definedName name="v" localSheetId="107" hidden="1">#REF!</definedName>
    <definedName name="v" hidden="1">#REF!</definedName>
    <definedName name="vany" localSheetId="2" hidden="1">#REF!</definedName>
    <definedName name="vany" localSheetId="46" hidden="1">#REF!</definedName>
    <definedName name="vany" localSheetId="47" hidden="1">#REF!</definedName>
    <definedName name="vany" localSheetId="48" hidden="1">#REF!</definedName>
    <definedName name="vany" localSheetId="49" hidden="1">#REF!</definedName>
    <definedName name="vany" localSheetId="50" hidden="1">#REF!</definedName>
    <definedName name="vany" localSheetId="51" hidden="1">#REF!</definedName>
    <definedName name="vany" localSheetId="52" hidden="1">#REF!</definedName>
    <definedName name="vany" localSheetId="56" hidden="1">#REF!</definedName>
    <definedName name="vany" localSheetId="57" hidden="1">#REF!</definedName>
    <definedName name="vany" localSheetId="58" hidden="1">#REF!</definedName>
    <definedName name="vany" localSheetId="59" hidden="1">#REF!</definedName>
    <definedName name="vany" localSheetId="60" hidden="1">#REF!</definedName>
    <definedName name="vany" localSheetId="61" hidden="1">#REF!</definedName>
    <definedName name="vany" localSheetId="62" hidden="1">#REF!</definedName>
    <definedName name="vany" localSheetId="63" hidden="1">#REF!</definedName>
    <definedName name="vany" localSheetId="67" hidden="1">#REF!</definedName>
    <definedName name="vany" localSheetId="74" hidden="1">#REF!</definedName>
    <definedName name="vany" localSheetId="88" hidden="1">#REF!</definedName>
    <definedName name="vany" localSheetId="89" hidden="1">#REF!</definedName>
    <definedName name="vany" localSheetId="90" hidden="1">#REF!</definedName>
    <definedName name="vany" localSheetId="98" hidden="1">#REF!</definedName>
    <definedName name="vany" localSheetId="108" hidden="1">#REF!</definedName>
    <definedName name="vany" localSheetId="109" hidden="1">#REF!</definedName>
    <definedName name="vany" localSheetId="110" hidden="1">#REF!</definedName>
    <definedName name="vany" localSheetId="99" hidden="1">#REF!</definedName>
    <definedName name="vany" localSheetId="100" hidden="1">#REF!</definedName>
    <definedName name="vany" localSheetId="101" hidden="1">#REF!</definedName>
    <definedName name="vany" localSheetId="102" hidden="1">#REF!</definedName>
    <definedName name="vany" localSheetId="103" hidden="1">#REF!</definedName>
    <definedName name="vany" localSheetId="104" hidden="1">#REF!</definedName>
    <definedName name="vany" localSheetId="105" hidden="1">#REF!</definedName>
    <definedName name="vany" localSheetId="106" hidden="1">#REF!</definedName>
    <definedName name="vany" localSheetId="107" hidden="1">#REF!</definedName>
    <definedName name="vany" hidden="1">#REF!</definedName>
    <definedName name="we" localSheetId="2" hidden="1">#REF!</definedName>
    <definedName name="we" localSheetId="46" hidden="1">#REF!</definedName>
    <definedName name="we" localSheetId="47" hidden="1">#REF!</definedName>
    <definedName name="we" localSheetId="48" hidden="1">#REF!</definedName>
    <definedName name="we" localSheetId="49" hidden="1">#REF!</definedName>
    <definedName name="we" localSheetId="50" hidden="1">#REF!</definedName>
    <definedName name="we" localSheetId="51" hidden="1">#REF!</definedName>
    <definedName name="we" localSheetId="52"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61" hidden="1">#REF!</definedName>
    <definedName name="we" localSheetId="62" hidden="1">#REF!</definedName>
    <definedName name="we" localSheetId="63" hidden="1">#REF!</definedName>
    <definedName name="we" localSheetId="67" hidden="1">#REF!</definedName>
    <definedName name="we" localSheetId="74" hidden="1">#REF!</definedName>
    <definedName name="we" localSheetId="88" hidden="1">#REF!</definedName>
    <definedName name="we" localSheetId="89" hidden="1">#REF!</definedName>
    <definedName name="we" localSheetId="90" hidden="1">#REF!</definedName>
    <definedName name="we" localSheetId="98" hidden="1">#REF!</definedName>
    <definedName name="we" localSheetId="108" hidden="1">#REF!</definedName>
    <definedName name="we" localSheetId="109" hidden="1">#REF!</definedName>
    <definedName name="we" localSheetId="110" hidden="1">#REF!</definedName>
    <definedName name="we" localSheetId="99" hidden="1">#REF!</definedName>
    <definedName name="we" localSheetId="100" hidden="1">#REF!</definedName>
    <definedName name="we" localSheetId="101" hidden="1">#REF!</definedName>
    <definedName name="we" localSheetId="102" hidden="1">#REF!</definedName>
    <definedName name="we" localSheetId="103" hidden="1">#REF!</definedName>
    <definedName name="we" localSheetId="104" hidden="1">#REF!</definedName>
    <definedName name="we" localSheetId="105" hidden="1">#REF!</definedName>
    <definedName name="we" localSheetId="106" hidden="1">#REF!</definedName>
    <definedName name="we" localSheetId="107" hidden="1">#REF!</definedName>
    <definedName name="we" hidden="1">#REF!</definedName>
    <definedName name="what" localSheetId="2"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52"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4" hidden="1">{"Main Economic Indicators",#N/A,FALSE,"C"}</definedName>
    <definedName name="what" localSheetId="74" hidden="1">{"Main Economic Indicators",#N/A,FALSE,"C"}</definedName>
    <definedName name="what" localSheetId="88" hidden="1">{"Main Economic Indicators",#N/A,FALSE,"C"}</definedName>
    <definedName name="what" localSheetId="89" hidden="1">{"Main Economic Indicators",#N/A,FALSE,"C"}</definedName>
    <definedName name="what" localSheetId="90" hidden="1">{"Main Economic Indicators",#N/A,FALSE,"C"}</definedName>
    <definedName name="what" localSheetId="98" hidden="1">{"Main Economic Indicators",#N/A,FALSE,"C"}</definedName>
    <definedName name="what" localSheetId="108" hidden="1">{"Main Economic Indicators",#N/A,FALSE,"C"}</definedName>
    <definedName name="what" localSheetId="109" hidden="1">{"Main Economic Indicators",#N/A,FALSE,"C"}</definedName>
    <definedName name="what" localSheetId="110" hidden="1">{"Main Economic Indicators",#N/A,FALSE,"C"}</definedName>
    <definedName name="what" localSheetId="99" hidden="1">{"Main Economic Indicators",#N/A,FALSE,"C"}</definedName>
    <definedName name="what" localSheetId="100" hidden="1">{"Main Economic Indicators",#N/A,FALSE,"C"}</definedName>
    <definedName name="what" localSheetId="101" hidden="1">{"Main Economic Indicators",#N/A,FALSE,"C"}</definedName>
    <definedName name="what" localSheetId="102" hidden="1">{"Main Economic Indicators",#N/A,FALSE,"C"}</definedName>
    <definedName name="what" localSheetId="103" hidden="1">{"Main Economic Indicators",#N/A,FALSE,"C"}</definedName>
    <definedName name="what" localSheetId="104" hidden="1">{"Main Economic Indicators",#N/A,FALSE,"C"}</definedName>
    <definedName name="what" localSheetId="105" hidden="1">{"Main Economic Indicators",#N/A,FALSE,"C"}</definedName>
    <definedName name="what" localSheetId="106" hidden="1">{"Main Economic Indicators",#N/A,FALSE,"C"}</definedName>
    <definedName name="what" localSheetId="107" hidden="1">{"Main Economic Indicators",#N/A,FALSE,"C"}</definedName>
    <definedName name="what" hidden="1">{"Main Economic Indicators",#N/A,FALSE,"C"}</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2"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4" hidden="1">{#N/A,#N/A,FALSE,"BANKS"}</definedName>
    <definedName name="wrn.BANKS." localSheetId="74" hidden="1">{#N/A,#N/A,FALSE,"BANKS"}</definedName>
    <definedName name="wrn.BANKS." localSheetId="88" hidden="1">{#N/A,#N/A,FALSE,"BANKS"}</definedName>
    <definedName name="wrn.BANKS." localSheetId="89" hidden="1">{#N/A,#N/A,FALSE,"BANKS"}</definedName>
    <definedName name="wrn.BANKS." localSheetId="90" hidden="1">{#N/A,#N/A,FALSE,"BANKS"}</definedName>
    <definedName name="wrn.BANKS." localSheetId="98" hidden="1">{#N/A,#N/A,FALSE,"BANKS"}</definedName>
    <definedName name="wrn.BANKS." localSheetId="108" hidden="1">{#N/A,#N/A,FALSE,"BANKS"}</definedName>
    <definedName name="wrn.BANKS." localSheetId="109" hidden="1">{#N/A,#N/A,FALSE,"BANKS"}</definedName>
    <definedName name="wrn.BANKS." localSheetId="110" hidden="1">{#N/A,#N/A,FALSE,"BANKS"}</definedName>
    <definedName name="wrn.BANKS." localSheetId="99" hidden="1">{#N/A,#N/A,FALSE,"BANKS"}</definedName>
    <definedName name="wrn.BANKS." localSheetId="100" hidden="1">{#N/A,#N/A,FALSE,"BANKS"}</definedName>
    <definedName name="wrn.BANKS." localSheetId="101" hidden="1">{#N/A,#N/A,FALSE,"BANKS"}</definedName>
    <definedName name="wrn.BANKS." localSheetId="102" hidden="1">{#N/A,#N/A,FALSE,"BANKS"}</definedName>
    <definedName name="wrn.BANKS." localSheetId="103" hidden="1">{#N/A,#N/A,FALSE,"BANKS"}</definedName>
    <definedName name="wrn.BANKS." localSheetId="104" hidden="1">{#N/A,#N/A,FALSE,"BANKS"}</definedName>
    <definedName name="wrn.BANKS." localSheetId="105" hidden="1">{#N/A,#N/A,FALSE,"BANKS"}</definedName>
    <definedName name="wrn.BANKS." localSheetId="106" hidden="1">{#N/A,#N/A,FALSE,"BANKS"}</definedName>
    <definedName name="wrn.BANKS." localSheetId="107" hidden="1">{#N/A,#N/A,FALSE,"BANKS"}</definedName>
    <definedName name="wrn.BANKS." hidden="1">{#N/A,#N/A,FALSE,"BANKS"}</definedName>
    <definedName name="wrn.BMA." localSheetId="2"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4" hidden="1">{"3",#N/A,FALSE,"BASE MONETARIA";"4",#N/A,FALSE,"BASE MONETARIA"}</definedName>
    <definedName name="wrn.BMA." localSheetId="74" hidden="1">{"3",#N/A,FALSE,"BASE MONETARIA";"4",#N/A,FALSE,"BASE MONETARIA"}</definedName>
    <definedName name="wrn.BMA." localSheetId="88" hidden="1">{"3",#N/A,FALSE,"BASE MONETARIA";"4",#N/A,FALSE,"BASE MONETARIA"}</definedName>
    <definedName name="wrn.BMA." localSheetId="89" hidden="1">{"3",#N/A,FALSE,"BASE MONETARIA";"4",#N/A,FALSE,"BASE MONETARIA"}</definedName>
    <definedName name="wrn.BMA." localSheetId="90" hidden="1">{"3",#N/A,FALSE,"BASE MONETARIA";"4",#N/A,FALSE,"BASE MONETARIA"}</definedName>
    <definedName name="wrn.BMA." localSheetId="98" hidden="1">{"3",#N/A,FALSE,"BASE MONETARIA";"4",#N/A,FALSE,"BASE MONETARIA"}</definedName>
    <definedName name="wrn.BMA." localSheetId="108" hidden="1">{"3",#N/A,FALSE,"BASE MONETARIA";"4",#N/A,FALSE,"BASE MONETARIA"}</definedName>
    <definedName name="wrn.BMA." localSheetId="109" hidden="1">{"3",#N/A,FALSE,"BASE MONETARIA";"4",#N/A,FALSE,"BASE MONETARIA"}</definedName>
    <definedName name="wrn.BMA." localSheetId="110" hidden="1">{"3",#N/A,FALSE,"BASE MONETARIA";"4",#N/A,FALSE,"BASE MONETARIA"}</definedName>
    <definedName name="wrn.BMA." localSheetId="99" hidden="1">{"3",#N/A,FALSE,"BASE MONETARIA";"4",#N/A,FALSE,"BASE MONETARIA"}</definedName>
    <definedName name="wrn.BMA." localSheetId="100" hidden="1">{"3",#N/A,FALSE,"BASE MONETARIA";"4",#N/A,FALSE,"BASE MONETARIA"}</definedName>
    <definedName name="wrn.BMA." localSheetId="101" hidden="1">{"3",#N/A,FALSE,"BASE MONETARIA";"4",#N/A,FALSE,"BASE MONETARIA"}</definedName>
    <definedName name="wrn.BMA." localSheetId="102" hidden="1">{"3",#N/A,FALSE,"BASE MONETARIA";"4",#N/A,FALSE,"BASE MONETARIA"}</definedName>
    <definedName name="wrn.BMA." localSheetId="103" hidden="1">{"3",#N/A,FALSE,"BASE MONETARIA";"4",#N/A,FALSE,"BASE MONETARIA"}</definedName>
    <definedName name="wrn.BMA." localSheetId="104" hidden="1">{"3",#N/A,FALSE,"BASE MONETARIA";"4",#N/A,FALSE,"BASE MONETARIA"}</definedName>
    <definedName name="wrn.BMA." localSheetId="105" hidden="1">{"3",#N/A,FALSE,"BASE MONETARIA";"4",#N/A,FALSE,"BASE MONETARIA"}</definedName>
    <definedName name="wrn.BMA." localSheetId="106" hidden="1">{"3",#N/A,FALSE,"BASE MONETARIA";"4",#N/A,FALSE,"BASE MONETARIA"}</definedName>
    <definedName name="wrn.BMA." localSheetId="107" hidden="1">{"3",#N/A,FALSE,"BASE MONETARIA";"4",#N/A,FALSE,"BASE MONETARIA"}</definedName>
    <definedName name="wrn.BMA." hidden="1">{"3",#N/A,FALSE,"BASE MONETARIA";"4",#N/A,FALSE,"BASE MONETARIA"}</definedName>
    <definedName name="wrn.BOP." localSheetId="2"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4" hidden="1">{#N/A,#N/A,FALSE,"BOP"}</definedName>
    <definedName name="wrn.BOP." localSheetId="74" hidden="1">{#N/A,#N/A,FALSE,"BOP"}</definedName>
    <definedName name="wrn.BOP." localSheetId="88" hidden="1">{#N/A,#N/A,FALSE,"BOP"}</definedName>
    <definedName name="wrn.BOP." localSheetId="89" hidden="1">{#N/A,#N/A,FALSE,"BOP"}</definedName>
    <definedName name="wrn.BOP." localSheetId="90" hidden="1">{#N/A,#N/A,FALSE,"BOP"}</definedName>
    <definedName name="wrn.BOP." localSheetId="98" hidden="1">{#N/A,#N/A,FALSE,"BOP"}</definedName>
    <definedName name="wrn.BOP." localSheetId="108" hidden="1">{#N/A,#N/A,FALSE,"BOP"}</definedName>
    <definedName name="wrn.BOP." localSheetId="109" hidden="1">{#N/A,#N/A,FALSE,"BOP"}</definedName>
    <definedName name="wrn.BOP." localSheetId="110" hidden="1">{#N/A,#N/A,FALSE,"BOP"}</definedName>
    <definedName name="wrn.BOP." localSheetId="99" hidden="1">{#N/A,#N/A,FALSE,"BOP"}</definedName>
    <definedName name="wrn.BOP." localSheetId="100" hidden="1">{#N/A,#N/A,FALSE,"BOP"}</definedName>
    <definedName name="wrn.BOP." localSheetId="101" hidden="1">{#N/A,#N/A,FALSE,"BOP"}</definedName>
    <definedName name="wrn.BOP." localSheetId="102" hidden="1">{#N/A,#N/A,FALSE,"BOP"}</definedName>
    <definedName name="wrn.BOP." localSheetId="103" hidden="1">{#N/A,#N/A,FALSE,"BOP"}</definedName>
    <definedName name="wrn.BOP." localSheetId="104" hidden="1">{#N/A,#N/A,FALSE,"BOP"}</definedName>
    <definedName name="wrn.BOP." localSheetId="105" hidden="1">{#N/A,#N/A,FALSE,"BOP"}</definedName>
    <definedName name="wrn.BOP." localSheetId="106" hidden="1">{#N/A,#N/A,FALSE,"BOP"}</definedName>
    <definedName name="wrn.BOP." localSheetId="107" hidden="1">{#N/A,#N/A,FALSE,"BOP"}</definedName>
    <definedName name="wrn.BOP." hidden="1">{#N/A,#N/A,FALSE,"BOP"}</definedName>
    <definedName name="wrn.BOP_MIDTERM." localSheetId="2"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74"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8"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99"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hidden="1">{"BOP_TAB",#N/A,FALSE,"N";"MIDTERM_TAB",#N/A,FALSE,"O"}</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88"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90" hidden="1">{#N/A,#N/A,TRUE,"Tab_1 Economic Ind.";#N/A,#N/A,TRUE,"Tab_2  Public Sector Op.";#N/A,#N/A,TRUE,"Tab_3";#N/A,#N/A,TRUE,"Tab_4 Monetary";#N/A,#N/A,TRUE,"Tab_5 Medium-Term Outlook";#N/A,#N/A,TRUE,"Tab_6";#N/A,#N/A,TRUE,"Tab_7 Indicators of Ext. Vul."}</definedName>
    <definedName name="wrn.Briefing._.Tables." localSheetId="98"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110" hidden="1">{#N/A,#N/A,TRUE,"Tab_1 Economic Ind.";#N/A,#N/A,TRUE,"Tab_2  Public Sector Op.";#N/A,#N/A,TRUE,"Tab_3";#N/A,#N/A,TRUE,"Tab_4 Monetary";#N/A,#N/A,TRUE,"Tab_5 Medium-Term Outlook";#N/A,#N/A,TRUE,"Tab_6";#N/A,#N/A,TRUE,"Tab_7 Indicators of Ext. Vul."}</definedName>
    <definedName name="wrn.Briefing._.Tables." localSheetId="99" hidden="1">{#N/A,#N/A,TRUE,"Tab_1 Economic Ind.";#N/A,#N/A,TRUE,"Tab_2  Public Sector Op.";#N/A,#N/A,TRUE,"Tab_3";#N/A,#N/A,TRUE,"Tab_4 Monetary";#N/A,#N/A,TRUE,"Tab_5 Medium-Term Outlook";#N/A,#N/A,TRUE,"Tab_6";#N/A,#N/A,TRUE,"Tab_7 Indicators of Ext. Vul."}</definedName>
    <definedName name="wrn.Briefing._.Tables." localSheetId="100" hidden="1">{#N/A,#N/A,TRUE,"Tab_1 Economic Ind.";#N/A,#N/A,TRUE,"Tab_2  Public Sector Op.";#N/A,#N/A,TRUE,"Tab_3";#N/A,#N/A,TRUE,"Tab_4 Monetary";#N/A,#N/A,TRUE,"Tab_5 Medium-Term Outlook";#N/A,#N/A,TRUE,"Tab_6";#N/A,#N/A,TRUE,"Tab_7 Indicators of Ext. Vul."}</definedName>
    <definedName name="wrn.Briefing._.Tables." localSheetId="101"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4"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2"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4" hidden="1">{#N/A,#N/A,FALSE,"CREDIT"}</definedName>
    <definedName name="wrn.CREDIT." localSheetId="74" hidden="1">{#N/A,#N/A,FALSE,"CREDIT"}</definedName>
    <definedName name="wrn.CREDIT." localSheetId="88" hidden="1">{#N/A,#N/A,FALSE,"CREDIT"}</definedName>
    <definedName name="wrn.CREDIT." localSheetId="89" hidden="1">{#N/A,#N/A,FALSE,"CREDIT"}</definedName>
    <definedName name="wrn.CREDIT." localSheetId="90" hidden="1">{#N/A,#N/A,FALSE,"CREDIT"}</definedName>
    <definedName name="wrn.CREDIT." localSheetId="98" hidden="1">{#N/A,#N/A,FALSE,"CREDIT"}</definedName>
    <definedName name="wrn.CREDIT." localSheetId="108" hidden="1">{#N/A,#N/A,FALSE,"CREDIT"}</definedName>
    <definedName name="wrn.CREDIT." localSheetId="109" hidden="1">{#N/A,#N/A,FALSE,"CREDIT"}</definedName>
    <definedName name="wrn.CREDIT." localSheetId="110" hidden="1">{#N/A,#N/A,FALSE,"CREDIT"}</definedName>
    <definedName name="wrn.CREDIT." localSheetId="99" hidden="1">{#N/A,#N/A,FALSE,"CREDIT"}</definedName>
    <definedName name="wrn.CREDIT." localSheetId="100" hidden="1">{#N/A,#N/A,FALSE,"CREDIT"}</definedName>
    <definedName name="wrn.CREDIT." localSheetId="101" hidden="1">{#N/A,#N/A,FALSE,"CREDIT"}</definedName>
    <definedName name="wrn.CREDIT." localSheetId="102" hidden="1">{#N/A,#N/A,FALSE,"CREDIT"}</definedName>
    <definedName name="wrn.CREDIT." localSheetId="103" hidden="1">{#N/A,#N/A,FALSE,"CREDIT"}</definedName>
    <definedName name="wrn.CREDIT." localSheetId="104" hidden="1">{#N/A,#N/A,FALSE,"CREDIT"}</definedName>
    <definedName name="wrn.CREDIT." localSheetId="105" hidden="1">{#N/A,#N/A,FALSE,"CREDIT"}</definedName>
    <definedName name="wrn.CREDIT." localSheetId="106" hidden="1">{#N/A,#N/A,FALSE,"CREDIT"}</definedName>
    <definedName name="wrn.CREDIT." localSheetId="107" hidden="1">{#N/A,#N/A,FALSE,"CREDIT"}</definedName>
    <definedName name="wrn.CREDIT." hidden="1">{#N/A,#N/A,FALSE,"CREDIT"}</definedName>
    <definedName name="wrn.DEBTSVC." localSheetId="2"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4" hidden="1">{#N/A,#N/A,FALSE,"DEBTSVC"}</definedName>
    <definedName name="wrn.DEBTSVC." localSheetId="74" hidden="1">{#N/A,#N/A,FALSE,"DEBTSVC"}</definedName>
    <definedName name="wrn.DEBTSVC." localSheetId="88" hidden="1">{#N/A,#N/A,FALSE,"DEBTSVC"}</definedName>
    <definedName name="wrn.DEBTSVC." localSheetId="89" hidden="1">{#N/A,#N/A,FALSE,"DEBTSVC"}</definedName>
    <definedName name="wrn.DEBTSVC." localSheetId="90" hidden="1">{#N/A,#N/A,FALSE,"DEBTSVC"}</definedName>
    <definedName name="wrn.DEBTSVC." localSheetId="98" hidden="1">{#N/A,#N/A,FALSE,"DEBTSVC"}</definedName>
    <definedName name="wrn.DEBTSVC." localSheetId="108" hidden="1">{#N/A,#N/A,FALSE,"DEBTSVC"}</definedName>
    <definedName name="wrn.DEBTSVC." localSheetId="109" hidden="1">{#N/A,#N/A,FALSE,"DEBTSVC"}</definedName>
    <definedName name="wrn.DEBTSVC." localSheetId="110" hidden="1">{#N/A,#N/A,FALSE,"DEBTSVC"}</definedName>
    <definedName name="wrn.DEBTSVC." localSheetId="99" hidden="1">{#N/A,#N/A,FALSE,"DEBTSVC"}</definedName>
    <definedName name="wrn.DEBTSVC." localSheetId="100" hidden="1">{#N/A,#N/A,FALSE,"DEBTSVC"}</definedName>
    <definedName name="wrn.DEBTSVC." localSheetId="101" hidden="1">{#N/A,#N/A,FALSE,"DEBTSVC"}</definedName>
    <definedName name="wrn.DEBTSVC." localSheetId="102" hidden="1">{#N/A,#N/A,FALSE,"DEBTSVC"}</definedName>
    <definedName name="wrn.DEBTSVC." localSheetId="103" hidden="1">{#N/A,#N/A,FALSE,"DEBTSVC"}</definedName>
    <definedName name="wrn.DEBTSVC." localSheetId="104" hidden="1">{#N/A,#N/A,FALSE,"DEBTSVC"}</definedName>
    <definedName name="wrn.DEBTSVC." localSheetId="105" hidden="1">{#N/A,#N/A,FALSE,"DEBTSVC"}</definedName>
    <definedName name="wrn.DEBTSVC." localSheetId="106" hidden="1">{#N/A,#N/A,FALSE,"DEBTSVC"}</definedName>
    <definedName name="wrn.DEBTSVC." localSheetId="107" hidden="1">{#N/A,#N/A,FALSE,"DEBTSVC"}</definedName>
    <definedName name="wrn.DEBTSVC." hidden="1">{#N/A,#N/A,FALSE,"DEBTSVC"}</definedName>
    <definedName name="wrn.DEPO." localSheetId="2"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4" hidden="1">{#N/A,#N/A,FALSE,"DEPO"}</definedName>
    <definedName name="wrn.DEPO." localSheetId="74" hidden="1">{#N/A,#N/A,FALSE,"DEPO"}</definedName>
    <definedName name="wrn.DEPO." localSheetId="88" hidden="1">{#N/A,#N/A,FALSE,"DEPO"}</definedName>
    <definedName name="wrn.DEPO." localSheetId="89" hidden="1">{#N/A,#N/A,FALSE,"DEPO"}</definedName>
    <definedName name="wrn.DEPO." localSheetId="90" hidden="1">{#N/A,#N/A,FALSE,"DEPO"}</definedName>
    <definedName name="wrn.DEPO." localSheetId="98" hidden="1">{#N/A,#N/A,FALSE,"DEPO"}</definedName>
    <definedName name="wrn.DEPO." localSheetId="108" hidden="1">{#N/A,#N/A,FALSE,"DEPO"}</definedName>
    <definedName name="wrn.DEPO." localSheetId="109" hidden="1">{#N/A,#N/A,FALSE,"DEPO"}</definedName>
    <definedName name="wrn.DEPO." localSheetId="110" hidden="1">{#N/A,#N/A,FALSE,"DEPO"}</definedName>
    <definedName name="wrn.DEPO." localSheetId="99" hidden="1">{#N/A,#N/A,FALSE,"DEPO"}</definedName>
    <definedName name="wrn.DEPO." localSheetId="100" hidden="1">{#N/A,#N/A,FALSE,"DEPO"}</definedName>
    <definedName name="wrn.DEPO." localSheetId="101" hidden="1">{#N/A,#N/A,FALSE,"DEPO"}</definedName>
    <definedName name="wrn.DEPO." localSheetId="102" hidden="1">{#N/A,#N/A,FALSE,"DEPO"}</definedName>
    <definedName name="wrn.DEPO." localSheetId="103" hidden="1">{#N/A,#N/A,FALSE,"DEPO"}</definedName>
    <definedName name="wrn.DEPO." localSheetId="104" hidden="1">{#N/A,#N/A,FALSE,"DEPO"}</definedName>
    <definedName name="wrn.DEPO." localSheetId="105" hidden="1">{#N/A,#N/A,FALSE,"DEPO"}</definedName>
    <definedName name="wrn.DEPO." localSheetId="106" hidden="1">{#N/A,#N/A,FALSE,"DEPO"}</definedName>
    <definedName name="wrn.DEPO." localSheetId="107" hidden="1">{#N/A,#N/A,FALSE,"DEPO"}</definedName>
    <definedName name="wrn.DEPO." hidden="1">{#N/A,#N/A,FALSE,"DEPO"}</definedName>
    <definedName name="wrn.Dept._.reporting." localSheetId="2" hidden="1">{#N/A,#N/A,TRUE,"Table1USD";#N/A,#N/A,TRUE,"Table1GBP"}</definedName>
    <definedName name="wrn.Dept._.reporting." localSheetId="46" hidden="1">{#N/A,#N/A,TRUE,"Table1USD";#N/A,#N/A,TRUE,"Table1GBP"}</definedName>
    <definedName name="wrn.Dept._.reporting." localSheetId="47" hidden="1">{#N/A,#N/A,TRUE,"Table1USD";#N/A,#N/A,TRUE,"Table1GBP"}</definedName>
    <definedName name="wrn.Dept._.reporting." localSheetId="48"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0"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localSheetId="63" hidden="1">{#N/A,#N/A,TRUE,"Table1USD";#N/A,#N/A,TRUE,"Table1GBP"}</definedName>
    <definedName name="wrn.Dept._.reporting." localSheetId="74" hidden="1">{#N/A,#N/A,TRUE,"Table1USD";#N/A,#N/A,TRUE,"Table1GBP"}</definedName>
    <definedName name="wrn.Dept._.reporting." localSheetId="88" hidden="1">{#N/A,#N/A,TRUE,"Table1USD";#N/A,#N/A,TRUE,"Table1GBP"}</definedName>
    <definedName name="wrn.Dept._.reporting." localSheetId="89" hidden="1">{#N/A,#N/A,TRUE,"Table1USD";#N/A,#N/A,TRUE,"Table1GBP"}</definedName>
    <definedName name="wrn.Dept._.reporting." localSheetId="90" hidden="1">{#N/A,#N/A,TRUE,"Table1USD";#N/A,#N/A,TRUE,"Table1GBP"}</definedName>
    <definedName name="wrn.Dept._.reporting." localSheetId="98" hidden="1">{#N/A,#N/A,TRUE,"Table1USD";#N/A,#N/A,TRUE,"Table1GBP"}</definedName>
    <definedName name="wrn.Dept._.reporting." localSheetId="108" hidden="1">{#N/A,#N/A,TRUE,"Table1USD";#N/A,#N/A,TRUE,"Table1GBP"}</definedName>
    <definedName name="wrn.Dept._.reporting." localSheetId="109" hidden="1">{#N/A,#N/A,TRUE,"Table1USD";#N/A,#N/A,TRUE,"Table1GBP"}</definedName>
    <definedName name="wrn.Dept._.reporting." localSheetId="110" hidden="1">{#N/A,#N/A,TRUE,"Table1USD";#N/A,#N/A,TRUE,"Table1GBP"}</definedName>
    <definedName name="wrn.Dept._.reporting." localSheetId="99" hidden="1">{#N/A,#N/A,TRUE,"Table1USD";#N/A,#N/A,TRUE,"Table1GBP"}</definedName>
    <definedName name="wrn.Dept._.reporting." localSheetId="100" hidden="1">{#N/A,#N/A,TRUE,"Table1USD";#N/A,#N/A,TRUE,"Table1GBP"}</definedName>
    <definedName name="wrn.Dept._.reporting." localSheetId="101" hidden="1">{#N/A,#N/A,TRUE,"Table1USD";#N/A,#N/A,TRUE,"Table1GBP"}</definedName>
    <definedName name="wrn.Dept._.reporting." localSheetId="102" hidden="1">{#N/A,#N/A,TRUE,"Table1USD";#N/A,#N/A,TRUE,"Table1GBP"}</definedName>
    <definedName name="wrn.Dept._.reporting." localSheetId="103" hidden="1">{#N/A,#N/A,TRUE,"Table1USD";#N/A,#N/A,TRUE,"Table1GBP"}</definedName>
    <definedName name="wrn.Dept._.reporting." localSheetId="104" hidden="1">{#N/A,#N/A,TRUE,"Table1USD";#N/A,#N/A,TRUE,"Table1GBP"}</definedName>
    <definedName name="wrn.Dept._.reporting." localSheetId="105" hidden="1">{#N/A,#N/A,TRUE,"Table1USD";#N/A,#N/A,TRUE,"Table1GBP"}</definedName>
    <definedName name="wrn.Dept._.reporting." localSheetId="106" hidden="1">{#N/A,#N/A,TRUE,"Table1USD";#N/A,#N/A,TRUE,"Table1GBP"}</definedName>
    <definedName name="wrn.Dept._.reporting." localSheetId="107" hidden="1">{#N/A,#N/A,TRUE,"Table1USD";#N/A,#N/A,TRUE,"Table1GBP"}</definedName>
    <definedName name="wrn.Dept._.reporting." hidden="1">{#N/A,#N/A,TRUE,"Table1USD";#N/A,#N/A,TRUE,"Table1GBP"}</definedName>
    <definedName name="wrn.EXCISE." localSheetId="2"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4" hidden="1">{#N/A,#N/A,FALSE,"EXCISE"}</definedName>
    <definedName name="wrn.EXCISE." localSheetId="74" hidden="1">{#N/A,#N/A,FALSE,"EXCISE"}</definedName>
    <definedName name="wrn.EXCISE." localSheetId="88" hidden="1">{#N/A,#N/A,FALSE,"EXCISE"}</definedName>
    <definedName name="wrn.EXCISE." localSheetId="89" hidden="1">{#N/A,#N/A,FALSE,"EXCISE"}</definedName>
    <definedName name="wrn.EXCISE." localSheetId="90" hidden="1">{#N/A,#N/A,FALSE,"EXCISE"}</definedName>
    <definedName name="wrn.EXCISE." localSheetId="98" hidden="1">{#N/A,#N/A,FALSE,"EXCISE"}</definedName>
    <definedName name="wrn.EXCISE." localSheetId="108" hidden="1">{#N/A,#N/A,FALSE,"EXCISE"}</definedName>
    <definedName name="wrn.EXCISE." localSheetId="109" hidden="1">{#N/A,#N/A,FALSE,"EXCISE"}</definedName>
    <definedName name="wrn.EXCISE." localSheetId="110" hidden="1">{#N/A,#N/A,FALSE,"EXCISE"}</definedName>
    <definedName name="wrn.EXCISE." localSheetId="99" hidden="1">{#N/A,#N/A,FALSE,"EXCISE"}</definedName>
    <definedName name="wrn.EXCISE." localSheetId="100" hidden="1">{#N/A,#N/A,FALSE,"EXCISE"}</definedName>
    <definedName name="wrn.EXCISE." localSheetId="101" hidden="1">{#N/A,#N/A,FALSE,"EXCISE"}</definedName>
    <definedName name="wrn.EXCISE." localSheetId="102" hidden="1">{#N/A,#N/A,FALSE,"EXCISE"}</definedName>
    <definedName name="wrn.EXCISE." localSheetId="103" hidden="1">{#N/A,#N/A,FALSE,"EXCISE"}</definedName>
    <definedName name="wrn.EXCISE." localSheetId="104" hidden="1">{#N/A,#N/A,FALSE,"EXCISE"}</definedName>
    <definedName name="wrn.EXCISE." localSheetId="105" hidden="1">{#N/A,#N/A,FALSE,"EXCISE"}</definedName>
    <definedName name="wrn.EXCISE." localSheetId="106" hidden="1">{#N/A,#N/A,FALSE,"EXCISE"}</definedName>
    <definedName name="wrn.EXCISE." localSheetId="107" hidden="1">{#N/A,#N/A,FALSE,"EXCISE"}</definedName>
    <definedName name="wrn.EXCISE." hidden="1">{#N/A,#N/A,FALSE,"EXCISE"}</definedName>
    <definedName name="wrn.EXRATE." localSheetId="2"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4" hidden="1">{#N/A,#N/A,FALSE,"EXRATE"}</definedName>
    <definedName name="wrn.EXRATE." localSheetId="74" hidden="1">{#N/A,#N/A,FALSE,"EXRATE"}</definedName>
    <definedName name="wrn.EXRATE." localSheetId="88" hidden="1">{#N/A,#N/A,FALSE,"EXRATE"}</definedName>
    <definedName name="wrn.EXRATE." localSheetId="89" hidden="1">{#N/A,#N/A,FALSE,"EXRATE"}</definedName>
    <definedName name="wrn.EXRATE." localSheetId="90" hidden="1">{#N/A,#N/A,FALSE,"EXRATE"}</definedName>
    <definedName name="wrn.EXRATE." localSheetId="98" hidden="1">{#N/A,#N/A,FALSE,"EXRATE"}</definedName>
    <definedName name="wrn.EXRATE." localSheetId="108" hidden="1">{#N/A,#N/A,FALSE,"EXRATE"}</definedName>
    <definedName name="wrn.EXRATE." localSheetId="109" hidden="1">{#N/A,#N/A,FALSE,"EXRATE"}</definedName>
    <definedName name="wrn.EXRATE." localSheetId="110" hidden="1">{#N/A,#N/A,FALSE,"EXRATE"}</definedName>
    <definedName name="wrn.EXRATE." localSheetId="99" hidden="1">{#N/A,#N/A,FALSE,"EXRATE"}</definedName>
    <definedName name="wrn.EXRATE." localSheetId="100" hidden="1">{#N/A,#N/A,FALSE,"EXRATE"}</definedName>
    <definedName name="wrn.EXRATE." localSheetId="101" hidden="1">{#N/A,#N/A,FALSE,"EXRATE"}</definedName>
    <definedName name="wrn.EXRATE." localSheetId="102" hidden="1">{#N/A,#N/A,FALSE,"EXRATE"}</definedName>
    <definedName name="wrn.EXRATE." localSheetId="103" hidden="1">{#N/A,#N/A,FALSE,"EXRATE"}</definedName>
    <definedName name="wrn.EXRATE." localSheetId="104" hidden="1">{#N/A,#N/A,FALSE,"EXRATE"}</definedName>
    <definedName name="wrn.EXRATE." localSheetId="105" hidden="1">{#N/A,#N/A,FALSE,"EXRATE"}</definedName>
    <definedName name="wrn.EXRATE." localSheetId="106" hidden="1">{#N/A,#N/A,FALSE,"EXRATE"}</definedName>
    <definedName name="wrn.EXRATE." localSheetId="107" hidden="1">{#N/A,#N/A,FALSE,"EXRATE"}</definedName>
    <definedName name="wrn.EXRATE." hidden="1">{#N/A,#N/A,FALSE,"EXRATE"}</definedName>
    <definedName name="wrn.EXTDEBT." localSheetId="2"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4" hidden="1">{#N/A,#N/A,FALSE,"EXTDEBT"}</definedName>
    <definedName name="wrn.EXTDEBT." localSheetId="74" hidden="1">{#N/A,#N/A,FALSE,"EXTDEBT"}</definedName>
    <definedName name="wrn.EXTDEBT." localSheetId="88" hidden="1">{#N/A,#N/A,FALSE,"EXTDEBT"}</definedName>
    <definedName name="wrn.EXTDEBT." localSheetId="89" hidden="1">{#N/A,#N/A,FALSE,"EXTDEBT"}</definedName>
    <definedName name="wrn.EXTDEBT." localSheetId="90" hidden="1">{#N/A,#N/A,FALSE,"EXTDEBT"}</definedName>
    <definedName name="wrn.EXTDEBT." localSheetId="98" hidden="1">{#N/A,#N/A,FALSE,"EXTDEBT"}</definedName>
    <definedName name="wrn.EXTDEBT." localSheetId="108" hidden="1">{#N/A,#N/A,FALSE,"EXTDEBT"}</definedName>
    <definedName name="wrn.EXTDEBT." localSheetId="109" hidden="1">{#N/A,#N/A,FALSE,"EXTDEBT"}</definedName>
    <definedName name="wrn.EXTDEBT." localSheetId="110" hidden="1">{#N/A,#N/A,FALSE,"EXTDEBT"}</definedName>
    <definedName name="wrn.EXTDEBT." localSheetId="99" hidden="1">{#N/A,#N/A,FALSE,"EXTDEBT"}</definedName>
    <definedName name="wrn.EXTDEBT." localSheetId="100" hidden="1">{#N/A,#N/A,FALSE,"EXTDEBT"}</definedName>
    <definedName name="wrn.EXTDEBT." localSheetId="101" hidden="1">{#N/A,#N/A,FALSE,"EXTDEBT"}</definedName>
    <definedName name="wrn.EXTDEBT." localSheetId="102" hidden="1">{#N/A,#N/A,FALSE,"EXTDEBT"}</definedName>
    <definedName name="wrn.EXTDEBT." localSheetId="103" hidden="1">{#N/A,#N/A,FALSE,"EXTDEBT"}</definedName>
    <definedName name="wrn.EXTDEBT." localSheetId="104" hidden="1">{#N/A,#N/A,FALSE,"EXTDEBT"}</definedName>
    <definedName name="wrn.EXTDEBT." localSheetId="105" hidden="1">{#N/A,#N/A,FALSE,"EXTDEBT"}</definedName>
    <definedName name="wrn.EXTDEBT." localSheetId="106" hidden="1">{#N/A,#N/A,FALSE,"EXTDEBT"}</definedName>
    <definedName name="wrn.EXTDEBT." localSheetId="107" hidden="1">{#N/A,#N/A,FALSE,"EXTDEBT"}</definedName>
    <definedName name="wrn.EXTDEBT." hidden="1">{#N/A,#N/A,FALSE,"EXTDEBT"}</definedName>
    <definedName name="wrn.EXTRABUDGT." localSheetId="2"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4" hidden="1">{#N/A,#N/A,FALSE,"EXTRABUDGT"}</definedName>
    <definedName name="wrn.EXTRABUDGT." localSheetId="74" hidden="1">{#N/A,#N/A,FALSE,"EXTRABUDGT"}</definedName>
    <definedName name="wrn.EXTRABUDGT." localSheetId="88" hidden="1">{#N/A,#N/A,FALSE,"EXTRABUDGT"}</definedName>
    <definedName name="wrn.EXTRABUDGT." localSheetId="89" hidden="1">{#N/A,#N/A,FALSE,"EXTRABUDGT"}</definedName>
    <definedName name="wrn.EXTRABUDGT." localSheetId="90" hidden="1">{#N/A,#N/A,FALSE,"EXTRABUDGT"}</definedName>
    <definedName name="wrn.EXTRABUDGT." localSheetId="98" hidden="1">{#N/A,#N/A,FALSE,"EXTRABUDGT"}</definedName>
    <definedName name="wrn.EXTRABUDGT." localSheetId="108" hidden="1">{#N/A,#N/A,FALSE,"EXTRABUDGT"}</definedName>
    <definedName name="wrn.EXTRABUDGT." localSheetId="109" hidden="1">{#N/A,#N/A,FALSE,"EXTRABUDGT"}</definedName>
    <definedName name="wrn.EXTRABUDGT." localSheetId="110" hidden="1">{#N/A,#N/A,FALSE,"EXTRABUDGT"}</definedName>
    <definedName name="wrn.EXTRABUDGT." localSheetId="99" hidden="1">{#N/A,#N/A,FALSE,"EXTRABUDGT"}</definedName>
    <definedName name="wrn.EXTRABUDGT." localSheetId="100" hidden="1">{#N/A,#N/A,FALSE,"EXTRABUDGT"}</definedName>
    <definedName name="wrn.EXTRABUDGT." localSheetId="101" hidden="1">{#N/A,#N/A,FALSE,"EXTRABUDGT"}</definedName>
    <definedName name="wrn.EXTRABUDGT." localSheetId="102" hidden="1">{#N/A,#N/A,FALSE,"EXTRABUDGT"}</definedName>
    <definedName name="wrn.EXTRABUDGT." localSheetId="103" hidden="1">{#N/A,#N/A,FALSE,"EXTRABUDGT"}</definedName>
    <definedName name="wrn.EXTRABUDGT." localSheetId="104" hidden="1">{#N/A,#N/A,FALSE,"EXTRABUDGT"}</definedName>
    <definedName name="wrn.EXTRABUDGT." localSheetId="105" hidden="1">{#N/A,#N/A,FALSE,"EXTRABUDGT"}</definedName>
    <definedName name="wrn.EXTRABUDGT." localSheetId="106" hidden="1">{#N/A,#N/A,FALSE,"EXTRABUDGT"}</definedName>
    <definedName name="wrn.EXTRABUDGT." localSheetId="107" hidden="1">{#N/A,#N/A,FALSE,"EXTRABUDGT"}</definedName>
    <definedName name="wrn.EXTRABUDGT." hidden="1">{#N/A,#N/A,FALSE,"EXTRABUDGT"}</definedName>
    <definedName name="wrn.EXTRABUDGT2." localSheetId="2"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4" hidden="1">{#N/A,#N/A,FALSE,"EXTRABUDGT2"}</definedName>
    <definedName name="wrn.EXTRABUDGT2." localSheetId="74" hidden="1">{#N/A,#N/A,FALSE,"EXTRABUDGT2"}</definedName>
    <definedName name="wrn.EXTRABUDGT2." localSheetId="88" hidden="1">{#N/A,#N/A,FALSE,"EXTRABUDGT2"}</definedName>
    <definedName name="wrn.EXTRABUDGT2." localSheetId="89" hidden="1">{#N/A,#N/A,FALSE,"EXTRABUDGT2"}</definedName>
    <definedName name="wrn.EXTRABUDGT2." localSheetId="90" hidden="1">{#N/A,#N/A,FALSE,"EXTRABUDGT2"}</definedName>
    <definedName name="wrn.EXTRABUDGT2." localSheetId="98" hidden="1">{#N/A,#N/A,FALSE,"EXTRABUDGT2"}</definedName>
    <definedName name="wrn.EXTRABUDGT2." localSheetId="108" hidden="1">{#N/A,#N/A,FALSE,"EXTRABUDGT2"}</definedName>
    <definedName name="wrn.EXTRABUDGT2." localSheetId="109" hidden="1">{#N/A,#N/A,FALSE,"EXTRABUDGT2"}</definedName>
    <definedName name="wrn.EXTRABUDGT2." localSheetId="110" hidden="1">{#N/A,#N/A,FALSE,"EXTRABUDGT2"}</definedName>
    <definedName name="wrn.EXTRABUDGT2." localSheetId="99" hidden="1">{#N/A,#N/A,FALSE,"EXTRABUDGT2"}</definedName>
    <definedName name="wrn.EXTRABUDGT2." localSheetId="100" hidden="1">{#N/A,#N/A,FALSE,"EXTRABUDGT2"}</definedName>
    <definedName name="wrn.EXTRABUDGT2." localSheetId="101" hidden="1">{#N/A,#N/A,FALSE,"EXTRABUDGT2"}</definedName>
    <definedName name="wrn.EXTRABUDGT2." localSheetId="102" hidden="1">{#N/A,#N/A,FALSE,"EXTRABUDGT2"}</definedName>
    <definedName name="wrn.EXTRABUDGT2." localSheetId="103" hidden="1">{#N/A,#N/A,FALSE,"EXTRABUDGT2"}</definedName>
    <definedName name="wrn.EXTRABUDGT2." localSheetId="104" hidden="1">{#N/A,#N/A,FALSE,"EXTRABUDGT2"}</definedName>
    <definedName name="wrn.EXTRABUDGT2." localSheetId="105" hidden="1">{#N/A,#N/A,FALSE,"EXTRABUDGT2"}</definedName>
    <definedName name="wrn.EXTRABUDGT2." localSheetId="106" hidden="1">{#N/A,#N/A,FALSE,"EXTRABUDGT2"}</definedName>
    <definedName name="wrn.EXTRABUDGT2." localSheetId="107" hidden="1">{#N/A,#N/A,FALSE,"EXTRABUDGT2"}</definedName>
    <definedName name="wrn.EXTRABUDGT2." hidden="1">{#N/A,#N/A,FALSE,"EXTRABUDGT2"}</definedName>
    <definedName name="wrn.GDP." localSheetId="2"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4" hidden="1">{#N/A,#N/A,FALSE,"GDP_ORIGIN";#N/A,#N/A,FALSE,"EMP_POP"}</definedName>
    <definedName name="wrn.GDP." localSheetId="74" hidden="1">{#N/A,#N/A,FALSE,"GDP_ORIGIN";#N/A,#N/A,FALSE,"EMP_POP"}</definedName>
    <definedName name="wrn.GDP." localSheetId="88" hidden="1">{#N/A,#N/A,FALSE,"GDP_ORIGIN";#N/A,#N/A,FALSE,"EMP_POP"}</definedName>
    <definedName name="wrn.GDP." localSheetId="89" hidden="1">{#N/A,#N/A,FALSE,"GDP_ORIGIN";#N/A,#N/A,FALSE,"EMP_POP"}</definedName>
    <definedName name="wrn.GDP." localSheetId="90" hidden="1">{#N/A,#N/A,FALSE,"GDP_ORIGIN";#N/A,#N/A,FALSE,"EMP_POP"}</definedName>
    <definedName name="wrn.GDP." localSheetId="98" hidden="1">{#N/A,#N/A,FALSE,"GDP_ORIGIN";#N/A,#N/A,FALSE,"EMP_POP"}</definedName>
    <definedName name="wrn.GDP." localSheetId="108" hidden="1">{#N/A,#N/A,FALSE,"GDP_ORIGIN";#N/A,#N/A,FALSE,"EMP_POP"}</definedName>
    <definedName name="wrn.GDP." localSheetId="109" hidden="1">{#N/A,#N/A,FALSE,"GDP_ORIGIN";#N/A,#N/A,FALSE,"EMP_POP"}</definedName>
    <definedName name="wrn.GDP." localSheetId="110" hidden="1">{#N/A,#N/A,FALSE,"GDP_ORIGIN";#N/A,#N/A,FALSE,"EMP_POP"}</definedName>
    <definedName name="wrn.GDP." localSheetId="99" hidden="1">{#N/A,#N/A,FALSE,"GDP_ORIGIN";#N/A,#N/A,FALSE,"EMP_POP"}</definedName>
    <definedName name="wrn.GDP." localSheetId="100" hidden="1">{#N/A,#N/A,FALSE,"GDP_ORIGIN";#N/A,#N/A,FALSE,"EMP_POP"}</definedName>
    <definedName name="wrn.GDP." localSheetId="101" hidden="1">{#N/A,#N/A,FALSE,"GDP_ORIGIN";#N/A,#N/A,FALSE,"EMP_POP"}</definedName>
    <definedName name="wrn.GDP." localSheetId="102" hidden="1">{#N/A,#N/A,FALSE,"GDP_ORIGIN";#N/A,#N/A,FALSE,"EMP_POP"}</definedName>
    <definedName name="wrn.GDP." localSheetId="103" hidden="1">{#N/A,#N/A,FALSE,"GDP_ORIGIN";#N/A,#N/A,FALSE,"EMP_POP"}</definedName>
    <definedName name="wrn.GDP." localSheetId="104" hidden="1">{#N/A,#N/A,FALSE,"GDP_ORIGIN";#N/A,#N/A,FALSE,"EMP_POP"}</definedName>
    <definedName name="wrn.GDP." localSheetId="105" hidden="1">{#N/A,#N/A,FALSE,"GDP_ORIGIN";#N/A,#N/A,FALSE,"EMP_POP"}</definedName>
    <definedName name="wrn.GDP." localSheetId="106" hidden="1">{#N/A,#N/A,FALSE,"GDP_ORIGIN";#N/A,#N/A,FALSE,"EMP_POP"}</definedName>
    <definedName name="wrn.GDP." localSheetId="107" hidden="1">{#N/A,#N/A,FALSE,"GDP_ORIGIN";#N/A,#N/A,FALSE,"EMP_POP"}</definedName>
    <definedName name="wrn.GDP." hidden="1">{#N/A,#N/A,FALSE,"GDP_ORIGIN";#N/A,#N/A,FALSE,"EMP_POP"}</definedName>
    <definedName name="wrn.GGOVT." localSheetId="2"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4" hidden="1">{#N/A,#N/A,FALSE,"GGOVT"}</definedName>
    <definedName name="wrn.GGOVT." localSheetId="74" hidden="1">{#N/A,#N/A,FALSE,"GGOVT"}</definedName>
    <definedName name="wrn.GGOVT." localSheetId="88" hidden="1">{#N/A,#N/A,FALSE,"GGOVT"}</definedName>
    <definedName name="wrn.GGOVT." localSheetId="89" hidden="1">{#N/A,#N/A,FALSE,"GGOVT"}</definedName>
    <definedName name="wrn.GGOVT." localSheetId="90" hidden="1">{#N/A,#N/A,FALSE,"GGOVT"}</definedName>
    <definedName name="wrn.GGOVT." localSheetId="98" hidden="1">{#N/A,#N/A,FALSE,"GGOVT"}</definedName>
    <definedName name="wrn.GGOVT." localSheetId="108" hidden="1">{#N/A,#N/A,FALSE,"GGOVT"}</definedName>
    <definedName name="wrn.GGOVT." localSheetId="109" hidden="1">{#N/A,#N/A,FALSE,"GGOVT"}</definedName>
    <definedName name="wrn.GGOVT." localSheetId="110" hidden="1">{#N/A,#N/A,FALSE,"GGOVT"}</definedName>
    <definedName name="wrn.GGOVT." localSheetId="99" hidden="1">{#N/A,#N/A,FALSE,"GGOVT"}</definedName>
    <definedName name="wrn.GGOVT." localSheetId="100" hidden="1">{#N/A,#N/A,FALSE,"GGOVT"}</definedName>
    <definedName name="wrn.GGOVT." localSheetId="101" hidden="1">{#N/A,#N/A,FALSE,"GGOVT"}</definedName>
    <definedName name="wrn.GGOVT." localSheetId="102" hidden="1">{#N/A,#N/A,FALSE,"GGOVT"}</definedName>
    <definedName name="wrn.GGOVT." localSheetId="103" hidden="1">{#N/A,#N/A,FALSE,"GGOVT"}</definedName>
    <definedName name="wrn.GGOVT." localSheetId="104" hidden="1">{#N/A,#N/A,FALSE,"GGOVT"}</definedName>
    <definedName name="wrn.GGOVT." localSheetId="105" hidden="1">{#N/A,#N/A,FALSE,"GGOVT"}</definedName>
    <definedName name="wrn.GGOVT." localSheetId="106" hidden="1">{#N/A,#N/A,FALSE,"GGOVT"}</definedName>
    <definedName name="wrn.GGOVT." localSheetId="107" hidden="1">{#N/A,#N/A,FALSE,"GGOVT"}</definedName>
    <definedName name="wrn.GGOVT." hidden="1">{#N/A,#N/A,FALSE,"GGOVT"}</definedName>
    <definedName name="wrn.GGOVT2." localSheetId="2"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4" hidden="1">{#N/A,#N/A,FALSE,"GGOVT2"}</definedName>
    <definedName name="wrn.GGOVT2." localSheetId="74" hidden="1">{#N/A,#N/A,FALSE,"GGOVT2"}</definedName>
    <definedName name="wrn.GGOVT2." localSheetId="88" hidden="1">{#N/A,#N/A,FALSE,"GGOVT2"}</definedName>
    <definedName name="wrn.GGOVT2." localSheetId="89" hidden="1">{#N/A,#N/A,FALSE,"GGOVT2"}</definedName>
    <definedName name="wrn.GGOVT2." localSheetId="90" hidden="1">{#N/A,#N/A,FALSE,"GGOVT2"}</definedName>
    <definedName name="wrn.GGOVT2." localSheetId="98" hidden="1">{#N/A,#N/A,FALSE,"GGOVT2"}</definedName>
    <definedName name="wrn.GGOVT2." localSheetId="108" hidden="1">{#N/A,#N/A,FALSE,"GGOVT2"}</definedName>
    <definedName name="wrn.GGOVT2." localSheetId="109" hidden="1">{#N/A,#N/A,FALSE,"GGOVT2"}</definedName>
    <definedName name="wrn.GGOVT2." localSheetId="110" hidden="1">{#N/A,#N/A,FALSE,"GGOVT2"}</definedName>
    <definedName name="wrn.GGOVT2." localSheetId="99" hidden="1">{#N/A,#N/A,FALSE,"GGOVT2"}</definedName>
    <definedName name="wrn.GGOVT2." localSheetId="100" hidden="1">{#N/A,#N/A,FALSE,"GGOVT2"}</definedName>
    <definedName name="wrn.GGOVT2." localSheetId="101" hidden="1">{#N/A,#N/A,FALSE,"GGOVT2"}</definedName>
    <definedName name="wrn.GGOVT2." localSheetId="102" hidden="1">{#N/A,#N/A,FALSE,"GGOVT2"}</definedName>
    <definedName name="wrn.GGOVT2." localSheetId="103" hidden="1">{#N/A,#N/A,FALSE,"GGOVT2"}</definedName>
    <definedName name="wrn.GGOVT2." localSheetId="104" hidden="1">{#N/A,#N/A,FALSE,"GGOVT2"}</definedName>
    <definedName name="wrn.GGOVT2." localSheetId="105" hidden="1">{#N/A,#N/A,FALSE,"GGOVT2"}</definedName>
    <definedName name="wrn.GGOVT2." localSheetId="106" hidden="1">{#N/A,#N/A,FALSE,"GGOVT2"}</definedName>
    <definedName name="wrn.GGOVT2." localSheetId="107" hidden="1">{#N/A,#N/A,FALSE,"GGOVT2"}</definedName>
    <definedName name="wrn.GGOVT2." hidden="1">{#N/A,#N/A,FALSE,"GGOVT2"}</definedName>
    <definedName name="wrn.GGOVTPC." localSheetId="2"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4" hidden="1">{#N/A,#N/A,FALSE,"GGOVT%"}</definedName>
    <definedName name="wrn.GGOVTPC." localSheetId="74" hidden="1">{#N/A,#N/A,FALSE,"GGOVT%"}</definedName>
    <definedName name="wrn.GGOVTPC." localSheetId="88" hidden="1">{#N/A,#N/A,FALSE,"GGOVT%"}</definedName>
    <definedName name="wrn.GGOVTPC." localSheetId="89" hidden="1">{#N/A,#N/A,FALSE,"GGOVT%"}</definedName>
    <definedName name="wrn.GGOVTPC." localSheetId="90" hidden="1">{#N/A,#N/A,FALSE,"GGOVT%"}</definedName>
    <definedName name="wrn.GGOVTPC." localSheetId="98" hidden="1">{#N/A,#N/A,FALSE,"GGOVT%"}</definedName>
    <definedName name="wrn.GGOVTPC." localSheetId="108" hidden="1">{#N/A,#N/A,FALSE,"GGOVT%"}</definedName>
    <definedName name="wrn.GGOVTPC." localSheetId="109" hidden="1">{#N/A,#N/A,FALSE,"GGOVT%"}</definedName>
    <definedName name="wrn.GGOVTPC." localSheetId="110" hidden="1">{#N/A,#N/A,FALSE,"GGOVT%"}</definedName>
    <definedName name="wrn.GGOVTPC." localSheetId="99" hidden="1">{#N/A,#N/A,FALSE,"GGOVT%"}</definedName>
    <definedName name="wrn.GGOVTPC." localSheetId="100" hidden="1">{#N/A,#N/A,FALSE,"GGOVT%"}</definedName>
    <definedName name="wrn.GGOVTPC." localSheetId="101" hidden="1">{#N/A,#N/A,FALSE,"GGOVT%"}</definedName>
    <definedName name="wrn.GGOVTPC." localSheetId="102" hidden="1">{#N/A,#N/A,FALSE,"GGOVT%"}</definedName>
    <definedName name="wrn.GGOVTPC." localSheetId="103" hidden="1">{#N/A,#N/A,FALSE,"GGOVT%"}</definedName>
    <definedName name="wrn.GGOVTPC." localSheetId="104" hidden="1">{#N/A,#N/A,FALSE,"GGOVT%"}</definedName>
    <definedName name="wrn.GGOVTPC." localSheetId="105" hidden="1">{#N/A,#N/A,FALSE,"GGOVT%"}</definedName>
    <definedName name="wrn.GGOVTPC." localSheetId="106" hidden="1">{#N/A,#N/A,FALSE,"GGOVT%"}</definedName>
    <definedName name="wrn.GGOVTPC." localSheetId="107" hidden="1">{#N/A,#N/A,FALSE,"GGOVT%"}</definedName>
    <definedName name="wrn.GGOVTPC." hidden="1">{#N/A,#N/A,FALSE,"GGOVT%"}</definedName>
    <definedName name="wrn.INCOMETX." localSheetId="2"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4" hidden="1">{#N/A,#N/A,FALSE,"INCOMETX"}</definedName>
    <definedName name="wrn.INCOMETX." localSheetId="74" hidden="1">{#N/A,#N/A,FALSE,"INCOMETX"}</definedName>
    <definedName name="wrn.INCOMETX." localSheetId="88" hidden="1">{#N/A,#N/A,FALSE,"INCOMETX"}</definedName>
    <definedName name="wrn.INCOMETX." localSheetId="89" hidden="1">{#N/A,#N/A,FALSE,"INCOMETX"}</definedName>
    <definedName name="wrn.INCOMETX." localSheetId="90" hidden="1">{#N/A,#N/A,FALSE,"INCOMETX"}</definedName>
    <definedName name="wrn.INCOMETX." localSheetId="98" hidden="1">{#N/A,#N/A,FALSE,"INCOMETX"}</definedName>
    <definedName name="wrn.INCOMETX." localSheetId="108" hidden="1">{#N/A,#N/A,FALSE,"INCOMETX"}</definedName>
    <definedName name="wrn.INCOMETX." localSheetId="109" hidden="1">{#N/A,#N/A,FALSE,"INCOMETX"}</definedName>
    <definedName name="wrn.INCOMETX." localSheetId="110" hidden="1">{#N/A,#N/A,FALSE,"INCOMETX"}</definedName>
    <definedName name="wrn.INCOMETX." localSheetId="99" hidden="1">{#N/A,#N/A,FALSE,"INCOMETX"}</definedName>
    <definedName name="wrn.INCOMETX." localSheetId="100" hidden="1">{#N/A,#N/A,FALSE,"INCOMETX"}</definedName>
    <definedName name="wrn.INCOMETX." localSheetId="101" hidden="1">{#N/A,#N/A,FALSE,"INCOMETX"}</definedName>
    <definedName name="wrn.INCOMETX." localSheetId="102" hidden="1">{#N/A,#N/A,FALSE,"INCOMETX"}</definedName>
    <definedName name="wrn.INCOMETX." localSheetId="103" hidden="1">{#N/A,#N/A,FALSE,"INCOMETX"}</definedName>
    <definedName name="wrn.INCOMETX." localSheetId="104" hidden="1">{#N/A,#N/A,FALSE,"INCOMETX"}</definedName>
    <definedName name="wrn.INCOMETX." localSheetId="105" hidden="1">{#N/A,#N/A,FALSE,"INCOMETX"}</definedName>
    <definedName name="wrn.INCOMETX." localSheetId="106" hidden="1">{#N/A,#N/A,FALSE,"INCOMETX"}</definedName>
    <definedName name="wrn.INCOMETX." localSheetId="107" hidden="1">{#N/A,#N/A,FALSE,"INCOMETX"}</definedName>
    <definedName name="wrn.INCOMETX." hidden="1">{#N/A,#N/A,FALSE,"INCOMETX"}</definedName>
    <definedName name="wrn.Input._.and._.output._.tables." localSheetId="2"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4" hidden="1">{#N/A,#N/A,FALSE,"INTERST"}</definedName>
    <definedName name="wrn.INTERST." localSheetId="74" hidden="1">{#N/A,#N/A,FALSE,"INTERST"}</definedName>
    <definedName name="wrn.INTERST." localSheetId="88" hidden="1">{#N/A,#N/A,FALSE,"INTERST"}</definedName>
    <definedName name="wrn.INTERST." localSheetId="89" hidden="1">{#N/A,#N/A,FALSE,"INTERST"}</definedName>
    <definedName name="wrn.INTERST." localSheetId="90" hidden="1">{#N/A,#N/A,FALSE,"INTERST"}</definedName>
    <definedName name="wrn.INTERST." localSheetId="98" hidden="1">{#N/A,#N/A,FALSE,"INTERST"}</definedName>
    <definedName name="wrn.INTERST." localSheetId="108" hidden="1">{#N/A,#N/A,FALSE,"INTERST"}</definedName>
    <definedName name="wrn.INTERST." localSheetId="109" hidden="1">{#N/A,#N/A,FALSE,"INTERST"}</definedName>
    <definedName name="wrn.INTERST." localSheetId="110" hidden="1">{#N/A,#N/A,FALSE,"INTERST"}</definedName>
    <definedName name="wrn.INTERST." localSheetId="99" hidden="1">{#N/A,#N/A,FALSE,"INTERST"}</definedName>
    <definedName name="wrn.INTERST." localSheetId="100" hidden="1">{#N/A,#N/A,FALSE,"INTERST"}</definedName>
    <definedName name="wrn.INTERST." localSheetId="101" hidden="1">{#N/A,#N/A,FALSE,"INTERST"}</definedName>
    <definedName name="wrn.INTERST." localSheetId="102" hidden="1">{#N/A,#N/A,FALSE,"INTERST"}</definedName>
    <definedName name="wrn.INTERST." localSheetId="103" hidden="1">{#N/A,#N/A,FALSE,"INTERST"}</definedName>
    <definedName name="wrn.INTERST." localSheetId="104" hidden="1">{#N/A,#N/A,FALSE,"INTERST"}</definedName>
    <definedName name="wrn.INTERST." localSheetId="105" hidden="1">{#N/A,#N/A,FALSE,"INTERST"}</definedName>
    <definedName name="wrn.INTERST." localSheetId="106" hidden="1">{#N/A,#N/A,FALSE,"INTERST"}</definedName>
    <definedName name="wrn.INTERST." localSheetId="107" hidden="1">{#N/A,#N/A,FALSE,"INTERST"}</definedName>
    <definedName name="wrn.INTERST." hidden="1">{#N/A,#N/A,FALSE,"INTERST"}</definedName>
    <definedName name="wrn.Main._.Economic._.Indicators." localSheetId="2"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74"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90" hidden="1">{"Main Economic Indicators",#N/A,FALSE,"C"}</definedName>
    <definedName name="wrn.Main._.Economic._.Indicators." localSheetId="98"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99" hidden="1">{"Main Economic Indicators",#N/A,FALSE,"C"}</definedName>
    <definedName name="wrn.Main._.Economic._.Indicators." localSheetId="100" hidden="1">{"Main Economic Indicators",#N/A,FALSE,"C"}</definedName>
    <definedName name="wrn.Main._.Economic._.Indicators." localSheetId="101" hidden="1">{"Main Economic Indicators",#N/A,FALSE,"C"}</definedName>
    <definedName name="wrn.Main._.Economic._.Indicators." localSheetId="102" hidden="1">{"Main Economic Indicators",#N/A,FALSE,"C"}</definedName>
    <definedName name="wrn.Main._.Economic._.Indicators." localSheetId="103" hidden="1">{"Main Economic Indicators",#N/A,FALSE,"C"}</definedName>
    <definedName name="wrn.Main._.Economic._.Indicators." localSheetId="104" hidden="1">{"Main Economic Indicators",#N/A,FALSE,"C"}</definedName>
    <definedName name="wrn.Main._.Economic._.Indicators." localSheetId="105"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hidden="1">{"Main Economic Indicators",#N/A,FALSE,"C"}</definedName>
    <definedName name="wrn.MBADOP." localSheetId="2"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74" hidden="1">{"BOP_TAB",#N/A,FALSE,"N";"MIDTERM_TAB",#N/A,FALSE,"O";"FUND_CRED",#N/A,FALSE,"P";"DEBT_TAB1",#N/A,FALSE,"Q";"DEBT_TAB2",#N/A,FALSE,"Q";"FORFIN_TAB1",#N/A,FALSE,"R";"FORFIN_TAB2",#N/A,FALSE,"R";"BOP_ANALY",#N/A,FALSE,"U"}</definedName>
    <definedName name="wrn.MBADOP." localSheetId="88" hidden="1">{"BOP_TAB",#N/A,FALSE,"N";"MIDTERM_TAB",#N/A,FALSE,"O";"FUND_CRED",#N/A,FALSE,"P";"DEBT_TAB1",#N/A,FALSE,"Q";"DEBT_TAB2",#N/A,FALSE,"Q";"FORFIN_TAB1",#N/A,FALSE,"R";"FORFIN_TAB2",#N/A,FALSE,"R";"BOP_ANALY",#N/A,FALSE,"U"}</definedName>
    <definedName name="wrn.MBADOP." localSheetId="89" hidden="1">{"BOP_TAB",#N/A,FALSE,"N";"MIDTERM_TAB",#N/A,FALSE,"O";"FUND_CRED",#N/A,FALSE,"P";"DEBT_TAB1",#N/A,FALSE,"Q";"DEBT_TAB2",#N/A,FALSE,"Q";"FORFIN_TAB1",#N/A,FALSE,"R";"FORFIN_TAB2",#N/A,FALSE,"R";"BOP_ANALY",#N/A,FALSE,"U"}</definedName>
    <definedName name="wrn.MBADOP." localSheetId="90" hidden="1">{"BOP_TAB",#N/A,FALSE,"N";"MIDTERM_TAB",#N/A,FALSE,"O";"FUND_CRED",#N/A,FALSE,"P";"DEBT_TAB1",#N/A,FALSE,"Q";"DEBT_TAB2",#N/A,FALSE,"Q";"FORFIN_TAB1",#N/A,FALSE,"R";"FORFIN_TAB2",#N/A,FALSE,"R";"BOP_ANALY",#N/A,FALSE,"U"}</definedName>
    <definedName name="wrn.MBADOP." localSheetId="98" hidden="1">{"BOP_TAB",#N/A,FALSE,"N";"MIDTERM_TAB",#N/A,FALSE,"O";"FUND_CRED",#N/A,FALSE,"P";"DEBT_TAB1",#N/A,FALSE,"Q";"DEBT_TAB2",#N/A,FALSE,"Q";"FORFIN_TAB1",#N/A,FALSE,"R";"FORFIN_TAB2",#N/A,FALSE,"R";"BOP_ANALY",#N/A,FALSE,"U"}</definedName>
    <definedName name="wrn.MBADOP." localSheetId="108" hidden="1">{"BOP_TAB",#N/A,FALSE,"N";"MIDTERM_TAB",#N/A,FALSE,"O";"FUND_CRED",#N/A,FALSE,"P";"DEBT_TAB1",#N/A,FALSE,"Q";"DEBT_TAB2",#N/A,FALSE,"Q";"FORFIN_TAB1",#N/A,FALSE,"R";"FORFIN_TAB2",#N/A,FALSE,"R";"BOP_ANALY",#N/A,FALSE,"U"}</definedName>
    <definedName name="wrn.MBADOP." localSheetId="109" hidden="1">{"BOP_TAB",#N/A,FALSE,"N";"MIDTERM_TAB",#N/A,FALSE,"O";"FUND_CRED",#N/A,FALSE,"P";"DEBT_TAB1",#N/A,FALSE,"Q";"DEBT_TAB2",#N/A,FALSE,"Q";"FORFIN_TAB1",#N/A,FALSE,"R";"FORFIN_TAB2",#N/A,FALSE,"R";"BOP_ANALY",#N/A,FALSE,"U"}</definedName>
    <definedName name="wrn.MBADOP." localSheetId="110" hidden="1">{"BOP_TAB",#N/A,FALSE,"N";"MIDTERM_TAB",#N/A,FALSE,"O";"FUND_CRED",#N/A,FALSE,"P";"DEBT_TAB1",#N/A,FALSE,"Q";"DEBT_TAB2",#N/A,FALSE,"Q";"FORFIN_TAB1",#N/A,FALSE,"R";"FORFIN_TAB2",#N/A,FALSE,"R";"BOP_ANALY",#N/A,FALSE,"U"}</definedName>
    <definedName name="wrn.MBADOP." localSheetId="99" hidden="1">{"BOP_TAB",#N/A,FALSE,"N";"MIDTERM_TAB",#N/A,FALSE,"O";"FUND_CRED",#N/A,FALSE,"P";"DEBT_TAB1",#N/A,FALSE,"Q";"DEBT_TAB2",#N/A,FALSE,"Q";"FORFIN_TAB1",#N/A,FALSE,"R";"FORFIN_TAB2",#N/A,FALSE,"R";"BOP_ANALY",#N/A,FALSE,"U"}</definedName>
    <definedName name="wrn.MBADOP." localSheetId="100" hidden="1">{"BOP_TAB",#N/A,FALSE,"N";"MIDTERM_TAB",#N/A,FALSE,"O";"FUND_CRED",#N/A,FALSE,"P";"DEBT_TAB1",#N/A,FALSE,"Q";"DEBT_TAB2",#N/A,FALSE,"Q";"FORFIN_TAB1",#N/A,FALSE,"R";"FORFIN_TAB2",#N/A,FALSE,"R";"BOP_ANALY",#N/A,FALSE,"U"}</definedName>
    <definedName name="wrn.MBADOP." localSheetId="101" hidden="1">{"BOP_TAB",#N/A,FALSE,"N";"MIDTERM_TAB",#N/A,FALSE,"O";"FUND_CRED",#N/A,FALSE,"P";"DEBT_TAB1",#N/A,FALSE,"Q";"DEBT_TAB2",#N/A,FALSE,"Q";"FORFIN_TAB1",#N/A,FALSE,"R";"FORFIN_TAB2",#N/A,FALSE,"R";"BOP_ANALY",#N/A,FALSE,"U"}</definedName>
    <definedName name="wrn.MBADOP." localSheetId="102" hidden="1">{"BOP_TAB",#N/A,FALSE,"N";"MIDTERM_TAB",#N/A,FALSE,"O";"FUND_CRED",#N/A,FALSE,"P";"DEBT_TAB1",#N/A,FALSE,"Q";"DEBT_TAB2",#N/A,FALSE,"Q";"FORFIN_TAB1",#N/A,FALSE,"R";"FORFIN_TAB2",#N/A,FALSE,"R";"BOP_ANALY",#N/A,FALSE,"U"}</definedName>
    <definedName name="wrn.MBADOP." localSheetId="103" hidden="1">{"BOP_TAB",#N/A,FALSE,"N";"MIDTERM_TAB",#N/A,FALSE,"O";"FUND_CRED",#N/A,FALSE,"P";"DEBT_TAB1",#N/A,FALSE,"Q";"DEBT_TAB2",#N/A,FALSE,"Q";"FORFIN_TAB1",#N/A,FALSE,"R";"FORFIN_TAB2",#N/A,FALSE,"R";"BOP_ANALY",#N/A,FALSE,"U"}</definedName>
    <definedName name="wrn.MBADOP." localSheetId="104" hidden="1">{"BOP_TAB",#N/A,FALSE,"N";"MIDTERM_TAB",#N/A,FALSE,"O";"FUND_CRED",#N/A,FALSE,"P";"DEBT_TAB1",#N/A,FALSE,"Q";"DEBT_TAB2",#N/A,FALSE,"Q";"FORFIN_TAB1",#N/A,FALSE,"R";"FORFIN_TAB2",#N/A,FALSE,"R";"BOP_ANALY",#N/A,FALSE,"U"}</definedName>
    <definedName name="wrn.MBADOP." localSheetId="105" hidden="1">{"BOP_TAB",#N/A,FALSE,"N";"MIDTERM_TAB",#N/A,FALSE,"O";"FUND_CRED",#N/A,FALSE,"P";"DEBT_TAB1",#N/A,FALSE,"Q";"DEBT_TAB2",#N/A,FALSE,"Q";"FORFIN_TAB1",#N/A,FALSE,"R";"FORFIN_TAB2",#N/A,FALSE,"R";"BOP_ANALY",#N/A,FALSE,"U"}</definedName>
    <definedName name="wrn.MBADOP." localSheetId="106" hidden="1">{"BOP_TAB",#N/A,FALSE,"N";"MIDTERM_TAB",#N/A,FALSE,"O";"FUND_CRED",#N/A,FALSE,"P";"DEBT_TAB1",#N/A,FALSE,"Q";"DEBT_TAB2",#N/A,FALSE,"Q";"FORFIN_TAB1",#N/A,FALSE,"R";"FORFIN_TAB2",#N/A,FALSE,"R";"BOP_ANALY",#N/A,FALSE,"U"}</definedName>
    <definedName name="wrn.MBADOP." localSheetId="107"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4" hidden="1">{"MONA",#N/A,FALSE,"S"}</definedName>
    <definedName name="wrn.MONA." localSheetId="74" hidden="1">{"MONA",#N/A,FALSE,"S"}</definedName>
    <definedName name="wrn.MONA." localSheetId="88" hidden="1">{"MONA",#N/A,FALSE,"S"}</definedName>
    <definedName name="wrn.MONA." localSheetId="89" hidden="1">{"MONA",#N/A,FALSE,"S"}</definedName>
    <definedName name="wrn.MONA." localSheetId="90" hidden="1">{"MONA",#N/A,FALSE,"S"}</definedName>
    <definedName name="wrn.MONA." localSheetId="98" hidden="1">{"MONA",#N/A,FALSE,"S"}</definedName>
    <definedName name="wrn.MONA." localSheetId="108" hidden="1">{"MONA",#N/A,FALSE,"S"}</definedName>
    <definedName name="wrn.MONA." localSheetId="109" hidden="1">{"MONA",#N/A,FALSE,"S"}</definedName>
    <definedName name="wrn.MONA." localSheetId="110" hidden="1">{"MONA",#N/A,FALSE,"S"}</definedName>
    <definedName name="wrn.MONA." localSheetId="99" hidden="1">{"MONA",#N/A,FALSE,"S"}</definedName>
    <definedName name="wrn.MONA." localSheetId="100" hidden="1">{"MONA",#N/A,FALSE,"S"}</definedName>
    <definedName name="wrn.MONA." localSheetId="101" hidden="1">{"MONA",#N/A,FALSE,"S"}</definedName>
    <definedName name="wrn.MONA." localSheetId="102"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06" hidden="1">{"MONA",#N/A,FALSE,"S"}</definedName>
    <definedName name="wrn.MONA." localSheetId="107" hidden="1">{"MONA",#N/A,FALSE,"S"}</definedName>
    <definedName name="wrn.MONA." hidden="1">{"MONA",#N/A,FALSE,"S"}</definedName>
    <definedName name="wrn.MS." localSheetId="2"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4" hidden="1">{#N/A,#N/A,FALSE,"MS"}</definedName>
    <definedName name="wrn.MS." localSheetId="74" hidden="1">{#N/A,#N/A,FALSE,"MS"}</definedName>
    <definedName name="wrn.MS." localSheetId="88" hidden="1">{#N/A,#N/A,FALSE,"MS"}</definedName>
    <definedName name="wrn.MS." localSheetId="89" hidden="1">{#N/A,#N/A,FALSE,"MS"}</definedName>
    <definedName name="wrn.MS." localSheetId="90" hidden="1">{#N/A,#N/A,FALSE,"MS"}</definedName>
    <definedName name="wrn.MS." localSheetId="98" hidden="1">{#N/A,#N/A,FALSE,"MS"}</definedName>
    <definedName name="wrn.MS." localSheetId="108" hidden="1">{#N/A,#N/A,FALSE,"MS"}</definedName>
    <definedName name="wrn.MS." localSheetId="109" hidden="1">{#N/A,#N/A,FALSE,"MS"}</definedName>
    <definedName name="wrn.MS." localSheetId="110" hidden="1">{#N/A,#N/A,FALSE,"MS"}</definedName>
    <definedName name="wrn.MS." localSheetId="99" hidden="1">{#N/A,#N/A,FALSE,"MS"}</definedName>
    <definedName name="wrn.MS." localSheetId="100" hidden="1">{#N/A,#N/A,FALSE,"MS"}</definedName>
    <definedName name="wrn.MS." localSheetId="101" hidden="1">{#N/A,#N/A,FALSE,"MS"}</definedName>
    <definedName name="wrn.MS." localSheetId="102" hidden="1">{#N/A,#N/A,FALSE,"MS"}</definedName>
    <definedName name="wrn.MS." localSheetId="103" hidden="1">{#N/A,#N/A,FALSE,"MS"}</definedName>
    <definedName name="wrn.MS." localSheetId="104" hidden="1">{#N/A,#N/A,FALSE,"MS"}</definedName>
    <definedName name="wrn.MS." localSheetId="105" hidden="1">{#N/A,#N/A,FALSE,"MS"}</definedName>
    <definedName name="wrn.MS." localSheetId="106" hidden="1">{#N/A,#N/A,FALSE,"MS"}</definedName>
    <definedName name="wrn.MS." localSheetId="107" hidden="1">{#N/A,#N/A,FALSE,"MS"}</definedName>
    <definedName name="wrn.MS." hidden="1">{#N/A,#N/A,FALSE,"MS"}</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2"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4" hidden="1">{#N/A,#N/A,FALSE,"NBG"}</definedName>
    <definedName name="wrn.NBG." localSheetId="74" hidden="1">{#N/A,#N/A,FALSE,"NBG"}</definedName>
    <definedName name="wrn.NBG." localSheetId="88" hidden="1">{#N/A,#N/A,FALSE,"NBG"}</definedName>
    <definedName name="wrn.NBG." localSheetId="89" hidden="1">{#N/A,#N/A,FALSE,"NBG"}</definedName>
    <definedName name="wrn.NBG." localSheetId="90" hidden="1">{#N/A,#N/A,FALSE,"NBG"}</definedName>
    <definedName name="wrn.NBG." localSheetId="98" hidden="1">{#N/A,#N/A,FALSE,"NBG"}</definedName>
    <definedName name="wrn.NBG." localSheetId="108" hidden="1">{#N/A,#N/A,FALSE,"NBG"}</definedName>
    <definedName name="wrn.NBG." localSheetId="109" hidden="1">{#N/A,#N/A,FALSE,"NBG"}</definedName>
    <definedName name="wrn.NBG." localSheetId="110" hidden="1">{#N/A,#N/A,FALSE,"NBG"}</definedName>
    <definedName name="wrn.NBG." localSheetId="99" hidden="1">{#N/A,#N/A,FALSE,"NBG"}</definedName>
    <definedName name="wrn.NBG." localSheetId="100" hidden="1">{#N/A,#N/A,FALSE,"NBG"}</definedName>
    <definedName name="wrn.NBG." localSheetId="101" hidden="1">{#N/A,#N/A,FALSE,"NBG"}</definedName>
    <definedName name="wrn.NBG." localSheetId="102" hidden="1">{#N/A,#N/A,FALSE,"NBG"}</definedName>
    <definedName name="wrn.NBG." localSheetId="103" hidden="1">{#N/A,#N/A,FALSE,"NBG"}</definedName>
    <definedName name="wrn.NBG." localSheetId="104" hidden="1">{#N/A,#N/A,FALSE,"NBG"}</definedName>
    <definedName name="wrn.NBG." localSheetId="105" hidden="1">{#N/A,#N/A,FALSE,"NBG"}</definedName>
    <definedName name="wrn.NBG." localSheetId="106" hidden="1">{#N/A,#N/A,FALSE,"NBG"}</definedName>
    <definedName name="wrn.NBG." localSheetId="107" hidden="1">{#N/A,#N/A,FALSE,"NBG"}</definedName>
    <definedName name="wrn.NBG." hidden="1">{#N/A,#N/A,FALSE,"NBG"}</definedName>
    <definedName name="wrn.Output._.tables." localSheetId="2"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74"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8"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99"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hidden="1">{#N/A,#N/A,FALSE,"I";#N/A,#N/A,FALSE,"J";#N/A,#N/A,FALSE,"K";#N/A,#N/A,FALSE,"L";#N/A,#N/A,FALSE,"M";#N/A,#N/A,FALSE,"N";#N/A,#N/A,FALSE,"O"}</definedName>
    <definedName name="wrn.PASMON." localSheetId="2"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4" hidden="1">{"1",#N/A,FALSE,"Pasivos Mon";"2",#N/A,FALSE,"Pasivos Mon"}</definedName>
    <definedName name="wrn.PASMON." localSheetId="74" hidden="1">{"1",#N/A,FALSE,"Pasivos Mon";"2",#N/A,FALSE,"Pasivos Mon"}</definedName>
    <definedName name="wrn.PASMON." localSheetId="88" hidden="1">{"1",#N/A,FALSE,"Pasivos Mon";"2",#N/A,FALSE,"Pasivos Mon"}</definedName>
    <definedName name="wrn.PASMON." localSheetId="89" hidden="1">{"1",#N/A,FALSE,"Pasivos Mon";"2",#N/A,FALSE,"Pasivos Mon"}</definedName>
    <definedName name="wrn.PASMON." localSheetId="90" hidden="1">{"1",#N/A,FALSE,"Pasivos Mon";"2",#N/A,FALSE,"Pasivos Mon"}</definedName>
    <definedName name="wrn.PASMON." localSheetId="98" hidden="1">{"1",#N/A,FALSE,"Pasivos Mon";"2",#N/A,FALSE,"Pasivos Mon"}</definedName>
    <definedName name="wrn.PASMON." localSheetId="108" hidden="1">{"1",#N/A,FALSE,"Pasivos Mon";"2",#N/A,FALSE,"Pasivos Mon"}</definedName>
    <definedName name="wrn.PASMON." localSheetId="109" hidden="1">{"1",#N/A,FALSE,"Pasivos Mon";"2",#N/A,FALSE,"Pasivos Mon"}</definedName>
    <definedName name="wrn.PASMON." localSheetId="110" hidden="1">{"1",#N/A,FALSE,"Pasivos Mon";"2",#N/A,FALSE,"Pasivos Mon"}</definedName>
    <definedName name="wrn.PASMON." localSheetId="99" hidden="1">{"1",#N/A,FALSE,"Pasivos Mon";"2",#N/A,FALSE,"Pasivos Mon"}</definedName>
    <definedName name="wrn.PASMON." localSheetId="100" hidden="1">{"1",#N/A,FALSE,"Pasivos Mon";"2",#N/A,FALSE,"Pasivos Mon"}</definedName>
    <definedName name="wrn.PASMON." localSheetId="101" hidden="1">{"1",#N/A,FALSE,"Pasivos Mon";"2",#N/A,FALSE,"Pasivos Mon"}</definedName>
    <definedName name="wrn.PASMON." localSheetId="102" hidden="1">{"1",#N/A,FALSE,"Pasivos Mon";"2",#N/A,FALSE,"Pasivos Mon"}</definedName>
    <definedName name="wrn.PASMON." localSheetId="103" hidden="1">{"1",#N/A,FALSE,"Pasivos Mon";"2",#N/A,FALSE,"Pasivos Mon"}</definedName>
    <definedName name="wrn.PASMON." localSheetId="104" hidden="1">{"1",#N/A,FALSE,"Pasivos Mon";"2",#N/A,FALSE,"Pasivos Mon"}</definedName>
    <definedName name="wrn.PASMON." localSheetId="105" hidden="1">{"1",#N/A,FALSE,"Pasivos Mon";"2",#N/A,FALSE,"Pasivos Mon"}</definedName>
    <definedName name="wrn.PASMON." localSheetId="106" hidden="1">{"1",#N/A,FALSE,"Pasivos Mon";"2",#N/A,FALSE,"Pasivos Mon"}</definedName>
    <definedName name="wrn.PASMON." localSheetId="107" hidden="1">{"1",#N/A,FALSE,"Pasivos Mon";"2",#N/A,FALSE,"Pasivos Mon"}</definedName>
    <definedName name="wrn.PASMON." hidden="1">{"1",#N/A,FALSE,"Pasivos Mon";"2",#N/A,FALSE,"Pasivos Mon"}</definedName>
    <definedName name="wrn.PCPI." localSheetId="2"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4" hidden="1">{#N/A,#N/A,FALSE,"PCPI"}</definedName>
    <definedName name="wrn.PCPI." localSheetId="74" hidden="1">{#N/A,#N/A,FALSE,"PCPI"}</definedName>
    <definedName name="wrn.PCPI." localSheetId="88" hidden="1">{#N/A,#N/A,FALSE,"PCPI"}</definedName>
    <definedName name="wrn.PCPI." localSheetId="89" hidden="1">{#N/A,#N/A,FALSE,"PCPI"}</definedName>
    <definedName name="wrn.PCPI." localSheetId="90" hidden="1">{#N/A,#N/A,FALSE,"PCPI"}</definedName>
    <definedName name="wrn.PCPI." localSheetId="98" hidden="1">{#N/A,#N/A,FALSE,"PCPI"}</definedName>
    <definedName name="wrn.PCPI." localSheetId="108" hidden="1">{#N/A,#N/A,FALSE,"PCPI"}</definedName>
    <definedName name="wrn.PCPI." localSheetId="109" hidden="1">{#N/A,#N/A,FALSE,"PCPI"}</definedName>
    <definedName name="wrn.PCPI." localSheetId="110" hidden="1">{#N/A,#N/A,FALSE,"PCPI"}</definedName>
    <definedName name="wrn.PCPI." localSheetId="99" hidden="1">{#N/A,#N/A,FALSE,"PCPI"}</definedName>
    <definedName name="wrn.PCPI." localSheetId="100" hidden="1">{#N/A,#N/A,FALSE,"PCPI"}</definedName>
    <definedName name="wrn.PCPI." localSheetId="101" hidden="1">{#N/A,#N/A,FALSE,"PCPI"}</definedName>
    <definedName name="wrn.PCPI." localSheetId="102" hidden="1">{#N/A,#N/A,FALSE,"PCPI"}</definedName>
    <definedName name="wrn.PCPI." localSheetId="103" hidden="1">{#N/A,#N/A,FALSE,"PCPI"}</definedName>
    <definedName name="wrn.PCPI." localSheetId="104" hidden="1">{#N/A,#N/A,FALSE,"PCPI"}</definedName>
    <definedName name="wrn.PCPI." localSheetId="105" hidden="1">{#N/A,#N/A,FALSE,"PCPI"}</definedName>
    <definedName name="wrn.PCPI." localSheetId="106" hidden="1">{#N/A,#N/A,FALSE,"PCPI"}</definedName>
    <definedName name="wrn.PCPI." localSheetId="107" hidden="1">{#N/A,#N/A,FALSE,"PCPI"}</definedName>
    <definedName name="wrn.PCPI." hidden="1">{#N/A,#N/A,FALSE,"PCPI"}</definedName>
    <definedName name="wrn.PENSION." localSheetId="2"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4" hidden="1">{#N/A,#N/A,FALSE,"PENSION"}</definedName>
    <definedName name="wrn.PENSION." localSheetId="74" hidden="1">{#N/A,#N/A,FALSE,"PENSION"}</definedName>
    <definedName name="wrn.PENSION." localSheetId="88" hidden="1">{#N/A,#N/A,FALSE,"PENSION"}</definedName>
    <definedName name="wrn.PENSION." localSheetId="89" hidden="1">{#N/A,#N/A,FALSE,"PENSION"}</definedName>
    <definedName name="wrn.PENSION." localSheetId="90" hidden="1">{#N/A,#N/A,FALSE,"PENSION"}</definedName>
    <definedName name="wrn.PENSION." localSheetId="98" hidden="1">{#N/A,#N/A,FALSE,"PENSION"}</definedName>
    <definedName name="wrn.PENSION." localSheetId="108" hidden="1">{#N/A,#N/A,FALSE,"PENSION"}</definedName>
    <definedName name="wrn.PENSION." localSheetId="109" hidden="1">{#N/A,#N/A,FALSE,"PENSION"}</definedName>
    <definedName name="wrn.PENSION." localSheetId="110" hidden="1">{#N/A,#N/A,FALSE,"PENSION"}</definedName>
    <definedName name="wrn.PENSION." localSheetId="99" hidden="1">{#N/A,#N/A,FALSE,"PENSION"}</definedName>
    <definedName name="wrn.PENSION." localSheetId="100" hidden="1">{#N/A,#N/A,FALSE,"PENSION"}</definedName>
    <definedName name="wrn.PENSION." localSheetId="101" hidden="1">{#N/A,#N/A,FALSE,"PENSION"}</definedName>
    <definedName name="wrn.PENSION." localSheetId="102" hidden="1">{#N/A,#N/A,FALSE,"PENSION"}</definedName>
    <definedName name="wrn.PENSION." localSheetId="103" hidden="1">{#N/A,#N/A,FALSE,"PENSION"}</definedName>
    <definedName name="wrn.PENSION." localSheetId="104" hidden="1">{#N/A,#N/A,FALSE,"PENSION"}</definedName>
    <definedName name="wrn.PENSION." localSheetId="105" hidden="1">{#N/A,#N/A,FALSE,"PENSION"}</definedName>
    <definedName name="wrn.PENSION." localSheetId="106" hidden="1">{#N/A,#N/A,FALSE,"PENSION"}</definedName>
    <definedName name="wrn.PENSION." localSheetId="107" hidden="1">{#N/A,#N/A,FALSE,"PENSION"}</definedName>
    <definedName name="wrn.PENSION." hidden="1">{#N/A,#N/A,FALSE,"PENSION"}</definedName>
    <definedName name="wrn.Program." localSheetId="2"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4" hidden="1">{"Tab1",#N/A,FALSE,"P";"Tab2",#N/A,FALSE,"P"}</definedName>
    <definedName name="wrn.Program." localSheetId="74" hidden="1">{"Tab1",#N/A,FALSE,"P";"Tab2",#N/A,FALSE,"P"}</definedName>
    <definedName name="wrn.Program." localSheetId="88" hidden="1">{"Tab1",#N/A,FALSE,"P";"Tab2",#N/A,FALSE,"P"}</definedName>
    <definedName name="wrn.Program." localSheetId="89" hidden="1">{"Tab1",#N/A,FALSE,"P";"Tab2",#N/A,FALSE,"P"}</definedName>
    <definedName name="wrn.Program." localSheetId="90" hidden="1">{"Tab1",#N/A,FALSE,"P";"Tab2",#N/A,FALSE,"P"}</definedName>
    <definedName name="wrn.Program." localSheetId="98" hidden="1">{"Tab1",#N/A,FALSE,"P";"Tab2",#N/A,FALSE,"P"}</definedName>
    <definedName name="wrn.Program." localSheetId="108" hidden="1">{"Tab1",#N/A,FALSE,"P";"Tab2",#N/A,FALSE,"P"}</definedName>
    <definedName name="wrn.Program." localSheetId="109" hidden="1">{"Tab1",#N/A,FALSE,"P";"Tab2",#N/A,FALSE,"P"}</definedName>
    <definedName name="wrn.Program." localSheetId="110" hidden="1">{"Tab1",#N/A,FALSE,"P";"Tab2",#N/A,FALSE,"P"}</definedName>
    <definedName name="wrn.Program." localSheetId="99" hidden="1">{"Tab1",#N/A,FALSE,"P";"Tab2",#N/A,FALSE,"P"}</definedName>
    <definedName name="wrn.Program." localSheetId="100" hidden="1">{"Tab1",#N/A,FALSE,"P";"Tab2",#N/A,FALSE,"P"}</definedName>
    <definedName name="wrn.Program." localSheetId="101" hidden="1">{"Tab1",#N/A,FALSE,"P";"Tab2",#N/A,FALSE,"P"}</definedName>
    <definedName name="wrn.Program." localSheetId="102" hidden="1">{"Tab1",#N/A,FALSE,"P";"Tab2",#N/A,FALSE,"P"}</definedName>
    <definedName name="wrn.Program." localSheetId="103" hidden="1">{"Tab1",#N/A,FALSE,"P";"Tab2",#N/A,FALSE,"P"}</definedName>
    <definedName name="wrn.Program." localSheetId="104" hidden="1">{"Tab1",#N/A,FALSE,"P";"Tab2",#N/A,FALSE,"P"}</definedName>
    <definedName name="wrn.Program." localSheetId="105" hidden="1">{"Tab1",#N/A,FALSE,"P";"Tab2",#N/A,FALSE,"P"}</definedName>
    <definedName name="wrn.Program." localSheetId="106" hidden="1">{"Tab1",#N/A,FALSE,"P";"Tab2",#N/A,FALSE,"P"}</definedName>
    <definedName name="wrn.Program." localSheetId="107" hidden="1">{"Tab1",#N/A,FALSE,"P";"Tab2",#N/A,FALSE,"P"}</definedName>
    <definedName name="wrn.Program." hidden="1">{"Tab1",#N/A,FALSE,"P";"Tab2",#N/A,FALSE,"P"}</definedName>
    <definedName name="wrn.PRUDENT." localSheetId="2"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4" hidden="1">{#N/A,#N/A,FALSE,"PRUDENT"}</definedName>
    <definedName name="wrn.PRUDENT." localSheetId="74" hidden="1">{#N/A,#N/A,FALSE,"PRUDENT"}</definedName>
    <definedName name="wrn.PRUDENT." localSheetId="88" hidden="1">{#N/A,#N/A,FALSE,"PRUDENT"}</definedName>
    <definedName name="wrn.PRUDENT." localSheetId="89" hidden="1">{#N/A,#N/A,FALSE,"PRUDENT"}</definedName>
    <definedName name="wrn.PRUDENT." localSheetId="90" hidden="1">{#N/A,#N/A,FALSE,"PRUDENT"}</definedName>
    <definedName name="wrn.PRUDENT." localSheetId="98" hidden="1">{#N/A,#N/A,FALSE,"PRUDENT"}</definedName>
    <definedName name="wrn.PRUDENT." localSheetId="108" hidden="1">{#N/A,#N/A,FALSE,"PRUDENT"}</definedName>
    <definedName name="wrn.PRUDENT." localSheetId="109" hidden="1">{#N/A,#N/A,FALSE,"PRUDENT"}</definedName>
    <definedName name="wrn.PRUDENT." localSheetId="110" hidden="1">{#N/A,#N/A,FALSE,"PRUDENT"}</definedName>
    <definedName name="wrn.PRUDENT." localSheetId="99" hidden="1">{#N/A,#N/A,FALSE,"PRUDENT"}</definedName>
    <definedName name="wrn.PRUDENT." localSheetId="100" hidden="1">{#N/A,#N/A,FALSE,"PRUDENT"}</definedName>
    <definedName name="wrn.PRUDENT." localSheetId="101" hidden="1">{#N/A,#N/A,FALSE,"PRUDENT"}</definedName>
    <definedName name="wrn.PRUDENT." localSheetId="102" hidden="1">{#N/A,#N/A,FALSE,"PRUDENT"}</definedName>
    <definedName name="wrn.PRUDENT." localSheetId="103" hidden="1">{#N/A,#N/A,FALSE,"PRUDENT"}</definedName>
    <definedName name="wrn.PRUDENT." localSheetId="104" hidden="1">{#N/A,#N/A,FALSE,"PRUDENT"}</definedName>
    <definedName name="wrn.PRUDENT." localSheetId="105" hidden="1">{#N/A,#N/A,FALSE,"PRUDENT"}</definedName>
    <definedName name="wrn.PRUDENT." localSheetId="106" hidden="1">{#N/A,#N/A,FALSE,"PRUDENT"}</definedName>
    <definedName name="wrn.PRUDENT." localSheetId="107" hidden="1">{#N/A,#N/A,FALSE,"PRUDENT"}</definedName>
    <definedName name="wrn.PRUDENT." hidden="1">{#N/A,#N/A,FALSE,"PRUDENT"}</definedName>
    <definedName name="wrn.PUBLEXP." localSheetId="2"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4" hidden="1">{#N/A,#N/A,FALSE,"PUBLEXP"}</definedName>
    <definedName name="wrn.PUBLEXP." localSheetId="74" hidden="1">{#N/A,#N/A,FALSE,"PUBLEXP"}</definedName>
    <definedName name="wrn.PUBLEXP." localSheetId="88" hidden="1">{#N/A,#N/A,FALSE,"PUBLEXP"}</definedName>
    <definedName name="wrn.PUBLEXP." localSheetId="89" hidden="1">{#N/A,#N/A,FALSE,"PUBLEXP"}</definedName>
    <definedName name="wrn.PUBLEXP." localSheetId="90" hidden="1">{#N/A,#N/A,FALSE,"PUBLEXP"}</definedName>
    <definedName name="wrn.PUBLEXP." localSheetId="98" hidden="1">{#N/A,#N/A,FALSE,"PUBLEXP"}</definedName>
    <definedName name="wrn.PUBLEXP." localSheetId="108" hidden="1">{#N/A,#N/A,FALSE,"PUBLEXP"}</definedName>
    <definedName name="wrn.PUBLEXP." localSheetId="109" hidden="1">{#N/A,#N/A,FALSE,"PUBLEXP"}</definedName>
    <definedName name="wrn.PUBLEXP." localSheetId="110" hidden="1">{#N/A,#N/A,FALSE,"PUBLEXP"}</definedName>
    <definedName name="wrn.PUBLEXP." localSheetId="99" hidden="1">{#N/A,#N/A,FALSE,"PUBLEXP"}</definedName>
    <definedName name="wrn.PUBLEXP." localSheetId="100" hidden="1">{#N/A,#N/A,FALSE,"PUBLEXP"}</definedName>
    <definedName name="wrn.PUBLEXP." localSheetId="101" hidden="1">{#N/A,#N/A,FALSE,"PUBLEXP"}</definedName>
    <definedName name="wrn.PUBLEXP." localSheetId="102" hidden="1">{#N/A,#N/A,FALSE,"PUBLEXP"}</definedName>
    <definedName name="wrn.PUBLEXP." localSheetId="103" hidden="1">{#N/A,#N/A,FALSE,"PUBLEXP"}</definedName>
    <definedName name="wrn.PUBLEXP." localSheetId="104" hidden="1">{#N/A,#N/A,FALSE,"PUBLEXP"}</definedName>
    <definedName name="wrn.PUBLEXP." localSheetId="105" hidden="1">{#N/A,#N/A,FALSE,"PUBLEXP"}</definedName>
    <definedName name="wrn.PUBLEXP." localSheetId="106" hidden="1">{#N/A,#N/A,FALSE,"PUBLEXP"}</definedName>
    <definedName name="wrn.PUBLEXP." localSheetId="107" hidden="1">{#N/A,#N/A,FALSE,"PUBLEXP"}</definedName>
    <definedName name="wrn.PUBLEXP." hidden="1">{#N/A,#N/A,FALSE,"PUBLEXP"}</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74" hidden="1">{"RED_T21",#N/A,FALSE,"RED21";"RED_T22",#N/A,FALSE,"RED22";"RED_T23",#N/A,FALSE,"RED23";"RED_T24",#N/A,FALSE,"RED24";"RED_T25",#N/A,FALSE,"RED25";"RED_T26",#N/A,FALSE,"RED26";"RED_T27",#N/A,FALSE,"RED27";"RED_T28",#N/A,FALSE,"RED28";"RED_T29A",#N/A,FALSE,"RED29";"RED_T29B",#N/A,FALSE,"RED29"}</definedName>
    <definedName name="wrn.Red_Mus_May02." localSheetId="88" hidden="1">{"RED_T21",#N/A,FALSE,"RED21";"RED_T22",#N/A,FALSE,"RED22";"RED_T23",#N/A,FALSE,"RED23";"RED_T24",#N/A,FALSE,"RED24";"RED_T25",#N/A,FALSE,"RED25";"RED_T26",#N/A,FALSE,"RED26";"RED_T27",#N/A,FALSE,"RED27";"RED_T28",#N/A,FALSE,"RED28";"RED_T29A",#N/A,FALSE,"RED29";"RED_T29B",#N/A,FALSE,"RED29"}</definedName>
    <definedName name="wrn.Red_Mus_May02." localSheetId="89" hidden="1">{"RED_T21",#N/A,FALSE,"RED21";"RED_T22",#N/A,FALSE,"RED22";"RED_T23",#N/A,FALSE,"RED23";"RED_T24",#N/A,FALSE,"RED24";"RED_T25",#N/A,FALSE,"RED25";"RED_T26",#N/A,FALSE,"RED26";"RED_T27",#N/A,FALSE,"RED27";"RED_T28",#N/A,FALSE,"RED28";"RED_T29A",#N/A,FALSE,"RED29";"RED_T29B",#N/A,FALSE,"RED29"}</definedName>
    <definedName name="wrn.Red_Mus_May02." localSheetId="90" hidden="1">{"RED_T21",#N/A,FALSE,"RED21";"RED_T22",#N/A,FALSE,"RED22";"RED_T23",#N/A,FALSE,"RED23";"RED_T24",#N/A,FALSE,"RED24";"RED_T25",#N/A,FALSE,"RED25";"RED_T26",#N/A,FALSE,"RED26";"RED_T27",#N/A,FALSE,"RED27";"RED_T28",#N/A,FALSE,"RED28";"RED_T29A",#N/A,FALSE,"RED29";"RED_T29B",#N/A,FALSE,"RED29"}</definedName>
    <definedName name="wrn.Red_Mus_May02." localSheetId="98" hidden="1">{"RED_T21",#N/A,FALSE,"RED21";"RED_T22",#N/A,FALSE,"RED22";"RED_T23",#N/A,FALSE,"RED23";"RED_T24",#N/A,FALSE,"RED24";"RED_T25",#N/A,FALSE,"RED25";"RED_T26",#N/A,FALSE,"RED26";"RED_T27",#N/A,FALSE,"RED27";"RED_T28",#N/A,FALSE,"RED28";"RED_T29A",#N/A,FALSE,"RED29";"RED_T29B",#N/A,FALSE,"RED29"}</definedName>
    <definedName name="wrn.Red_Mus_May02." localSheetId="108" hidden="1">{"RED_T21",#N/A,FALSE,"RED21";"RED_T22",#N/A,FALSE,"RED22";"RED_T23",#N/A,FALSE,"RED23";"RED_T24",#N/A,FALSE,"RED24";"RED_T25",#N/A,FALSE,"RED25";"RED_T26",#N/A,FALSE,"RED26";"RED_T27",#N/A,FALSE,"RED27";"RED_T28",#N/A,FALSE,"RED28";"RED_T29A",#N/A,FALSE,"RED29";"RED_T29B",#N/A,FALSE,"RED29"}</definedName>
    <definedName name="wrn.Red_Mus_May02." localSheetId="109" hidden="1">{"RED_T21",#N/A,FALSE,"RED21";"RED_T22",#N/A,FALSE,"RED22";"RED_T23",#N/A,FALSE,"RED23";"RED_T24",#N/A,FALSE,"RED24";"RED_T25",#N/A,FALSE,"RED25";"RED_T26",#N/A,FALSE,"RED26";"RED_T27",#N/A,FALSE,"RED27";"RED_T28",#N/A,FALSE,"RED28";"RED_T29A",#N/A,FALSE,"RED29";"RED_T29B",#N/A,FALSE,"RED29"}</definedName>
    <definedName name="wrn.Red_Mus_May02." localSheetId="110" hidden="1">{"RED_T21",#N/A,FALSE,"RED21";"RED_T22",#N/A,FALSE,"RED22";"RED_T23",#N/A,FALSE,"RED23";"RED_T24",#N/A,FALSE,"RED24";"RED_T25",#N/A,FALSE,"RED25";"RED_T26",#N/A,FALSE,"RED26";"RED_T27",#N/A,FALSE,"RED27";"RED_T28",#N/A,FALSE,"RED28";"RED_T29A",#N/A,FALSE,"RED29";"RED_T29B",#N/A,FALSE,"RED29"}</definedName>
    <definedName name="wrn.Red_Mus_May02." localSheetId="99" hidden="1">{"RED_T21",#N/A,FALSE,"RED21";"RED_T22",#N/A,FALSE,"RED22";"RED_T23",#N/A,FALSE,"RED23";"RED_T24",#N/A,FALSE,"RED24";"RED_T25",#N/A,FALSE,"RED25";"RED_T26",#N/A,FALSE,"RED26";"RED_T27",#N/A,FALSE,"RED27";"RED_T28",#N/A,FALSE,"RED28";"RED_T29A",#N/A,FALSE,"RED29";"RED_T29B",#N/A,FALSE,"RED29"}</definedName>
    <definedName name="wrn.Red_Mus_May02." localSheetId="100" hidden="1">{"RED_T21",#N/A,FALSE,"RED21";"RED_T22",#N/A,FALSE,"RED22";"RED_T23",#N/A,FALSE,"RED23";"RED_T24",#N/A,FALSE,"RED24";"RED_T25",#N/A,FALSE,"RED25";"RED_T26",#N/A,FALSE,"RED26";"RED_T27",#N/A,FALSE,"RED27";"RED_T28",#N/A,FALSE,"RED28";"RED_T29A",#N/A,FALSE,"RED29";"RED_T29B",#N/A,FALSE,"RED29"}</definedName>
    <definedName name="wrn.Red_Mus_May02." localSheetId="101" hidden="1">{"RED_T21",#N/A,FALSE,"RED21";"RED_T22",#N/A,FALSE,"RED22";"RED_T23",#N/A,FALSE,"RED23";"RED_T24",#N/A,FALSE,"RED24";"RED_T25",#N/A,FALSE,"RED25";"RED_T26",#N/A,FALSE,"RED26";"RED_T27",#N/A,FALSE,"RED27";"RED_T28",#N/A,FALSE,"RED28";"RED_T29A",#N/A,FALSE,"RED29";"RED_T29B",#N/A,FALSE,"RED29"}</definedName>
    <definedName name="wrn.Red_Mus_May02." localSheetId="102" hidden="1">{"RED_T21",#N/A,FALSE,"RED21";"RED_T22",#N/A,FALSE,"RED22";"RED_T23",#N/A,FALSE,"RED23";"RED_T24",#N/A,FALSE,"RED24";"RED_T25",#N/A,FALSE,"RED25";"RED_T26",#N/A,FALSE,"RED26";"RED_T27",#N/A,FALSE,"RED27";"RED_T28",#N/A,FALSE,"RED28";"RED_T29A",#N/A,FALSE,"RED29";"RED_T29B",#N/A,FALSE,"RED29"}</definedName>
    <definedName name="wrn.Red_Mus_May02." localSheetId="103" hidden="1">{"RED_T21",#N/A,FALSE,"RED21";"RED_T22",#N/A,FALSE,"RED22";"RED_T23",#N/A,FALSE,"RED23";"RED_T24",#N/A,FALSE,"RED24";"RED_T25",#N/A,FALSE,"RED25";"RED_T26",#N/A,FALSE,"RED26";"RED_T27",#N/A,FALSE,"RED27";"RED_T28",#N/A,FALSE,"RED28";"RED_T29A",#N/A,FALSE,"RED29";"RED_T29B",#N/A,FALSE,"RED29"}</definedName>
    <definedName name="wrn.Red_Mus_May02." localSheetId="104" hidden="1">{"RED_T21",#N/A,FALSE,"RED21";"RED_T22",#N/A,FALSE,"RED22";"RED_T23",#N/A,FALSE,"RED23";"RED_T24",#N/A,FALSE,"RED24";"RED_T25",#N/A,FALSE,"RED25";"RED_T26",#N/A,FALSE,"RED26";"RED_T27",#N/A,FALSE,"RED27";"RED_T28",#N/A,FALSE,"RED28";"RED_T29A",#N/A,FALSE,"RED29";"RED_T29B",#N/A,FALSE,"RED29"}</definedName>
    <definedName name="wrn.Red_Mus_May02." localSheetId="105" hidden="1">{"RED_T21",#N/A,FALSE,"RED21";"RED_T22",#N/A,FALSE,"RED22";"RED_T23",#N/A,FALSE,"RED23";"RED_T24",#N/A,FALSE,"RED24";"RED_T25",#N/A,FALSE,"RED25";"RED_T26",#N/A,FALSE,"RED26";"RED_T27",#N/A,FALSE,"RED27";"RED_T28",#N/A,FALSE,"RED28";"RED_T29A",#N/A,FALSE,"RED29";"RED_T29B",#N/A,FALSE,"RED29"}</definedName>
    <definedName name="wrn.Red_Mus_May02." localSheetId="106" hidden="1">{"RED_T21",#N/A,FALSE,"RED21";"RED_T22",#N/A,FALSE,"RED22";"RED_T23",#N/A,FALSE,"RED23";"RED_T24",#N/A,FALSE,"RED24";"RED_T25",#N/A,FALSE,"RED25";"RED_T26",#N/A,FALSE,"RED26";"RED_T27",#N/A,FALSE,"RED27";"RED_T28",#N/A,FALSE,"RED28";"RED_T29A",#N/A,FALSE,"RED29";"RED_T29B",#N/A,FALSE,"RED29"}</definedName>
    <definedName name="wrn.Red_Mus_May02." localSheetId="107"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2"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74" hidden="1">{"red33",#N/A,FALSE,"Sheet1"}</definedName>
    <definedName name="wrn.red97." localSheetId="88" hidden="1">{"red33",#N/A,FALSE,"Sheet1"}</definedName>
    <definedName name="wrn.red97." localSheetId="89" hidden="1">{"red33",#N/A,FALSE,"Sheet1"}</definedName>
    <definedName name="wrn.red97." localSheetId="90" hidden="1">{"red33",#N/A,FALSE,"Sheet1"}</definedName>
    <definedName name="wrn.red97." localSheetId="98" hidden="1">{"red33",#N/A,FALSE,"Sheet1"}</definedName>
    <definedName name="wrn.red97." localSheetId="108" hidden="1">{"red33",#N/A,FALSE,"Sheet1"}</definedName>
    <definedName name="wrn.red97." localSheetId="109" hidden="1">{"red33",#N/A,FALSE,"Sheet1"}</definedName>
    <definedName name="wrn.red97." localSheetId="110" hidden="1">{"red33",#N/A,FALSE,"Sheet1"}</definedName>
    <definedName name="wrn.red97." localSheetId="99" hidden="1">{"red33",#N/A,FALSE,"Sheet1"}</definedName>
    <definedName name="wrn.red97." localSheetId="100" hidden="1">{"red33",#N/A,FALSE,"Sheet1"}</definedName>
    <definedName name="wrn.red97." localSheetId="101" hidden="1">{"red33",#N/A,FALSE,"Sheet1"}</definedName>
    <definedName name="wrn.red97." localSheetId="102" hidden="1">{"red33",#N/A,FALSE,"Sheet1"}</definedName>
    <definedName name="wrn.red97." localSheetId="103" hidden="1">{"red33",#N/A,FALSE,"Sheet1"}</definedName>
    <definedName name="wrn.red97." localSheetId="104" hidden="1">{"red33",#N/A,FALSE,"Sheet1"}</definedName>
    <definedName name="wrn.red97." localSheetId="105" hidden="1">{"red33",#N/A,FALSE,"Sheet1"}</definedName>
    <definedName name="wrn.red97." localSheetId="106" hidden="1">{"red33",#N/A,FALSE,"Sheet1"}</definedName>
    <definedName name="wrn.red97." localSheetId="107" hidden="1">{"red33",#N/A,FALSE,"Sheet1"}</definedName>
    <definedName name="wrn.red97." hidden="1">{"red33",#N/A,FALSE,"Sheet1"}</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4" hidden="1">{#N/A,#N/A,FALSE,"REVSHARE"}</definedName>
    <definedName name="wrn.REVSHARE." localSheetId="74" hidden="1">{#N/A,#N/A,FALSE,"REVSHARE"}</definedName>
    <definedName name="wrn.REVSHARE." localSheetId="88" hidden="1">{#N/A,#N/A,FALSE,"REVSHARE"}</definedName>
    <definedName name="wrn.REVSHARE." localSheetId="89" hidden="1">{#N/A,#N/A,FALSE,"REVSHARE"}</definedName>
    <definedName name="wrn.REVSHARE." localSheetId="90" hidden="1">{#N/A,#N/A,FALSE,"REVSHARE"}</definedName>
    <definedName name="wrn.REVSHARE." localSheetId="98" hidden="1">{#N/A,#N/A,FALSE,"REVSHARE"}</definedName>
    <definedName name="wrn.REVSHARE." localSheetId="108" hidden="1">{#N/A,#N/A,FALSE,"REVSHARE"}</definedName>
    <definedName name="wrn.REVSHARE." localSheetId="109" hidden="1">{#N/A,#N/A,FALSE,"REVSHARE"}</definedName>
    <definedName name="wrn.REVSHARE." localSheetId="110" hidden="1">{#N/A,#N/A,FALSE,"REVSHARE"}</definedName>
    <definedName name="wrn.REVSHARE." localSheetId="99" hidden="1">{#N/A,#N/A,FALSE,"REVSHARE"}</definedName>
    <definedName name="wrn.REVSHARE." localSheetId="100" hidden="1">{#N/A,#N/A,FALSE,"REVSHARE"}</definedName>
    <definedName name="wrn.REVSHARE." localSheetId="101" hidden="1">{#N/A,#N/A,FALSE,"REVSHARE"}</definedName>
    <definedName name="wrn.REVSHARE." localSheetId="102" hidden="1">{#N/A,#N/A,FALSE,"REVSHARE"}</definedName>
    <definedName name="wrn.REVSHARE." localSheetId="103" hidden="1">{#N/A,#N/A,FALSE,"REVSHARE"}</definedName>
    <definedName name="wrn.REVSHARE." localSheetId="104" hidden="1">{#N/A,#N/A,FALSE,"REVSHARE"}</definedName>
    <definedName name="wrn.REVSHARE." localSheetId="105" hidden="1">{#N/A,#N/A,FALSE,"REVSHARE"}</definedName>
    <definedName name="wrn.REVSHARE." localSheetId="106" hidden="1">{#N/A,#N/A,FALSE,"REVSHARE"}</definedName>
    <definedName name="wrn.REVSHARE." localSheetId="107" hidden="1">{#N/A,#N/A,FALSE,"REVSHARE"}</definedName>
    <definedName name="wrn.REVSHARE." hidden="1">{#N/A,#N/A,FALSE,"REVSHARE"}</definedName>
    <definedName name="wrn.Riqfin." localSheetId="2"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74"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90" hidden="1">{"Riqfin97",#N/A,FALSE,"Tran";"Riqfinpro",#N/A,FALSE,"Tran"}</definedName>
    <definedName name="wrn.Riqfin." localSheetId="98"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99" hidden="1">{"Riqfin97",#N/A,FALSE,"Tran";"Riqfinpro",#N/A,FALSE,"Tran"}</definedName>
    <definedName name="wrn.Riqfin." localSheetId="100" hidden="1">{"Riqfin97",#N/A,FALSE,"Tran";"Riqfinpro",#N/A,FALSE,"Tran"}</definedName>
    <definedName name="wrn.Riqfin." localSheetId="101" hidden="1">{"Riqfin97",#N/A,FALSE,"Tran";"Riqfinpro",#N/A,FALSE,"Tran"}</definedName>
    <definedName name="wrn.Riqfin." localSheetId="102" hidden="1">{"Riqfin97",#N/A,FALSE,"Tran";"Riqfinpro",#N/A,FALSE,"Tran"}</definedName>
    <definedName name="wrn.Riqfin." localSheetId="103" hidden="1">{"Riqfin97",#N/A,FALSE,"Tran";"Riqfinpro",#N/A,FALSE,"Tran"}</definedName>
    <definedName name="wrn.Riqfin." localSheetId="104" hidden="1">{"Riqfin97",#N/A,FALSE,"Tran";"Riqfinpro",#N/A,FALSE,"Tran"}</definedName>
    <definedName name="wrn.Riqfin." localSheetId="105"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hidden="1">{"Riqfin97",#N/A,FALSE,"Tran";"Riqfinpro",#N/A,FALSE,"Tran"}</definedName>
    <definedName name="wrn.st1." localSheetId="2"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74" hidden="1">{"ST1",#N/A,FALSE,"SOURCE"}</definedName>
    <definedName name="wrn.st1." localSheetId="88" hidden="1">{"ST1",#N/A,FALSE,"SOURCE"}</definedName>
    <definedName name="wrn.st1." localSheetId="89" hidden="1">{"ST1",#N/A,FALSE,"SOURCE"}</definedName>
    <definedName name="wrn.st1." localSheetId="90" hidden="1">{"ST1",#N/A,FALSE,"SOURCE"}</definedName>
    <definedName name="wrn.st1." localSheetId="98" hidden="1">{"ST1",#N/A,FALSE,"SOURCE"}</definedName>
    <definedName name="wrn.st1." localSheetId="108" hidden="1">{"ST1",#N/A,FALSE,"SOURCE"}</definedName>
    <definedName name="wrn.st1." localSheetId="109" hidden="1">{"ST1",#N/A,FALSE,"SOURCE"}</definedName>
    <definedName name="wrn.st1." localSheetId="110" hidden="1">{"ST1",#N/A,FALSE,"SOURCE"}</definedName>
    <definedName name="wrn.st1." localSheetId="99" hidden="1">{"ST1",#N/A,FALSE,"SOURCE"}</definedName>
    <definedName name="wrn.st1." localSheetId="100" hidden="1">{"ST1",#N/A,FALSE,"SOURCE"}</definedName>
    <definedName name="wrn.st1." localSheetId="101" hidden="1">{"ST1",#N/A,FALSE,"SOURCE"}</definedName>
    <definedName name="wrn.st1." localSheetId="102" hidden="1">{"ST1",#N/A,FALSE,"SOURCE"}</definedName>
    <definedName name="wrn.st1." localSheetId="103" hidden="1">{"ST1",#N/A,FALSE,"SOURCE"}</definedName>
    <definedName name="wrn.st1." localSheetId="104" hidden="1">{"ST1",#N/A,FALSE,"SOURCE"}</definedName>
    <definedName name="wrn.st1." localSheetId="105" hidden="1">{"ST1",#N/A,FALSE,"SOURCE"}</definedName>
    <definedName name="wrn.st1." localSheetId="106" hidden="1">{"ST1",#N/A,FALSE,"SOURCE"}</definedName>
    <definedName name="wrn.st1." localSheetId="107" hidden="1">{"ST1",#N/A,FALSE,"SOURCE"}</definedName>
    <definedName name="wrn.st1." hidden="1">{"ST1",#N/A,FALSE,"SOURCE"}</definedName>
    <definedName name="wrn.STAFF_REPORT_TABLES." localSheetId="2"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4" hidden="1">{"SR_tbs",#N/A,FALSE,"MGSSEI";"SR_tbs",#N/A,FALSE,"MGSBOX";"SR_tbs",#N/A,FALSE,"MGSOCIND"}</definedName>
    <definedName name="wrn.STAFF_REPORT_TABLES." localSheetId="74" hidden="1">{"SR_tbs",#N/A,FALSE,"MGSSEI";"SR_tbs",#N/A,FALSE,"MGSBOX";"SR_tbs",#N/A,FALSE,"MGSOCIND"}</definedName>
    <definedName name="wrn.STAFF_REPORT_TABLES." localSheetId="88" hidden="1">{"SR_tbs",#N/A,FALSE,"MGSSEI";"SR_tbs",#N/A,FALSE,"MGSBOX";"SR_tbs",#N/A,FALSE,"MGSOCIND"}</definedName>
    <definedName name="wrn.STAFF_REPORT_TABLES." localSheetId="89" hidden="1">{"SR_tbs",#N/A,FALSE,"MGSSEI";"SR_tbs",#N/A,FALSE,"MGSBOX";"SR_tbs",#N/A,FALSE,"MGSOCIND"}</definedName>
    <definedName name="wrn.STAFF_REPORT_TABLES." localSheetId="90" hidden="1">{"SR_tbs",#N/A,FALSE,"MGSSEI";"SR_tbs",#N/A,FALSE,"MGSBOX";"SR_tbs",#N/A,FALSE,"MGSOCIND"}</definedName>
    <definedName name="wrn.STAFF_REPORT_TABLES." localSheetId="98" hidden="1">{"SR_tbs",#N/A,FALSE,"MGSSEI";"SR_tbs",#N/A,FALSE,"MGSBOX";"SR_tbs",#N/A,FALSE,"MGSOCIND"}</definedName>
    <definedName name="wrn.STAFF_REPORT_TABLES." localSheetId="108"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99" hidden="1">{"SR_tbs",#N/A,FALSE,"MGSSEI";"SR_tbs",#N/A,FALSE,"MGSBOX";"SR_tbs",#N/A,FALSE,"MGSOCIND"}</definedName>
    <definedName name="wrn.STAFF_REPORT_TABLES." localSheetId="100" hidden="1">{"SR_tbs",#N/A,FALSE,"MGSSEI";"SR_tbs",#N/A,FALSE,"MGSBOX";"SR_tbs",#N/A,FALSE,"MGSOCIND"}</definedName>
    <definedName name="wrn.STAFF_REPORT_TABLES." localSheetId="101" hidden="1">{"SR_tbs",#N/A,FALSE,"MGSSEI";"SR_tbs",#N/A,FALSE,"MGSBOX";"SR_tbs",#N/A,FALSE,"MGSOCIND"}</definedName>
    <definedName name="wrn.STAFF_REPORT_TABLES." localSheetId="102" hidden="1">{"SR_tbs",#N/A,FALSE,"MGSSEI";"SR_tbs",#N/A,FALSE,"MGSBOX";"SR_tbs",#N/A,FALSE,"MGSOCIND"}</definedName>
    <definedName name="wrn.STAFF_REPORT_TABLES." localSheetId="103" hidden="1">{"SR_tbs",#N/A,FALSE,"MGSSEI";"SR_tbs",#N/A,FALSE,"MGSBOX";"SR_tbs",#N/A,FALSE,"MGSOCIND"}</definedName>
    <definedName name="wrn.STAFF_REPORT_TABLES." localSheetId="104" hidden="1">{"SR_tbs",#N/A,FALSE,"MGSSEI";"SR_tbs",#N/A,FALSE,"MGSBOX";"SR_tbs",#N/A,FALSE,"MGSOCIND"}</definedName>
    <definedName name="wrn.STAFF_REPORT_TABLES." localSheetId="105"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hidden="1">{"SR_tbs",#N/A,FALSE,"MGSSEI";"SR_tbs",#N/A,FALSE,"MGSBOX";"SR_tbs",#N/A,FALSE,"MGSOCIND"}</definedName>
    <definedName name="wrn.STATE." localSheetId="2"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4" hidden="1">{#N/A,#N/A,FALSE,"STATE"}</definedName>
    <definedName name="wrn.STATE." localSheetId="74" hidden="1">{#N/A,#N/A,FALSE,"STATE"}</definedName>
    <definedName name="wrn.STATE." localSheetId="88" hidden="1">{#N/A,#N/A,FALSE,"STATE"}</definedName>
    <definedName name="wrn.STATE." localSheetId="89" hidden="1">{#N/A,#N/A,FALSE,"STATE"}</definedName>
    <definedName name="wrn.STATE." localSheetId="90" hidden="1">{#N/A,#N/A,FALSE,"STATE"}</definedName>
    <definedName name="wrn.STATE." localSheetId="98" hidden="1">{#N/A,#N/A,FALSE,"STATE"}</definedName>
    <definedName name="wrn.STATE." localSheetId="108" hidden="1">{#N/A,#N/A,FALSE,"STATE"}</definedName>
    <definedName name="wrn.STATE." localSheetId="109" hidden="1">{#N/A,#N/A,FALSE,"STATE"}</definedName>
    <definedName name="wrn.STATE." localSheetId="110" hidden="1">{#N/A,#N/A,FALSE,"STATE"}</definedName>
    <definedName name="wrn.STATE." localSheetId="99" hidden="1">{#N/A,#N/A,FALSE,"STATE"}</definedName>
    <definedName name="wrn.STATE." localSheetId="100" hidden="1">{#N/A,#N/A,FALSE,"STATE"}</definedName>
    <definedName name="wrn.STATE." localSheetId="101" hidden="1">{#N/A,#N/A,FALSE,"STATE"}</definedName>
    <definedName name="wrn.STATE." localSheetId="102" hidden="1">{#N/A,#N/A,FALSE,"STATE"}</definedName>
    <definedName name="wrn.STATE." localSheetId="103" hidden="1">{#N/A,#N/A,FALSE,"STATE"}</definedName>
    <definedName name="wrn.STATE." localSheetId="104" hidden="1">{#N/A,#N/A,FALSE,"STATE"}</definedName>
    <definedName name="wrn.STATE." localSheetId="105" hidden="1">{#N/A,#N/A,FALSE,"STATE"}</definedName>
    <definedName name="wrn.STATE." localSheetId="106" hidden="1">{#N/A,#N/A,FALSE,"STATE"}</definedName>
    <definedName name="wrn.STATE." localSheetId="107" hidden="1">{#N/A,#N/A,FALSE,"STATE"}</definedName>
    <definedName name="wrn.STATE." hidden="1">{#N/A,#N/A,FALSE,"STATE"}</definedName>
    <definedName name="wrn.tab2." localSheetId="2"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52"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4" hidden="1">{#N/A,#N/A,FALSE,"report1"}</definedName>
    <definedName name="wrn.tab2." localSheetId="74" hidden="1">{#N/A,#N/A,FALSE,"report1"}</definedName>
    <definedName name="wrn.tab2." localSheetId="88" hidden="1">{#N/A,#N/A,FALSE,"report1"}</definedName>
    <definedName name="wrn.tab2." localSheetId="89" hidden="1">{#N/A,#N/A,FALSE,"report1"}</definedName>
    <definedName name="wrn.tab2." localSheetId="90" hidden="1">{#N/A,#N/A,FALSE,"report1"}</definedName>
    <definedName name="wrn.tab2." localSheetId="98" hidden="1">{#N/A,#N/A,FALSE,"report1"}</definedName>
    <definedName name="wrn.tab2." localSheetId="108" hidden="1">{#N/A,#N/A,FALSE,"report1"}</definedName>
    <definedName name="wrn.tab2." localSheetId="109" hidden="1">{#N/A,#N/A,FALSE,"report1"}</definedName>
    <definedName name="wrn.tab2." localSheetId="110" hidden="1">{#N/A,#N/A,FALSE,"report1"}</definedName>
    <definedName name="wrn.tab2." localSheetId="99" hidden="1">{#N/A,#N/A,FALSE,"report1"}</definedName>
    <definedName name="wrn.tab2." localSheetId="100" hidden="1">{#N/A,#N/A,FALSE,"report1"}</definedName>
    <definedName name="wrn.tab2." localSheetId="101" hidden="1">{#N/A,#N/A,FALSE,"report1"}</definedName>
    <definedName name="wrn.tab2." localSheetId="102" hidden="1">{#N/A,#N/A,FALSE,"report1"}</definedName>
    <definedName name="wrn.tab2." localSheetId="103" hidden="1">{#N/A,#N/A,FALSE,"report1"}</definedName>
    <definedName name="wrn.tab2." localSheetId="104" hidden="1">{#N/A,#N/A,FALSE,"report1"}</definedName>
    <definedName name="wrn.tab2." localSheetId="105" hidden="1">{#N/A,#N/A,FALSE,"report1"}</definedName>
    <definedName name="wrn.tab2." localSheetId="106" hidden="1">{#N/A,#N/A,FALSE,"report1"}</definedName>
    <definedName name="wrn.tab2." localSheetId="107" hidden="1">{#N/A,#N/A,FALSE,"report1"}</definedName>
    <definedName name="wrn.tab2." hidden="1">{#N/A,#N/A,FALSE,"report1"}</definedName>
    <definedName name="wrn.TAXARREARS." localSheetId="2"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4" hidden="1">{#N/A,#N/A,FALSE,"TAXARREARS"}</definedName>
    <definedName name="wrn.TAXARREARS." localSheetId="74" hidden="1">{#N/A,#N/A,FALSE,"TAXARREARS"}</definedName>
    <definedName name="wrn.TAXARREARS." localSheetId="88" hidden="1">{#N/A,#N/A,FALSE,"TAXARREARS"}</definedName>
    <definedName name="wrn.TAXARREARS." localSheetId="89" hidden="1">{#N/A,#N/A,FALSE,"TAXARREARS"}</definedName>
    <definedName name="wrn.TAXARREARS." localSheetId="90" hidden="1">{#N/A,#N/A,FALSE,"TAXARREARS"}</definedName>
    <definedName name="wrn.TAXARREARS." localSheetId="98" hidden="1">{#N/A,#N/A,FALSE,"TAXARREARS"}</definedName>
    <definedName name="wrn.TAXARREARS." localSheetId="108" hidden="1">{#N/A,#N/A,FALSE,"TAXARREARS"}</definedName>
    <definedName name="wrn.TAXARREARS." localSheetId="109" hidden="1">{#N/A,#N/A,FALSE,"TAXARREARS"}</definedName>
    <definedName name="wrn.TAXARREARS." localSheetId="110" hidden="1">{#N/A,#N/A,FALSE,"TAXARREARS"}</definedName>
    <definedName name="wrn.TAXARREARS." localSheetId="99" hidden="1">{#N/A,#N/A,FALSE,"TAXARREARS"}</definedName>
    <definedName name="wrn.TAXARREARS." localSheetId="100" hidden="1">{#N/A,#N/A,FALSE,"TAXARREARS"}</definedName>
    <definedName name="wrn.TAXARREARS." localSheetId="101" hidden="1">{#N/A,#N/A,FALSE,"TAXARREARS"}</definedName>
    <definedName name="wrn.TAXARREARS." localSheetId="102" hidden="1">{#N/A,#N/A,FALSE,"TAXARREARS"}</definedName>
    <definedName name="wrn.TAXARREARS." localSheetId="103" hidden="1">{#N/A,#N/A,FALSE,"TAXARREARS"}</definedName>
    <definedName name="wrn.TAXARREARS." localSheetId="104" hidden="1">{#N/A,#N/A,FALSE,"TAXARREARS"}</definedName>
    <definedName name="wrn.TAXARREARS." localSheetId="105" hidden="1">{#N/A,#N/A,FALSE,"TAXARREARS"}</definedName>
    <definedName name="wrn.TAXARREARS." localSheetId="106" hidden="1">{#N/A,#N/A,FALSE,"TAXARREARS"}</definedName>
    <definedName name="wrn.TAXARREARS." localSheetId="107" hidden="1">{#N/A,#N/A,FALSE,"TAXARREARS"}</definedName>
    <definedName name="wrn.TAXARREARS." hidden="1">{#N/A,#N/A,FALSE,"TAXARREARS"}</definedName>
    <definedName name="wrn.TAXPAYRS." localSheetId="2"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4" hidden="1">{#N/A,#N/A,FALSE,"TAXPAYRS"}</definedName>
    <definedName name="wrn.TAXPAYRS." localSheetId="74" hidden="1">{#N/A,#N/A,FALSE,"TAXPAYRS"}</definedName>
    <definedName name="wrn.TAXPAYRS." localSheetId="88" hidden="1">{#N/A,#N/A,FALSE,"TAXPAYRS"}</definedName>
    <definedName name="wrn.TAXPAYRS." localSheetId="89" hidden="1">{#N/A,#N/A,FALSE,"TAXPAYRS"}</definedName>
    <definedName name="wrn.TAXPAYRS." localSheetId="90" hidden="1">{#N/A,#N/A,FALSE,"TAXPAYRS"}</definedName>
    <definedName name="wrn.TAXPAYRS." localSheetId="98" hidden="1">{#N/A,#N/A,FALSE,"TAXPAYRS"}</definedName>
    <definedName name="wrn.TAXPAYRS." localSheetId="108" hidden="1">{#N/A,#N/A,FALSE,"TAXPAYRS"}</definedName>
    <definedName name="wrn.TAXPAYRS." localSheetId="109" hidden="1">{#N/A,#N/A,FALSE,"TAXPAYRS"}</definedName>
    <definedName name="wrn.TAXPAYRS." localSheetId="110" hidden="1">{#N/A,#N/A,FALSE,"TAXPAYRS"}</definedName>
    <definedName name="wrn.TAXPAYRS." localSheetId="99" hidden="1">{#N/A,#N/A,FALSE,"TAXPAYRS"}</definedName>
    <definedName name="wrn.TAXPAYRS." localSheetId="100" hidden="1">{#N/A,#N/A,FALSE,"TAXPAYRS"}</definedName>
    <definedName name="wrn.TAXPAYRS." localSheetId="101" hidden="1">{#N/A,#N/A,FALSE,"TAXPAYRS"}</definedName>
    <definedName name="wrn.TAXPAYRS." localSheetId="102" hidden="1">{#N/A,#N/A,FALSE,"TAXPAYRS"}</definedName>
    <definedName name="wrn.TAXPAYRS." localSheetId="103" hidden="1">{#N/A,#N/A,FALSE,"TAXPAYRS"}</definedName>
    <definedName name="wrn.TAXPAYRS." localSheetId="104" hidden="1">{#N/A,#N/A,FALSE,"TAXPAYRS"}</definedName>
    <definedName name="wrn.TAXPAYRS." localSheetId="105" hidden="1">{#N/A,#N/A,FALSE,"TAXPAYRS"}</definedName>
    <definedName name="wrn.TAXPAYRS." localSheetId="106" hidden="1">{#N/A,#N/A,FALSE,"TAXPAYRS"}</definedName>
    <definedName name="wrn.TAXPAYRS." localSheetId="107" hidden="1">{#N/A,#N/A,FALSE,"TAXPAYRS"}</definedName>
    <definedName name="wrn.TAXPAYRS." hidden="1">{#N/A,#N/A,FALSE,"TAXPAYRS"}</definedName>
    <definedName name="wrn.TRADE." localSheetId="2"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4" hidden="1">{#N/A,#N/A,FALSE,"TRADE"}</definedName>
    <definedName name="wrn.TRADE." localSheetId="74" hidden="1">{#N/A,#N/A,FALSE,"TRADE"}</definedName>
    <definedName name="wrn.TRADE." localSheetId="88" hidden="1">{#N/A,#N/A,FALSE,"TRADE"}</definedName>
    <definedName name="wrn.TRADE." localSheetId="89" hidden="1">{#N/A,#N/A,FALSE,"TRADE"}</definedName>
    <definedName name="wrn.TRADE." localSheetId="90" hidden="1">{#N/A,#N/A,FALSE,"TRADE"}</definedName>
    <definedName name="wrn.TRADE." localSheetId="98" hidden="1">{#N/A,#N/A,FALSE,"TRADE"}</definedName>
    <definedName name="wrn.TRADE." localSheetId="108" hidden="1">{#N/A,#N/A,FALSE,"TRADE"}</definedName>
    <definedName name="wrn.TRADE." localSheetId="109" hidden="1">{#N/A,#N/A,FALSE,"TRADE"}</definedName>
    <definedName name="wrn.TRADE." localSheetId="110" hidden="1">{#N/A,#N/A,FALSE,"TRADE"}</definedName>
    <definedName name="wrn.TRADE." localSheetId="99" hidden="1">{#N/A,#N/A,FALSE,"TRADE"}</definedName>
    <definedName name="wrn.TRADE." localSheetId="100" hidden="1">{#N/A,#N/A,FALSE,"TRADE"}</definedName>
    <definedName name="wrn.TRADE." localSheetId="101" hidden="1">{#N/A,#N/A,FALSE,"TRADE"}</definedName>
    <definedName name="wrn.TRADE." localSheetId="102" hidden="1">{#N/A,#N/A,FALSE,"TRADE"}</definedName>
    <definedName name="wrn.TRADE." localSheetId="103" hidden="1">{#N/A,#N/A,FALSE,"TRADE"}</definedName>
    <definedName name="wrn.TRADE." localSheetId="104" hidden="1">{#N/A,#N/A,FALSE,"TRADE"}</definedName>
    <definedName name="wrn.TRADE." localSheetId="105" hidden="1">{#N/A,#N/A,FALSE,"TRADE"}</definedName>
    <definedName name="wrn.TRADE." localSheetId="106" hidden="1">{#N/A,#N/A,FALSE,"TRADE"}</definedName>
    <definedName name="wrn.TRADE." localSheetId="107" hidden="1">{#N/A,#N/A,FALSE,"TRADE"}</definedName>
    <definedName name="wrn.TRADE." hidden="1">{#N/A,#N/A,FALSE,"TRADE"}</definedName>
    <definedName name="wrn.Trade._.Output._.All." localSheetId="2"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88" hidden="1">{"PRI",#N/A,FALSE,"Data";"QUA",#N/A,FALSE,"Data";"STR",#N/A,FALSE,"Data";"VAL",#N/A,FALSE,"Data";"WEO",#N/A,FALSE,"Data";"WGT",#N/A,FALSE,"Data"}</definedName>
    <definedName name="wrn.Trade._.Output._.All." localSheetId="89" hidden="1">{"PRI",#N/A,FALSE,"Data";"QUA",#N/A,FALSE,"Data";"STR",#N/A,FALSE,"Data";"VAL",#N/A,FALSE,"Data";"WEO",#N/A,FALSE,"Data";"WGT",#N/A,FALSE,"Data"}</definedName>
    <definedName name="wrn.Trade._.Output._.All." localSheetId="90" hidden="1">{"PRI",#N/A,FALSE,"Data";"QUA",#N/A,FALSE,"Data";"STR",#N/A,FALSE,"Data";"VAL",#N/A,FALSE,"Data";"WEO",#N/A,FALSE,"Data";"WGT",#N/A,FALSE,"Data"}</definedName>
    <definedName name="wrn.Trade._.Output._.All." localSheetId="98" hidden="1">{"PRI",#N/A,FALSE,"Data";"QUA",#N/A,FALSE,"Data";"STR",#N/A,FALSE,"Data";"VAL",#N/A,FALSE,"Data";"WEO",#N/A,FALSE,"Data";"WGT",#N/A,FALSE,"Data"}</definedName>
    <definedName name="wrn.Trade._.Output._.All." localSheetId="108" hidden="1">{"PRI",#N/A,FALSE,"Data";"QUA",#N/A,FALSE,"Data";"STR",#N/A,FALSE,"Data";"VAL",#N/A,FALSE,"Data";"WEO",#N/A,FALSE,"Data";"WGT",#N/A,FALSE,"Data"}</definedName>
    <definedName name="wrn.Trade._.Output._.All." localSheetId="109" hidden="1">{"PRI",#N/A,FALSE,"Data";"QUA",#N/A,FALSE,"Data";"STR",#N/A,FALSE,"Data";"VAL",#N/A,FALSE,"Data";"WEO",#N/A,FALSE,"Data";"WGT",#N/A,FALSE,"Data"}</definedName>
    <definedName name="wrn.Trade._.Output._.All." localSheetId="110" hidden="1">{"PRI",#N/A,FALSE,"Data";"QUA",#N/A,FALSE,"Data";"STR",#N/A,FALSE,"Data";"VAL",#N/A,FALSE,"Data";"WEO",#N/A,FALSE,"Data";"WGT",#N/A,FALSE,"Data"}</definedName>
    <definedName name="wrn.Trade._.Output._.All." localSheetId="99" hidden="1">{"PRI",#N/A,FALSE,"Data";"QUA",#N/A,FALSE,"Data";"STR",#N/A,FALSE,"Data";"VAL",#N/A,FALSE,"Data";"WEO",#N/A,FALSE,"Data";"WGT",#N/A,FALSE,"Data"}</definedName>
    <definedName name="wrn.Trade._.Output._.All." localSheetId="100" hidden="1">{"PRI",#N/A,FALSE,"Data";"QUA",#N/A,FALSE,"Data";"STR",#N/A,FALSE,"Data";"VAL",#N/A,FALSE,"Data";"WEO",#N/A,FALSE,"Data";"WGT",#N/A,FALSE,"Data"}</definedName>
    <definedName name="wrn.Trade._.Output._.All." localSheetId="101" hidden="1">{"PRI",#N/A,FALSE,"Data";"QUA",#N/A,FALSE,"Data";"STR",#N/A,FALSE,"Data";"VAL",#N/A,FALSE,"Data";"WEO",#N/A,FALSE,"Data";"WGT",#N/A,FALSE,"Data"}</definedName>
    <definedName name="wrn.Trade._.Output._.All." localSheetId="102" hidden="1">{"PRI",#N/A,FALSE,"Data";"QUA",#N/A,FALSE,"Data";"STR",#N/A,FALSE,"Data";"VAL",#N/A,FALSE,"Data";"WEO",#N/A,FALSE,"Data";"WGT",#N/A,FALSE,"Data"}</definedName>
    <definedName name="wrn.Trade._.Output._.All." localSheetId="103" hidden="1">{"PRI",#N/A,FALSE,"Data";"QUA",#N/A,FALSE,"Data";"STR",#N/A,FALSE,"Data";"VAL",#N/A,FALSE,"Data";"WEO",#N/A,FALSE,"Data";"WGT",#N/A,FALSE,"Data"}</definedName>
    <definedName name="wrn.Trade._.Output._.All." localSheetId="104" hidden="1">{"PRI",#N/A,FALSE,"Data";"QUA",#N/A,FALSE,"Data";"STR",#N/A,FALSE,"Data";"VAL",#N/A,FALSE,"Data";"WEO",#N/A,FALSE,"Data";"WGT",#N/A,FALSE,"Data"}</definedName>
    <definedName name="wrn.Trade._.Output._.All." localSheetId="105" hidden="1">{"PRI",#N/A,FALSE,"Data";"QUA",#N/A,FALSE,"Data";"STR",#N/A,FALSE,"Data";"VAL",#N/A,FALSE,"Data";"WEO",#N/A,FALSE,"Data";"WGT",#N/A,FALSE,"Data"}</definedName>
    <definedName name="wrn.Trade._.Output._.All." localSheetId="106" hidden="1">{"PRI",#N/A,FALSE,"Data";"QUA",#N/A,FALSE,"Data";"STR",#N/A,FALSE,"Data";"VAL",#N/A,FALSE,"Data";"WEO",#N/A,FALSE,"Data";"WGT",#N/A,FALSE,"Data"}</definedName>
    <definedName name="wrn.Trade._.Output._.All." localSheetId="10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4" hidden="1">{"WEO",#N/A,FALSE,"Data";"PRI",#N/A,FALSE,"Data";"QUA",#N/A,FALSE,"Data"}</definedName>
    <definedName name="wrn.Trade._.Table._.Core." localSheetId="74" hidden="1">{"WEO",#N/A,FALSE,"Data";"PRI",#N/A,FALSE,"Data";"QUA",#N/A,FALSE,"Data"}</definedName>
    <definedName name="wrn.Trade._.Table._.Core." localSheetId="88" hidden="1">{"WEO",#N/A,FALSE,"Data";"PRI",#N/A,FALSE,"Data";"QUA",#N/A,FALSE,"Data"}</definedName>
    <definedName name="wrn.Trade._.Table._.Core." localSheetId="89" hidden="1">{"WEO",#N/A,FALSE,"Data";"PRI",#N/A,FALSE,"Data";"QUA",#N/A,FALSE,"Data"}</definedName>
    <definedName name="wrn.Trade._.Table._.Core." localSheetId="90" hidden="1">{"WEO",#N/A,FALSE,"Data";"PRI",#N/A,FALSE,"Data";"QUA",#N/A,FALSE,"Data"}</definedName>
    <definedName name="wrn.Trade._.Table._.Core." localSheetId="98" hidden="1">{"WEO",#N/A,FALSE,"Data";"PRI",#N/A,FALSE,"Data";"QUA",#N/A,FALSE,"Data"}</definedName>
    <definedName name="wrn.Trade._.Table._.Core." localSheetId="108" hidden="1">{"WEO",#N/A,FALSE,"Data";"PRI",#N/A,FALSE,"Data";"QUA",#N/A,FALSE,"Data"}</definedName>
    <definedName name="wrn.Trade._.Table._.Core." localSheetId="109" hidden="1">{"WEO",#N/A,FALSE,"Data";"PRI",#N/A,FALSE,"Data";"QUA",#N/A,FALSE,"Data"}</definedName>
    <definedName name="wrn.Trade._.Table._.Core." localSheetId="110" hidden="1">{"WEO",#N/A,FALSE,"Data";"PRI",#N/A,FALSE,"Data";"QUA",#N/A,FALSE,"Data"}</definedName>
    <definedName name="wrn.Trade._.Table._.Core." localSheetId="99" hidden="1">{"WEO",#N/A,FALSE,"Data";"PRI",#N/A,FALSE,"Data";"QUA",#N/A,FALSE,"Data"}</definedName>
    <definedName name="wrn.Trade._.Table._.Core." localSheetId="100" hidden="1">{"WEO",#N/A,FALSE,"Data";"PRI",#N/A,FALSE,"Data";"QUA",#N/A,FALSE,"Data"}</definedName>
    <definedName name="wrn.Trade._.Table._.Core." localSheetId="101" hidden="1">{"WEO",#N/A,FALSE,"Data";"PRI",#N/A,FALSE,"Data";"QUA",#N/A,FALSE,"Data"}</definedName>
    <definedName name="wrn.Trade._.Table._.Core." localSheetId="102" hidden="1">{"WEO",#N/A,FALSE,"Data";"PRI",#N/A,FALSE,"Data";"QUA",#N/A,FALSE,"Data"}</definedName>
    <definedName name="wrn.Trade._.Table._.Core." localSheetId="103" hidden="1">{"WEO",#N/A,FALSE,"Data";"PRI",#N/A,FALSE,"Data";"QUA",#N/A,FALSE,"Data"}</definedName>
    <definedName name="wrn.Trade._.Table._.Core." localSheetId="104" hidden="1">{"WEO",#N/A,FALSE,"Data";"PRI",#N/A,FALSE,"Data";"QUA",#N/A,FALSE,"Data"}</definedName>
    <definedName name="wrn.Trade._.Table._.Core." localSheetId="105" hidden="1">{"WEO",#N/A,FALSE,"Data";"PRI",#N/A,FALSE,"Data";"QUA",#N/A,FALSE,"Data"}</definedName>
    <definedName name="wrn.Trade._.Table._.Core." localSheetId="106" hidden="1">{"WEO",#N/A,FALSE,"Data";"PRI",#N/A,FALSE,"Data";"QUA",#N/A,FALSE,"Data"}</definedName>
    <definedName name="wrn.Trade._.Table._.Core." localSheetId="107" hidden="1">{"WEO",#N/A,FALSE,"Data";"PRI",#N/A,FALSE,"Data";"QUA",#N/A,FALSE,"Data"}</definedName>
    <definedName name="wrn.Trade._.Table._.Core." hidden="1">{"WEO",#N/A,FALSE,"Data";"PRI",#N/A,FALSE,"Data";"QUA",#N/A,FALSE,"Data"}</definedName>
    <definedName name="wrn.TRANSPORT." localSheetId="2"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4" hidden="1">{#N/A,#N/A,FALSE,"TRANPORT"}</definedName>
    <definedName name="wrn.TRANSPORT." localSheetId="74" hidden="1">{#N/A,#N/A,FALSE,"TRANPORT"}</definedName>
    <definedName name="wrn.TRANSPORT." localSheetId="88" hidden="1">{#N/A,#N/A,FALSE,"TRANPORT"}</definedName>
    <definedName name="wrn.TRANSPORT." localSheetId="89" hidden="1">{#N/A,#N/A,FALSE,"TRANPORT"}</definedName>
    <definedName name="wrn.TRANSPORT." localSheetId="90" hidden="1">{#N/A,#N/A,FALSE,"TRANPORT"}</definedName>
    <definedName name="wrn.TRANSPORT." localSheetId="98" hidden="1">{#N/A,#N/A,FALSE,"TRANPORT"}</definedName>
    <definedName name="wrn.TRANSPORT." localSheetId="108" hidden="1">{#N/A,#N/A,FALSE,"TRANPORT"}</definedName>
    <definedName name="wrn.TRANSPORT." localSheetId="109" hidden="1">{#N/A,#N/A,FALSE,"TRANPORT"}</definedName>
    <definedName name="wrn.TRANSPORT." localSheetId="110" hidden="1">{#N/A,#N/A,FALSE,"TRANPORT"}</definedName>
    <definedName name="wrn.TRANSPORT." localSheetId="99" hidden="1">{#N/A,#N/A,FALSE,"TRANPORT"}</definedName>
    <definedName name="wrn.TRANSPORT." localSheetId="100" hidden="1">{#N/A,#N/A,FALSE,"TRANPORT"}</definedName>
    <definedName name="wrn.TRANSPORT." localSheetId="101" hidden="1">{#N/A,#N/A,FALSE,"TRANPORT"}</definedName>
    <definedName name="wrn.TRANSPORT." localSheetId="102" hidden="1">{#N/A,#N/A,FALSE,"TRANPORT"}</definedName>
    <definedName name="wrn.TRANSPORT." localSheetId="103" hidden="1">{#N/A,#N/A,FALSE,"TRANPORT"}</definedName>
    <definedName name="wrn.TRANSPORT." localSheetId="104" hidden="1">{#N/A,#N/A,FALSE,"TRANPORT"}</definedName>
    <definedName name="wrn.TRANSPORT." localSheetId="105" hidden="1">{#N/A,#N/A,FALSE,"TRANPORT"}</definedName>
    <definedName name="wrn.TRANSPORT." localSheetId="106" hidden="1">{#N/A,#N/A,FALSE,"TRANPORT"}</definedName>
    <definedName name="wrn.TRANSPORT." localSheetId="107" hidden="1">{#N/A,#N/A,FALSE,"TRANPORT"}</definedName>
    <definedName name="wrn.TRANSPORT." hidden="1">{#N/A,#N/A,FALSE,"TRANPORT"}</definedName>
    <definedName name="wrn.UNEMPL." localSheetId="2"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4" hidden="1">{#N/A,#N/A,FALSE,"EMP_POP";#N/A,#N/A,FALSE,"UNEMPL"}</definedName>
    <definedName name="wrn.UNEMPL." localSheetId="74" hidden="1">{#N/A,#N/A,FALSE,"EMP_POP";#N/A,#N/A,FALSE,"UNEMPL"}</definedName>
    <definedName name="wrn.UNEMPL." localSheetId="88" hidden="1">{#N/A,#N/A,FALSE,"EMP_POP";#N/A,#N/A,FALSE,"UNEMPL"}</definedName>
    <definedName name="wrn.UNEMPL." localSheetId="89" hidden="1">{#N/A,#N/A,FALSE,"EMP_POP";#N/A,#N/A,FALSE,"UNEMPL"}</definedName>
    <definedName name="wrn.UNEMPL." localSheetId="90" hidden="1">{#N/A,#N/A,FALSE,"EMP_POP";#N/A,#N/A,FALSE,"UNEMPL"}</definedName>
    <definedName name="wrn.UNEMPL." localSheetId="98" hidden="1">{#N/A,#N/A,FALSE,"EMP_POP";#N/A,#N/A,FALSE,"UNEMPL"}</definedName>
    <definedName name="wrn.UNEMPL." localSheetId="108" hidden="1">{#N/A,#N/A,FALSE,"EMP_POP";#N/A,#N/A,FALSE,"UNEMPL"}</definedName>
    <definedName name="wrn.UNEMPL." localSheetId="109" hidden="1">{#N/A,#N/A,FALSE,"EMP_POP";#N/A,#N/A,FALSE,"UNEMPL"}</definedName>
    <definedName name="wrn.UNEMPL." localSheetId="110" hidden="1">{#N/A,#N/A,FALSE,"EMP_POP";#N/A,#N/A,FALSE,"UNEMPL"}</definedName>
    <definedName name="wrn.UNEMPL." localSheetId="99" hidden="1">{#N/A,#N/A,FALSE,"EMP_POP";#N/A,#N/A,FALSE,"UNEMPL"}</definedName>
    <definedName name="wrn.UNEMPL." localSheetId="100" hidden="1">{#N/A,#N/A,FALSE,"EMP_POP";#N/A,#N/A,FALSE,"UNEMPL"}</definedName>
    <definedName name="wrn.UNEMPL." localSheetId="101" hidden="1">{#N/A,#N/A,FALSE,"EMP_POP";#N/A,#N/A,FALSE,"UNEMPL"}</definedName>
    <definedName name="wrn.UNEMPL." localSheetId="102" hidden="1">{#N/A,#N/A,FALSE,"EMP_POP";#N/A,#N/A,FALSE,"UNEMPL"}</definedName>
    <definedName name="wrn.UNEMPL." localSheetId="103" hidden="1">{#N/A,#N/A,FALSE,"EMP_POP";#N/A,#N/A,FALSE,"UNEMPL"}</definedName>
    <definedName name="wrn.UNEMPL." localSheetId="104" hidden="1">{#N/A,#N/A,FALSE,"EMP_POP";#N/A,#N/A,FALSE,"UNEMPL"}</definedName>
    <definedName name="wrn.UNEMPL." localSheetId="105" hidden="1">{#N/A,#N/A,FALSE,"EMP_POP";#N/A,#N/A,FALSE,"UNEMPL"}</definedName>
    <definedName name="wrn.UNEMPL." localSheetId="106" hidden="1">{#N/A,#N/A,FALSE,"EMP_POP";#N/A,#N/A,FALSE,"UNEMPL"}</definedName>
    <definedName name="wrn.UNEMPL." localSheetId="107" hidden="1">{#N/A,#N/A,FALSE,"EMP_POP";#N/A,#N/A,FALSE,"UNEMPL"}</definedName>
    <definedName name="wrn.UNEMPL." hidden="1">{#N/A,#N/A,FALSE,"EMP_POP";#N/A,#N/A,FALSE,"UNEMPL"}</definedName>
    <definedName name="wrn.WAGES." localSheetId="2"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4" hidden="1">{#N/A,#N/A,FALSE,"WAGES"}</definedName>
    <definedName name="wrn.WAGES." localSheetId="74" hidden="1">{#N/A,#N/A,FALSE,"WAGES"}</definedName>
    <definedName name="wrn.WAGES." localSheetId="88" hidden="1">{#N/A,#N/A,FALSE,"WAGES"}</definedName>
    <definedName name="wrn.WAGES." localSheetId="89" hidden="1">{#N/A,#N/A,FALSE,"WAGES"}</definedName>
    <definedName name="wrn.WAGES." localSheetId="90" hidden="1">{#N/A,#N/A,FALSE,"WAGES"}</definedName>
    <definedName name="wrn.WAGES." localSheetId="98" hidden="1">{#N/A,#N/A,FALSE,"WAGES"}</definedName>
    <definedName name="wrn.WAGES." localSheetId="108" hidden="1">{#N/A,#N/A,FALSE,"WAGES"}</definedName>
    <definedName name="wrn.WAGES." localSheetId="109" hidden="1">{#N/A,#N/A,FALSE,"WAGES"}</definedName>
    <definedName name="wrn.WAGES." localSheetId="110" hidden="1">{#N/A,#N/A,FALSE,"WAGES"}</definedName>
    <definedName name="wrn.WAGES." localSheetId="99" hidden="1">{#N/A,#N/A,FALSE,"WAGES"}</definedName>
    <definedName name="wrn.WAGES." localSheetId="100" hidden="1">{#N/A,#N/A,FALSE,"WAGES"}</definedName>
    <definedName name="wrn.WAGES." localSheetId="101" hidden="1">{#N/A,#N/A,FALSE,"WAGES"}</definedName>
    <definedName name="wrn.WAGES." localSheetId="102" hidden="1">{#N/A,#N/A,FALSE,"WAGES"}</definedName>
    <definedName name="wrn.WAGES." localSheetId="103" hidden="1">{#N/A,#N/A,FALSE,"WAGES"}</definedName>
    <definedName name="wrn.WAGES." localSheetId="104" hidden="1">{#N/A,#N/A,FALSE,"WAGES"}</definedName>
    <definedName name="wrn.WAGES." localSheetId="105" hidden="1">{#N/A,#N/A,FALSE,"WAGES"}</definedName>
    <definedName name="wrn.WAGES." localSheetId="106" hidden="1">{#N/A,#N/A,FALSE,"WAGES"}</definedName>
    <definedName name="wrn.WAGES." localSheetId="107" hidden="1">{#N/A,#N/A,FALSE,"WAGES"}</definedName>
    <definedName name="wrn.WAGES." hidden="1">{#N/A,#N/A,FALSE,"WAGES"}</definedName>
    <definedName name="wrn.WEO." localSheetId="2"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4" hidden="1">{"WEO",#N/A,FALSE,"T"}</definedName>
    <definedName name="wrn.WEO." localSheetId="74" hidden="1">{"WEO",#N/A,FALSE,"T"}</definedName>
    <definedName name="wrn.WEO." localSheetId="88" hidden="1">{"WEO",#N/A,FALSE,"T"}</definedName>
    <definedName name="wrn.WEO." localSheetId="89" hidden="1">{"WEO",#N/A,FALSE,"T"}</definedName>
    <definedName name="wrn.WEO." localSheetId="90" hidden="1">{"WEO",#N/A,FALSE,"T"}</definedName>
    <definedName name="wrn.WEO." localSheetId="98" hidden="1">{"WEO",#N/A,FALSE,"T"}</definedName>
    <definedName name="wrn.WEO." localSheetId="108" hidden="1">{"WEO",#N/A,FALSE,"T"}</definedName>
    <definedName name="wrn.WEO." localSheetId="109" hidden="1">{"WEO",#N/A,FALSE,"T"}</definedName>
    <definedName name="wrn.WEO." localSheetId="110" hidden="1">{"WEO",#N/A,FALSE,"T"}</definedName>
    <definedName name="wrn.WEO." localSheetId="99" hidden="1">{"WEO",#N/A,FALSE,"T"}</definedName>
    <definedName name="wrn.WEO." localSheetId="100" hidden="1">{"WEO",#N/A,FALSE,"T"}</definedName>
    <definedName name="wrn.WEO." localSheetId="101" hidden="1">{"WEO",#N/A,FALSE,"T"}</definedName>
    <definedName name="wrn.WEO." localSheetId="102" hidden="1">{"WEO",#N/A,FALSE,"T"}</definedName>
    <definedName name="wrn.WEO." localSheetId="103" hidden="1">{"WEO",#N/A,FALSE,"T"}</definedName>
    <definedName name="wrn.WEO." localSheetId="104" hidden="1">{"WEO",#N/A,FALSE,"T"}</definedName>
    <definedName name="wrn.WEO." localSheetId="105" hidden="1">{"WEO",#N/A,FALSE,"T"}</definedName>
    <definedName name="wrn.WEO." localSheetId="106" hidden="1">{"WEO",#N/A,FALSE,"T"}</definedName>
    <definedName name="wrn.WEO." localSheetId="107" hidden="1">{"WEO",#N/A,FALSE,"T"}</definedName>
    <definedName name="wrn.WEO." hidden="1">{"WEO",#N/A,FALSE,"T"}</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88"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90" hidden="1">{TRUE,TRUE,-1.25,-15.5,484.5,276.75,FALSE,FALSE,TRUE,TRUE,0,15,#N/A,56,#N/A,4.88636363636364,15.35,1,FALSE,FALSE,3,TRUE,1,FALSE,100,"Swvu.PLA2.","ACwvu.PLA2.",#N/A,FALSE,FALSE,0,0,0,0,2,"","",TRUE,TRUE,FALSE,FALSE,1,60,#N/A,#N/A,FALSE,FALSE,"Rwvu.PLA2.",#N/A,FALSE,FALSE,FALSE,9,65532,65532,FALSE,FALSE,TRUE,TRUE,TRUE}</definedName>
    <definedName name="wvu.PLA2." localSheetId="9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0" hidden="1">{TRUE,TRUE,-1.25,-15.5,484.5,276.75,FALSE,FALSE,TRUE,TRUE,0,15,#N/A,56,#N/A,4.88636363636364,15.35,1,FALSE,FALSE,3,TRUE,1,FALSE,100,"Swvu.PLA2.","ACwvu.PLA2.",#N/A,FALSE,FALSE,0,0,0,0,2,"","",TRUE,TRUE,FALSE,FALSE,1,60,#N/A,#N/A,FALSE,FALSE,"Rwvu.PLA2.",#N/A,FALSE,FALSE,FALSE,9,65532,65532,FALSE,FALSE,TRUE,TRUE,TRUE}</definedName>
    <definedName name="wvu.PLA2." localSheetId="9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0" hidden="1">{TRUE,TRUE,-1.25,-15.5,484.5,276.75,FALSE,FALSE,TRUE,TRUE,0,15,#N/A,56,#N/A,4.88636363636364,15.35,1,FALSE,FALSE,3,TRUE,1,FALSE,100,"Swvu.PLA2.","ACwvu.PLA2.",#N/A,FALSE,FALSE,0,0,0,0,2,"","",TRUE,TRUE,FALSE,FALSE,1,60,#N/A,#N/A,FALSE,FALSE,"Rwvu.PLA2.",#N/A,FALSE,FALSE,FALSE,9,65532,65532,FALSE,FALSE,TRUE,TRUE,TRUE}</definedName>
    <definedName name="wvu.PLA2." localSheetId="10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88" hidden="1">{TRUE,TRUE,-0.5,-14.75,603,387,FALSE,TRUE,TRUE,TRUE,0,1,2,1,2,1,1,4,TRUE,TRUE,3,TRUE,1,TRUE,75,"Swvu.Print.","ACwvu.Print.",#N/A,FALSE,FALSE,1,0.75,0.6,0.5,1,"","",TRUE,FALSE,TRUE,FALSE,1,#N/A,1,1,#DIV/0!,FALSE,"Rwvu.Print.",#N/A,FALSE,FALSE,FALSE,1,65532,300,FALSE,FALSE,TRUE,TRUE,TRUE}</definedName>
    <definedName name="wvu.Print." localSheetId="89" hidden="1">{TRUE,TRUE,-0.5,-14.75,603,387,FALSE,TRUE,TRUE,TRUE,0,1,2,1,2,1,1,4,TRUE,TRUE,3,TRUE,1,TRUE,75,"Swvu.Print.","ACwvu.Print.",#N/A,FALSE,FALSE,1,0.75,0.6,0.5,1,"","",TRUE,FALSE,TRUE,FALSE,1,#N/A,1,1,#DIV/0!,FALSE,"Rwvu.Print.",#N/A,FALSE,FALSE,FALSE,1,65532,300,FALSE,FALSE,TRUE,TRUE,TRUE}</definedName>
    <definedName name="wvu.Print." localSheetId="90" hidden="1">{TRUE,TRUE,-0.5,-14.75,603,387,FALSE,TRUE,TRUE,TRUE,0,1,2,1,2,1,1,4,TRUE,TRUE,3,TRUE,1,TRUE,75,"Swvu.Print.","ACwvu.Print.",#N/A,FALSE,FALSE,1,0.75,0.6,0.5,1,"","",TRUE,FALSE,TRUE,FALSE,1,#N/A,1,1,#DIV/0!,FALSE,"Rwvu.Print.",#N/A,FALSE,FALSE,FALSE,1,65532,300,FALSE,FALSE,TRUE,TRUE,TRUE}</definedName>
    <definedName name="wvu.Print." localSheetId="98"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99" hidden="1">{TRUE,TRUE,-0.5,-14.75,603,387,FALSE,TRUE,TRUE,TRUE,0,1,2,1,2,1,1,4,TRUE,TRUE,3,TRUE,1,TRUE,75,"Swvu.Print.","ACwvu.Print.",#N/A,FALSE,FALSE,1,0.75,0.6,0.5,1,"","",TRUE,FALSE,TRUE,FALSE,1,#N/A,1,1,#DIV/0!,FALSE,"Rwvu.Print.",#N/A,FALSE,FALSE,FALSE,1,65532,300,FALSE,FALSE,TRUE,TRUE,TRUE}</definedName>
    <definedName name="wvu.Print." localSheetId="100" hidden="1">{TRUE,TRUE,-0.5,-14.75,603,387,FALSE,TRUE,TRUE,TRUE,0,1,2,1,2,1,1,4,TRUE,TRUE,3,TRUE,1,TRUE,75,"Swvu.Print.","ACwvu.Print.",#N/A,FALSE,FALSE,1,0.75,0.6,0.5,1,"","",TRUE,FALSE,TRUE,FALSE,1,#N/A,1,1,#DIV/0!,FALSE,"Rwvu.Print.",#N/A,FALSE,FALSE,FALSE,1,65532,300,FALSE,FALSE,TRUE,TRUE,TRUE}</definedName>
    <definedName name="wvu.Print." localSheetId="101" hidden="1">{TRUE,TRUE,-0.5,-14.75,603,387,FALSE,TRUE,TRUE,TRUE,0,1,2,1,2,1,1,4,TRUE,TRUE,3,TRUE,1,TRUE,75,"Swvu.Print.","ACwvu.Print.",#N/A,FALSE,FALSE,1,0.75,0.6,0.5,1,"","",TRUE,FALSE,TRUE,FALSE,1,#N/A,1,1,#DIV/0!,FALSE,"Rwvu.Print.",#N/A,FALSE,FALSE,FALSE,1,65532,300,FALSE,FALSE,TRUE,TRUE,TRUE}</definedName>
    <definedName name="wvu.Print." localSheetId="102" hidden="1">{TRUE,TRUE,-0.5,-14.75,603,387,FALSE,TRUE,TRUE,TRUE,0,1,2,1,2,1,1,4,TRUE,TRUE,3,TRUE,1,TRUE,75,"Swvu.Print.","ACwvu.Print.",#N/A,FALSE,FALSE,1,0.75,0.6,0.5,1,"","",TRUE,FALSE,TRUE,FALSE,1,#N/A,1,1,#DIV/0!,FALSE,"Rwvu.Print.",#N/A,FALSE,FALSE,FALSE,1,65532,300,FALSE,FALSE,TRUE,TRUE,TRUE}</definedName>
    <definedName name="wvu.Print." localSheetId="103"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05"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2"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1" hidden="1">#REF!</definedName>
    <definedName name="wwwwwww" localSheetId="52"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63" hidden="1">#REF!</definedName>
    <definedName name="wwwwwww" localSheetId="64" hidden="1">#REF!</definedName>
    <definedName name="wwwwwww" localSheetId="67" hidden="1">#REF!</definedName>
    <definedName name="wwwwwww" localSheetId="74" hidden="1">#REF!</definedName>
    <definedName name="wwwwwww" localSheetId="88" hidden="1">#REF!</definedName>
    <definedName name="wwwwwww" localSheetId="89" hidden="1">#REF!</definedName>
    <definedName name="wwwwwww" localSheetId="90" hidden="1">#REF!</definedName>
    <definedName name="wwwwwww" localSheetId="98" hidden="1">#REF!</definedName>
    <definedName name="wwwwwww" localSheetId="108" hidden="1">#REF!</definedName>
    <definedName name="wwwwwww" localSheetId="109" hidden="1">#REF!</definedName>
    <definedName name="wwwwwww" localSheetId="110" hidden="1">#REF!</definedName>
    <definedName name="wwwwwww" localSheetId="99" hidden="1">#REF!</definedName>
    <definedName name="wwwwwww" localSheetId="100" hidden="1">#REF!</definedName>
    <definedName name="wwwwwww" localSheetId="101" hidden="1">#REF!</definedName>
    <definedName name="wwwwwww" localSheetId="102" hidden="1">#REF!</definedName>
    <definedName name="wwwwwww" localSheetId="103" hidden="1">#REF!</definedName>
    <definedName name="wwwwwww" localSheetId="104" hidden="1">#REF!</definedName>
    <definedName name="wwwwwww" localSheetId="105" hidden="1">#REF!</definedName>
    <definedName name="wwwwwww" localSheetId="106" hidden="1">#REF!</definedName>
    <definedName name="wwwwwww" localSheetId="107" hidden="1">#REF!</definedName>
    <definedName name="wwwwwww" hidden="1">#REF!</definedName>
    <definedName name="xxx" localSheetId="2" hidden="1">#REF!</definedName>
    <definedName name="xxx" localSheetId="46" hidden="1">#REF!</definedName>
    <definedName name="xxx" localSheetId="47" hidden="1">#REF!</definedName>
    <definedName name="xxx" localSheetId="48" hidden="1">#REF!</definedName>
    <definedName name="xxx" localSheetId="49" hidden="1">#REF!</definedName>
    <definedName name="xxx" localSheetId="50" hidden="1">#REF!</definedName>
    <definedName name="xxx" localSheetId="51" hidden="1">#REF!</definedName>
    <definedName name="xxx" localSheetId="52" hidden="1">#REF!</definedName>
    <definedName name="xxx" localSheetId="56" hidden="1">#REF!</definedName>
    <definedName name="xxx" localSheetId="57" hidden="1">#REF!</definedName>
    <definedName name="xxx" localSheetId="58" hidden="1">#REF!</definedName>
    <definedName name="xxx" localSheetId="59" hidden="1">#REF!</definedName>
    <definedName name="xxx" localSheetId="60" hidden="1">#REF!</definedName>
    <definedName name="xxx" localSheetId="61" hidden="1">#REF!</definedName>
    <definedName name="xxx" localSheetId="62" hidden="1">#REF!</definedName>
    <definedName name="xxx" localSheetId="63" hidden="1">#REF!</definedName>
    <definedName name="xxx" localSheetId="67" hidden="1">#REF!</definedName>
    <definedName name="xxx" localSheetId="74" hidden="1">#REF!</definedName>
    <definedName name="xxx" localSheetId="88" hidden="1">#REF!</definedName>
    <definedName name="xxx" localSheetId="89" hidden="1">#REF!</definedName>
    <definedName name="xxx" localSheetId="90" hidden="1">#REF!</definedName>
    <definedName name="xxx" localSheetId="98" hidden="1">#REF!</definedName>
    <definedName name="xxx" localSheetId="108" hidden="1">#REF!</definedName>
    <definedName name="xxx" localSheetId="109" hidden="1">#REF!</definedName>
    <definedName name="xxx" localSheetId="110" hidden="1">#REF!</definedName>
    <definedName name="xxx" localSheetId="99" hidden="1">#REF!</definedName>
    <definedName name="xxx" localSheetId="100" hidden="1">#REF!</definedName>
    <definedName name="xxx" localSheetId="101" hidden="1">#REF!</definedName>
    <definedName name="xxx" localSheetId="102"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hidden="1">#REF!</definedName>
    <definedName name="xxxx" localSheetId="2"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74"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90" hidden="1">{"Riqfin97",#N/A,FALSE,"Tran";"Riqfinpro",#N/A,FALSE,"Tran"}</definedName>
    <definedName name="xxxx" localSheetId="98"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99" hidden="1">{"Riqfin97",#N/A,FALSE,"Tran";"Riqfinpro",#N/A,FALSE,"Tran"}</definedName>
    <definedName name="xxxx" localSheetId="100" hidden="1">{"Riqfin97",#N/A,FALSE,"Tran";"Riqfinpro",#N/A,FALSE,"Tran"}</definedName>
    <definedName name="xxxx" localSheetId="101" hidden="1">{"Riqfin97",#N/A,FALSE,"Tran";"Riqfinpro",#N/A,FALSE,"Tran"}</definedName>
    <definedName name="xxxx" localSheetId="102" hidden="1">{"Riqfin97",#N/A,FALSE,"Tran";"Riqfinpro",#N/A,FALSE,"Tran"}</definedName>
    <definedName name="xxxx" localSheetId="103" hidden="1">{"Riqfin97",#N/A,FALSE,"Tran";"Riqfinpro",#N/A,FALSE,"Tran"}</definedName>
    <definedName name="xxxx" localSheetId="104" hidden="1">{"Riqfin97",#N/A,FALSE,"Tran";"Riqfinpro",#N/A,FALSE,"Tran"}</definedName>
    <definedName name="xxxx" localSheetId="105" hidden="1">{"Riqfin97",#N/A,FALSE,"Tran";"Riqfinpro",#N/A,FALSE,"Tran"}</definedName>
    <definedName name="xxxx" localSheetId="106" hidden="1">{"Riqfin97",#N/A,FALSE,"Tran";"Riqfinpro",#N/A,FALSE,"Tran"}</definedName>
    <definedName name="xxxx" localSheetId="107" hidden="1">{"Riqfin97",#N/A,FALSE,"Tran";"Riqfinpro",#N/A,FALSE,"Tran"}</definedName>
    <definedName name="xxxx" hidden="1">{"Riqfin97",#N/A,FALSE,"Tran";"Riqfinpro",#N/A,FALSE,"Tran"}</definedName>
    <definedName name="xxxxxxxxxxxxxxxxxxxx" localSheetId="2" hidden="1">#REF!</definedName>
    <definedName name="xxxxxxxxxxxxxxxxxxxx" localSheetId="46" hidden="1">#REF!</definedName>
    <definedName name="xxxxxxxxxxxxxxxxxxxx" localSheetId="47" hidden="1">#REF!</definedName>
    <definedName name="xxxxxxxxxxxxxxxxxxxx" localSheetId="48" hidden="1">#REF!</definedName>
    <definedName name="xxxxxxxxxxxxxxxxxxxx" localSheetId="49" hidden="1">#REF!</definedName>
    <definedName name="xxxxxxxxxxxxxxxxxxxx" localSheetId="50" hidden="1">#REF!</definedName>
    <definedName name="xxxxxxxxxxxxxxxxxxxx" localSheetId="51" hidden="1">#REF!</definedName>
    <definedName name="xxxxxxxxxxxxxxxxxxxx" localSheetId="52" hidden="1">#REF!</definedName>
    <definedName name="xxxxxxxxxxxxxxxxxxxx" localSheetId="56" hidden="1">#REF!</definedName>
    <definedName name="xxxxxxxxxxxxxxxxxxxx" localSheetId="57" hidden="1">#REF!</definedName>
    <definedName name="xxxxxxxxxxxxxxxxxxxx" localSheetId="58" hidden="1">#REF!</definedName>
    <definedName name="xxxxxxxxxxxxxxxxxxxx" localSheetId="59" hidden="1">#REF!</definedName>
    <definedName name="xxxxxxxxxxxxxxxxxxxx" localSheetId="60" hidden="1">#REF!</definedName>
    <definedName name="xxxxxxxxxxxxxxxxxxxx" localSheetId="61" hidden="1">#REF!</definedName>
    <definedName name="xxxxxxxxxxxxxxxxxxxx" localSheetId="62" hidden="1">#REF!</definedName>
    <definedName name="xxxxxxxxxxxxxxxxxxxx" localSheetId="63" hidden="1">#REF!</definedName>
    <definedName name="xxxxxxxxxxxxxxxxxxxx" localSheetId="67" hidden="1">#REF!</definedName>
    <definedName name="xxxxxxxxxxxxxxxxxxxx" localSheetId="74" hidden="1">#REF!</definedName>
    <definedName name="xxxxxxxxxxxxxxxxxxxx" localSheetId="88" hidden="1">#REF!</definedName>
    <definedName name="xxxxxxxxxxxxxxxxxxxx" localSheetId="89" hidden="1">#REF!</definedName>
    <definedName name="xxxxxxxxxxxxxxxxxxxx" localSheetId="90" hidden="1">#REF!</definedName>
    <definedName name="xxxxxxxxxxxxxxxxxxxx" localSheetId="98" hidden="1">#REF!</definedName>
    <definedName name="xxxxxxxxxxxxxxxxxxxx" localSheetId="108" hidden="1">#REF!</definedName>
    <definedName name="xxxxxxxxxxxxxxxxxxxx" localSheetId="109" hidden="1">#REF!</definedName>
    <definedName name="xxxxxxxxxxxxxxxxxxxx" localSheetId="110" hidden="1">#REF!</definedName>
    <definedName name="xxxxxxxxxxxxxxxxxxxx" localSheetId="99" hidden="1">#REF!</definedName>
    <definedName name="xxxxxxxxxxxxxxxxxxxx" localSheetId="100" hidden="1">#REF!</definedName>
    <definedName name="xxxxxxxxxxxxxxxxxxxx" localSheetId="101" hidden="1">#REF!</definedName>
    <definedName name="xxxxxxxxxxxxxxxxxxxx" localSheetId="102" hidden="1">#REF!</definedName>
    <definedName name="xxxxxxxxxxxxxxxxxxxx" localSheetId="103" hidden="1">#REF!</definedName>
    <definedName name="xxxxxxxxxxxxxxxxxxxx" localSheetId="104" hidden="1">#REF!</definedName>
    <definedName name="xxxxxxxxxxxxxxxxxxxx" localSheetId="105" hidden="1">#REF!</definedName>
    <definedName name="xxxxxxxxxxxxxxxxxxxx" localSheetId="106" hidden="1">#REF!</definedName>
    <definedName name="xxxxxxxxxxxxxxxxxxxx" localSheetId="107" hidden="1">#REF!</definedName>
    <definedName name="xxxxxxxxxxxxxxxxxxxx" hidden="1">#REF!</definedName>
    <definedName name="y" localSheetId="2" hidden="1">#REF!</definedName>
    <definedName name="y" localSheetId="46" hidden="1">#REF!</definedName>
    <definedName name="y" localSheetId="47" hidden="1">#REF!</definedName>
    <definedName name="y" localSheetId="48" hidden="1">#REF!</definedName>
    <definedName name="y" localSheetId="49" hidden="1">#REF!</definedName>
    <definedName name="y" localSheetId="50" hidden="1">#REF!</definedName>
    <definedName name="y" localSheetId="51" hidden="1">#REF!</definedName>
    <definedName name="y" localSheetId="52" hidden="1">#REF!</definedName>
    <definedName name="y" localSheetId="56" hidden="1">#REF!</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62" hidden="1">#REF!</definedName>
    <definedName name="y" localSheetId="63" hidden="1">#REF!</definedName>
    <definedName name="y" localSheetId="67" hidden="1">#REF!</definedName>
    <definedName name="y" localSheetId="74" hidden="1">#REF!</definedName>
    <definedName name="y" localSheetId="88" hidden="1">#REF!</definedName>
    <definedName name="y" localSheetId="89" hidden="1">#REF!</definedName>
    <definedName name="y" localSheetId="90" hidden="1">#REF!</definedName>
    <definedName name="y" localSheetId="98" hidden="1">#REF!</definedName>
    <definedName name="y" localSheetId="108" hidden="1">#REF!</definedName>
    <definedName name="y" localSheetId="109" hidden="1">#REF!</definedName>
    <definedName name="y" localSheetId="110" hidden="1">#REF!</definedName>
    <definedName name="y" localSheetId="99" hidden="1">#REF!</definedName>
    <definedName name="y" localSheetId="100" hidden="1">#REF!</definedName>
    <definedName name="y" localSheetId="101" hidden="1">#REF!</definedName>
    <definedName name="y" localSheetId="102" hidden="1">#REF!</definedName>
    <definedName name="y" localSheetId="103" hidden="1">#REF!</definedName>
    <definedName name="y" localSheetId="104" hidden="1">#REF!</definedName>
    <definedName name="y" localSheetId="105" hidden="1">#REF!</definedName>
    <definedName name="y" localSheetId="106" hidden="1">#REF!</definedName>
    <definedName name="y" localSheetId="107" hidden="1">#REF!</definedName>
    <definedName name="y" hidden="1">#REF!</definedName>
    <definedName name="yuni" localSheetId="2" hidden="1">#REF!</definedName>
    <definedName name="yuni" localSheetId="46" hidden="1">#REF!</definedName>
    <definedName name="yuni" localSheetId="47" hidden="1">#REF!</definedName>
    <definedName name="yuni" localSheetId="48" hidden="1">#REF!</definedName>
    <definedName name="yuni" localSheetId="49" hidden="1">#REF!</definedName>
    <definedName name="yuni" localSheetId="50" hidden="1">#REF!</definedName>
    <definedName name="yuni" localSheetId="51" hidden="1">#REF!</definedName>
    <definedName name="yuni" localSheetId="52" hidden="1">#REF!</definedName>
    <definedName name="yuni" localSheetId="56" hidden="1">#REF!</definedName>
    <definedName name="yuni" localSheetId="57" hidden="1">#REF!</definedName>
    <definedName name="yuni" localSheetId="58" hidden="1">#REF!</definedName>
    <definedName name="yuni" localSheetId="59" hidden="1">#REF!</definedName>
    <definedName name="yuni" localSheetId="60" hidden="1">#REF!</definedName>
    <definedName name="yuni" localSheetId="61" hidden="1">#REF!</definedName>
    <definedName name="yuni" localSheetId="62" hidden="1">#REF!</definedName>
    <definedName name="yuni" localSheetId="63" hidden="1">#REF!</definedName>
    <definedName name="yuni" localSheetId="67" hidden="1">#REF!</definedName>
    <definedName name="yuni" localSheetId="74" hidden="1">#REF!</definedName>
    <definedName name="yuni" localSheetId="88" hidden="1">#REF!</definedName>
    <definedName name="yuni" localSheetId="89" hidden="1">#REF!</definedName>
    <definedName name="yuni" localSheetId="90" hidden="1">#REF!</definedName>
    <definedName name="yuni" localSheetId="98" hidden="1">#REF!</definedName>
    <definedName name="yuni" localSheetId="108" hidden="1">#REF!</definedName>
    <definedName name="yuni" localSheetId="109" hidden="1">#REF!</definedName>
    <definedName name="yuni" localSheetId="110" hidden="1">#REF!</definedName>
    <definedName name="yuni" localSheetId="99" hidden="1">#REF!</definedName>
    <definedName name="yuni" localSheetId="100" hidden="1">#REF!</definedName>
    <definedName name="yuni" localSheetId="101" hidden="1">#REF!</definedName>
    <definedName name="yuni" localSheetId="102" hidden="1">#REF!</definedName>
    <definedName name="yuni" localSheetId="103" hidden="1">#REF!</definedName>
    <definedName name="yuni" localSheetId="104" hidden="1">#REF!</definedName>
    <definedName name="yuni" localSheetId="105" hidden="1">#REF!</definedName>
    <definedName name="yuni" localSheetId="106" hidden="1">#REF!</definedName>
    <definedName name="yuni" localSheetId="107" hidden="1">#REF!</definedName>
    <definedName name="yuni" hidden="1">#REF!</definedName>
    <definedName name="yyyy" localSheetId="2"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4" hidden="1">{"Riqfin97",#N/A,FALSE,"Tran";"Riqfinpro",#N/A,FALSE,"Tran"}</definedName>
    <definedName name="yyyy" localSheetId="74" hidden="1">{"Riqfin97",#N/A,FALSE,"Tran";"Riqfinpro",#N/A,FALSE,"Tran"}</definedName>
    <definedName name="yyyy" localSheetId="88" hidden="1">{"Riqfin97",#N/A,FALSE,"Tran";"Riqfinpro",#N/A,FALSE,"Tran"}</definedName>
    <definedName name="yyyy" localSheetId="89" hidden="1">{"Riqfin97",#N/A,FALSE,"Tran";"Riqfinpro",#N/A,FALSE,"Tran"}</definedName>
    <definedName name="yyyy" localSheetId="90" hidden="1">{"Riqfin97",#N/A,FALSE,"Tran";"Riqfinpro",#N/A,FALSE,"Tran"}</definedName>
    <definedName name="yyyy" localSheetId="98" hidden="1">{"Riqfin97",#N/A,FALSE,"Tran";"Riqfinpro",#N/A,FALSE,"Tran"}</definedName>
    <definedName name="yyyy" localSheetId="108"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99" hidden="1">{"Riqfin97",#N/A,FALSE,"Tran";"Riqfinpro",#N/A,FALSE,"Tran"}</definedName>
    <definedName name="yyyy" localSheetId="100" hidden="1">{"Riqfin97",#N/A,FALSE,"Tran";"Riqfinpro",#N/A,FALSE,"Tran"}</definedName>
    <definedName name="yyyy" localSheetId="101" hidden="1">{"Riqfin97",#N/A,FALSE,"Tran";"Riqfinpro",#N/A,FALSE,"Tran"}</definedName>
    <definedName name="yyyy" localSheetId="102" hidden="1">{"Riqfin97",#N/A,FALSE,"Tran";"Riqfinpro",#N/A,FALSE,"Tran"}</definedName>
    <definedName name="yyyy" localSheetId="103" hidden="1">{"Riqfin97",#N/A,FALSE,"Tran";"Riqfinpro",#N/A,FALSE,"Tran"}</definedName>
    <definedName name="yyyy" localSheetId="104" hidden="1">{"Riqfin97",#N/A,FALSE,"Tran";"Riqfinpro",#N/A,FALSE,"Tran"}</definedName>
    <definedName name="yyyy" localSheetId="105" hidden="1">{"Riqfin97",#N/A,FALSE,"Tran";"Riqfinpro",#N/A,FALSE,"Tran"}</definedName>
    <definedName name="yyyy" localSheetId="106" hidden="1">{"Riqfin97",#N/A,FALSE,"Tran";"Riqfinpro",#N/A,FALSE,"Tran"}</definedName>
    <definedName name="yyyy" localSheetId="107" hidden="1">{"Riqfin97",#N/A,FALSE,"Tran";"Riqfinpro",#N/A,FALSE,"Tran"}</definedName>
    <definedName name="yyyy" hidden="1">{"Riqfin97",#N/A,FALSE,"Tran";"Riqfinpro",#N/A,FALSE,"Tran"}</definedName>
    <definedName name="Z_00C67BFA_FEDD_11D1_98B3_00C04FC96ABD_.wvu.Rows" localSheetId="2" hidden="1">[13]BOP!$A$36:$IV$36,[13]BOP!$A$44:$IV$44,[13]BOP!$A$59:$IV$59,[13]BOP!#REF!,[13]BOP!#REF!,[13]BOP!$A$81:$IV$88</definedName>
    <definedName name="Z_00C67BFA_FEDD_11D1_98B3_00C04FC96ABD_.wvu.Rows" localSheetId="47" hidden="1">[13]BOP!$A$36:$IV$36,[13]BOP!$A$44:$IV$44,[13]BOP!$A$59:$IV$59,[13]BOP!#REF!,[13]BOP!#REF!,[13]BOP!$A$81:$IV$88</definedName>
    <definedName name="Z_00C67BFA_FEDD_11D1_98B3_00C04FC96ABD_.wvu.Rows" localSheetId="48" hidden="1">[13]BOP!$A$36:$IV$36,[13]BOP!$A$44:$IV$44,[13]BOP!$A$59:$IV$59,[13]BOP!#REF!,[13]BOP!#REF!,[13]BOP!$A$81:$IV$88</definedName>
    <definedName name="Z_00C67BFA_FEDD_11D1_98B3_00C04FC96ABD_.wvu.Rows" localSheetId="49" hidden="1">[13]BOP!$A$36:$IV$36,[13]BOP!$A$44:$IV$44,[13]BOP!$A$59:$IV$59,[13]BOP!#REF!,[13]BOP!#REF!,[13]BOP!$A$81:$IV$88</definedName>
    <definedName name="Z_00C67BFA_FEDD_11D1_98B3_00C04FC96ABD_.wvu.Rows" localSheetId="50" hidden="1">[13]BOP!$A$36:$IV$36,[13]BOP!$A$44:$IV$44,[13]BOP!$A$59:$IV$59,[13]BOP!#REF!,[13]BOP!#REF!,[13]BOP!$A$81:$IV$88</definedName>
    <definedName name="Z_00C67BFA_FEDD_11D1_98B3_00C04FC96ABD_.wvu.Rows" localSheetId="51" hidden="1">[13]BOP!$A$36:$IV$36,[13]BOP!$A$44:$IV$44,[13]BOP!$A$59:$IV$59,[13]BOP!#REF!,[13]BOP!#REF!,[13]BOP!$A$81:$IV$88</definedName>
    <definedName name="Z_00C67BFA_FEDD_11D1_98B3_00C04FC96ABD_.wvu.Rows" localSheetId="52" hidden="1">[13]BOP!$A$36:$IV$36,[13]BOP!$A$44:$IV$44,[13]BOP!$A$59:$IV$59,[13]BOP!#REF!,[13]BOP!#REF!,[13]BOP!$A$81:$IV$88</definedName>
    <definedName name="Z_00C67BFA_FEDD_11D1_98B3_00C04FC96ABD_.wvu.Rows" localSheetId="56" hidden="1">[13]BOP!$A$36:$IV$36,[13]BOP!$A$44:$IV$44,[13]BOP!$A$59:$IV$59,[13]BOP!#REF!,[13]BOP!#REF!,[13]BOP!$A$81:$IV$88</definedName>
    <definedName name="Z_00C67BFA_FEDD_11D1_98B3_00C04FC96ABD_.wvu.Rows" localSheetId="57" hidden="1">[13]BOP!$A$36:$IV$36,[13]BOP!$A$44:$IV$44,[13]BOP!$A$59:$IV$59,[13]BOP!#REF!,[13]BOP!#REF!,[13]BOP!$A$81:$IV$88</definedName>
    <definedName name="Z_00C67BFA_FEDD_11D1_98B3_00C04FC96ABD_.wvu.Rows" localSheetId="58" hidden="1">[13]BOP!$A$36:$IV$36,[13]BOP!$A$44:$IV$44,[13]BOP!$A$59:$IV$59,[13]BOP!#REF!,[13]BOP!#REF!,[13]BOP!$A$81:$IV$88</definedName>
    <definedName name="Z_00C67BFA_FEDD_11D1_98B3_00C04FC96ABD_.wvu.Rows" localSheetId="59" hidden="1">[13]BOP!$A$36:$IV$36,[13]BOP!$A$44:$IV$44,[13]BOP!$A$59:$IV$59,[13]BOP!#REF!,[13]BOP!#REF!,[13]BOP!$A$81:$IV$88</definedName>
    <definedName name="Z_00C67BFA_FEDD_11D1_98B3_00C04FC96ABD_.wvu.Rows" localSheetId="60" hidden="1">[13]BOP!$A$36:$IV$36,[13]BOP!$A$44:$IV$44,[13]BOP!$A$59:$IV$59,[13]BOP!#REF!,[13]BOP!#REF!,[13]BOP!$A$81:$IV$88</definedName>
    <definedName name="Z_00C67BFA_FEDD_11D1_98B3_00C04FC96ABD_.wvu.Rows" localSheetId="61" hidden="1">[13]BOP!$A$36:$IV$36,[13]BOP!$A$44:$IV$44,[13]BOP!$A$59:$IV$59,[13]BOP!#REF!,[13]BOP!#REF!,[13]BOP!$A$81:$IV$88</definedName>
    <definedName name="Z_00C67BFA_FEDD_11D1_98B3_00C04FC96ABD_.wvu.Rows" localSheetId="62" hidden="1">[13]BOP!$A$36:$IV$36,[13]BOP!$A$44:$IV$44,[13]BOP!$A$59:$IV$59,[13]BOP!#REF!,[13]BOP!#REF!,[13]BOP!$A$81:$IV$88</definedName>
    <definedName name="Z_00C67BFA_FEDD_11D1_98B3_00C04FC96ABD_.wvu.Rows" localSheetId="63" hidden="1">[13]BOP!$A$36:$IV$36,[13]BOP!$A$44:$IV$44,[13]BOP!$A$59:$IV$59,[13]BOP!#REF!,[13]BOP!#REF!,[13]BOP!$A$81:$IV$88</definedName>
    <definedName name="Z_00C67BFA_FEDD_11D1_98B3_00C04FC96ABD_.wvu.Rows" localSheetId="64" hidden="1">[13]BOP!$A$36:$IV$36,[13]BOP!$A$44:$IV$44,[13]BOP!$A$59:$IV$59,[13]BOP!#REF!,[13]BOP!#REF!,[13]BOP!$A$81:$IV$88</definedName>
    <definedName name="Z_00C67BFA_FEDD_11D1_98B3_00C04FC96ABD_.wvu.Rows" localSheetId="67" hidden="1">[13]BOP!$A$36:$IV$36,[13]BOP!$A$44:$IV$44,[13]BOP!$A$59:$IV$59,[13]BOP!#REF!,[13]BOP!#REF!,[13]BOP!$A$81:$IV$88</definedName>
    <definedName name="Z_00C67BFA_FEDD_11D1_98B3_00C04FC96ABD_.wvu.Rows" localSheetId="74" hidden="1">[13]BOP!$A$36:$IV$36,[13]BOP!$A$44:$IV$44,[13]BOP!$A$59:$IV$59,[13]BOP!#REF!,[13]BOP!#REF!,[13]BOP!$A$81:$IV$88</definedName>
    <definedName name="Z_00C67BFA_FEDD_11D1_98B3_00C04FC96ABD_.wvu.Rows" localSheetId="88" hidden="1">[13]BOP!$A$36:$IV$36,[13]BOP!$A$44:$IV$44,[13]BOP!$A$59:$IV$59,[13]BOP!#REF!,[13]BOP!#REF!,[13]BOP!$A$81:$IV$88</definedName>
    <definedName name="Z_00C67BFA_FEDD_11D1_98B3_00C04FC96ABD_.wvu.Rows" localSheetId="89" hidden="1">[13]BOP!$A$36:$IV$36,[13]BOP!$A$44:$IV$44,[13]BOP!$A$59:$IV$59,[13]BOP!#REF!,[13]BOP!#REF!,[13]BOP!$A$81:$IV$88</definedName>
    <definedName name="Z_00C67BFA_FEDD_11D1_98B3_00C04FC96ABD_.wvu.Rows" localSheetId="90" hidden="1">[13]BOP!$A$36:$IV$36,[13]BOP!$A$44:$IV$44,[13]BOP!$A$59:$IV$59,[13]BOP!#REF!,[13]BOP!#REF!,[13]BOP!$A$81:$IV$88</definedName>
    <definedName name="Z_00C67BFA_FEDD_11D1_98B3_00C04FC96ABD_.wvu.Rows" localSheetId="98" hidden="1">[13]BOP!$A$36:$IV$36,[13]BOP!$A$44:$IV$44,[13]BOP!$A$59:$IV$59,[13]BOP!#REF!,[13]BOP!#REF!,[13]BOP!$A$81:$IV$88</definedName>
    <definedName name="Z_00C67BFA_FEDD_11D1_98B3_00C04FC96ABD_.wvu.Rows" localSheetId="108" hidden="1">[13]BOP!$A$36:$IV$36,[13]BOP!$A$44:$IV$44,[13]BOP!$A$59:$IV$59,[13]BOP!#REF!,[13]BOP!#REF!,[13]BOP!$A$81:$IV$88</definedName>
    <definedName name="Z_00C67BFA_FEDD_11D1_98B3_00C04FC96ABD_.wvu.Rows" localSheetId="109" hidden="1">[13]BOP!$A$36:$IV$36,[13]BOP!$A$44:$IV$44,[13]BOP!$A$59:$IV$59,[13]BOP!#REF!,[13]BOP!#REF!,[13]BOP!$A$81:$IV$88</definedName>
    <definedName name="Z_00C67BFA_FEDD_11D1_98B3_00C04FC96ABD_.wvu.Rows" localSheetId="110" hidden="1">[13]BOP!$A$36:$IV$36,[13]BOP!$A$44:$IV$44,[13]BOP!$A$59:$IV$59,[13]BOP!#REF!,[13]BOP!#REF!,[13]BOP!$A$81:$IV$88</definedName>
    <definedName name="Z_00C67BFA_FEDD_11D1_98B3_00C04FC96ABD_.wvu.Rows" localSheetId="99" hidden="1">[13]BOP!$A$36:$IV$36,[13]BOP!$A$44:$IV$44,[13]BOP!$A$59:$IV$59,[13]BOP!#REF!,[13]BOP!#REF!,[13]BOP!$A$81:$IV$88</definedName>
    <definedName name="Z_00C67BFA_FEDD_11D1_98B3_00C04FC96ABD_.wvu.Rows" localSheetId="100" hidden="1">[13]BOP!$A$36:$IV$36,[13]BOP!$A$44:$IV$44,[13]BOP!$A$59:$IV$59,[13]BOP!#REF!,[13]BOP!#REF!,[13]BOP!$A$81:$IV$88</definedName>
    <definedName name="Z_00C67BFA_FEDD_11D1_98B3_00C04FC96ABD_.wvu.Rows" localSheetId="101" hidden="1">[13]BOP!$A$36:$IV$36,[13]BOP!$A$44:$IV$44,[13]BOP!$A$59:$IV$59,[13]BOP!#REF!,[13]BOP!#REF!,[13]BOP!$A$81:$IV$88</definedName>
    <definedName name="Z_00C67BFA_FEDD_11D1_98B3_00C04FC96ABD_.wvu.Rows" localSheetId="102" hidden="1">[13]BOP!$A$36:$IV$36,[13]BOP!$A$44:$IV$44,[13]BOP!$A$59:$IV$59,[13]BOP!#REF!,[13]BOP!#REF!,[13]BOP!$A$81:$IV$88</definedName>
    <definedName name="Z_00C67BFA_FEDD_11D1_98B3_00C04FC96ABD_.wvu.Rows" localSheetId="103" hidden="1">[13]BOP!$A$36:$IV$36,[13]BOP!$A$44:$IV$44,[13]BOP!$A$59:$IV$59,[13]BOP!#REF!,[13]BOP!#REF!,[13]BOP!$A$81:$IV$88</definedName>
    <definedName name="Z_00C67BFA_FEDD_11D1_98B3_00C04FC96ABD_.wvu.Rows" localSheetId="104" hidden="1">[13]BOP!$A$36:$IV$36,[13]BOP!$A$44:$IV$44,[13]BOP!$A$59:$IV$59,[13]BOP!#REF!,[13]BOP!#REF!,[13]BOP!$A$81:$IV$88</definedName>
    <definedName name="Z_00C67BFA_FEDD_11D1_98B3_00C04FC96ABD_.wvu.Rows" localSheetId="105" hidden="1">[13]BOP!$A$36:$IV$36,[13]BOP!$A$44:$IV$44,[13]BOP!$A$59:$IV$59,[13]BOP!#REF!,[13]BOP!#REF!,[13]BOP!$A$81:$IV$88</definedName>
    <definedName name="Z_00C67BFA_FEDD_11D1_98B3_00C04FC96ABD_.wvu.Rows" localSheetId="106" hidden="1">[13]BOP!$A$36:$IV$36,[13]BOP!$A$44:$IV$44,[13]BOP!$A$59:$IV$59,[13]BOP!#REF!,[13]BOP!#REF!,[13]BOP!$A$81:$IV$88</definedName>
    <definedName name="Z_00C67BFA_FEDD_11D1_98B3_00C04FC96ABD_.wvu.Rows" localSheetId="107" hidden="1">[13]BOP!$A$36:$IV$36,[13]BOP!$A$44:$IV$44,[13]BOP!$A$59:$IV$59,[13]BOP!#REF!,[13]BOP!#REF!,[13]BOP!$A$81:$IV$88</definedName>
    <definedName name="Z_00C67BFA_FEDD_11D1_98B3_00C04FC96ABD_.wvu.Rows" hidden="1">[13]BOP!$A$36:$IV$36,[13]BOP!$A$44:$IV$44,[13]BOP!$A$59:$IV$59,[13]BOP!#REF!,[13]BOP!#REF!,[13]BOP!$A$81:$IV$88</definedName>
    <definedName name="Z_00C67BFB_FEDD_11D1_98B3_00C04FC96ABD_.wvu.Rows" localSheetId="2" hidden="1">[13]BOP!$A$36:$IV$36,[13]BOP!$A$44:$IV$44,[13]BOP!$A$59:$IV$59,[13]BOP!#REF!,[13]BOP!#REF!,[13]BOP!$A$81:$IV$88</definedName>
    <definedName name="Z_00C67BFB_FEDD_11D1_98B3_00C04FC96ABD_.wvu.Rows" localSheetId="47" hidden="1">[13]BOP!$A$36:$IV$36,[13]BOP!$A$44:$IV$44,[13]BOP!$A$59:$IV$59,[13]BOP!#REF!,[13]BOP!#REF!,[13]BOP!$A$81:$IV$88</definedName>
    <definedName name="Z_00C67BFB_FEDD_11D1_98B3_00C04FC96ABD_.wvu.Rows" localSheetId="48" hidden="1">[13]BOP!$A$36:$IV$36,[13]BOP!$A$44:$IV$44,[13]BOP!$A$59:$IV$59,[13]BOP!#REF!,[13]BOP!#REF!,[13]BOP!$A$81:$IV$88</definedName>
    <definedName name="Z_00C67BFB_FEDD_11D1_98B3_00C04FC96ABD_.wvu.Rows" localSheetId="49" hidden="1">[13]BOP!$A$36:$IV$36,[13]BOP!$A$44:$IV$44,[13]BOP!$A$59:$IV$59,[13]BOP!#REF!,[13]BOP!#REF!,[13]BOP!$A$81:$IV$88</definedName>
    <definedName name="Z_00C67BFB_FEDD_11D1_98B3_00C04FC96ABD_.wvu.Rows" localSheetId="50" hidden="1">[13]BOP!$A$36:$IV$36,[13]BOP!$A$44:$IV$44,[13]BOP!$A$59:$IV$59,[13]BOP!#REF!,[13]BOP!#REF!,[13]BOP!$A$81:$IV$88</definedName>
    <definedName name="Z_00C67BFB_FEDD_11D1_98B3_00C04FC96ABD_.wvu.Rows" localSheetId="51" hidden="1">[13]BOP!$A$36:$IV$36,[13]BOP!$A$44:$IV$44,[13]BOP!$A$59:$IV$59,[13]BOP!#REF!,[13]BOP!#REF!,[13]BOP!$A$81:$IV$88</definedName>
    <definedName name="Z_00C67BFB_FEDD_11D1_98B3_00C04FC96ABD_.wvu.Rows" localSheetId="52" hidden="1">[13]BOP!$A$36:$IV$36,[13]BOP!$A$44:$IV$44,[13]BOP!$A$59:$IV$59,[13]BOP!#REF!,[13]BOP!#REF!,[13]BOP!$A$81:$IV$88</definedName>
    <definedName name="Z_00C67BFB_FEDD_11D1_98B3_00C04FC96ABD_.wvu.Rows" localSheetId="56" hidden="1">[13]BOP!$A$36:$IV$36,[13]BOP!$A$44:$IV$44,[13]BOP!$A$59:$IV$59,[13]BOP!#REF!,[13]BOP!#REF!,[13]BOP!$A$81:$IV$88</definedName>
    <definedName name="Z_00C67BFB_FEDD_11D1_98B3_00C04FC96ABD_.wvu.Rows" localSheetId="57" hidden="1">[13]BOP!$A$36:$IV$36,[13]BOP!$A$44:$IV$44,[13]BOP!$A$59:$IV$59,[13]BOP!#REF!,[13]BOP!#REF!,[13]BOP!$A$81:$IV$88</definedName>
    <definedName name="Z_00C67BFB_FEDD_11D1_98B3_00C04FC96ABD_.wvu.Rows" localSheetId="58" hidden="1">[13]BOP!$A$36:$IV$36,[13]BOP!$A$44:$IV$44,[13]BOP!$A$59:$IV$59,[13]BOP!#REF!,[13]BOP!#REF!,[13]BOP!$A$81:$IV$88</definedName>
    <definedName name="Z_00C67BFB_FEDD_11D1_98B3_00C04FC96ABD_.wvu.Rows" localSheetId="59" hidden="1">[13]BOP!$A$36:$IV$36,[13]BOP!$A$44:$IV$44,[13]BOP!$A$59:$IV$59,[13]BOP!#REF!,[13]BOP!#REF!,[13]BOP!$A$81:$IV$88</definedName>
    <definedName name="Z_00C67BFB_FEDD_11D1_98B3_00C04FC96ABD_.wvu.Rows" localSheetId="60" hidden="1">[13]BOP!$A$36:$IV$36,[13]BOP!$A$44:$IV$44,[13]BOP!$A$59:$IV$59,[13]BOP!#REF!,[13]BOP!#REF!,[13]BOP!$A$81:$IV$88</definedName>
    <definedName name="Z_00C67BFB_FEDD_11D1_98B3_00C04FC96ABD_.wvu.Rows" localSheetId="61" hidden="1">[13]BOP!$A$36:$IV$36,[13]BOP!$A$44:$IV$44,[13]BOP!$A$59:$IV$59,[13]BOP!#REF!,[13]BOP!#REF!,[13]BOP!$A$81:$IV$88</definedName>
    <definedName name="Z_00C67BFB_FEDD_11D1_98B3_00C04FC96ABD_.wvu.Rows" localSheetId="62" hidden="1">[13]BOP!$A$36:$IV$36,[13]BOP!$A$44:$IV$44,[13]BOP!$A$59:$IV$59,[13]BOP!#REF!,[13]BOP!#REF!,[13]BOP!$A$81:$IV$88</definedName>
    <definedName name="Z_00C67BFB_FEDD_11D1_98B3_00C04FC96ABD_.wvu.Rows" localSheetId="63" hidden="1">[13]BOP!$A$36:$IV$36,[13]BOP!$A$44:$IV$44,[13]BOP!$A$59:$IV$59,[13]BOP!#REF!,[13]BOP!#REF!,[13]BOP!$A$81:$IV$88</definedName>
    <definedName name="Z_00C67BFB_FEDD_11D1_98B3_00C04FC96ABD_.wvu.Rows" localSheetId="67" hidden="1">[13]BOP!$A$36:$IV$36,[13]BOP!$A$44:$IV$44,[13]BOP!$A$59:$IV$59,[13]BOP!#REF!,[13]BOP!#REF!,[13]BOP!$A$81:$IV$88</definedName>
    <definedName name="Z_00C67BFB_FEDD_11D1_98B3_00C04FC96ABD_.wvu.Rows" localSheetId="74" hidden="1">[13]BOP!$A$36:$IV$36,[13]BOP!$A$44:$IV$44,[13]BOP!$A$59:$IV$59,[13]BOP!#REF!,[13]BOP!#REF!,[13]BOP!$A$81:$IV$88</definedName>
    <definedName name="Z_00C67BFB_FEDD_11D1_98B3_00C04FC96ABD_.wvu.Rows" localSheetId="88" hidden="1">[13]BOP!$A$36:$IV$36,[13]BOP!$A$44:$IV$44,[13]BOP!$A$59:$IV$59,[13]BOP!#REF!,[13]BOP!#REF!,[13]BOP!$A$81:$IV$88</definedName>
    <definedName name="Z_00C67BFB_FEDD_11D1_98B3_00C04FC96ABD_.wvu.Rows" localSheetId="89" hidden="1">[13]BOP!$A$36:$IV$36,[13]BOP!$A$44:$IV$44,[13]BOP!$A$59:$IV$59,[13]BOP!#REF!,[13]BOP!#REF!,[13]BOP!$A$81:$IV$88</definedName>
    <definedName name="Z_00C67BFB_FEDD_11D1_98B3_00C04FC96ABD_.wvu.Rows" localSheetId="90" hidden="1">[13]BOP!$A$36:$IV$36,[13]BOP!$A$44:$IV$44,[13]BOP!$A$59:$IV$59,[13]BOP!#REF!,[13]BOP!#REF!,[13]BOP!$A$81:$IV$88</definedName>
    <definedName name="Z_00C67BFB_FEDD_11D1_98B3_00C04FC96ABD_.wvu.Rows" localSheetId="98" hidden="1">[13]BOP!$A$36:$IV$36,[13]BOP!$A$44:$IV$44,[13]BOP!$A$59:$IV$59,[13]BOP!#REF!,[13]BOP!#REF!,[13]BOP!$A$81:$IV$88</definedName>
    <definedName name="Z_00C67BFB_FEDD_11D1_98B3_00C04FC96ABD_.wvu.Rows" localSheetId="108" hidden="1">[13]BOP!$A$36:$IV$36,[13]BOP!$A$44:$IV$44,[13]BOP!$A$59:$IV$59,[13]BOP!#REF!,[13]BOP!#REF!,[13]BOP!$A$81:$IV$88</definedName>
    <definedName name="Z_00C67BFB_FEDD_11D1_98B3_00C04FC96ABD_.wvu.Rows" localSheetId="109" hidden="1">[13]BOP!$A$36:$IV$36,[13]BOP!$A$44:$IV$44,[13]BOP!$A$59:$IV$59,[13]BOP!#REF!,[13]BOP!#REF!,[13]BOP!$A$81:$IV$88</definedName>
    <definedName name="Z_00C67BFB_FEDD_11D1_98B3_00C04FC96ABD_.wvu.Rows" localSheetId="110" hidden="1">[13]BOP!$A$36:$IV$36,[13]BOP!$A$44:$IV$44,[13]BOP!$A$59:$IV$59,[13]BOP!#REF!,[13]BOP!#REF!,[13]BOP!$A$81:$IV$88</definedName>
    <definedName name="Z_00C67BFB_FEDD_11D1_98B3_00C04FC96ABD_.wvu.Rows" localSheetId="99" hidden="1">[13]BOP!$A$36:$IV$36,[13]BOP!$A$44:$IV$44,[13]BOP!$A$59:$IV$59,[13]BOP!#REF!,[13]BOP!#REF!,[13]BOP!$A$81:$IV$88</definedName>
    <definedName name="Z_00C67BFB_FEDD_11D1_98B3_00C04FC96ABD_.wvu.Rows" localSheetId="100" hidden="1">[13]BOP!$A$36:$IV$36,[13]BOP!$A$44:$IV$44,[13]BOP!$A$59:$IV$59,[13]BOP!#REF!,[13]BOP!#REF!,[13]BOP!$A$81:$IV$88</definedName>
    <definedName name="Z_00C67BFB_FEDD_11D1_98B3_00C04FC96ABD_.wvu.Rows" localSheetId="101" hidden="1">[13]BOP!$A$36:$IV$36,[13]BOP!$A$44:$IV$44,[13]BOP!$A$59:$IV$59,[13]BOP!#REF!,[13]BOP!#REF!,[13]BOP!$A$81:$IV$88</definedName>
    <definedName name="Z_00C67BFB_FEDD_11D1_98B3_00C04FC96ABD_.wvu.Rows" localSheetId="102" hidden="1">[13]BOP!$A$36:$IV$36,[13]BOP!$A$44:$IV$44,[13]BOP!$A$59:$IV$59,[13]BOP!#REF!,[13]BOP!#REF!,[13]BOP!$A$81:$IV$88</definedName>
    <definedName name="Z_00C67BFB_FEDD_11D1_98B3_00C04FC96ABD_.wvu.Rows" localSheetId="103" hidden="1">[13]BOP!$A$36:$IV$36,[13]BOP!$A$44:$IV$44,[13]BOP!$A$59:$IV$59,[13]BOP!#REF!,[13]BOP!#REF!,[13]BOP!$A$81:$IV$88</definedName>
    <definedName name="Z_00C67BFB_FEDD_11D1_98B3_00C04FC96ABD_.wvu.Rows" localSheetId="104" hidden="1">[13]BOP!$A$36:$IV$36,[13]BOP!$A$44:$IV$44,[13]BOP!$A$59:$IV$59,[13]BOP!#REF!,[13]BOP!#REF!,[13]BOP!$A$81:$IV$88</definedName>
    <definedName name="Z_00C67BFB_FEDD_11D1_98B3_00C04FC96ABD_.wvu.Rows" localSheetId="105" hidden="1">[13]BOP!$A$36:$IV$36,[13]BOP!$A$44:$IV$44,[13]BOP!$A$59:$IV$59,[13]BOP!#REF!,[13]BOP!#REF!,[13]BOP!$A$81:$IV$88</definedName>
    <definedName name="Z_00C67BFB_FEDD_11D1_98B3_00C04FC96ABD_.wvu.Rows" localSheetId="106" hidden="1">[13]BOP!$A$36:$IV$36,[13]BOP!$A$44:$IV$44,[13]BOP!$A$59:$IV$59,[13]BOP!#REF!,[13]BOP!#REF!,[13]BOP!$A$81:$IV$88</definedName>
    <definedName name="Z_00C67BFB_FEDD_11D1_98B3_00C04FC96ABD_.wvu.Rows" localSheetId="107"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localSheetId="2" hidden="1">[13]BOP!$A$36:$IV$36,[13]BOP!$A$44:$IV$44,[13]BOP!$A$59:$IV$59,[13]BOP!#REF!,[13]BOP!#REF!,[13]BOP!$A$81:$IV$88</definedName>
    <definedName name="Z_00C67BFC_FEDD_11D1_98B3_00C04FC96ABD_.wvu.Rows" localSheetId="47" hidden="1">[13]BOP!$A$36:$IV$36,[13]BOP!$A$44:$IV$44,[13]BOP!$A$59:$IV$59,[13]BOP!#REF!,[13]BOP!#REF!,[13]BOP!$A$81:$IV$88</definedName>
    <definedName name="Z_00C67BFC_FEDD_11D1_98B3_00C04FC96ABD_.wvu.Rows" localSheetId="48" hidden="1">[13]BOP!$A$36:$IV$36,[13]BOP!$A$44:$IV$44,[13]BOP!$A$59:$IV$59,[13]BOP!#REF!,[13]BOP!#REF!,[13]BOP!$A$81:$IV$88</definedName>
    <definedName name="Z_00C67BFC_FEDD_11D1_98B3_00C04FC96ABD_.wvu.Rows" localSheetId="49" hidden="1">[13]BOP!$A$36:$IV$36,[13]BOP!$A$44:$IV$44,[13]BOP!$A$59:$IV$59,[13]BOP!#REF!,[13]BOP!#REF!,[13]BOP!$A$81:$IV$88</definedName>
    <definedName name="Z_00C67BFC_FEDD_11D1_98B3_00C04FC96ABD_.wvu.Rows" localSheetId="50" hidden="1">[13]BOP!$A$36:$IV$36,[13]BOP!$A$44:$IV$44,[13]BOP!$A$59:$IV$59,[13]BOP!#REF!,[13]BOP!#REF!,[13]BOP!$A$81:$IV$88</definedName>
    <definedName name="Z_00C67BFC_FEDD_11D1_98B3_00C04FC96ABD_.wvu.Rows" localSheetId="51" hidden="1">[13]BOP!$A$36:$IV$36,[13]BOP!$A$44:$IV$44,[13]BOP!$A$59:$IV$59,[13]BOP!#REF!,[13]BOP!#REF!,[13]BOP!$A$81:$IV$88</definedName>
    <definedName name="Z_00C67BFC_FEDD_11D1_98B3_00C04FC96ABD_.wvu.Rows" localSheetId="52" hidden="1">[13]BOP!$A$36:$IV$36,[13]BOP!$A$44:$IV$44,[13]BOP!$A$59:$IV$59,[13]BOP!#REF!,[13]BOP!#REF!,[13]BOP!$A$81:$IV$88</definedName>
    <definedName name="Z_00C67BFC_FEDD_11D1_98B3_00C04FC96ABD_.wvu.Rows" localSheetId="56" hidden="1">[13]BOP!$A$36:$IV$36,[13]BOP!$A$44:$IV$44,[13]BOP!$A$59:$IV$59,[13]BOP!#REF!,[13]BOP!#REF!,[13]BOP!$A$81:$IV$88</definedName>
    <definedName name="Z_00C67BFC_FEDD_11D1_98B3_00C04FC96ABD_.wvu.Rows" localSheetId="57" hidden="1">[13]BOP!$A$36:$IV$36,[13]BOP!$A$44:$IV$44,[13]BOP!$A$59:$IV$59,[13]BOP!#REF!,[13]BOP!#REF!,[13]BOP!$A$81:$IV$88</definedName>
    <definedName name="Z_00C67BFC_FEDD_11D1_98B3_00C04FC96ABD_.wvu.Rows" localSheetId="58" hidden="1">[13]BOP!$A$36:$IV$36,[13]BOP!$A$44:$IV$44,[13]BOP!$A$59:$IV$59,[13]BOP!#REF!,[13]BOP!#REF!,[13]BOP!$A$81:$IV$88</definedName>
    <definedName name="Z_00C67BFC_FEDD_11D1_98B3_00C04FC96ABD_.wvu.Rows" localSheetId="59" hidden="1">[13]BOP!$A$36:$IV$36,[13]BOP!$A$44:$IV$44,[13]BOP!$A$59:$IV$59,[13]BOP!#REF!,[13]BOP!#REF!,[13]BOP!$A$81:$IV$88</definedName>
    <definedName name="Z_00C67BFC_FEDD_11D1_98B3_00C04FC96ABD_.wvu.Rows" localSheetId="60" hidden="1">[13]BOP!$A$36:$IV$36,[13]BOP!$A$44:$IV$44,[13]BOP!$A$59:$IV$59,[13]BOP!#REF!,[13]BOP!#REF!,[13]BOP!$A$81:$IV$88</definedName>
    <definedName name="Z_00C67BFC_FEDD_11D1_98B3_00C04FC96ABD_.wvu.Rows" localSheetId="61" hidden="1">[13]BOP!$A$36:$IV$36,[13]BOP!$A$44:$IV$44,[13]BOP!$A$59:$IV$59,[13]BOP!#REF!,[13]BOP!#REF!,[13]BOP!$A$81:$IV$88</definedName>
    <definedName name="Z_00C67BFC_FEDD_11D1_98B3_00C04FC96ABD_.wvu.Rows" localSheetId="62" hidden="1">[13]BOP!$A$36:$IV$36,[13]BOP!$A$44:$IV$44,[13]BOP!$A$59:$IV$59,[13]BOP!#REF!,[13]BOP!#REF!,[13]BOP!$A$81:$IV$88</definedName>
    <definedName name="Z_00C67BFC_FEDD_11D1_98B3_00C04FC96ABD_.wvu.Rows" localSheetId="63" hidden="1">[13]BOP!$A$36:$IV$36,[13]BOP!$A$44:$IV$44,[13]BOP!$A$59:$IV$59,[13]BOP!#REF!,[13]BOP!#REF!,[13]BOP!$A$81:$IV$88</definedName>
    <definedName name="Z_00C67BFC_FEDD_11D1_98B3_00C04FC96ABD_.wvu.Rows" localSheetId="67" hidden="1">[13]BOP!$A$36:$IV$36,[13]BOP!$A$44:$IV$44,[13]BOP!$A$59:$IV$59,[13]BOP!#REF!,[13]BOP!#REF!,[13]BOP!$A$81:$IV$88</definedName>
    <definedName name="Z_00C67BFC_FEDD_11D1_98B3_00C04FC96ABD_.wvu.Rows" localSheetId="74" hidden="1">[13]BOP!$A$36:$IV$36,[13]BOP!$A$44:$IV$44,[13]BOP!$A$59:$IV$59,[13]BOP!#REF!,[13]BOP!#REF!,[13]BOP!$A$81:$IV$88</definedName>
    <definedName name="Z_00C67BFC_FEDD_11D1_98B3_00C04FC96ABD_.wvu.Rows" localSheetId="88" hidden="1">[13]BOP!$A$36:$IV$36,[13]BOP!$A$44:$IV$44,[13]BOP!$A$59:$IV$59,[13]BOP!#REF!,[13]BOP!#REF!,[13]BOP!$A$81:$IV$88</definedName>
    <definedName name="Z_00C67BFC_FEDD_11D1_98B3_00C04FC96ABD_.wvu.Rows" localSheetId="89" hidden="1">[13]BOP!$A$36:$IV$36,[13]BOP!$A$44:$IV$44,[13]BOP!$A$59:$IV$59,[13]BOP!#REF!,[13]BOP!#REF!,[13]BOP!$A$81:$IV$88</definedName>
    <definedName name="Z_00C67BFC_FEDD_11D1_98B3_00C04FC96ABD_.wvu.Rows" localSheetId="90" hidden="1">[13]BOP!$A$36:$IV$36,[13]BOP!$A$44:$IV$44,[13]BOP!$A$59:$IV$59,[13]BOP!#REF!,[13]BOP!#REF!,[13]BOP!$A$81:$IV$88</definedName>
    <definedName name="Z_00C67BFC_FEDD_11D1_98B3_00C04FC96ABD_.wvu.Rows" localSheetId="98" hidden="1">[13]BOP!$A$36:$IV$36,[13]BOP!$A$44:$IV$44,[13]BOP!$A$59:$IV$59,[13]BOP!#REF!,[13]BOP!#REF!,[13]BOP!$A$81:$IV$88</definedName>
    <definedName name="Z_00C67BFC_FEDD_11D1_98B3_00C04FC96ABD_.wvu.Rows" localSheetId="108" hidden="1">[13]BOP!$A$36:$IV$36,[13]BOP!$A$44:$IV$44,[13]BOP!$A$59:$IV$59,[13]BOP!#REF!,[13]BOP!#REF!,[13]BOP!$A$81:$IV$88</definedName>
    <definedName name="Z_00C67BFC_FEDD_11D1_98B3_00C04FC96ABD_.wvu.Rows" localSheetId="109" hidden="1">[13]BOP!$A$36:$IV$36,[13]BOP!$A$44:$IV$44,[13]BOP!$A$59:$IV$59,[13]BOP!#REF!,[13]BOP!#REF!,[13]BOP!$A$81:$IV$88</definedName>
    <definedName name="Z_00C67BFC_FEDD_11D1_98B3_00C04FC96ABD_.wvu.Rows" localSheetId="110" hidden="1">[13]BOP!$A$36:$IV$36,[13]BOP!$A$44:$IV$44,[13]BOP!$A$59:$IV$59,[13]BOP!#REF!,[13]BOP!#REF!,[13]BOP!$A$81:$IV$88</definedName>
    <definedName name="Z_00C67BFC_FEDD_11D1_98B3_00C04FC96ABD_.wvu.Rows" localSheetId="99" hidden="1">[13]BOP!$A$36:$IV$36,[13]BOP!$A$44:$IV$44,[13]BOP!$A$59:$IV$59,[13]BOP!#REF!,[13]BOP!#REF!,[13]BOP!$A$81:$IV$88</definedName>
    <definedName name="Z_00C67BFC_FEDD_11D1_98B3_00C04FC96ABD_.wvu.Rows" localSheetId="100" hidden="1">[13]BOP!$A$36:$IV$36,[13]BOP!$A$44:$IV$44,[13]BOP!$A$59:$IV$59,[13]BOP!#REF!,[13]BOP!#REF!,[13]BOP!$A$81:$IV$88</definedName>
    <definedName name="Z_00C67BFC_FEDD_11D1_98B3_00C04FC96ABD_.wvu.Rows" localSheetId="101" hidden="1">[13]BOP!$A$36:$IV$36,[13]BOP!$A$44:$IV$44,[13]BOP!$A$59:$IV$59,[13]BOP!#REF!,[13]BOP!#REF!,[13]BOP!$A$81:$IV$88</definedName>
    <definedName name="Z_00C67BFC_FEDD_11D1_98B3_00C04FC96ABD_.wvu.Rows" localSheetId="102" hidden="1">[13]BOP!$A$36:$IV$36,[13]BOP!$A$44:$IV$44,[13]BOP!$A$59:$IV$59,[13]BOP!#REF!,[13]BOP!#REF!,[13]BOP!$A$81:$IV$88</definedName>
    <definedName name="Z_00C67BFC_FEDD_11D1_98B3_00C04FC96ABD_.wvu.Rows" localSheetId="103" hidden="1">[13]BOP!$A$36:$IV$36,[13]BOP!$A$44:$IV$44,[13]BOP!$A$59:$IV$59,[13]BOP!#REF!,[13]BOP!#REF!,[13]BOP!$A$81:$IV$88</definedName>
    <definedName name="Z_00C67BFC_FEDD_11D1_98B3_00C04FC96ABD_.wvu.Rows" localSheetId="104" hidden="1">[13]BOP!$A$36:$IV$36,[13]BOP!$A$44:$IV$44,[13]BOP!$A$59:$IV$59,[13]BOP!#REF!,[13]BOP!#REF!,[13]BOP!$A$81:$IV$88</definedName>
    <definedName name="Z_00C67BFC_FEDD_11D1_98B3_00C04FC96ABD_.wvu.Rows" localSheetId="105" hidden="1">[13]BOP!$A$36:$IV$36,[13]BOP!$A$44:$IV$44,[13]BOP!$A$59:$IV$59,[13]BOP!#REF!,[13]BOP!#REF!,[13]BOP!$A$81:$IV$88</definedName>
    <definedName name="Z_00C67BFC_FEDD_11D1_98B3_00C04FC96ABD_.wvu.Rows" localSheetId="106" hidden="1">[13]BOP!$A$36:$IV$36,[13]BOP!$A$44:$IV$44,[13]BOP!$A$59:$IV$59,[13]BOP!#REF!,[13]BOP!#REF!,[13]BOP!$A$81:$IV$88</definedName>
    <definedName name="Z_00C67BFC_FEDD_11D1_98B3_00C04FC96ABD_.wvu.Rows" localSheetId="107"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localSheetId="2" hidden="1">[13]BOP!$A$36:$IV$36,[13]BOP!$A$44:$IV$44,[13]BOP!$A$59:$IV$59,[13]BOP!#REF!,[13]BOP!#REF!,[13]BOP!$A$81:$IV$88</definedName>
    <definedName name="Z_00C67BFD_FEDD_11D1_98B3_00C04FC96ABD_.wvu.Rows" localSheetId="47" hidden="1">[13]BOP!$A$36:$IV$36,[13]BOP!$A$44:$IV$44,[13]BOP!$A$59:$IV$59,[13]BOP!#REF!,[13]BOP!#REF!,[13]BOP!$A$81:$IV$88</definedName>
    <definedName name="Z_00C67BFD_FEDD_11D1_98B3_00C04FC96ABD_.wvu.Rows" localSheetId="48" hidden="1">[13]BOP!$A$36:$IV$36,[13]BOP!$A$44:$IV$44,[13]BOP!$A$59:$IV$59,[13]BOP!#REF!,[13]BOP!#REF!,[13]BOP!$A$81:$IV$88</definedName>
    <definedName name="Z_00C67BFD_FEDD_11D1_98B3_00C04FC96ABD_.wvu.Rows" localSheetId="49" hidden="1">[13]BOP!$A$36:$IV$36,[13]BOP!$A$44:$IV$44,[13]BOP!$A$59:$IV$59,[13]BOP!#REF!,[13]BOP!#REF!,[13]BOP!$A$81:$IV$88</definedName>
    <definedName name="Z_00C67BFD_FEDD_11D1_98B3_00C04FC96ABD_.wvu.Rows" localSheetId="50" hidden="1">[13]BOP!$A$36:$IV$36,[13]BOP!$A$44:$IV$44,[13]BOP!$A$59:$IV$59,[13]BOP!#REF!,[13]BOP!#REF!,[13]BOP!$A$81:$IV$88</definedName>
    <definedName name="Z_00C67BFD_FEDD_11D1_98B3_00C04FC96ABD_.wvu.Rows" localSheetId="51" hidden="1">[13]BOP!$A$36:$IV$36,[13]BOP!$A$44:$IV$44,[13]BOP!$A$59:$IV$59,[13]BOP!#REF!,[13]BOP!#REF!,[13]BOP!$A$81:$IV$88</definedName>
    <definedName name="Z_00C67BFD_FEDD_11D1_98B3_00C04FC96ABD_.wvu.Rows" localSheetId="52" hidden="1">[13]BOP!$A$36:$IV$36,[13]BOP!$A$44:$IV$44,[13]BOP!$A$59:$IV$59,[13]BOP!#REF!,[13]BOP!#REF!,[13]BOP!$A$81:$IV$88</definedName>
    <definedName name="Z_00C67BFD_FEDD_11D1_98B3_00C04FC96ABD_.wvu.Rows" localSheetId="56" hidden="1">[13]BOP!$A$36:$IV$36,[13]BOP!$A$44:$IV$44,[13]BOP!$A$59:$IV$59,[13]BOP!#REF!,[13]BOP!#REF!,[13]BOP!$A$81:$IV$88</definedName>
    <definedName name="Z_00C67BFD_FEDD_11D1_98B3_00C04FC96ABD_.wvu.Rows" localSheetId="57" hidden="1">[13]BOP!$A$36:$IV$36,[13]BOP!$A$44:$IV$44,[13]BOP!$A$59:$IV$59,[13]BOP!#REF!,[13]BOP!#REF!,[13]BOP!$A$81:$IV$88</definedName>
    <definedName name="Z_00C67BFD_FEDD_11D1_98B3_00C04FC96ABD_.wvu.Rows" localSheetId="58" hidden="1">[13]BOP!$A$36:$IV$36,[13]BOP!$A$44:$IV$44,[13]BOP!$A$59:$IV$59,[13]BOP!#REF!,[13]BOP!#REF!,[13]BOP!$A$81:$IV$88</definedName>
    <definedName name="Z_00C67BFD_FEDD_11D1_98B3_00C04FC96ABD_.wvu.Rows" localSheetId="59" hidden="1">[13]BOP!$A$36:$IV$36,[13]BOP!$A$44:$IV$44,[13]BOP!$A$59:$IV$59,[13]BOP!#REF!,[13]BOP!#REF!,[13]BOP!$A$81:$IV$88</definedName>
    <definedName name="Z_00C67BFD_FEDD_11D1_98B3_00C04FC96ABD_.wvu.Rows" localSheetId="60" hidden="1">[13]BOP!$A$36:$IV$36,[13]BOP!$A$44:$IV$44,[13]BOP!$A$59:$IV$59,[13]BOP!#REF!,[13]BOP!#REF!,[13]BOP!$A$81:$IV$88</definedName>
    <definedName name="Z_00C67BFD_FEDD_11D1_98B3_00C04FC96ABD_.wvu.Rows" localSheetId="61" hidden="1">[13]BOP!$A$36:$IV$36,[13]BOP!$A$44:$IV$44,[13]BOP!$A$59:$IV$59,[13]BOP!#REF!,[13]BOP!#REF!,[13]BOP!$A$81:$IV$88</definedName>
    <definedName name="Z_00C67BFD_FEDD_11D1_98B3_00C04FC96ABD_.wvu.Rows" localSheetId="62" hidden="1">[13]BOP!$A$36:$IV$36,[13]BOP!$A$44:$IV$44,[13]BOP!$A$59:$IV$59,[13]BOP!#REF!,[13]BOP!#REF!,[13]BOP!$A$81:$IV$88</definedName>
    <definedName name="Z_00C67BFD_FEDD_11D1_98B3_00C04FC96ABD_.wvu.Rows" localSheetId="63" hidden="1">[13]BOP!$A$36:$IV$36,[13]BOP!$A$44:$IV$44,[13]BOP!$A$59:$IV$59,[13]BOP!#REF!,[13]BOP!#REF!,[13]BOP!$A$81:$IV$88</definedName>
    <definedName name="Z_00C67BFD_FEDD_11D1_98B3_00C04FC96ABD_.wvu.Rows" localSheetId="67" hidden="1">[13]BOP!$A$36:$IV$36,[13]BOP!$A$44:$IV$44,[13]BOP!$A$59:$IV$59,[13]BOP!#REF!,[13]BOP!#REF!,[13]BOP!$A$81:$IV$88</definedName>
    <definedName name="Z_00C67BFD_FEDD_11D1_98B3_00C04FC96ABD_.wvu.Rows" localSheetId="74" hidden="1">[13]BOP!$A$36:$IV$36,[13]BOP!$A$44:$IV$44,[13]BOP!$A$59:$IV$59,[13]BOP!#REF!,[13]BOP!#REF!,[13]BOP!$A$81:$IV$88</definedName>
    <definedName name="Z_00C67BFD_FEDD_11D1_98B3_00C04FC96ABD_.wvu.Rows" localSheetId="88" hidden="1">[13]BOP!$A$36:$IV$36,[13]BOP!$A$44:$IV$44,[13]BOP!$A$59:$IV$59,[13]BOP!#REF!,[13]BOP!#REF!,[13]BOP!$A$81:$IV$88</definedName>
    <definedName name="Z_00C67BFD_FEDD_11D1_98B3_00C04FC96ABD_.wvu.Rows" localSheetId="89" hidden="1">[13]BOP!$A$36:$IV$36,[13]BOP!$A$44:$IV$44,[13]BOP!$A$59:$IV$59,[13]BOP!#REF!,[13]BOP!#REF!,[13]BOP!$A$81:$IV$88</definedName>
    <definedName name="Z_00C67BFD_FEDD_11D1_98B3_00C04FC96ABD_.wvu.Rows" localSheetId="90" hidden="1">[13]BOP!$A$36:$IV$36,[13]BOP!$A$44:$IV$44,[13]BOP!$A$59:$IV$59,[13]BOP!#REF!,[13]BOP!#REF!,[13]BOP!$A$81:$IV$88</definedName>
    <definedName name="Z_00C67BFD_FEDD_11D1_98B3_00C04FC96ABD_.wvu.Rows" localSheetId="98" hidden="1">[13]BOP!$A$36:$IV$36,[13]BOP!$A$44:$IV$44,[13]BOP!$A$59:$IV$59,[13]BOP!#REF!,[13]BOP!#REF!,[13]BOP!$A$81:$IV$88</definedName>
    <definedName name="Z_00C67BFD_FEDD_11D1_98B3_00C04FC96ABD_.wvu.Rows" localSheetId="108" hidden="1">[13]BOP!$A$36:$IV$36,[13]BOP!$A$44:$IV$44,[13]BOP!$A$59:$IV$59,[13]BOP!#REF!,[13]BOP!#REF!,[13]BOP!$A$81:$IV$88</definedName>
    <definedName name="Z_00C67BFD_FEDD_11D1_98B3_00C04FC96ABD_.wvu.Rows" localSheetId="109" hidden="1">[13]BOP!$A$36:$IV$36,[13]BOP!$A$44:$IV$44,[13]BOP!$A$59:$IV$59,[13]BOP!#REF!,[13]BOP!#REF!,[13]BOP!$A$81:$IV$88</definedName>
    <definedName name="Z_00C67BFD_FEDD_11D1_98B3_00C04FC96ABD_.wvu.Rows" localSheetId="110" hidden="1">[13]BOP!$A$36:$IV$36,[13]BOP!$A$44:$IV$44,[13]BOP!$A$59:$IV$59,[13]BOP!#REF!,[13]BOP!#REF!,[13]BOP!$A$81:$IV$88</definedName>
    <definedName name="Z_00C67BFD_FEDD_11D1_98B3_00C04FC96ABD_.wvu.Rows" localSheetId="99" hidden="1">[13]BOP!$A$36:$IV$36,[13]BOP!$A$44:$IV$44,[13]BOP!$A$59:$IV$59,[13]BOP!#REF!,[13]BOP!#REF!,[13]BOP!$A$81:$IV$88</definedName>
    <definedName name="Z_00C67BFD_FEDD_11D1_98B3_00C04FC96ABD_.wvu.Rows" localSheetId="100" hidden="1">[13]BOP!$A$36:$IV$36,[13]BOP!$A$44:$IV$44,[13]BOP!$A$59:$IV$59,[13]BOP!#REF!,[13]BOP!#REF!,[13]BOP!$A$81:$IV$88</definedName>
    <definedName name="Z_00C67BFD_FEDD_11D1_98B3_00C04FC96ABD_.wvu.Rows" localSheetId="101" hidden="1">[13]BOP!$A$36:$IV$36,[13]BOP!$A$44:$IV$44,[13]BOP!$A$59:$IV$59,[13]BOP!#REF!,[13]BOP!#REF!,[13]BOP!$A$81:$IV$88</definedName>
    <definedName name="Z_00C67BFD_FEDD_11D1_98B3_00C04FC96ABD_.wvu.Rows" localSheetId="102" hidden="1">[13]BOP!$A$36:$IV$36,[13]BOP!$A$44:$IV$44,[13]BOP!$A$59:$IV$59,[13]BOP!#REF!,[13]BOP!#REF!,[13]BOP!$A$81:$IV$88</definedName>
    <definedName name="Z_00C67BFD_FEDD_11D1_98B3_00C04FC96ABD_.wvu.Rows" localSheetId="103" hidden="1">[13]BOP!$A$36:$IV$36,[13]BOP!$A$44:$IV$44,[13]BOP!$A$59:$IV$59,[13]BOP!#REF!,[13]BOP!#REF!,[13]BOP!$A$81:$IV$88</definedName>
    <definedName name="Z_00C67BFD_FEDD_11D1_98B3_00C04FC96ABD_.wvu.Rows" localSheetId="104" hidden="1">[13]BOP!$A$36:$IV$36,[13]BOP!$A$44:$IV$44,[13]BOP!$A$59:$IV$59,[13]BOP!#REF!,[13]BOP!#REF!,[13]BOP!$A$81:$IV$88</definedName>
    <definedName name="Z_00C67BFD_FEDD_11D1_98B3_00C04FC96ABD_.wvu.Rows" localSheetId="105" hidden="1">[13]BOP!$A$36:$IV$36,[13]BOP!$A$44:$IV$44,[13]BOP!$A$59:$IV$59,[13]BOP!#REF!,[13]BOP!#REF!,[13]BOP!$A$81:$IV$88</definedName>
    <definedName name="Z_00C67BFD_FEDD_11D1_98B3_00C04FC96ABD_.wvu.Rows" localSheetId="106" hidden="1">[13]BOP!$A$36:$IV$36,[13]BOP!$A$44:$IV$44,[13]BOP!$A$59:$IV$59,[13]BOP!#REF!,[13]BOP!#REF!,[13]BOP!$A$81:$IV$88</definedName>
    <definedName name="Z_00C67BFD_FEDD_11D1_98B3_00C04FC96ABD_.wvu.Rows" localSheetId="107"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localSheetId="2" hidden="1">[13]BOP!$A$36:$IV$36,[13]BOP!$A$44:$IV$44,[13]BOP!$A$59:$IV$59,[13]BOP!#REF!,[13]BOP!#REF!,[13]BOP!$A$79:$IV$79,[13]BOP!$A$81:$IV$88,[13]BOP!#REF!</definedName>
    <definedName name="Z_00C67BFE_FEDD_11D1_98B3_00C04FC96ABD_.wvu.Rows" localSheetId="47" hidden="1">[13]BOP!$A$36:$IV$36,[13]BOP!$A$44:$IV$44,[13]BOP!$A$59:$IV$59,[13]BOP!#REF!,[13]BOP!#REF!,[13]BOP!$A$79:$IV$79,[13]BOP!$A$81:$IV$88,[13]BOP!#REF!</definedName>
    <definedName name="Z_00C67BFE_FEDD_11D1_98B3_00C04FC96ABD_.wvu.Rows" localSheetId="48" hidden="1">[13]BOP!$A$36:$IV$36,[13]BOP!$A$44:$IV$44,[13]BOP!$A$59:$IV$59,[13]BOP!#REF!,[13]BOP!#REF!,[13]BOP!$A$79:$IV$79,[13]BOP!$A$81:$IV$88,[13]BOP!#REF!</definedName>
    <definedName name="Z_00C67BFE_FEDD_11D1_98B3_00C04FC96ABD_.wvu.Rows" localSheetId="49" hidden="1">[13]BOP!$A$36:$IV$36,[13]BOP!$A$44:$IV$44,[13]BOP!$A$59:$IV$59,[13]BOP!#REF!,[13]BOP!#REF!,[13]BOP!$A$79:$IV$79,[13]BOP!$A$81:$IV$88,[13]BOP!#REF!</definedName>
    <definedName name="Z_00C67BFE_FEDD_11D1_98B3_00C04FC96ABD_.wvu.Rows" localSheetId="50" hidden="1">[13]BOP!$A$36:$IV$36,[13]BOP!$A$44:$IV$44,[13]BOP!$A$59:$IV$59,[13]BOP!#REF!,[13]BOP!#REF!,[13]BOP!$A$79:$IV$79,[13]BOP!$A$81:$IV$88,[13]BOP!#REF!</definedName>
    <definedName name="Z_00C67BFE_FEDD_11D1_98B3_00C04FC96ABD_.wvu.Rows" localSheetId="51" hidden="1">[13]BOP!$A$36:$IV$36,[13]BOP!$A$44:$IV$44,[13]BOP!$A$59:$IV$59,[13]BOP!#REF!,[13]BOP!#REF!,[13]BOP!$A$79:$IV$79,[13]BOP!$A$81:$IV$88,[13]BOP!#REF!</definedName>
    <definedName name="Z_00C67BFE_FEDD_11D1_98B3_00C04FC96ABD_.wvu.Rows" localSheetId="52" hidden="1">[13]BOP!$A$36:$IV$36,[13]BOP!$A$44:$IV$44,[13]BOP!$A$59:$IV$59,[13]BOP!#REF!,[13]BOP!#REF!,[13]BOP!$A$79:$IV$79,[13]BOP!$A$81:$IV$88,[13]BOP!#REF!</definedName>
    <definedName name="Z_00C67BFE_FEDD_11D1_98B3_00C04FC96ABD_.wvu.Rows" localSheetId="56" hidden="1">[13]BOP!$A$36:$IV$36,[13]BOP!$A$44:$IV$44,[13]BOP!$A$59:$IV$59,[13]BOP!#REF!,[13]BOP!#REF!,[13]BOP!$A$79:$IV$79,[13]BOP!$A$81:$IV$88,[13]BOP!#REF!</definedName>
    <definedName name="Z_00C67BFE_FEDD_11D1_98B3_00C04FC96ABD_.wvu.Rows" localSheetId="57" hidden="1">[13]BOP!$A$36:$IV$36,[13]BOP!$A$44:$IV$44,[13]BOP!$A$59:$IV$59,[13]BOP!#REF!,[13]BOP!#REF!,[13]BOP!$A$79:$IV$79,[13]BOP!$A$81:$IV$88,[13]BOP!#REF!</definedName>
    <definedName name="Z_00C67BFE_FEDD_11D1_98B3_00C04FC96ABD_.wvu.Rows" localSheetId="58" hidden="1">[13]BOP!$A$36:$IV$36,[13]BOP!$A$44:$IV$44,[13]BOP!$A$59:$IV$59,[13]BOP!#REF!,[13]BOP!#REF!,[13]BOP!$A$79:$IV$79,[13]BOP!$A$81:$IV$88,[13]BOP!#REF!</definedName>
    <definedName name="Z_00C67BFE_FEDD_11D1_98B3_00C04FC96ABD_.wvu.Rows" localSheetId="59" hidden="1">[13]BOP!$A$36:$IV$36,[13]BOP!$A$44:$IV$44,[13]BOP!$A$59:$IV$59,[13]BOP!#REF!,[13]BOP!#REF!,[13]BOP!$A$79:$IV$79,[13]BOP!$A$81:$IV$88,[13]BOP!#REF!</definedName>
    <definedName name="Z_00C67BFE_FEDD_11D1_98B3_00C04FC96ABD_.wvu.Rows" localSheetId="60" hidden="1">[13]BOP!$A$36:$IV$36,[13]BOP!$A$44:$IV$44,[13]BOP!$A$59:$IV$59,[13]BOP!#REF!,[13]BOP!#REF!,[13]BOP!$A$79:$IV$79,[13]BOP!$A$81:$IV$88,[13]BOP!#REF!</definedName>
    <definedName name="Z_00C67BFE_FEDD_11D1_98B3_00C04FC96ABD_.wvu.Rows" localSheetId="61" hidden="1">[13]BOP!$A$36:$IV$36,[13]BOP!$A$44:$IV$44,[13]BOP!$A$59:$IV$59,[13]BOP!#REF!,[13]BOP!#REF!,[13]BOP!$A$79:$IV$79,[13]BOP!$A$81:$IV$88,[13]BOP!#REF!</definedName>
    <definedName name="Z_00C67BFE_FEDD_11D1_98B3_00C04FC96ABD_.wvu.Rows" localSheetId="62" hidden="1">[13]BOP!$A$36:$IV$36,[13]BOP!$A$44:$IV$44,[13]BOP!$A$59:$IV$59,[13]BOP!#REF!,[13]BOP!#REF!,[13]BOP!$A$79:$IV$79,[13]BOP!$A$81:$IV$88,[13]BOP!#REF!</definedName>
    <definedName name="Z_00C67BFE_FEDD_11D1_98B3_00C04FC96ABD_.wvu.Rows" localSheetId="63" hidden="1">[13]BOP!$A$36:$IV$36,[13]BOP!$A$44:$IV$44,[13]BOP!$A$59:$IV$59,[13]BOP!#REF!,[13]BOP!#REF!,[13]BOP!$A$79:$IV$79,[13]BOP!$A$81:$IV$88,[13]BOP!#REF!</definedName>
    <definedName name="Z_00C67BFE_FEDD_11D1_98B3_00C04FC96ABD_.wvu.Rows" localSheetId="64" hidden="1">[13]BOP!$A$36:$IV$36,[13]BOP!$A$44:$IV$44,[13]BOP!$A$59:$IV$59,[13]BOP!#REF!,[13]BOP!#REF!,[13]BOP!$A$79:$IV$79,[13]BOP!$A$81:$IV$88,[13]BOP!#REF!</definedName>
    <definedName name="Z_00C67BFE_FEDD_11D1_98B3_00C04FC96ABD_.wvu.Rows" localSheetId="67" hidden="1">[13]BOP!$A$36:$IV$36,[13]BOP!$A$44:$IV$44,[13]BOP!$A$59:$IV$59,[13]BOP!#REF!,[13]BOP!#REF!,[13]BOP!$A$79:$IV$79,[13]BOP!$A$81:$IV$88,[13]BOP!#REF!</definedName>
    <definedName name="Z_00C67BFE_FEDD_11D1_98B3_00C04FC96ABD_.wvu.Rows" localSheetId="74" hidden="1">[13]BOP!$A$36:$IV$36,[13]BOP!$A$44:$IV$44,[13]BOP!$A$59:$IV$59,[13]BOP!#REF!,[13]BOP!#REF!,[13]BOP!$A$79:$IV$79,[13]BOP!$A$81:$IV$88,[13]BOP!#REF!</definedName>
    <definedName name="Z_00C67BFE_FEDD_11D1_98B3_00C04FC96ABD_.wvu.Rows" localSheetId="88" hidden="1">[13]BOP!$A$36:$IV$36,[13]BOP!$A$44:$IV$44,[13]BOP!$A$59:$IV$59,[13]BOP!#REF!,[13]BOP!#REF!,[13]BOP!$A$79:$IV$79,[13]BOP!$A$81:$IV$88,[13]BOP!#REF!</definedName>
    <definedName name="Z_00C67BFE_FEDD_11D1_98B3_00C04FC96ABD_.wvu.Rows" localSheetId="89" hidden="1">[13]BOP!$A$36:$IV$36,[13]BOP!$A$44:$IV$44,[13]BOP!$A$59:$IV$59,[13]BOP!#REF!,[13]BOP!#REF!,[13]BOP!$A$79:$IV$79,[13]BOP!$A$81:$IV$88,[13]BOP!#REF!</definedName>
    <definedName name="Z_00C67BFE_FEDD_11D1_98B3_00C04FC96ABD_.wvu.Rows" localSheetId="90" hidden="1">[13]BOP!$A$36:$IV$36,[13]BOP!$A$44:$IV$44,[13]BOP!$A$59:$IV$59,[13]BOP!#REF!,[13]BOP!#REF!,[13]BOP!$A$79:$IV$79,[13]BOP!$A$81:$IV$88,[13]BOP!#REF!</definedName>
    <definedName name="Z_00C67BFE_FEDD_11D1_98B3_00C04FC96ABD_.wvu.Rows" localSheetId="98" hidden="1">[13]BOP!$A$36:$IV$36,[13]BOP!$A$44:$IV$44,[13]BOP!$A$59:$IV$59,[13]BOP!#REF!,[13]BOP!#REF!,[13]BOP!$A$79:$IV$79,[13]BOP!$A$81:$IV$88,[13]BOP!#REF!</definedName>
    <definedName name="Z_00C67BFE_FEDD_11D1_98B3_00C04FC96ABD_.wvu.Rows" localSheetId="108" hidden="1">[13]BOP!$A$36:$IV$36,[13]BOP!$A$44:$IV$44,[13]BOP!$A$59:$IV$59,[13]BOP!#REF!,[13]BOP!#REF!,[13]BOP!$A$79:$IV$79,[13]BOP!$A$81:$IV$88,[13]BOP!#REF!</definedName>
    <definedName name="Z_00C67BFE_FEDD_11D1_98B3_00C04FC96ABD_.wvu.Rows" localSheetId="109" hidden="1">[13]BOP!$A$36:$IV$36,[13]BOP!$A$44:$IV$44,[13]BOP!$A$59:$IV$59,[13]BOP!#REF!,[13]BOP!#REF!,[13]BOP!$A$79:$IV$79,[13]BOP!$A$81:$IV$88,[13]BOP!#REF!</definedName>
    <definedName name="Z_00C67BFE_FEDD_11D1_98B3_00C04FC96ABD_.wvu.Rows" localSheetId="110" hidden="1">[13]BOP!$A$36:$IV$36,[13]BOP!$A$44:$IV$44,[13]BOP!$A$59:$IV$59,[13]BOP!#REF!,[13]BOP!#REF!,[13]BOP!$A$79:$IV$79,[13]BOP!$A$81:$IV$88,[13]BOP!#REF!</definedName>
    <definedName name="Z_00C67BFE_FEDD_11D1_98B3_00C04FC96ABD_.wvu.Rows" localSheetId="99" hidden="1">[13]BOP!$A$36:$IV$36,[13]BOP!$A$44:$IV$44,[13]BOP!$A$59:$IV$59,[13]BOP!#REF!,[13]BOP!#REF!,[13]BOP!$A$79:$IV$79,[13]BOP!$A$81:$IV$88,[13]BOP!#REF!</definedName>
    <definedName name="Z_00C67BFE_FEDD_11D1_98B3_00C04FC96ABD_.wvu.Rows" localSheetId="100" hidden="1">[13]BOP!$A$36:$IV$36,[13]BOP!$A$44:$IV$44,[13]BOP!$A$59:$IV$59,[13]BOP!#REF!,[13]BOP!#REF!,[13]BOP!$A$79:$IV$79,[13]BOP!$A$81:$IV$88,[13]BOP!#REF!</definedName>
    <definedName name="Z_00C67BFE_FEDD_11D1_98B3_00C04FC96ABD_.wvu.Rows" localSheetId="101" hidden="1">[13]BOP!$A$36:$IV$36,[13]BOP!$A$44:$IV$44,[13]BOP!$A$59:$IV$59,[13]BOP!#REF!,[13]BOP!#REF!,[13]BOP!$A$79:$IV$79,[13]BOP!$A$81:$IV$88,[13]BOP!#REF!</definedName>
    <definedName name="Z_00C67BFE_FEDD_11D1_98B3_00C04FC96ABD_.wvu.Rows" localSheetId="102" hidden="1">[13]BOP!$A$36:$IV$36,[13]BOP!$A$44:$IV$44,[13]BOP!$A$59:$IV$59,[13]BOP!#REF!,[13]BOP!#REF!,[13]BOP!$A$79:$IV$79,[13]BOP!$A$81:$IV$88,[13]BOP!#REF!</definedName>
    <definedName name="Z_00C67BFE_FEDD_11D1_98B3_00C04FC96ABD_.wvu.Rows" localSheetId="103" hidden="1">[13]BOP!$A$36:$IV$36,[13]BOP!$A$44:$IV$44,[13]BOP!$A$59:$IV$59,[13]BOP!#REF!,[13]BOP!#REF!,[13]BOP!$A$79:$IV$79,[13]BOP!$A$81:$IV$88,[13]BOP!#REF!</definedName>
    <definedName name="Z_00C67BFE_FEDD_11D1_98B3_00C04FC96ABD_.wvu.Rows" localSheetId="104" hidden="1">[13]BOP!$A$36:$IV$36,[13]BOP!$A$44:$IV$44,[13]BOP!$A$59:$IV$59,[13]BOP!#REF!,[13]BOP!#REF!,[13]BOP!$A$79:$IV$79,[13]BOP!$A$81:$IV$88,[13]BOP!#REF!</definedName>
    <definedName name="Z_00C67BFE_FEDD_11D1_98B3_00C04FC96ABD_.wvu.Rows" localSheetId="105" hidden="1">[13]BOP!$A$36:$IV$36,[13]BOP!$A$44:$IV$44,[13]BOP!$A$59:$IV$59,[13]BOP!#REF!,[13]BOP!#REF!,[13]BOP!$A$79:$IV$79,[13]BOP!$A$81:$IV$88,[13]BOP!#REF!</definedName>
    <definedName name="Z_00C67BFE_FEDD_11D1_98B3_00C04FC96ABD_.wvu.Rows" localSheetId="106" hidden="1">[13]BOP!$A$36:$IV$36,[13]BOP!$A$44:$IV$44,[13]BOP!$A$59:$IV$59,[13]BOP!#REF!,[13]BOP!#REF!,[13]BOP!$A$79:$IV$79,[13]BOP!$A$81:$IV$88,[13]BOP!#REF!</definedName>
    <definedName name="Z_00C67BFE_FEDD_11D1_98B3_00C04FC96ABD_.wvu.Rows" localSheetId="107" hidden="1">[13]BOP!$A$36:$IV$36,[13]BOP!$A$44:$IV$44,[13]BOP!$A$59:$IV$59,[13]BOP!#REF!,[13]BOP!#REF!,[13]BOP!$A$79:$IV$79,[13]BOP!$A$81:$IV$88,[13]BOP!#REF!</definedName>
    <definedName name="Z_00C67BFE_FEDD_11D1_98B3_00C04FC96ABD_.wvu.Rows" hidden="1">[13]BOP!$A$36:$IV$36,[13]BOP!$A$44:$IV$44,[13]BOP!$A$59:$IV$59,[13]BOP!#REF!,[13]BOP!#REF!,[13]BOP!$A$79:$IV$79,[13]BOP!$A$81:$IV$88,[13]BOP!#REF!</definedName>
    <definedName name="Z_00C67BFF_FEDD_11D1_98B3_00C04FC96ABD_.wvu.Rows" localSheetId="2" hidden="1">[13]BOP!$A$36:$IV$36,[13]BOP!$A$44:$IV$44,[13]BOP!$A$59:$IV$59,[13]BOP!#REF!,[13]BOP!#REF!,[13]BOP!$A$79:$IV$79,[13]BOP!$A$81:$IV$88</definedName>
    <definedName name="Z_00C67BFF_FEDD_11D1_98B3_00C04FC96ABD_.wvu.Rows" localSheetId="47" hidden="1">[13]BOP!$A$36:$IV$36,[13]BOP!$A$44:$IV$44,[13]BOP!$A$59:$IV$59,[13]BOP!#REF!,[13]BOP!#REF!,[13]BOP!$A$79:$IV$79,[13]BOP!$A$81:$IV$88</definedName>
    <definedName name="Z_00C67BFF_FEDD_11D1_98B3_00C04FC96ABD_.wvu.Rows" localSheetId="48" hidden="1">[13]BOP!$A$36:$IV$36,[13]BOP!$A$44:$IV$44,[13]BOP!$A$59:$IV$59,[13]BOP!#REF!,[13]BOP!#REF!,[13]BOP!$A$79:$IV$79,[13]BOP!$A$81:$IV$88</definedName>
    <definedName name="Z_00C67BFF_FEDD_11D1_98B3_00C04FC96ABD_.wvu.Rows" localSheetId="49" hidden="1">[13]BOP!$A$36:$IV$36,[13]BOP!$A$44:$IV$44,[13]BOP!$A$59:$IV$59,[13]BOP!#REF!,[13]BOP!#REF!,[13]BOP!$A$79:$IV$79,[13]BOP!$A$81:$IV$88</definedName>
    <definedName name="Z_00C67BFF_FEDD_11D1_98B3_00C04FC96ABD_.wvu.Rows" localSheetId="50" hidden="1">[13]BOP!$A$36:$IV$36,[13]BOP!$A$44:$IV$44,[13]BOP!$A$59:$IV$59,[13]BOP!#REF!,[13]BOP!#REF!,[13]BOP!$A$79:$IV$79,[13]BOP!$A$81:$IV$88</definedName>
    <definedName name="Z_00C67BFF_FEDD_11D1_98B3_00C04FC96ABD_.wvu.Rows" localSheetId="51" hidden="1">[13]BOP!$A$36:$IV$36,[13]BOP!$A$44:$IV$44,[13]BOP!$A$59:$IV$59,[13]BOP!#REF!,[13]BOP!#REF!,[13]BOP!$A$79:$IV$79,[13]BOP!$A$81:$IV$88</definedName>
    <definedName name="Z_00C67BFF_FEDD_11D1_98B3_00C04FC96ABD_.wvu.Rows" localSheetId="52" hidden="1">[13]BOP!$A$36:$IV$36,[13]BOP!$A$44:$IV$44,[13]BOP!$A$59:$IV$59,[13]BOP!#REF!,[13]BOP!#REF!,[13]BOP!$A$79:$IV$79,[13]BOP!$A$81:$IV$88</definedName>
    <definedName name="Z_00C67BFF_FEDD_11D1_98B3_00C04FC96ABD_.wvu.Rows" localSheetId="56" hidden="1">[13]BOP!$A$36:$IV$36,[13]BOP!$A$44:$IV$44,[13]BOP!$A$59:$IV$59,[13]BOP!#REF!,[13]BOP!#REF!,[13]BOP!$A$79:$IV$79,[13]BOP!$A$81:$IV$88</definedName>
    <definedName name="Z_00C67BFF_FEDD_11D1_98B3_00C04FC96ABD_.wvu.Rows" localSheetId="57" hidden="1">[13]BOP!$A$36:$IV$36,[13]BOP!$A$44:$IV$44,[13]BOP!$A$59:$IV$59,[13]BOP!#REF!,[13]BOP!#REF!,[13]BOP!$A$79:$IV$79,[13]BOP!$A$81:$IV$88</definedName>
    <definedName name="Z_00C67BFF_FEDD_11D1_98B3_00C04FC96ABD_.wvu.Rows" localSheetId="58" hidden="1">[13]BOP!$A$36:$IV$36,[13]BOP!$A$44:$IV$44,[13]BOP!$A$59:$IV$59,[13]BOP!#REF!,[13]BOP!#REF!,[13]BOP!$A$79:$IV$79,[13]BOP!$A$81:$IV$88</definedName>
    <definedName name="Z_00C67BFF_FEDD_11D1_98B3_00C04FC96ABD_.wvu.Rows" localSheetId="59" hidden="1">[13]BOP!$A$36:$IV$36,[13]BOP!$A$44:$IV$44,[13]BOP!$A$59:$IV$59,[13]BOP!#REF!,[13]BOP!#REF!,[13]BOP!$A$79:$IV$79,[13]BOP!$A$81:$IV$88</definedName>
    <definedName name="Z_00C67BFF_FEDD_11D1_98B3_00C04FC96ABD_.wvu.Rows" localSheetId="60" hidden="1">[13]BOP!$A$36:$IV$36,[13]BOP!$A$44:$IV$44,[13]BOP!$A$59:$IV$59,[13]BOP!#REF!,[13]BOP!#REF!,[13]BOP!$A$79:$IV$79,[13]BOP!$A$81:$IV$88</definedName>
    <definedName name="Z_00C67BFF_FEDD_11D1_98B3_00C04FC96ABD_.wvu.Rows" localSheetId="61" hidden="1">[13]BOP!$A$36:$IV$36,[13]BOP!$A$44:$IV$44,[13]BOP!$A$59:$IV$59,[13]BOP!#REF!,[13]BOP!#REF!,[13]BOP!$A$79:$IV$79,[13]BOP!$A$81:$IV$88</definedName>
    <definedName name="Z_00C67BFF_FEDD_11D1_98B3_00C04FC96ABD_.wvu.Rows" localSheetId="62" hidden="1">[13]BOP!$A$36:$IV$36,[13]BOP!$A$44:$IV$44,[13]BOP!$A$59:$IV$59,[13]BOP!#REF!,[13]BOP!#REF!,[13]BOP!$A$79:$IV$79,[13]BOP!$A$81:$IV$88</definedName>
    <definedName name="Z_00C67BFF_FEDD_11D1_98B3_00C04FC96ABD_.wvu.Rows" localSheetId="63" hidden="1">[13]BOP!$A$36:$IV$36,[13]BOP!$A$44:$IV$44,[13]BOP!$A$59:$IV$59,[13]BOP!#REF!,[13]BOP!#REF!,[13]BOP!$A$79:$IV$79,[13]BOP!$A$81:$IV$88</definedName>
    <definedName name="Z_00C67BFF_FEDD_11D1_98B3_00C04FC96ABD_.wvu.Rows" localSheetId="67" hidden="1">[13]BOP!$A$36:$IV$36,[13]BOP!$A$44:$IV$44,[13]BOP!$A$59:$IV$59,[13]BOP!#REF!,[13]BOP!#REF!,[13]BOP!$A$79:$IV$79,[13]BOP!$A$81:$IV$88</definedName>
    <definedName name="Z_00C67BFF_FEDD_11D1_98B3_00C04FC96ABD_.wvu.Rows" localSheetId="88" hidden="1">[13]BOP!$A$36:$IV$36,[13]BOP!$A$44:$IV$44,[13]BOP!$A$59:$IV$59,[13]BOP!#REF!,[13]BOP!#REF!,[13]BOP!$A$79:$IV$79,[13]BOP!$A$81:$IV$88</definedName>
    <definedName name="Z_00C67BFF_FEDD_11D1_98B3_00C04FC96ABD_.wvu.Rows" localSheetId="89" hidden="1">[13]BOP!$A$36:$IV$36,[13]BOP!$A$44:$IV$44,[13]BOP!$A$59:$IV$59,[13]BOP!#REF!,[13]BOP!#REF!,[13]BOP!$A$79:$IV$79,[13]BOP!$A$81:$IV$88</definedName>
    <definedName name="Z_00C67BFF_FEDD_11D1_98B3_00C04FC96ABD_.wvu.Rows" localSheetId="90" hidden="1">[13]BOP!$A$36:$IV$36,[13]BOP!$A$44:$IV$44,[13]BOP!$A$59:$IV$59,[13]BOP!#REF!,[13]BOP!#REF!,[13]BOP!$A$79:$IV$79,[13]BOP!$A$81:$IV$88</definedName>
    <definedName name="Z_00C67BFF_FEDD_11D1_98B3_00C04FC96ABD_.wvu.Rows" hidden="1">[13]BOP!$A$36:$IV$36,[13]BOP!$A$44:$IV$44,[13]BOP!$A$59:$IV$59,[13]BOP!#REF!,[13]BOP!#REF!,[13]BOP!$A$79:$IV$79,[13]BOP!$A$81:$IV$88</definedName>
    <definedName name="Z_00C67C00_FEDD_11D1_98B3_00C04FC96ABD_.wvu.Rows" localSheetId="2" hidden="1">[13]BOP!$A$36:$IV$36,[13]BOP!$A$44:$IV$44,[13]BOP!$A$59:$IV$59,[13]BOP!#REF!,[13]BOP!#REF!,[13]BOP!$A$79:$IV$79,[13]BOP!#REF!</definedName>
    <definedName name="Z_00C67C00_FEDD_11D1_98B3_00C04FC96ABD_.wvu.Rows" localSheetId="56" hidden="1">[13]BOP!$A$36:$IV$36,[13]BOP!$A$44:$IV$44,[13]BOP!$A$59:$IV$59,[13]BOP!#REF!,[13]BOP!#REF!,[13]BOP!$A$79:$IV$79,[13]BOP!#REF!</definedName>
    <definedName name="Z_00C67C00_FEDD_11D1_98B3_00C04FC96ABD_.wvu.Rows" localSheetId="57" hidden="1">[13]BOP!$A$36:$IV$36,[13]BOP!$A$44:$IV$44,[13]BOP!$A$59:$IV$59,[13]BOP!#REF!,[13]BOP!#REF!,[13]BOP!$A$79:$IV$79,[13]BOP!#REF!</definedName>
    <definedName name="Z_00C67C00_FEDD_11D1_98B3_00C04FC96ABD_.wvu.Rows" localSheetId="58" hidden="1">[13]BOP!$A$36:$IV$36,[13]BOP!$A$44:$IV$44,[13]BOP!$A$59:$IV$59,[13]BOP!#REF!,[13]BOP!#REF!,[13]BOP!$A$79:$IV$79,[13]BOP!#REF!</definedName>
    <definedName name="Z_00C67C00_FEDD_11D1_98B3_00C04FC96ABD_.wvu.Rows" localSheetId="59" hidden="1">[13]BOP!$A$36:$IV$36,[13]BOP!$A$44:$IV$44,[13]BOP!$A$59:$IV$59,[13]BOP!#REF!,[13]BOP!#REF!,[13]BOP!$A$79:$IV$79,[13]BOP!#REF!</definedName>
    <definedName name="Z_00C67C00_FEDD_11D1_98B3_00C04FC96ABD_.wvu.Rows" localSheetId="60" hidden="1">[13]BOP!$A$36:$IV$36,[13]BOP!$A$44:$IV$44,[13]BOP!$A$59:$IV$59,[13]BOP!#REF!,[13]BOP!#REF!,[13]BOP!$A$79:$IV$79,[13]BOP!#REF!</definedName>
    <definedName name="Z_00C67C00_FEDD_11D1_98B3_00C04FC96ABD_.wvu.Rows" localSheetId="61" hidden="1">[13]BOP!$A$36:$IV$36,[13]BOP!$A$44:$IV$44,[13]BOP!$A$59:$IV$59,[13]BOP!#REF!,[13]BOP!#REF!,[13]BOP!$A$79:$IV$79,[13]BOP!#REF!</definedName>
    <definedName name="Z_00C67C00_FEDD_11D1_98B3_00C04FC96ABD_.wvu.Rows" localSheetId="62" hidden="1">[13]BOP!$A$36:$IV$36,[13]BOP!$A$44:$IV$44,[13]BOP!$A$59:$IV$59,[13]BOP!#REF!,[13]BOP!#REF!,[13]BOP!$A$79:$IV$79,[13]BOP!#REF!</definedName>
    <definedName name="Z_00C67C00_FEDD_11D1_98B3_00C04FC96ABD_.wvu.Rows" localSheetId="63" hidden="1">[13]BOP!$A$36:$IV$36,[13]BOP!$A$44:$IV$44,[13]BOP!$A$59:$IV$59,[13]BOP!#REF!,[13]BOP!#REF!,[13]BOP!$A$79:$IV$79,[13]BOP!#REF!</definedName>
    <definedName name="Z_00C67C00_FEDD_11D1_98B3_00C04FC96ABD_.wvu.Rows" localSheetId="64" hidden="1">[13]BOP!$A$36:$IV$36,[13]BOP!$A$44:$IV$44,[13]BOP!$A$59:$IV$59,[13]BOP!#REF!,[13]BOP!#REF!,[13]BOP!$A$79:$IV$79,[13]BOP!#REF!</definedName>
    <definedName name="Z_00C67C00_FEDD_11D1_98B3_00C04FC96ABD_.wvu.Rows" localSheetId="67" hidden="1">[13]BOP!$A$36:$IV$36,[13]BOP!$A$44:$IV$44,[13]BOP!$A$59:$IV$59,[13]BOP!#REF!,[13]BOP!#REF!,[13]BOP!$A$79:$IV$79,[13]BOP!#REF!</definedName>
    <definedName name="Z_00C67C00_FEDD_11D1_98B3_00C04FC96ABD_.wvu.Rows" localSheetId="74" hidden="1">[13]BOP!$A$36:$IV$36,[13]BOP!$A$44:$IV$44,[13]BOP!$A$59:$IV$59,[13]BOP!#REF!,[13]BOP!#REF!,[13]BOP!$A$79:$IV$79,[13]BOP!#REF!</definedName>
    <definedName name="Z_00C67C00_FEDD_11D1_98B3_00C04FC96ABD_.wvu.Rows" localSheetId="88" hidden="1">[13]BOP!$A$36:$IV$36,[13]BOP!$A$44:$IV$44,[13]BOP!$A$59:$IV$59,[13]BOP!#REF!,[13]BOP!#REF!,[13]BOP!$A$79:$IV$79,[13]BOP!#REF!</definedName>
    <definedName name="Z_00C67C00_FEDD_11D1_98B3_00C04FC96ABD_.wvu.Rows" localSheetId="89" hidden="1">[13]BOP!$A$36:$IV$36,[13]BOP!$A$44:$IV$44,[13]BOP!$A$59:$IV$59,[13]BOP!#REF!,[13]BOP!#REF!,[13]BOP!$A$79:$IV$79,[13]BOP!#REF!</definedName>
    <definedName name="Z_00C67C00_FEDD_11D1_98B3_00C04FC96ABD_.wvu.Rows" localSheetId="90" hidden="1">[13]BOP!$A$36:$IV$36,[13]BOP!$A$44:$IV$44,[13]BOP!$A$59:$IV$59,[13]BOP!#REF!,[13]BOP!#REF!,[13]BOP!$A$79:$IV$79,[13]BOP!#REF!</definedName>
    <definedName name="Z_00C67C00_FEDD_11D1_98B3_00C04FC96ABD_.wvu.Rows" localSheetId="98" hidden="1">[13]BOP!$A$36:$IV$36,[13]BOP!$A$44:$IV$44,[13]BOP!$A$59:$IV$59,[13]BOP!#REF!,[13]BOP!#REF!,[13]BOP!$A$79:$IV$79,[13]BOP!#REF!</definedName>
    <definedName name="Z_00C67C00_FEDD_11D1_98B3_00C04FC96ABD_.wvu.Rows" localSheetId="108" hidden="1">[13]BOP!$A$36:$IV$36,[13]BOP!$A$44:$IV$44,[13]BOP!$A$59:$IV$59,[13]BOP!#REF!,[13]BOP!#REF!,[13]BOP!$A$79:$IV$79,[13]BOP!#REF!</definedName>
    <definedName name="Z_00C67C00_FEDD_11D1_98B3_00C04FC96ABD_.wvu.Rows" localSheetId="109" hidden="1">[13]BOP!$A$36:$IV$36,[13]BOP!$A$44:$IV$44,[13]BOP!$A$59:$IV$59,[13]BOP!#REF!,[13]BOP!#REF!,[13]BOP!$A$79:$IV$79,[13]BOP!#REF!</definedName>
    <definedName name="Z_00C67C00_FEDD_11D1_98B3_00C04FC96ABD_.wvu.Rows" localSheetId="110" hidden="1">[13]BOP!$A$36:$IV$36,[13]BOP!$A$44:$IV$44,[13]BOP!$A$59:$IV$59,[13]BOP!#REF!,[13]BOP!#REF!,[13]BOP!$A$79:$IV$79,[13]BOP!#REF!</definedName>
    <definedName name="Z_00C67C00_FEDD_11D1_98B3_00C04FC96ABD_.wvu.Rows" localSheetId="99" hidden="1">[13]BOP!$A$36:$IV$36,[13]BOP!$A$44:$IV$44,[13]BOP!$A$59:$IV$59,[13]BOP!#REF!,[13]BOP!#REF!,[13]BOP!$A$79:$IV$79,[13]BOP!#REF!</definedName>
    <definedName name="Z_00C67C00_FEDD_11D1_98B3_00C04FC96ABD_.wvu.Rows" localSheetId="100" hidden="1">[13]BOP!$A$36:$IV$36,[13]BOP!$A$44:$IV$44,[13]BOP!$A$59:$IV$59,[13]BOP!#REF!,[13]BOP!#REF!,[13]BOP!$A$79:$IV$79,[13]BOP!#REF!</definedName>
    <definedName name="Z_00C67C00_FEDD_11D1_98B3_00C04FC96ABD_.wvu.Rows" localSheetId="101" hidden="1">[13]BOP!$A$36:$IV$36,[13]BOP!$A$44:$IV$44,[13]BOP!$A$59:$IV$59,[13]BOP!#REF!,[13]BOP!#REF!,[13]BOP!$A$79:$IV$79,[13]BOP!#REF!</definedName>
    <definedName name="Z_00C67C00_FEDD_11D1_98B3_00C04FC96ABD_.wvu.Rows" localSheetId="102" hidden="1">[13]BOP!$A$36:$IV$36,[13]BOP!$A$44:$IV$44,[13]BOP!$A$59:$IV$59,[13]BOP!#REF!,[13]BOP!#REF!,[13]BOP!$A$79:$IV$79,[13]BOP!#REF!</definedName>
    <definedName name="Z_00C67C00_FEDD_11D1_98B3_00C04FC96ABD_.wvu.Rows" localSheetId="103" hidden="1">[13]BOP!$A$36:$IV$36,[13]BOP!$A$44:$IV$44,[13]BOP!$A$59:$IV$59,[13]BOP!#REF!,[13]BOP!#REF!,[13]BOP!$A$79:$IV$79,[13]BOP!#REF!</definedName>
    <definedName name="Z_00C67C00_FEDD_11D1_98B3_00C04FC96ABD_.wvu.Rows" localSheetId="104" hidden="1">[13]BOP!$A$36:$IV$36,[13]BOP!$A$44:$IV$44,[13]BOP!$A$59:$IV$59,[13]BOP!#REF!,[13]BOP!#REF!,[13]BOP!$A$79:$IV$79,[13]BOP!#REF!</definedName>
    <definedName name="Z_00C67C00_FEDD_11D1_98B3_00C04FC96ABD_.wvu.Rows" localSheetId="105" hidden="1">[13]BOP!$A$36:$IV$36,[13]BOP!$A$44:$IV$44,[13]BOP!$A$59:$IV$59,[13]BOP!#REF!,[13]BOP!#REF!,[13]BOP!$A$79:$IV$79,[13]BOP!#REF!</definedName>
    <definedName name="Z_00C67C00_FEDD_11D1_98B3_00C04FC96ABD_.wvu.Rows" localSheetId="106" hidden="1">[13]BOP!$A$36:$IV$36,[13]BOP!$A$44:$IV$44,[13]BOP!$A$59:$IV$59,[13]BOP!#REF!,[13]BOP!#REF!,[13]BOP!$A$79:$IV$79,[13]BOP!#REF!</definedName>
    <definedName name="Z_00C67C00_FEDD_11D1_98B3_00C04FC96ABD_.wvu.Rows" localSheetId="107" hidden="1">[13]BOP!$A$36:$IV$36,[13]BOP!$A$44:$IV$44,[13]BOP!$A$59:$IV$59,[13]BOP!#REF!,[13]BOP!#REF!,[13]BOP!$A$79:$IV$79,[13]BOP!#REF!</definedName>
    <definedName name="Z_00C67C00_FEDD_11D1_98B3_00C04FC96ABD_.wvu.Rows" hidden="1">[13]BOP!$A$36:$IV$36,[13]BOP!$A$44:$IV$44,[13]BOP!$A$59:$IV$59,[13]BOP!#REF!,[13]BOP!#REF!,[13]BOP!$A$79:$IV$79,[13]BOP!#REF!</definedName>
    <definedName name="Z_00C67C01_FEDD_11D1_98B3_00C04FC96ABD_.wvu.Rows" localSheetId="67" hidden="1">[13]BOP!$A$36:$IV$36,[13]BOP!$A$44:$IV$44,[13]BOP!$A$59:$IV$59,[13]BOP!#REF!,[13]BOP!#REF!,[13]BOP!$A$79:$IV$79,[13]BOP!$A$81:$IV$88,[13]BOP!#REF!</definedName>
    <definedName name="Z_00C67C01_FEDD_11D1_98B3_00C04FC96ABD_.wvu.Rows" hidden="1">[13]BOP!$A$36:$IV$36,[13]BOP!$A$44:$IV$44,[13]BOP!$A$59:$IV$59,[13]BOP!#REF!,[13]BOP!#REF!,[13]BOP!$A$79:$IV$79,[13]BOP!$A$81:$IV$88,[13]BOP!#REF!</definedName>
    <definedName name="Z_00C67C02_FEDD_11D1_98B3_00C04FC96ABD_.wvu.Rows" localSheetId="67" hidden="1">[13]BOP!$A$36:$IV$36,[13]BOP!$A$44:$IV$44,[13]BOP!$A$59:$IV$59,[13]BOP!#REF!,[13]BOP!#REF!,[13]BOP!$A$79:$IV$79,[13]BOP!$A$81:$IV$88,[13]BOP!#REF!</definedName>
    <definedName name="Z_00C67C02_FEDD_11D1_98B3_00C04FC96ABD_.wvu.Rows" hidden="1">[13]BOP!$A$36:$IV$36,[13]BOP!$A$44:$IV$44,[13]BOP!$A$59:$IV$59,[13]BOP!#REF!,[13]BOP!#REF!,[13]BOP!$A$79:$IV$79,[13]BOP!$A$81:$IV$88,[13]BOP!#REF!</definedName>
    <definedName name="Z_00C67C03_FEDD_11D1_98B3_00C04FC96ABD_.wvu.Rows" localSheetId="67" hidden="1">[13]BOP!$A$36:$IV$36,[13]BOP!$A$44:$IV$44,[13]BOP!$A$59:$IV$59,[13]BOP!#REF!,[13]BOP!#REF!,[13]BOP!$A$79:$IV$79,[13]BOP!$A$81:$IV$88,[13]BOP!#REF!</definedName>
    <definedName name="Z_00C67C03_FEDD_11D1_98B3_00C04FC96ABD_.wvu.Rows" hidden="1">[13]BOP!$A$36:$IV$36,[13]BOP!$A$44:$IV$44,[13]BOP!$A$59:$IV$59,[13]BOP!#REF!,[13]BOP!#REF!,[13]BOP!$A$79:$IV$79,[13]BOP!$A$81:$IV$88,[13]BOP!#REF!</definedName>
    <definedName name="Z_00C67C05_FEDD_11D1_98B3_00C04FC96ABD_.wvu.Rows" localSheetId="2" hidden="1">[13]BOP!$A$36:$IV$36,[13]BOP!$A$44:$IV$44,[13]BOP!$A$59:$IV$59,[13]BOP!#REF!,[13]BOP!#REF!,[13]BOP!$A$79:$IV$79,[13]BOP!$A$81:$IV$88,[13]BOP!#REF!,[13]BOP!#REF!</definedName>
    <definedName name="Z_00C67C05_FEDD_11D1_98B3_00C04FC96ABD_.wvu.Rows" localSheetId="46" hidden="1">[13]BOP!$A$36:$IV$36,[13]BOP!$A$44:$IV$44,[13]BOP!$A$59:$IV$59,[13]BOP!#REF!,[13]BOP!#REF!,[13]BOP!$A$79:$IV$79,[13]BOP!$A$81:$IV$88,[13]BOP!#REF!,[13]BOP!#REF!</definedName>
    <definedName name="Z_00C67C05_FEDD_11D1_98B3_00C04FC96ABD_.wvu.Rows" localSheetId="47" hidden="1">[13]BOP!$A$36:$IV$36,[13]BOP!$A$44:$IV$44,[13]BOP!$A$59:$IV$59,[13]BOP!#REF!,[13]BOP!#REF!,[13]BOP!$A$79:$IV$79,[13]BOP!$A$81:$IV$88,[13]BOP!#REF!,[13]BOP!#REF!</definedName>
    <definedName name="Z_00C67C05_FEDD_11D1_98B3_00C04FC96ABD_.wvu.Rows" localSheetId="48" hidden="1">[13]BOP!$A$36:$IV$36,[13]BOP!$A$44:$IV$44,[13]BOP!$A$59:$IV$59,[13]BOP!#REF!,[13]BOP!#REF!,[13]BOP!$A$79:$IV$79,[13]BOP!$A$81:$IV$88,[13]BOP!#REF!,[13]BOP!#REF!</definedName>
    <definedName name="Z_00C67C05_FEDD_11D1_98B3_00C04FC96ABD_.wvu.Rows" localSheetId="49" hidden="1">[13]BOP!$A$36:$IV$36,[13]BOP!$A$44:$IV$44,[13]BOP!$A$59:$IV$59,[13]BOP!#REF!,[13]BOP!#REF!,[13]BOP!$A$79:$IV$79,[13]BOP!$A$81:$IV$88,[13]BOP!#REF!,[13]BOP!#REF!</definedName>
    <definedName name="Z_00C67C05_FEDD_11D1_98B3_00C04FC96ABD_.wvu.Rows" localSheetId="50" hidden="1">[13]BOP!$A$36:$IV$36,[13]BOP!$A$44:$IV$44,[13]BOP!$A$59:$IV$59,[13]BOP!#REF!,[13]BOP!#REF!,[13]BOP!$A$79:$IV$79,[13]BOP!$A$81:$IV$88,[13]BOP!#REF!,[13]BOP!#REF!</definedName>
    <definedName name="Z_00C67C05_FEDD_11D1_98B3_00C04FC96ABD_.wvu.Rows" localSheetId="51" hidden="1">[13]BOP!$A$36:$IV$36,[13]BOP!$A$44:$IV$44,[13]BOP!$A$59:$IV$59,[13]BOP!#REF!,[13]BOP!#REF!,[13]BOP!$A$79:$IV$79,[13]BOP!$A$81:$IV$88,[13]BOP!#REF!,[13]BOP!#REF!</definedName>
    <definedName name="Z_00C67C05_FEDD_11D1_98B3_00C04FC96ABD_.wvu.Rows" localSheetId="52" hidden="1">[13]BOP!$A$36:$IV$36,[13]BOP!$A$44:$IV$44,[13]BOP!$A$59:$IV$59,[13]BOP!#REF!,[13]BOP!#REF!,[13]BOP!$A$79:$IV$79,[13]BOP!$A$81:$IV$88,[13]BOP!#REF!,[13]BOP!#REF!</definedName>
    <definedName name="Z_00C67C05_FEDD_11D1_98B3_00C04FC96ABD_.wvu.Rows" localSheetId="56" hidden="1">[13]BOP!$A$36:$IV$36,[13]BOP!$A$44:$IV$44,[13]BOP!$A$59:$IV$59,[13]BOP!#REF!,[13]BOP!#REF!,[13]BOP!$A$79:$IV$79,[13]BOP!$A$81:$IV$88,[13]BOP!#REF!,[13]BOP!#REF!</definedName>
    <definedName name="Z_00C67C05_FEDD_11D1_98B3_00C04FC96ABD_.wvu.Rows" localSheetId="57" hidden="1">[13]BOP!$A$36:$IV$36,[13]BOP!$A$44:$IV$44,[13]BOP!$A$59:$IV$59,[13]BOP!#REF!,[13]BOP!#REF!,[13]BOP!$A$79:$IV$79,[13]BOP!$A$81:$IV$88,[13]BOP!#REF!,[13]BOP!#REF!</definedName>
    <definedName name="Z_00C67C05_FEDD_11D1_98B3_00C04FC96ABD_.wvu.Rows" localSheetId="58" hidden="1">[13]BOP!$A$36:$IV$36,[13]BOP!$A$44:$IV$44,[13]BOP!$A$59:$IV$59,[13]BOP!#REF!,[13]BOP!#REF!,[13]BOP!$A$79:$IV$79,[13]BOP!$A$81:$IV$88,[13]BOP!#REF!,[13]BOP!#REF!</definedName>
    <definedName name="Z_00C67C05_FEDD_11D1_98B3_00C04FC96ABD_.wvu.Rows" localSheetId="59" hidden="1">[13]BOP!$A$36:$IV$36,[13]BOP!$A$44:$IV$44,[13]BOP!$A$59:$IV$59,[13]BOP!#REF!,[13]BOP!#REF!,[13]BOP!$A$79:$IV$79,[13]BOP!$A$81:$IV$88,[13]BOP!#REF!,[13]BOP!#REF!</definedName>
    <definedName name="Z_00C67C05_FEDD_11D1_98B3_00C04FC96ABD_.wvu.Rows" localSheetId="60" hidden="1">[13]BOP!$A$36:$IV$36,[13]BOP!$A$44:$IV$44,[13]BOP!$A$59:$IV$59,[13]BOP!#REF!,[13]BOP!#REF!,[13]BOP!$A$79:$IV$79,[13]BOP!$A$81:$IV$88,[13]BOP!#REF!,[13]BOP!#REF!</definedName>
    <definedName name="Z_00C67C05_FEDD_11D1_98B3_00C04FC96ABD_.wvu.Rows" localSheetId="61" hidden="1">[13]BOP!$A$36:$IV$36,[13]BOP!$A$44:$IV$44,[13]BOP!$A$59:$IV$59,[13]BOP!#REF!,[13]BOP!#REF!,[13]BOP!$A$79:$IV$79,[13]BOP!$A$81:$IV$88,[13]BOP!#REF!,[13]BOP!#REF!</definedName>
    <definedName name="Z_00C67C05_FEDD_11D1_98B3_00C04FC96ABD_.wvu.Rows" localSheetId="62" hidden="1">[13]BOP!$A$36:$IV$36,[13]BOP!$A$44:$IV$44,[13]BOP!$A$59:$IV$59,[13]BOP!#REF!,[13]BOP!#REF!,[13]BOP!$A$79:$IV$79,[13]BOP!$A$81:$IV$88,[13]BOP!#REF!,[13]BOP!#REF!</definedName>
    <definedName name="Z_00C67C05_FEDD_11D1_98B3_00C04FC96ABD_.wvu.Rows" localSheetId="63" hidden="1">[13]BOP!$A$36:$IV$36,[13]BOP!$A$44:$IV$44,[13]BOP!$A$59:$IV$59,[13]BOP!#REF!,[13]BOP!#REF!,[13]BOP!$A$79:$IV$79,[13]BOP!$A$81:$IV$88,[13]BOP!#REF!,[13]BOP!#REF!</definedName>
    <definedName name="Z_00C67C05_FEDD_11D1_98B3_00C04FC96ABD_.wvu.Rows" localSheetId="64" hidden="1">[13]BOP!$A$36:$IV$36,[13]BOP!$A$44:$IV$44,[13]BOP!$A$59:$IV$59,[13]BOP!#REF!,[13]BOP!#REF!,[13]BOP!$A$79:$IV$79,[13]BOP!$A$81:$IV$88,[13]BOP!#REF!,[13]BOP!#REF!</definedName>
    <definedName name="Z_00C67C05_FEDD_11D1_98B3_00C04FC96ABD_.wvu.Rows" localSheetId="67" hidden="1">[13]BOP!$A$36:$IV$36,[13]BOP!$A$44:$IV$44,[13]BOP!$A$59:$IV$59,[13]BOP!#REF!,[13]BOP!#REF!,[13]BOP!$A$79:$IV$79,[13]BOP!$A$81:$IV$88,[13]BOP!#REF!,[13]BOP!#REF!</definedName>
    <definedName name="Z_00C67C05_FEDD_11D1_98B3_00C04FC96ABD_.wvu.Rows" localSheetId="74" hidden="1">[13]BOP!$A$36:$IV$36,[13]BOP!$A$44:$IV$44,[13]BOP!$A$59:$IV$59,[13]BOP!#REF!,[13]BOP!#REF!,[13]BOP!$A$79:$IV$79,[13]BOP!$A$81:$IV$88,[13]BOP!#REF!,[13]BOP!#REF!</definedName>
    <definedName name="Z_00C67C05_FEDD_11D1_98B3_00C04FC96ABD_.wvu.Rows" localSheetId="88" hidden="1">[13]BOP!$A$36:$IV$36,[13]BOP!$A$44:$IV$44,[13]BOP!$A$59:$IV$59,[13]BOP!#REF!,[13]BOP!#REF!,[13]BOP!$A$79:$IV$79,[13]BOP!$A$81:$IV$88,[13]BOP!#REF!,[13]BOP!#REF!</definedName>
    <definedName name="Z_00C67C05_FEDD_11D1_98B3_00C04FC96ABD_.wvu.Rows" localSheetId="89" hidden="1">[13]BOP!$A$36:$IV$36,[13]BOP!$A$44:$IV$44,[13]BOP!$A$59:$IV$59,[13]BOP!#REF!,[13]BOP!#REF!,[13]BOP!$A$79:$IV$79,[13]BOP!$A$81:$IV$88,[13]BOP!#REF!,[13]BOP!#REF!</definedName>
    <definedName name="Z_00C67C05_FEDD_11D1_98B3_00C04FC96ABD_.wvu.Rows" localSheetId="90"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46" hidden="1">[13]BOP!$A$36:$IV$36,[13]BOP!$A$44:$IV$44,[13]BOP!$A$59:$IV$59,[13]BOP!#REF!,[13]BOP!#REF!,[13]BOP!$A$79:$IV$79,[13]BOP!$A$81:$IV$88,[13]BOP!#REF!,[13]BOP!#REF!</definedName>
    <definedName name="Z_00C67C06_FEDD_11D1_98B3_00C04FC96ABD_.wvu.Rows" localSheetId="47" hidden="1">[13]BOP!$A$36:$IV$36,[13]BOP!$A$44:$IV$44,[13]BOP!$A$59:$IV$59,[13]BOP!#REF!,[13]BOP!#REF!,[13]BOP!$A$79:$IV$79,[13]BOP!$A$81:$IV$88,[13]BOP!#REF!,[13]BOP!#REF!</definedName>
    <definedName name="Z_00C67C06_FEDD_11D1_98B3_00C04FC96ABD_.wvu.Rows" localSheetId="48" hidden="1">[13]BOP!$A$36:$IV$36,[13]BOP!$A$44:$IV$44,[13]BOP!$A$59:$IV$59,[13]BOP!#REF!,[13]BOP!#REF!,[13]BOP!$A$79:$IV$79,[13]BOP!$A$81:$IV$88,[13]BOP!#REF!,[13]BOP!#REF!</definedName>
    <definedName name="Z_00C67C06_FEDD_11D1_98B3_00C04FC96ABD_.wvu.Rows" localSheetId="49" hidden="1">[13]BOP!$A$36:$IV$36,[13]BOP!$A$44:$IV$44,[13]BOP!$A$59:$IV$59,[13]BOP!#REF!,[13]BOP!#REF!,[13]BOP!$A$79:$IV$79,[13]BOP!$A$81:$IV$88,[13]BOP!#REF!,[13]BOP!#REF!</definedName>
    <definedName name="Z_00C67C06_FEDD_11D1_98B3_00C04FC96ABD_.wvu.Rows" localSheetId="50" hidden="1">[13]BOP!$A$36:$IV$36,[13]BOP!$A$44:$IV$44,[13]BOP!$A$59:$IV$59,[13]BOP!#REF!,[13]BOP!#REF!,[13]BOP!$A$79:$IV$79,[13]BOP!$A$81:$IV$88,[13]BOP!#REF!,[13]BOP!#REF!</definedName>
    <definedName name="Z_00C67C06_FEDD_11D1_98B3_00C04FC96ABD_.wvu.Rows" localSheetId="51" hidden="1">[13]BOP!$A$36:$IV$36,[13]BOP!$A$44:$IV$44,[13]BOP!$A$59:$IV$59,[13]BOP!#REF!,[13]BOP!#REF!,[13]BOP!$A$79:$IV$79,[13]BOP!$A$81:$IV$88,[13]BOP!#REF!,[13]BOP!#REF!</definedName>
    <definedName name="Z_00C67C06_FEDD_11D1_98B3_00C04FC96ABD_.wvu.Rows" localSheetId="52" hidden="1">[13]BOP!$A$36:$IV$36,[13]BOP!$A$44:$IV$44,[13]BOP!$A$59:$IV$59,[13]BOP!#REF!,[13]BOP!#REF!,[13]BOP!$A$79:$IV$79,[13]BOP!$A$81:$IV$88,[13]BOP!#REF!,[13]BOP!#REF!</definedName>
    <definedName name="Z_00C67C06_FEDD_11D1_98B3_00C04FC96ABD_.wvu.Rows" localSheetId="56" hidden="1">[13]BOP!$A$36:$IV$36,[13]BOP!$A$44:$IV$44,[13]BOP!$A$59:$IV$59,[13]BOP!#REF!,[13]BOP!#REF!,[13]BOP!$A$79:$IV$79,[13]BOP!$A$81:$IV$88,[13]BOP!#REF!,[13]BOP!#REF!</definedName>
    <definedName name="Z_00C67C06_FEDD_11D1_98B3_00C04FC96ABD_.wvu.Rows" localSheetId="57" hidden="1">[13]BOP!$A$36:$IV$36,[13]BOP!$A$44:$IV$44,[13]BOP!$A$59:$IV$59,[13]BOP!#REF!,[13]BOP!#REF!,[13]BOP!$A$79:$IV$79,[13]BOP!$A$81:$IV$88,[13]BOP!#REF!,[13]BOP!#REF!</definedName>
    <definedName name="Z_00C67C06_FEDD_11D1_98B3_00C04FC96ABD_.wvu.Rows" localSheetId="58" hidden="1">[13]BOP!$A$36:$IV$36,[13]BOP!$A$44:$IV$44,[13]BOP!$A$59:$IV$59,[13]BOP!#REF!,[13]BOP!#REF!,[13]BOP!$A$79:$IV$79,[13]BOP!$A$81:$IV$88,[13]BOP!#REF!,[13]BOP!#REF!</definedName>
    <definedName name="Z_00C67C06_FEDD_11D1_98B3_00C04FC96ABD_.wvu.Rows" localSheetId="59" hidden="1">[13]BOP!$A$36:$IV$36,[13]BOP!$A$44:$IV$44,[13]BOP!$A$59:$IV$59,[13]BOP!#REF!,[13]BOP!#REF!,[13]BOP!$A$79:$IV$79,[13]BOP!$A$81:$IV$88,[13]BOP!#REF!,[13]BOP!#REF!</definedName>
    <definedName name="Z_00C67C06_FEDD_11D1_98B3_00C04FC96ABD_.wvu.Rows" localSheetId="60" hidden="1">[13]BOP!$A$36:$IV$36,[13]BOP!$A$44:$IV$44,[13]BOP!$A$59:$IV$59,[13]BOP!#REF!,[13]BOP!#REF!,[13]BOP!$A$79:$IV$79,[13]BOP!$A$81:$IV$88,[13]BOP!#REF!,[13]BOP!#REF!</definedName>
    <definedName name="Z_00C67C06_FEDD_11D1_98B3_00C04FC96ABD_.wvu.Rows" localSheetId="61" hidden="1">[13]BOP!$A$36:$IV$36,[13]BOP!$A$44:$IV$44,[13]BOP!$A$59:$IV$59,[13]BOP!#REF!,[13]BOP!#REF!,[13]BOP!$A$79:$IV$79,[13]BOP!$A$81:$IV$88,[13]BOP!#REF!,[13]BOP!#REF!</definedName>
    <definedName name="Z_00C67C06_FEDD_11D1_98B3_00C04FC96ABD_.wvu.Rows" localSheetId="62" hidden="1">[13]BOP!$A$36:$IV$36,[13]BOP!$A$44:$IV$44,[13]BOP!$A$59:$IV$59,[13]BOP!#REF!,[13]BOP!#REF!,[13]BOP!$A$79:$IV$79,[13]BOP!$A$81:$IV$88,[13]BOP!#REF!,[13]BOP!#REF!</definedName>
    <definedName name="Z_00C67C06_FEDD_11D1_98B3_00C04FC96ABD_.wvu.Rows" localSheetId="63" hidden="1">[13]BOP!$A$36:$IV$36,[13]BOP!$A$44:$IV$44,[13]BOP!$A$59:$IV$59,[13]BOP!#REF!,[13]BOP!#REF!,[13]BOP!$A$79:$IV$79,[13]BOP!$A$81:$IV$88,[13]BOP!#REF!,[13]BOP!#REF!</definedName>
    <definedName name="Z_00C67C06_FEDD_11D1_98B3_00C04FC96ABD_.wvu.Rows" localSheetId="67" hidden="1">[13]BOP!$A$36:$IV$36,[13]BOP!$A$44:$IV$44,[13]BOP!$A$59:$IV$59,[13]BOP!#REF!,[13]BOP!#REF!,[13]BOP!$A$79:$IV$79,[13]BOP!$A$81:$IV$88,[13]BOP!#REF!,[13]BOP!#REF!</definedName>
    <definedName name="Z_00C67C06_FEDD_11D1_98B3_00C04FC96ABD_.wvu.Rows" localSheetId="74" hidden="1">[13]BOP!$A$36:$IV$36,[13]BOP!$A$44:$IV$44,[13]BOP!$A$59:$IV$59,[13]BOP!#REF!,[13]BOP!#REF!,[13]BOP!$A$79:$IV$79,[13]BOP!$A$81:$IV$88,[13]BOP!#REF!,[13]BOP!#REF!</definedName>
    <definedName name="Z_00C67C06_FEDD_11D1_98B3_00C04FC96ABD_.wvu.Rows" localSheetId="88" hidden="1">[13]BOP!$A$36:$IV$36,[13]BOP!$A$44:$IV$44,[13]BOP!$A$59:$IV$59,[13]BOP!#REF!,[13]BOP!#REF!,[13]BOP!$A$79:$IV$79,[13]BOP!$A$81:$IV$88,[13]BOP!#REF!,[13]BOP!#REF!</definedName>
    <definedName name="Z_00C67C06_FEDD_11D1_98B3_00C04FC96ABD_.wvu.Rows" localSheetId="89" hidden="1">[13]BOP!$A$36:$IV$36,[13]BOP!$A$44:$IV$44,[13]BOP!$A$59:$IV$59,[13]BOP!#REF!,[13]BOP!#REF!,[13]BOP!$A$79:$IV$79,[13]BOP!$A$81:$IV$88,[13]BOP!#REF!,[13]BOP!#REF!</definedName>
    <definedName name="Z_00C67C06_FEDD_11D1_98B3_00C04FC96ABD_.wvu.Rows" localSheetId="90"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localSheetId="67" hidden="1">[13]BOP!$A$36:$IV$36,[13]BOP!$A$44:$IV$44,[13]BOP!$A$59:$IV$59,[13]BOP!#REF!,[13]BOP!#REF!,[13]BOP!$A$79:$IV$79</definedName>
    <definedName name="Z_00C67C07_FEDD_11D1_98B3_00C04FC96ABD_.wvu.Rows" hidden="1">[13]BOP!$A$36:$IV$36,[13]BOP!$A$44:$IV$44,[13]BOP!$A$59:$IV$59,[13]BOP!#REF!,[13]BOP!#REF!,[13]BOP!$A$79:$IV$79</definedName>
    <definedName name="Z_112039D0_FF0B_11D1_98B3_00C04FC96ABD_.wvu.Rows" localSheetId="67" hidden="1">[13]BOP!$A$36:$IV$36,[13]BOP!$A$44:$IV$44,[13]BOP!$A$59:$IV$59,[13]BOP!#REF!,[13]BOP!#REF!,[13]BOP!$A$81:$IV$88</definedName>
    <definedName name="Z_112039D0_FF0B_11D1_98B3_00C04FC96ABD_.wvu.Rows" hidden="1">[13]BOP!$A$36:$IV$36,[13]BOP!$A$44:$IV$44,[13]BOP!$A$59:$IV$59,[13]BOP!#REF!,[13]BOP!#REF!,[13]BOP!$A$81:$IV$88</definedName>
    <definedName name="Z_112039D1_FF0B_11D1_98B3_00C04FC96ABD_.wvu.Rows" localSheetId="67"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localSheetId="67"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localSheetId="67"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localSheetId="67" hidden="1">[13]BOP!$A$36:$IV$36,[13]BOP!$A$44:$IV$44,[13]BOP!$A$59:$IV$59,[13]BOP!#REF!,[13]BOP!#REF!,[13]BOP!$A$79:$IV$79,[13]BOP!$A$81:$IV$88,[13]BOP!#REF!</definedName>
    <definedName name="Z_112039D4_FF0B_11D1_98B3_00C04FC96ABD_.wvu.Rows" hidden="1">[13]BOP!$A$36:$IV$36,[13]BOP!$A$44:$IV$44,[13]BOP!$A$59:$IV$59,[13]BOP!#REF!,[13]BOP!#REF!,[13]BOP!$A$79:$IV$79,[13]BOP!$A$81:$IV$88,[13]BOP!#REF!</definedName>
    <definedName name="Z_112039D5_FF0B_11D1_98B3_00C04FC96ABD_.wvu.Rows" localSheetId="67" hidden="1">[13]BOP!$A$36:$IV$36,[13]BOP!$A$44:$IV$44,[13]BOP!$A$59:$IV$59,[13]BOP!#REF!,[13]BOP!#REF!,[13]BOP!$A$79:$IV$79,[13]BOP!$A$81:$IV$88</definedName>
    <definedName name="Z_112039D5_FF0B_11D1_98B3_00C04FC96ABD_.wvu.Rows" hidden="1">[13]BOP!$A$36:$IV$36,[13]BOP!$A$44:$IV$44,[13]BOP!$A$59:$IV$59,[13]BOP!#REF!,[13]BOP!#REF!,[13]BOP!$A$79:$IV$79,[13]BOP!$A$81:$IV$88</definedName>
    <definedName name="Z_112039D6_FF0B_11D1_98B3_00C04FC96ABD_.wvu.Rows" localSheetId="2" hidden="1">[13]BOP!$A$36:$IV$36,[13]BOP!$A$44:$IV$44,[13]BOP!$A$59:$IV$59,[13]BOP!#REF!,[13]BOP!#REF!,[13]BOP!$A$79:$IV$79,[13]BOP!#REF!</definedName>
    <definedName name="Z_112039D6_FF0B_11D1_98B3_00C04FC96ABD_.wvu.Rows" localSheetId="56" hidden="1">[13]BOP!$A$36:$IV$36,[13]BOP!$A$44:$IV$44,[13]BOP!$A$59:$IV$59,[13]BOP!#REF!,[13]BOP!#REF!,[13]BOP!$A$79:$IV$79,[13]BOP!#REF!</definedName>
    <definedName name="Z_112039D6_FF0B_11D1_98B3_00C04FC96ABD_.wvu.Rows" localSheetId="57" hidden="1">[13]BOP!$A$36:$IV$36,[13]BOP!$A$44:$IV$44,[13]BOP!$A$59:$IV$59,[13]BOP!#REF!,[13]BOP!#REF!,[13]BOP!$A$79:$IV$79,[13]BOP!#REF!</definedName>
    <definedName name="Z_112039D6_FF0B_11D1_98B3_00C04FC96ABD_.wvu.Rows" localSheetId="58" hidden="1">[13]BOP!$A$36:$IV$36,[13]BOP!$A$44:$IV$44,[13]BOP!$A$59:$IV$59,[13]BOP!#REF!,[13]BOP!#REF!,[13]BOP!$A$79:$IV$79,[13]BOP!#REF!</definedName>
    <definedName name="Z_112039D6_FF0B_11D1_98B3_00C04FC96ABD_.wvu.Rows" localSheetId="59" hidden="1">[13]BOP!$A$36:$IV$36,[13]BOP!$A$44:$IV$44,[13]BOP!$A$59:$IV$59,[13]BOP!#REF!,[13]BOP!#REF!,[13]BOP!$A$79:$IV$79,[13]BOP!#REF!</definedName>
    <definedName name="Z_112039D6_FF0B_11D1_98B3_00C04FC96ABD_.wvu.Rows" localSheetId="60" hidden="1">[13]BOP!$A$36:$IV$36,[13]BOP!$A$44:$IV$44,[13]BOP!$A$59:$IV$59,[13]BOP!#REF!,[13]BOP!#REF!,[13]BOP!$A$79:$IV$79,[13]BOP!#REF!</definedName>
    <definedName name="Z_112039D6_FF0B_11D1_98B3_00C04FC96ABD_.wvu.Rows" localSheetId="61" hidden="1">[13]BOP!$A$36:$IV$36,[13]BOP!$A$44:$IV$44,[13]BOP!$A$59:$IV$59,[13]BOP!#REF!,[13]BOP!#REF!,[13]BOP!$A$79:$IV$79,[13]BOP!#REF!</definedName>
    <definedName name="Z_112039D6_FF0B_11D1_98B3_00C04FC96ABD_.wvu.Rows" localSheetId="62" hidden="1">[13]BOP!$A$36:$IV$36,[13]BOP!$A$44:$IV$44,[13]BOP!$A$59:$IV$59,[13]BOP!#REF!,[13]BOP!#REF!,[13]BOP!$A$79:$IV$79,[13]BOP!#REF!</definedName>
    <definedName name="Z_112039D6_FF0B_11D1_98B3_00C04FC96ABD_.wvu.Rows" localSheetId="63" hidden="1">[13]BOP!$A$36:$IV$36,[13]BOP!$A$44:$IV$44,[13]BOP!$A$59:$IV$59,[13]BOP!#REF!,[13]BOP!#REF!,[13]BOP!$A$79:$IV$79,[13]BOP!#REF!</definedName>
    <definedName name="Z_112039D6_FF0B_11D1_98B3_00C04FC96ABD_.wvu.Rows" localSheetId="64" hidden="1">[13]BOP!$A$36:$IV$36,[13]BOP!$A$44:$IV$44,[13]BOP!$A$59:$IV$59,[13]BOP!#REF!,[13]BOP!#REF!,[13]BOP!$A$79:$IV$79,[13]BOP!#REF!</definedName>
    <definedName name="Z_112039D6_FF0B_11D1_98B3_00C04FC96ABD_.wvu.Rows" localSheetId="67" hidden="1">[13]BOP!$A$36:$IV$36,[13]BOP!$A$44:$IV$44,[13]BOP!$A$59:$IV$59,[13]BOP!#REF!,[13]BOP!#REF!,[13]BOP!$A$79:$IV$79,[13]BOP!#REF!</definedName>
    <definedName name="Z_112039D6_FF0B_11D1_98B3_00C04FC96ABD_.wvu.Rows" localSheetId="74" hidden="1">[13]BOP!$A$36:$IV$36,[13]BOP!$A$44:$IV$44,[13]BOP!$A$59:$IV$59,[13]BOP!#REF!,[13]BOP!#REF!,[13]BOP!$A$79:$IV$79,[13]BOP!#REF!</definedName>
    <definedName name="Z_112039D6_FF0B_11D1_98B3_00C04FC96ABD_.wvu.Rows" localSheetId="88" hidden="1">[13]BOP!$A$36:$IV$36,[13]BOP!$A$44:$IV$44,[13]BOP!$A$59:$IV$59,[13]BOP!#REF!,[13]BOP!#REF!,[13]BOP!$A$79:$IV$79,[13]BOP!#REF!</definedName>
    <definedName name="Z_112039D6_FF0B_11D1_98B3_00C04FC96ABD_.wvu.Rows" localSheetId="89" hidden="1">[13]BOP!$A$36:$IV$36,[13]BOP!$A$44:$IV$44,[13]BOP!$A$59:$IV$59,[13]BOP!#REF!,[13]BOP!#REF!,[13]BOP!$A$79:$IV$79,[13]BOP!#REF!</definedName>
    <definedName name="Z_112039D6_FF0B_11D1_98B3_00C04FC96ABD_.wvu.Rows" localSheetId="90" hidden="1">[13]BOP!$A$36:$IV$36,[13]BOP!$A$44:$IV$44,[13]BOP!$A$59:$IV$59,[13]BOP!#REF!,[13]BOP!#REF!,[13]BOP!$A$79:$IV$79,[13]BOP!#REF!</definedName>
    <definedName name="Z_112039D6_FF0B_11D1_98B3_00C04FC96ABD_.wvu.Rows" localSheetId="98" hidden="1">[13]BOP!$A$36:$IV$36,[13]BOP!$A$44:$IV$44,[13]BOP!$A$59:$IV$59,[13]BOP!#REF!,[13]BOP!#REF!,[13]BOP!$A$79:$IV$79,[13]BOP!#REF!</definedName>
    <definedName name="Z_112039D6_FF0B_11D1_98B3_00C04FC96ABD_.wvu.Rows" localSheetId="108" hidden="1">[13]BOP!$A$36:$IV$36,[13]BOP!$A$44:$IV$44,[13]BOP!$A$59:$IV$59,[13]BOP!#REF!,[13]BOP!#REF!,[13]BOP!$A$79:$IV$79,[13]BOP!#REF!</definedName>
    <definedName name="Z_112039D6_FF0B_11D1_98B3_00C04FC96ABD_.wvu.Rows" localSheetId="109" hidden="1">[13]BOP!$A$36:$IV$36,[13]BOP!$A$44:$IV$44,[13]BOP!$A$59:$IV$59,[13]BOP!#REF!,[13]BOP!#REF!,[13]BOP!$A$79:$IV$79,[13]BOP!#REF!</definedName>
    <definedName name="Z_112039D6_FF0B_11D1_98B3_00C04FC96ABD_.wvu.Rows" localSheetId="110" hidden="1">[13]BOP!$A$36:$IV$36,[13]BOP!$A$44:$IV$44,[13]BOP!$A$59:$IV$59,[13]BOP!#REF!,[13]BOP!#REF!,[13]BOP!$A$79:$IV$79,[13]BOP!#REF!</definedName>
    <definedName name="Z_112039D6_FF0B_11D1_98B3_00C04FC96ABD_.wvu.Rows" localSheetId="99" hidden="1">[13]BOP!$A$36:$IV$36,[13]BOP!$A$44:$IV$44,[13]BOP!$A$59:$IV$59,[13]BOP!#REF!,[13]BOP!#REF!,[13]BOP!$A$79:$IV$79,[13]BOP!#REF!</definedName>
    <definedName name="Z_112039D6_FF0B_11D1_98B3_00C04FC96ABD_.wvu.Rows" localSheetId="100" hidden="1">[13]BOP!$A$36:$IV$36,[13]BOP!$A$44:$IV$44,[13]BOP!$A$59:$IV$59,[13]BOP!#REF!,[13]BOP!#REF!,[13]BOP!$A$79:$IV$79,[13]BOP!#REF!</definedName>
    <definedName name="Z_112039D6_FF0B_11D1_98B3_00C04FC96ABD_.wvu.Rows" localSheetId="101" hidden="1">[13]BOP!$A$36:$IV$36,[13]BOP!$A$44:$IV$44,[13]BOP!$A$59:$IV$59,[13]BOP!#REF!,[13]BOP!#REF!,[13]BOP!$A$79:$IV$79,[13]BOP!#REF!</definedName>
    <definedName name="Z_112039D6_FF0B_11D1_98B3_00C04FC96ABD_.wvu.Rows" localSheetId="102" hidden="1">[13]BOP!$A$36:$IV$36,[13]BOP!$A$44:$IV$44,[13]BOP!$A$59:$IV$59,[13]BOP!#REF!,[13]BOP!#REF!,[13]BOP!$A$79:$IV$79,[13]BOP!#REF!</definedName>
    <definedName name="Z_112039D6_FF0B_11D1_98B3_00C04FC96ABD_.wvu.Rows" localSheetId="103" hidden="1">[13]BOP!$A$36:$IV$36,[13]BOP!$A$44:$IV$44,[13]BOP!$A$59:$IV$59,[13]BOP!#REF!,[13]BOP!#REF!,[13]BOP!$A$79:$IV$79,[13]BOP!#REF!</definedName>
    <definedName name="Z_112039D6_FF0B_11D1_98B3_00C04FC96ABD_.wvu.Rows" localSheetId="104" hidden="1">[13]BOP!$A$36:$IV$36,[13]BOP!$A$44:$IV$44,[13]BOP!$A$59:$IV$59,[13]BOP!#REF!,[13]BOP!#REF!,[13]BOP!$A$79:$IV$79,[13]BOP!#REF!</definedName>
    <definedName name="Z_112039D6_FF0B_11D1_98B3_00C04FC96ABD_.wvu.Rows" localSheetId="105" hidden="1">[13]BOP!$A$36:$IV$36,[13]BOP!$A$44:$IV$44,[13]BOP!$A$59:$IV$59,[13]BOP!#REF!,[13]BOP!#REF!,[13]BOP!$A$79:$IV$79,[13]BOP!#REF!</definedName>
    <definedName name="Z_112039D6_FF0B_11D1_98B3_00C04FC96ABD_.wvu.Rows" localSheetId="106" hidden="1">[13]BOP!$A$36:$IV$36,[13]BOP!$A$44:$IV$44,[13]BOP!$A$59:$IV$59,[13]BOP!#REF!,[13]BOP!#REF!,[13]BOP!$A$79:$IV$79,[13]BOP!#REF!</definedName>
    <definedName name="Z_112039D6_FF0B_11D1_98B3_00C04FC96ABD_.wvu.Rows" localSheetId="107" hidden="1">[13]BOP!$A$36:$IV$36,[13]BOP!$A$44:$IV$44,[13]BOP!$A$59:$IV$59,[13]BOP!#REF!,[13]BOP!#REF!,[13]BOP!$A$79:$IV$79,[13]BOP!#REF!</definedName>
    <definedName name="Z_112039D6_FF0B_11D1_98B3_00C04FC96ABD_.wvu.Rows" hidden="1">[13]BOP!$A$36:$IV$36,[13]BOP!$A$44:$IV$44,[13]BOP!$A$59:$IV$59,[13]BOP!#REF!,[13]BOP!#REF!,[13]BOP!$A$79:$IV$79,[13]BOP!#REF!</definedName>
    <definedName name="Z_112039D7_FF0B_11D1_98B3_00C04FC96ABD_.wvu.Rows" localSheetId="67" hidden="1">[13]BOP!$A$36:$IV$36,[13]BOP!$A$44:$IV$44,[13]BOP!$A$59:$IV$59,[13]BOP!#REF!,[13]BOP!#REF!,[13]BOP!$A$79:$IV$79,[13]BOP!$A$81:$IV$88,[13]BOP!#REF!</definedName>
    <definedName name="Z_112039D7_FF0B_11D1_98B3_00C04FC96ABD_.wvu.Rows" hidden="1">[13]BOP!$A$36:$IV$36,[13]BOP!$A$44:$IV$44,[13]BOP!$A$59:$IV$59,[13]BOP!#REF!,[13]BOP!#REF!,[13]BOP!$A$79:$IV$79,[13]BOP!$A$81:$IV$88,[13]BOP!#REF!</definedName>
    <definedName name="Z_112039D8_FF0B_11D1_98B3_00C04FC96ABD_.wvu.Rows" localSheetId="67"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localSheetId="67"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46" hidden="1">[13]BOP!$A$36:$IV$36,[13]BOP!$A$44:$IV$44,[13]BOP!$A$59:$IV$59,[13]BOP!#REF!,[13]BOP!#REF!,[13]BOP!$A$79:$IV$79,[13]BOP!$A$81:$IV$88,[13]BOP!#REF!,[13]BOP!#REF!</definedName>
    <definedName name="Z_112039DB_FF0B_11D1_98B3_00C04FC96ABD_.wvu.Rows" localSheetId="47" hidden="1">[13]BOP!$A$36:$IV$36,[13]BOP!$A$44:$IV$44,[13]BOP!$A$59:$IV$59,[13]BOP!#REF!,[13]BOP!#REF!,[13]BOP!$A$79:$IV$79,[13]BOP!$A$81:$IV$88,[13]BOP!#REF!,[13]BOP!#REF!</definedName>
    <definedName name="Z_112039DB_FF0B_11D1_98B3_00C04FC96ABD_.wvu.Rows" localSheetId="48" hidden="1">[13]BOP!$A$36:$IV$36,[13]BOP!$A$44:$IV$44,[13]BOP!$A$59:$IV$59,[13]BOP!#REF!,[13]BOP!#REF!,[13]BOP!$A$79:$IV$79,[13]BOP!$A$81:$IV$88,[13]BOP!#REF!,[13]BOP!#REF!</definedName>
    <definedName name="Z_112039DB_FF0B_11D1_98B3_00C04FC96ABD_.wvu.Rows" localSheetId="49" hidden="1">[13]BOP!$A$36:$IV$36,[13]BOP!$A$44:$IV$44,[13]BOP!$A$59:$IV$59,[13]BOP!#REF!,[13]BOP!#REF!,[13]BOP!$A$79:$IV$79,[13]BOP!$A$81:$IV$88,[13]BOP!#REF!,[13]BOP!#REF!</definedName>
    <definedName name="Z_112039DB_FF0B_11D1_98B3_00C04FC96ABD_.wvu.Rows" localSheetId="50" hidden="1">[13]BOP!$A$36:$IV$36,[13]BOP!$A$44:$IV$44,[13]BOP!$A$59:$IV$59,[13]BOP!#REF!,[13]BOP!#REF!,[13]BOP!$A$79:$IV$79,[13]BOP!$A$81:$IV$88,[13]BOP!#REF!,[13]BOP!#REF!</definedName>
    <definedName name="Z_112039DB_FF0B_11D1_98B3_00C04FC96ABD_.wvu.Rows" localSheetId="51" hidden="1">[13]BOP!$A$36:$IV$36,[13]BOP!$A$44:$IV$44,[13]BOP!$A$59:$IV$59,[13]BOP!#REF!,[13]BOP!#REF!,[13]BOP!$A$79:$IV$79,[13]BOP!$A$81:$IV$88,[13]BOP!#REF!,[13]BOP!#REF!</definedName>
    <definedName name="Z_112039DB_FF0B_11D1_98B3_00C04FC96ABD_.wvu.Rows" localSheetId="52" hidden="1">[13]BOP!$A$36:$IV$36,[13]BOP!$A$44:$IV$44,[13]BOP!$A$59:$IV$59,[13]BOP!#REF!,[13]BOP!#REF!,[13]BOP!$A$79:$IV$79,[13]BOP!$A$81:$IV$88,[13]BOP!#REF!,[13]BOP!#REF!</definedName>
    <definedName name="Z_112039DB_FF0B_11D1_98B3_00C04FC96ABD_.wvu.Rows" localSheetId="56" hidden="1">[13]BOP!$A$36:$IV$36,[13]BOP!$A$44:$IV$44,[13]BOP!$A$59:$IV$59,[13]BOP!#REF!,[13]BOP!#REF!,[13]BOP!$A$79:$IV$79,[13]BOP!$A$81:$IV$88,[13]BOP!#REF!,[13]BOP!#REF!</definedName>
    <definedName name="Z_112039DB_FF0B_11D1_98B3_00C04FC96ABD_.wvu.Rows" localSheetId="57" hidden="1">[13]BOP!$A$36:$IV$36,[13]BOP!$A$44:$IV$44,[13]BOP!$A$59:$IV$59,[13]BOP!#REF!,[13]BOP!#REF!,[13]BOP!$A$79:$IV$79,[13]BOP!$A$81:$IV$88,[13]BOP!#REF!,[13]BOP!#REF!</definedName>
    <definedName name="Z_112039DB_FF0B_11D1_98B3_00C04FC96ABD_.wvu.Rows" localSheetId="58" hidden="1">[13]BOP!$A$36:$IV$36,[13]BOP!$A$44:$IV$44,[13]BOP!$A$59:$IV$59,[13]BOP!#REF!,[13]BOP!#REF!,[13]BOP!$A$79:$IV$79,[13]BOP!$A$81:$IV$88,[13]BOP!#REF!,[13]BOP!#REF!</definedName>
    <definedName name="Z_112039DB_FF0B_11D1_98B3_00C04FC96ABD_.wvu.Rows" localSheetId="59" hidden="1">[13]BOP!$A$36:$IV$36,[13]BOP!$A$44:$IV$44,[13]BOP!$A$59:$IV$59,[13]BOP!#REF!,[13]BOP!#REF!,[13]BOP!$A$79:$IV$79,[13]BOP!$A$81:$IV$88,[13]BOP!#REF!,[13]BOP!#REF!</definedName>
    <definedName name="Z_112039DB_FF0B_11D1_98B3_00C04FC96ABD_.wvu.Rows" localSheetId="60" hidden="1">[13]BOP!$A$36:$IV$36,[13]BOP!$A$44:$IV$44,[13]BOP!$A$59:$IV$59,[13]BOP!#REF!,[13]BOP!#REF!,[13]BOP!$A$79:$IV$79,[13]BOP!$A$81:$IV$88,[13]BOP!#REF!,[13]BOP!#REF!</definedName>
    <definedName name="Z_112039DB_FF0B_11D1_98B3_00C04FC96ABD_.wvu.Rows" localSheetId="61" hidden="1">[13]BOP!$A$36:$IV$36,[13]BOP!$A$44:$IV$44,[13]BOP!$A$59:$IV$59,[13]BOP!#REF!,[13]BOP!#REF!,[13]BOP!$A$79:$IV$79,[13]BOP!$A$81:$IV$88,[13]BOP!#REF!,[13]BOP!#REF!</definedName>
    <definedName name="Z_112039DB_FF0B_11D1_98B3_00C04FC96ABD_.wvu.Rows" localSheetId="62" hidden="1">[13]BOP!$A$36:$IV$36,[13]BOP!$A$44:$IV$44,[13]BOP!$A$59:$IV$59,[13]BOP!#REF!,[13]BOP!#REF!,[13]BOP!$A$79:$IV$79,[13]BOP!$A$81:$IV$88,[13]BOP!#REF!,[13]BOP!#REF!</definedName>
    <definedName name="Z_112039DB_FF0B_11D1_98B3_00C04FC96ABD_.wvu.Rows" localSheetId="63" hidden="1">[13]BOP!$A$36:$IV$36,[13]BOP!$A$44:$IV$44,[13]BOP!$A$59:$IV$59,[13]BOP!#REF!,[13]BOP!#REF!,[13]BOP!$A$79:$IV$79,[13]BOP!$A$81:$IV$88,[13]BOP!#REF!,[13]BOP!#REF!</definedName>
    <definedName name="Z_112039DB_FF0B_11D1_98B3_00C04FC96ABD_.wvu.Rows" localSheetId="67" hidden="1">[13]BOP!$A$36:$IV$36,[13]BOP!$A$44:$IV$44,[13]BOP!$A$59:$IV$59,[13]BOP!#REF!,[13]BOP!#REF!,[13]BOP!$A$79:$IV$79,[13]BOP!$A$81:$IV$88,[13]BOP!#REF!,[13]BOP!#REF!</definedName>
    <definedName name="Z_112039DB_FF0B_11D1_98B3_00C04FC96ABD_.wvu.Rows" localSheetId="74" hidden="1">[13]BOP!$A$36:$IV$36,[13]BOP!$A$44:$IV$44,[13]BOP!$A$59:$IV$59,[13]BOP!#REF!,[13]BOP!#REF!,[13]BOP!$A$79:$IV$79,[13]BOP!$A$81:$IV$88,[13]BOP!#REF!,[13]BOP!#REF!</definedName>
    <definedName name="Z_112039DB_FF0B_11D1_98B3_00C04FC96ABD_.wvu.Rows" localSheetId="88" hidden="1">[13]BOP!$A$36:$IV$36,[13]BOP!$A$44:$IV$44,[13]BOP!$A$59:$IV$59,[13]BOP!#REF!,[13]BOP!#REF!,[13]BOP!$A$79:$IV$79,[13]BOP!$A$81:$IV$88,[13]BOP!#REF!,[13]BOP!#REF!</definedName>
    <definedName name="Z_112039DB_FF0B_11D1_98B3_00C04FC96ABD_.wvu.Rows" localSheetId="89" hidden="1">[13]BOP!$A$36:$IV$36,[13]BOP!$A$44:$IV$44,[13]BOP!$A$59:$IV$59,[13]BOP!#REF!,[13]BOP!#REF!,[13]BOP!$A$79:$IV$79,[13]BOP!$A$81:$IV$88,[13]BOP!#REF!,[13]BOP!#REF!</definedName>
    <definedName name="Z_112039DB_FF0B_11D1_98B3_00C04FC96ABD_.wvu.Rows" localSheetId="90"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46" hidden="1">[13]BOP!$A$36:$IV$36,[13]BOP!$A$44:$IV$44,[13]BOP!$A$59:$IV$59,[13]BOP!#REF!,[13]BOP!#REF!,[13]BOP!$A$79:$IV$79,[13]BOP!$A$81:$IV$88,[13]BOP!#REF!,[13]BOP!#REF!</definedName>
    <definedName name="Z_112039DC_FF0B_11D1_98B3_00C04FC96ABD_.wvu.Rows" localSheetId="47" hidden="1">[13]BOP!$A$36:$IV$36,[13]BOP!$A$44:$IV$44,[13]BOP!$A$59:$IV$59,[13]BOP!#REF!,[13]BOP!#REF!,[13]BOP!$A$79:$IV$79,[13]BOP!$A$81:$IV$88,[13]BOP!#REF!,[13]BOP!#REF!</definedName>
    <definedName name="Z_112039DC_FF0B_11D1_98B3_00C04FC96ABD_.wvu.Rows" localSheetId="48" hidden="1">[13]BOP!$A$36:$IV$36,[13]BOP!$A$44:$IV$44,[13]BOP!$A$59:$IV$59,[13]BOP!#REF!,[13]BOP!#REF!,[13]BOP!$A$79:$IV$79,[13]BOP!$A$81:$IV$88,[13]BOP!#REF!,[13]BOP!#REF!</definedName>
    <definedName name="Z_112039DC_FF0B_11D1_98B3_00C04FC96ABD_.wvu.Rows" localSheetId="49" hidden="1">[13]BOP!$A$36:$IV$36,[13]BOP!$A$44:$IV$44,[13]BOP!$A$59:$IV$59,[13]BOP!#REF!,[13]BOP!#REF!,[13]BOP!$A$79:$IV$79,[13]BOP!$A$81:$IV$88,[13]BOP!#REF!,[13]BOP!#REF!</definedName>
    <definedName name="Z_112039DC_FF0B_11D1_98B3_00C04FC96ABD_.wvu.Rows" localSheetId="50" hidden="1">[13]BOP!$A$36:$IV$36,[13]BOP!$A$44:$IV$44,[13]BOP!$A$59:$IV$59,[13]BOP!#REF!,[13]BOP!#REF!,[13]BOP!$A$79:$IV$79,[13]BOP!$A$81:$IV$88,[13]BOP!#REF!,[13]BOP!#REF!</definedName>
    <definedName name="Z_112039DC_FF0B_11D1_98B3_00C04FC96ABD_.wvu.Rows" localSheetId="51" hidden="1">[13]BOP!$A$36:$IV$36,[13]BOP!$A$44:$IV$44,[13]BOP!$A$59:$IV$59,[13]BOP!#REF!,[13]BOP!#REF!,[13]BOP!$A$79:$IV$79,[13]BOP!$A$81:$IV$88,[13]BOP!#REF!,[13]BOP!#REF!</definedName>
    <definedName name="Z_112039DC_FF0B_11D1_98B3_00C04FC96ABD_.wvu.Rows" localSheetId="52" hidden="1">[13]BOP!$A$36:$IV$36,[13]BOP!$A$44:$IV$44,[13]BOP!$A$59:$IV$59,[13]BOP!#REF!,[13]BOP!#REF!,[13]BOP!$A$79:$IV$79,[13]BOP!$A$81:$IV$88,[13]BOP!#REF!,[13]BOP!#REF!</definedName>
    <definedName name="Z_112039DC_FF0B_11D1_98B3_00C04FC96ABD_.wvu.Rows" localSheetId="56" hidden="1">[13]BOP!$A$36:$IV$36,[13]BOP!$A$44:$IV$44,[13]BOP!$A$59:$IV$59,[13]BOP!#REF!,[13]BOP!#REF!,[13]BOP!$A$79:$IV$79,[13]BOP!$A$81:$IV$88,[13]BOP!#REF!,[13]BOP!#REF!</definedName>
    <definedName name="Z_112039DC_FF0B_11D1_98B3_00C04FC96ABD_.wvu.Rows" localSheetId="57" hidden="1">[13]BOP!$A$36:$IV$36,[13]BOP!$A$44:$IV$44,[13]BOP!$A$59:$IV$59,[13]BOP!#REF!,[13]BOP!#REF!,[13]BOP!$A$79:$IV$79,[13]BOP!$A$81:$IV$88,[13]BOP!#REF!,[13]BOP!#REF!</definedName>
    <definedName name="Z_112039DC_FF0B_11D1_98B3_00C04FC96ABD_.wvu.Rows" localSheetId="58" hidden="1">[13]BOP!$A$36:$IV$36,[13]BOP!$A$44:$IV$44,[13]BOP!$A$59:$IV$59,[13]BOP!#REF!,[13]BOP!#REF!,[13]BOP!$A$79:$IV$79,[13]BOP!$A$81:$IV$88,[13]BOP!#REF!,[13]BOP!#REF!</definedName>
    <definedName name="Z_112039DC_FF0B_11D1_98B3_00C04FC96ABD_.wvu.Rows" localSheetId="59" hidden="1">[13]BOP!$A$36:$IV$36,[13]BOP!$A$44:$IV$44,[13]BOP!$A$59:$IV$59,[13]BOP!#REF!,[13]BOP!#REF!,[13]BOP!$A$79:$IV$79,[13]BOP!$A$81:$IV$88,[13]BOP!#REF!,[13]BOP!#REF!</definedName>
    <definedName name="Z_112039DC_FF0B_11D1_98B3_00C04FC96ABD_.wvu.Rows" localSheetId="60" hidden="1">[13]BOP!$A$36:$IV$36,[13]BOP!$A$44:$IV$44,[13]BOP!$A$59:$IV$59,[13]BOP!#REF!,[13]BOP!#REF!,[13]BOP!$A$79:$IV$79,[13]BOP!$A$81:$IV$88,[13]BOP!#REF!,[13]BOP!#REF!</definedName>
    <definedName name="Z_112039DC_FF0B_11D1_98B3_00C04FC96ABD_.wvu.Rows" localSheetId="61" hidden="1">[13]BOP!$A$36:$IV$36,[13]BOP!$A$44:$IV$44,[13]BOP!$A$59:$IV$59,[13]BOP!#REF!,[13]BOP!#REF!,[13]BOP!$A$79:$IV$79,[13]BOP!$A$81:$IV$88,[13]BOP!#REF!,[13]BOP!#REF!</definedName>
    <definedName name="Z_112039DC_FF0B_11D1_98B3_00C04FC96ABD_.wvu.Rows" localSheetId="62" hidden="1">[13]BOP!$A$36:$IV$36,[13]BOP!$A$44:$IV$44,[13]BOP!$A$59:$IV$59,[13]BOP!#REF!,[13]BOP!#REF!,[13]BOP!$A$79:$IV$79,[13]BOP!$A$81:$IV$88,[13]BOP!#REF!,[13]BOP!#REF!</definedName>
    <definedName name="Z_112039DC_FF0B_11D1_98B3_00C04FC96ABD_.wvu.Rows" localSheetId="63" hidden="1">[13]BOP!$A$36:$IV$36,[13]BOP!$A$44:$IV$44,[13]BOP!$A$59:$IV$59,[13]BOP!#REF!,[13]BOP!#REF!,[13]BOP!$A$79:$IV$79,[13]BOP!$A$81:$IV$88,[13]BOP!#REF!,[13]BOP!#REF!</definedName>
    <definedName name="Z_112039DC_FF0B_11D1_98B3_00C04FC96ABD_.wvu.Rows" localSheetId="67" hidden="1">[13]BOP!$A$36:$IV$36,[13]BOP!$A$44:$IV$44,[13]BOP!$A$59:$IV$59,[13]BOP!#REF!,[13]BOP!#REF!,[13]BOP!$A$79:$IV$79,[13]BOP!$A$81:$IV$88,[13]BOP!#REF!,[13]BOP!#REF!</definedName>
    <definedName name="Z_112039DC_FF0B_11D1_98B3_00C04FC96ABD_.wvu.Rows" localSheetId="74" hidden="1">[13]BOP!$A$36:$IV$36,[13]BOP!$A$44:$IV$44,[13]BOP!$A$59:$IV$59,[13]BOP!#REF!,[13]BOP!#REF!,[13]BOP!$A$79:$IV$79,[13]BOP!$A$81:$IV$88,[13]BOP!#REF!,[13]BOP!#REF!</definedName>
    <definedName name="Z_112039DC_FF0B_11D1_98B3_00C04FC96ABD_.wvu.Rows" localSheetId="88" hidden="1">[13]BOP!$A$36:$IV$36,[13]BOP!$A$44:$IV$44,[13]BOP!$A$59:$IV$59,[13]BOP!#REF!,[13]BOP!#REF!,[13]BOP!$A$79:$IV$79,[13]BOP!$A$81:$IV$88,[13]BOP!#REF!,[13]BOP!#REF!</definedName>
    <definedName name="Z_112039DC_FF0B_11D1_98B3_00C04FC96ABD_.wvu.Rows" localSheetId="89" hidden="1">[13]BOP!$A$36:$IV$36,[13]BOP!$A$44:$IV$44,[13]BOP!$A$59:$IV$59,[13]BOP!#REF!,[13]BOP!#REF!,[13]BOP!$A$79:$IV$79,[13]BOP!$A$81:$IV$88,[13]BOP!#REF!,[13]BOP!#REF!</definedName>
    <definedName name="Z_112039DC_FF0B_11D1_98B3_00C04FC96ABD_.wvu.Rows" localSheetId="90"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localSheetId="67" hidden="1">[13]BOP!$A$36:$IV$36,[13]BOP!$A$44:$IV$44,[13]BOP!$A$59:$IV$59,[13]BOP!#REF!,[13]BOP!#REF!,[13]BOP!$A$79:$IV$79</definedName>
    <definedName name="Z_112039DD_FF0B_11D1_98B3_00C04FC96ABD_.wvu.Rows" hidden="1">[13]BOP!$A$36:$IV$36,[13]BOP!$A$44:$IV$44,[13]BOP!$A$59:$IV$59,[13]BOP!#REF!,[13]BOP!#REF!,[13]BOP!$A$79:$IV$79</definedName>
    <definedName name="Z_13458FAB_2050_4CBE_9277_F9F0B9DACD47_.wvu.Cols" localSheetId="64" hidden="1">'T 6.1'!#REF!</definedName>
    <definedName name="Z_13458FAB_2050_4CBE_9277_F9F0B9DACD47_.wvu.PrintArea" localSheetId="64" hidden="1">'T 6.1'!$A$2:$I$44</definedName>
    <definedName name="Z_13458FAB_2050_4CBE_9277_F9F0B9DACD47_.wvu.Rows" localSheetId="64" hidden="1">'T 6.1'!#REF!</definedName>
    <definedName name="Z_1A87067C_7102_4E77_BC8D_D9D9112AA17F_.wvu.Cols" localSheetId="2"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4" hidden="1">#REF!</definedName>
    <definedName name="Z_1A87067C_7102_4E77_BC8D_D9D9112AA17F_.wvu.Cols" localSheetId="67" hidden="1">#REF!</definedName>
    <definedName name="Z_1A87067C_7102_4E77_BC8D_D9D9112AA17F_.wvu.Cols" localSheetId="74" hidden="1">#REF!</definedName>
    <definedName name="Z_1A87067C_7102_4E77_BC8D_D9D9112AA17F_.wvu.Cols" localSheetId="88" hidden="1">#REF!</definedName>
    <definedName name="Z_1A87067C_7102_4E77_BC8D_D9D9112AA17F_.wvu.Cols" localSheetId="89" hidden="1">#REF!</definedName>
    <definedName name="Z_1A87067C_7102_4E77_BC8D_D9D9112AA17F_.wvu.Cols" localSheetId="90" hidden="1">#REF!</definedName>
    <definedName name="Z_1A87067C_7102_4E77_BC8D_D9D9112AA17F_.wvu.Cols" localSheetId="98" hidden="1">#REF!</definedName>
    <definedName name="Z_1A87067C_7102_4E77_BC8D_D9D9112AA17F_.wvu.Cols" localSheetId="108" hidden="1">#REF!</definedName>
    <definedName name="Z_1A87067C_7102_4E77_BC8D_D9D9112AA17F_.wvu.Cols" localSheetId="109" hidden="1">#REF!</definedName>
    <definedName name="Z_1A87067C_7102_4E77_BC8D_D9D9112AA17F_.wvu.Cols" localSheetId="110" hidden="1">#REF!</definedName>
    <definedName name="Z_1A87067C_7102_4E77_BC8D_D9D9112AA17F_.wvu.Cols" localSheetId="99" hidden="1">#REF!</definedName>
    <definedName name="Z_1A87067C_7102_4E77_BC8D_D9D9112AA17F_.wvu.Cols" localSheetId="100" hidden="1">#REF!</definedName>
    <definedName name="Z_1A87067C_7102_4E77_BC8D_D9D9112AA17F_.wvu.Cols" localSheetId="101" hidden="1">#REF!</definedName>
    <definedName name="Z_1A87067C_7102_4E77_BC8D_D9D9112AA17F_.wvu.Cols" localSheetId="102" hidden="1">#REF!</definedName>
    <definedName name="Z_1A87067C_7102_4E77_BC8D_D9D9112AA17F_.wvu.Cols" localSheetId="103" hidden="1">#REF!</definedName>
    <definedName name="Z_1A87067C_7102_4E77_BC8D_D9D9112AA17F_.wvu.Cols" localSheetId="104" hidden="1">#REF!</definedName>
    <definedName name="Z_1A87067C_7102_4E77_BC8D_D9D9112AA17F_.wvu.Cols" localSheetId="105" hidden="1">#REF!</definedName>
    <definedName name="Z_1A87067C_7102_4E77_BC8D_D9D9112AA17F_.wvu.Cols" localSheetId="106" hidden="1">#REF!</definedName>
    <definedName name="Z_1A87067C_7102_4E77_BC8D_D9D9112AA17F_.wvu.Cols" localSheetId="107" hidden="1">#REF!</definedName>
    <definedName name="Z_1A87067C_7102_4E77_BC8D_D9D9112AA17F_.wvu.Cols" hidden="1">#REF!</definedName>
    <definedName name="Z_1A87067C_7102_4E77_BC8D_D9D9112AA17F_.wvu.PrintArea" localSheetId="2"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4" hidden="1">#REF!</definedName>
    <definedName name="Z_1A87067C_7102_4E77_BC8D_D9D9112AA17F_.wvu.PrintArea" localSheetId="67" hidden="1">#REF!</definedName>
    <definedName name="Z_1A87067C_7102_4E77_BC8D_D9D9112AA17F_.wvu.PrintArea" localSheetId="74" hidden="1">#REF!</definedName>
    <definedName name="Z_1A87067C_7102_4E77_BC8D_D9D9112AA17F_.wvu.PrintArea" localSheetId="88" hidden="1">#REF!</definedName>
    <definedName name="Z_1A87067C_7102_4E77_BC8D_D9D9112AA17F_.wvu.PrintArea" localSheetId="89" hidden="1">#REF!</definedName>
    <definedName name="Z_1A87067C_7102_4E77_BC8D_D9D9112AA17F_.wvu.PrintArea" localSheetId="90" hidden="1">#REF!</definedName>
    <definedName name="Z_1A87067C_7102_4E77_BC8D_D9D9112AA17F_.wvu.PrintArea" localSheetId="98" hidden="1">#REF!</definedName>
    <definedName name="Z_1A87067C_7102_4E77_BC8D_D9D9112AA17F_.wvu.PrintArea" localSheetId="108" hidden="1">#REF!</definedName>
    <definedName name="Z_1A87067C_7102_4E77_BC8D_D9D9112AA17F_.wvu.PrintArea" localSheetId="109" hidden="1">#REF!</definedName>
    <definedName name="Z_1A87067C_7102_4E77_BC8D_D9D9112AA17F_.wvu.PrintArea" localSheetId="110" hidden="1">#REF!</definedName>
    <definedName name="Z_1A87067C_7102_4E77_BC8D_D9D9112AA17F_.wvu.PrintArea" localSheetId="99" hidden="1">#REF!</definedName>
    <definedName name="Z_1A87067C_7102_4E77_BC8D_D9D9112AA17F_.wvu.PrintArea" localSheetId="100" hidden="1">#REF!</definedName>
    <definedName name="Z_1A87067C_7102_4E77_BC8D_D9D9112AA17F_.wvu.PrintArea" localSheetId="101" hidden="1">#REF!</definedName>
    <definedName name="Z_1A87067C_7102_4E77_BC8D_D9D9112AA17F_.wvu.PrintArea" localSheetId="102" hidden="1">#REF!</definedName>
    <definedName name="Z_1A87067C_7102_4E77_BC8D_D9D9112AA17F_.wvu.PrintArea" localSheetId="103" hidden="1">#REF!</definedName>
    <definedName name="Z_1A87067C_7102_4E77_BC8D_D9D9112AA17F_.wvu.PrintArea" localSheetId="104" hidden="1">#REF!</definedName>
    <definedName name="Z_1A87067C_7102_4E77_BC8D_D9D9112AA17F_.wvu.PrintArea" localSheetId="105" hidden="1">#REF!</definedName>
    <definedName name="Z_1A87067C_7102_4E77_BC8D_D9D9112AA17F_.wvu.PrintArea" localSheetId="106" hidden="1">#REF!</definedName>
    <definedName name="Z_1A87067C_7102_4E77_BC8D_D9D9112AA17F_.wvu.PrintArea" localSheetId="107" hidden="1">#REF!</definedName>
    <definedName name="Z_1A87067C_7102_4E77_BC8D_D9D9112AA17F_.wvu.PrintArea" hidden="1">#REF!</definedName>
    <definedName name="Z_1A87067C_7102_4E77_BC8D_D9D9112AA17F_.wvu.PrintTitles" localSheetId="2"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4" hidden="1">#REF!</definedName>
    <definedName name="Z_1A87067C_7102_4E77_BC8D_D9D9112AA17F_.wvu.PrintTitles" localSheetId="67" hidden="1">#REF!</definedName>
    <definedName name="Z_1A87067C_7102_4E77_BC8D_D9D9112AA17F_.wvu.PrintTitles" localSheetId="74" hidden="1">#REF!</definedName>
    <definedName name="Z_1A87067C_7102_4E77_BC8D_D9D9112AA17F_.wvu.PrintTitles" localSheetId="88" hidden="1">#REF!</definedName>
    <definedName name="Z_1A87067C_7102_4E77_BC8D_D9D9112AA17F_.wvu.PrintTitles" localSheetId="89" hidden="1">#REF!</definedName>
    <definedName name="Z_1A87067C_7102_4E77_BC8D_D9D9112AA17F_.wvu.PrintTitles" localSheetId="90" hidden="1">#REF!</definedName>
    <definedName name="Z_1A87067C_7102_4E77_BC8D_D9D9112AA17F_.wvu.PrintTitles" localSheetId="98" hidden="1">#REF!</definedName>
    <definedName name="Z_1A87067C_7102_4E77_BC8D_D9D9112AA17F_.wvu.PrintTitles" localSheetId="108" hidden="1">#REF!</definedName>
    <definedName name="Z_1A87067C_7102_4E77_BC8D_D9D9112AA17F_.wvu.PrintTitles" localSheetId="109" hidden="1">#REF!</definedName>
    <definedName name="Z_1A87067C_7102_4E77_BC8D_D9D9112AA17F_.wvu.PrintTitles" localSheetId="110" hidden="1">#REF!</definedName>
    <definedName name="Z_1A87067C_7102_4E77_BC8D_D9D9112AA17F_.wvu.PrintTitles" localSheetId="99" hidden="1">#REF!</definedName>
    <definedName name="Z_1A87067C_7102_4E77_BC8D_D9D9112AA17F_.wvu.PrintTitles" localSheetId="100" hidden="1">#REF!</definedName>
    <definedName name="Z_1A87067C_7102_4E77_BC8D_D9D9112AA17F_.wvu.PrintTitles" localSheetId="101" hidden="1">#REF!</definedName>
    <definedName name="Z_1A87067C_7102_4E77_BC8D_D9D9112AA17F_.wvu.PrintTitles" localSheetId="102" hidden="1">#REF!</definedName>
    <definedName name="Z_1A87067C_7102_4E77_BC8D_D9D9112AA17F_.wvu.PrintTitles" localSheetId="103" hidden="1">#REF!</definedName>
    <definedName name="Z_1A87067C_7102_4E77_BC8D_D9D9112AA17F_.wvu.PrintTitles" localSheetId="104" hidden="1">#REF!</definedName>
    <definedName name="Z_1A87067C_7102_4E77_BC8D_D9D9112AA17F_.wvu.PrintTitles" localSheetId="105" hidden="1">#REF!</definedName>
    <definedName name="Z_1A87067C_7102_4E77_BC8D_D9D9112AA17F_.wvu.PrintTitles" localSheetId="106" hidden="1">#REF!</definedName>
    <definedName name="Z_1A87067C_7102_4E77_BC8D_D9D9112AA17F_.wvu.PrintTitles" localSheetId="107" hidden="1">#REF!</definedName>
    <definedName name="Z_1A87067C_7102_4E77_BC8D_D9D9112AA17F_.wvu.PrintTitles" hidden="1">#REF!</definedName>
    <definedName name="Z_1A87067C_7102_4E77_BC8D_D9D9112AA17F_.wvu.Rows" localSheetId="2"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localSheetId="63" hidden="1">#REF!</definedName>
    <definedName name="Z_1A87067C_7102_4E77_BC8D_D9D9112AA17F_.wvu.Rows" localSheetId="64" hidden="1">#REF!</definedName>
    <definedName name="Z_1A87067C_7102_4E77_BC8D_D9D9112AA17F_.wvu.Rows" localSheetId="67" hidden="1">#REF!</definedName>
    <definedName name="Z_1A87067C_7102_4E77_BC8D_D9D9112AA17F_.wvu.Rows" localSheetId="74" hidden="1">#REF!</definedName>
    <definedName name="Z_1A87067C_7102_4E77_BC8D_D9D9112AA17F_.wvu.Rows" localSheetId="88" hidden="1">#REF!</definedName>
    <definedName name="Z_1A87067C_7102_4E77_BC8D_D9D9112AA17F_.wvu.Rows" localSheetId="89" hidden="1">#REF!</definedName>
    <definedName name="Z_1A87067C_7102_4E77_BC8D_D9D9112AA17F_.wvu.Rows" localSheetId="90" hidden="1">#REF!</definedName>
    <definedName name="Z_1A87067C_7102_4E77_BC8D_D9D9112AA17F_.wvu.Rows" hidden="1">#REF!</definedName>
    <definedName name="Z_1A8C061B_2301_11D3_BFD1_000039E37209_.wvu.Cols" localSheetId="2"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4" hidden="1">#REF!,#REF!,#REF!</definedName>
    <definedName name="Z_1A8C061B_2301_11D3_BFD1_000039E37209_.wvu.Cols" localSheetId="67" hidden="1">#REF!,#REF!,#REF!</definedName>
    <definedName name="Z_1A8C061B_2301_11D3_BFD1_000039E37209_.wvu.Cols" localSheetId="74" hidden="1">#REF!,#REF!,#REF!</definedName>
    <definedName name="Z_1A8C061B_2301_11D3_BFD1_000039E37209_.wvu.Cols" localSheetId="88" hidden="1">#REF!,#REF!,#REF!</definedName>
    <definedName name="Z_1A8C061B_2301_11D3_BFD1_000039E37209_.wvu.Cols" localSheetId="89" hidden="1">#REF!,#REF!,#REF!</definedName>
    <definedName name="Z_1A8C061B_2301_11D3_BFD1_000039E37209_.wvu.Cols" localSheetId="90" hidden="1">#REF!,#REF!,#REF!</definedName>
    <definedName name="Z_1A8C061B_2301_11D3_BFD1_000039E37209_.wvu.Cols" localSheetId="98"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99" hidden="1">#REF!,#REF!,#REF!</definedName>
    <definedName name="Z_1A8C061B_2301_11D3_BFD1_000039E37209_.wvu.Cols" localSheetId="100" hidden="1">#REF!,#REF!,#REF!</definedName>
    <definedName name="Z_1A8C061B_2301_11D3_BFD1_000039E37209_.wvu.Cols" localSheetId="101" hidden="1">#REF!,#REF!,#REF!</definedName>
    <definedName name="Z_1A8C061B_2301_11D3_BFD1_000039E37209_.wvu.Cols" localSheetId="102" hidden="1">#REF!,#REF!,#REF!</definedName>
    <definedName name="Z_1A8C061B_2301_11D3_BFD1_000039E37209_.wvu.Cols" localSheetId="103" hidden="1">#REF!,#REF!,#REF!</definedName>
    <definedName name="Z_1A8C061B_2301_11D3_BFD1_000039E37209_.wvu.Cols" localSheetId="104" hidden="1">#REF!,#REF!,#REF!</definedName>
    <definedName name="Z_1A8C061B_2301_11D3_BFD1_000039E37209_.wvu.Cols" localSheetId="105"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hidden="1">#REF!,#REF!,#REF!</definedName>
    <definedName name="Z_1A8C061B_2301_11D3_BFD1_000039E37209_.wvu.Rows" localSheetId="2"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4" hidden="1">#REF!,#REF!,#REF!</definedName>
    <definedName name="Z_1A8C061B_2301_11D3_BFD1_000039E37209_.wvu.Rows" localSheetId="67" hidden="1">#REF!,#REF!,#REF!</definedName>
    <definedName name="Z_1A8C061B_2301_11D3_BFD1_000039E37209_.wvu.Rows" localSheetId="74" hidden="1">#REF!,#REF!,#REF!</definedName>
    <definedName name="Z_1A8C061B_2301_11D3_BFD1_000039E37209_.wvu.Rows" localSheetId="88" hidden="1">#REF!,#REF!,#REF!</definedName>
    <definedName name="Z_1A8C061B_2301_11D3_BFD1_000039E37209_.wvu.Rows" localSheetId="89" hidden="1">#REF!,#REF!,#REF!</definedName>
    <definedName name="Z_1A8C061B_2301_11D3_BFD1_000039E37209_.wvu.Rows" localSheetId="90" hidden="1">#REF!,#REF!,#REF!</definedName>
    <definedName name="Z_1A8C061B_2301_11D3_BFD1_000039E37209_.wvu.Rows" localSheetId="98" hidden="1">#REF!,#REF!,#REF!</definedName>
    <definedName name="Z_1A8C061B_2301_11D3_BFD1_000039E37209_.wvu.Rows" localSheetId="108"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99" hidden="1">#REF!,#REF!,#REF!</definedName>
    <definedName name="Z_1A8C061B_2301_11D3_BFD1_000039E37209_.wvu.Rows" localSheetId="100" hidden="1">#REF!,#REF!,#REF!</definedName>
    <definedName name="Z_1A8C061B_2301_11D3_BFD1_000039E37209_.wvu.Rows" localSheetId="101" hidden="1">#REF!,#REF!,#REF!</definedName>
    <definedName name="Z_1A8C061B_2301_11D3_BFD1_000039E37209_.wvu.Rows" localSheetId="102" hidden="1">#REF!,#REF!,#REF!</definedName>
    <definedName name="Z_1A8C061B_2301_11D3_BFD1_000039E37209_.wvu.Rows" localSheetId="103" hidden="1">#REF!,#REF!,#REF!</definedName>
    <definedName name="Z_1A8C061B_2301_11D3_BFD1_000039E37209_.wvu.Rows" localSheetId="104" hidden="1">#REF!,#REF!,#REF!</definedName>
    <definedName name="Z_1A8C061B_2301_11D3_BFD1_000039E37209_.wvu.Rows" localSheetId="105"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hidden="1">#REF!,#REF!,#REF!</definedName>
    <definedName name="Z_1A8C061C_2301_11D3_BFD1_000039E37209_.wvu.Cols" localSheetId="2"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4" hidden="1">#REF!,#REF!,#REF!</definedName>
    <definedName name="Z_1A8C061C_2301_11D3_BFD1_000039E37209_.wvu.Cols" localSheetId="67" hidden="1">#REF!,#REF!,#REF!</definedName>
    <definedName name="Z_1A8C061C_2301_11D3_BFD1_000039E37209_.wvu.Cols" localSheetId="74" hidden="1">#REF!,#REF!,#REF!</definedName>
    <definedName name="Z_1A8C061C_2301_11D3_BFD1_000039E37209_.wvu.Cols" localSheetId="88" hidden="1">#REF!,#REF!,#REF!</definedName>
    <definedName name="Z_1A8C061C_2301_11D3_BFD1_000039E37209_.wvu.Cols" localSheetId="89" hidden="1">#REF!,#REF!,#REF!</definedName>
    <definedName name="Z_1A8C061C_2301_11D3_BFD1_000039E37209_.wvu.Cols" localSheetId="90" hidden="1">#REF!,#REF!,#REF!</definedName>
    <definedName name="Z_1A8C061C_2301_11D3_BFD1_000039E37209_.wvu.Cols" localSheetId="98" hidden="1">#REF!,#REF!,#REF!</definedName>
    <definedName name="Z_1A8C061C_2301_11D3_BFD1_000039E37209_.wvu.Cols" localSheetId="108"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99" hidden="1">#REF!,#REF!,#REF!</definedName>
    <definedName name="Z_1A8C061C_2301_11D3_BFD1_000039E37209_.wvu.Cols" localSheetId="100" hidden="1">#REF!,#REF!,#REF!</definedName>
    <definedName name="Z_1A8C061C_2301_11D3_BFD1_000039E37209_.wvu.Cols" localSheetId="101" hidden="1">#REF!,#REF!,#REF!</definedName>
    <definedName name="Z_1A8C061C_2301_11D3_BFD1_000039E37209_.wvu.Cols" localSheetId="102" hidden="1">#REF!,#REF!,#REF!</definedName>
    <definedName name="Z_1A8C061C_2301_11D3_BFD1_000039E37209_.wvu.Cols" localSheetId="103" hidden="1">#REF!,#REF!,#REF!</definedName>
    <definedName name="Z_1A8C061C_2301_11D3_BFD1_000039E37209_.wvu.Cols" localSheetId="104" hidden="1">#REF!,#REF!,#REF!</definedName>
    <definedName name="Z_1A8C061C_2301_11D3_BFD1_000039E37209_.wvu.Cols" localSheetId="105"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hidden="1">#REF!,#REF!,#REF!</definedName>
    <definedName name="Z_1A8C061C_2301_11D3_BFD1_000039E37209_.wvu.Rows" localSheetId="2"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3" hidden="1">#REF!,#REF!,#REF!</definedName>
    <definedName name="Z_1A8C061C_2301_11D3_BFD1_000039E37209_.wvu.Rows" localSheetId="64" hidden="1">#REF!,#REF!,#REF!</definedName>
    <definedName name="Z_1A8C061C_2301_11D3_BFD1_000039E37209_.wvu.Rows" localSheetId="67" hidden="1">#REF!,#REF!,#REF!</definedName>
    <definedName name="Z_1A8C061C_2301_11D3_BFD1_000039E37209_.wvu.Rows" localSheetId="74" hidden="1">#REF!,#REF!,#REF!</definedName>
    <definedName name="Z_1A8C061C_2301_11D3_BFD1_000039E37209_.wvu.Rows" localSheetId="88" hidden="1">#REF!,#REF!,#REF!</definedName>
    <definedName name="Z_1A8C061C_2301_11D3_BFD1_000039E37209_.wvu.Rows" localSheetId="89" hidden="1">#REF!,#REF!,#REF!</definedName>
    <definedName name="Z_1A8C061C_2301_11D3_BFD1_000039E37209_.wvu.Rows" localSheetId="90" hidden="1">#REF!,#REF!,#REF!</definedName>
    <definedName name="Z_1A8C061C_2301_11D3_BFD1_000039E37209_.wvu.Rows" hidden="1">#REF!,#REF!,#REF!</definedName>
    <definedName name="Z_1A8C061E_2301_11D3_BFD1_000039E37209_.wvu.Cols" localSheetId="2"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3" hidden="1">#REF!,#REF!,#REF!</definedName>
    <definedName name="Z_1A8C061E_2301_11D3_BFD1_000039E37209_.wvu.Cols" localSheetId="64" hidden="1">#REF!,#REF!,#REF!</definedName>
    <definedName name="Z_1A8C061E_2301_11D3_BFD1_000039E37209_.wvu.Cols" localSheetId="67" hidden="1">#REF!,#REF!,#REF!</definedName>
    <definedName name="Z_1A8C061E_2301_11D3_BFD1_000039E37209_.wvu.Cols" localSheetId="74" hidden="1">#REF!,#REF!,#REF!</definedName>
    <definedName name="Z_1A8C061E_2301_11D3_BFD1_000039E37209_.wvu.Cols" localSheetId="88" hidden="1">#REF!,#REF!,#REF!</definedName>
    <definedName name="Z_1A8C061E_2301_11D3_BFD1_000039E37209_.wvu.Cols" localSheetId="89" hidden="1">#REF!,#REF!,#REF!</definedName>
    <definedName name="Z_1A8C061E_2301_11D3_BFD1_000039E37209_.wvu.Cols" localSheetId="90" hidden="1">#REF!,#REF!,#REF!</definedName>
    <definedName name="Z_1A8C061E_2301_11D3_BFD1_000039E37209_.wvu.Cols" hidden="1">#REF!,#REF!,#REF!</definedName>
    <definedName name="Z_1A8C061E_2301_11D3_BFD1_000039E37209_.wvu.Rows" localSheetId="2"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3" hidden="1">#REF!,#REF!,#REF!</definedName>
    <definedName name="Z_1A8C061E_2301_11D3_BFD1_000039E37209_.wvu.Rows" localSheetId="64" hidden="1">#REF!,#REF!,#REF!</definedName>
    <definedName name="Z_1A8C061E_2301_11D3_BFD1_000039E37209_.wvu.Rows" localSheetId="67" hidden="1">#REF!,#REF!,#REF!</definedName>
    <definedName name="Z_1A8C061E_2301_11D3_BFD1_000039E37209_.wvu.Rows" localSheetId="74" hidden="1">#REF!,#REF!,#REF!</definedName>
    <definedName name="Z_1A8C061E_2301_11D3_BFD1_000039E37209_.wvu.Rows" localSheetId="88" hidden="1">#REF!,#REF!,#REF!</definedName>
    <definedName name="Z_1A8C061E_2301_11D3_BFD1_000039E37209_.wvu.Rows" localSheetId="89" hidden="1">#REF!,#REF!,#REF!</definedName>
    <definedName name="Z_1A8C061E_2301_11D3_BFD1_000039E37209_.wvu.Rows" localSheetId="90" hidden="1">#REF!,#REF!,#REF!</definedName>
    <definedName name="Z_1A8C061E_2301_11D3_BFD1_000039E37209_.wvu.Rows" hidden="1">#REF!,#REF!,#REF!</definedName>
    <definedName name="Z_1A8C061F_2301_11D3_BFD1_000039E37209_.wvu.Cols" localSheetId="2"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3" hidden="1">#REF!,#REF!,#REF!</definedName>
    <definedName name="Z_1A8C061F_2301_11D3_BFD1_000039E37209_.wvu.Cols" localSheetId="64" hidden="1">#REF!,#REF!,#REF!</definedName>
    <definedName name="Z_1A8C061F_2301_11D3_BFD1_000039E37209_.wvu.Cols" localSheetId="67" hidden="1">#REF!,#REF!,#REF!</definedName>
    <definedName name="Z_1A8C061F_2301_11D3_BFD1_000039E37209_.wvu.Cols" localSheetId="74" hidden="1">#REF!,#REF!,#REF!</definedName>
    <definedName name="Z_1A8C061F_2301_11D3_BFD1_000039E37209_.wvu.Cols" localSheetId="88" hidden="1">#REF!,#REF!,#REF!</definedName>
    <definedName name="Z_1A8C061F_2301_11D3_BFD1_000039E37209_.wvu.Cols" localSheetId="89" hidden="1">#REF!,#REF!,#REF!</definedName>
    <definedName name="Z_1A8C061F_2301_11D3_BFD1_000039E37209_.wvu.Cols" localSheetId="90" hidden="1">#REF!,#REF!,#REF!</definedName>
    <definedName name="Z_1A8C061F_2301_11D3_BFD1_000039E37209_.wvu.Cols" hidden="1">#REF!,#REF!,#REF!</definedName>
    <definedName name="Z_1A8C061F_2301_11D3_BFD1_000039E37209_.wvu.Rows" localSheetId="2"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3" hidden="1">#REF!,#REF!,#REF!</definedName>
    <definedName name="Z_1A8C061F_2301_11D3_BFD1_000039E37209_.wvu.Rows" localSheetId="64" hidden="1">#REF!,#REF!,#REF!</definedName>
    <definedName name="Z_1A8C061F_2301_11D3_BFD1_000039E37209_.wvu.Rows" localSheetId="67" hidden="1">#REF!,#REF!,#REF!</definedName>
    <definedName name="Z_1A8C061F_2301_11D3_BFD1_000039E37209_.wvu.Rows" localSheetId="74" hidden="1">#REF!,#REF!,#REF!</definedName>
    <definedName name="Z_1A8C061F_2301_11D3_BFD1_000039E37209_.wvu.Rows" localSheetId="88" hidden="1">#REF!,#REF!,#REF!</definedName>
    <definedName name="Z_1A8C061F_2301_11D3_BFD1_000039E37209_.wvu.Rows" localSheetId="89" hidden="1">#REF!,#REF!,#REF!</definedName>
    <definedName name="Z_1A8C061F_2301_11D3_BFD1_000039E37209_.wvu.Rows" localSheetId="90" hidden="1">#REF!,#REF!,#REF!</definedName>
    <definedName name="Z_1A8C061F_2301_11D3_BFD1_000039E37209_.wvu.Rows" hidden="1">#REF!,#REF!,#REF!</definedName>
    <definedName name="Z_1F4C2007_FFA7_11D1_98B6_00C04FC96ABD_.wvu.Rows" localSheetId="67" hidden="1">[13]BOP!$A$36:$IV$36,[13]BOP!$A$44:$IV$44,[13]BOP!$A$59:$IV$59,[13]BOP!#REF!,[13]BOP!#REF!,[13]BOP!$A$81:$IV$88</definedName>
    <definedName name="Z_1F4C2007_FFA7_11D1_98B6_00C04FC96ABD_.wvu.Rows" hidden="1">[13]BOP!$A$36:$IV$36,[13]BOP!$A$44:$IV$44,[13]BOP!$A$59:$IV$59,[13]BOP!#REF!,[13]BOP!#REF!,[13]BOP!$A$81:$IV$88</definedName>
    <definedName name="Z_1F4C2008_FFA7_11D1_98B6_00C04FC96ABD_.wvu.Rows" localSheetId="67"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localSheetId="67"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localSheetId="67"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localSheetId="67" hidden="1">[13]BOP!$A$36:$IV$36,[13]BOP!$A$44:$IV$44,[13]BOP!$A$59:$IV$59,[13]BOP!#REF!,[13]BOP!#REF!,[13]BOP!$A$79:$IV$79,[13]BOP!$A$81:$IV$88,[13]BOP!#REF!</definedName>
    <definedName name="Z_1F4C200B_FFA7_11D1_98B6_00C04FC96ABD_.wvu.Rows" hidden="1">[13]BOP!$A$36:$IV$36,[13]BOP!$A$44:$IV$44,[13]BOP!$A$59:$IV$59,[13]BOP!#REF!,[13]BOP!#REF!,[13]BOP!$A$79:$IV$79,[13]BOP!$A$81:$IV$88,[13]BOP!#REF!</definedName>
    <definedName name="Z_1F4C200C_FFA7_11D1_98B6_00C04FC96ABD_.wvu.Rows" localSheetId="67" hidden="1">[13]BOP!$A$36:$IV$36,[13]BOP!$A$44:$IV$44,[13]BOP!$A$59:$IV$59,[13]BOP!#REF!,[13]BOP!#REF!,[13]BOP!$A$79:$IV$79,[13]BOP!$A$81:$IV$88</definedName>
    <definedName name="Z_1F4C200C_FFA7_11D1_98B6_00C04FC96ABD_.wvu.Rows" hidden="1">[13]BOP!$A$36:$IV$36,[13]BOP!$A$44:$IV$44,[13]BOP!$A$59:$IV$59,[13]BOP!#REF!,[13]BOP!#REF!,[13]BOP!$A$79:$IV$79,[13]BOP!$A$81:$IV$88</definedName>
    <definedName name="Z_1F4C200D_FFA7_11D1_98B6_00C04FC96ABD_.wvu.Rows" localSheetId="2" hidden="1">[13]BOP!$A$36:$IV$36,[13]BOP!$A$44:$IV$44,[13]BOP!$A$59:$IV$59,[13]BOP!#REF!,[13]BOP!#REF!,[13]BOP!$A$79:$IV$79,[13]BOP!#REF!</definedName>
    <definedName name="Z_1F4C200D_FFA7_11D1_98B6_00C04FC96ABD_.wvu.Rows" localSheetId="56" hidden="1">[13]BOP!$A$36:$IV$36,[13]BOP!$A$44:$IV$44,[13]BOP!$A$59:$IV$59,[13]BOP!#REF!,[13]BOP!#REF!,[13]BOP!$A$79:$IV$79,[13]BOP!#REF!</definedName>
    <definedName name="Z_1F4C200D_FFA7_11D1_98B6_00C04FC96ABD_.wvu.Rows" localSheetId="57" hidden="1">[13]BOP!$A$36:$IV$36,[13]BOP!$A$44:$IV$44,[13]BOP!$A$59:$IV$59,[13]BOP!#REF!,[13]BOP!#REF!,[13]BOP!$A$79:$IV$79,[13]BOP!#REF!</definedName>
    <definedName name="Z_1F4C200D_FFA7_11D1_98B6_00C04FC96ABD_.wvu.Rows" localSheetId="58" hidden="1">[13]BOP!$A$36:$IV$36,[13]BOP!$A$44:$IV$44,[13]BOP!$A$59:$IV$59,[13]BOP!#REF!,[13]BOP!#REF!,[13]BOP!$A$79:$IV$79,[13]BOP!#REF!</definedName>
    <definedName name="Z_1F4C200D_FFA7_11D1_98B6_00C04FC96ABD_.wvu.Rows" localSheetId="59" hidden="1">[13]BOP!$A$36:$IV$36,[13]BOP!$A$44:$IV$44,[13]BOP!$A$59:$IV$59,[13]BOP!#REF!,[13]BOP!#REF!,[13]BOP!$A$79:$IV$79,[13]BOP!#REF!</definedName>
    <definedName name="Z_1F4C200D_FFA7_11D1_98B6_00C04FC96ABD_.wvu.Rows" localSheetId="60" hidden="1">[13]BOP!$A$36:$IV$36,[13]BOP!$A$44:$IV$44,[13]BOP!$A$59:$IV$59,[13]BOP!#REF!,[13]BOP!#REF!,[13]BOP!$A$79:$IV$79,[13]BOP!#REF!</definedName>
    <definedName name="Z_1F4C200D_FFA7_11D1_98B6_00C04FC96ABD_.wvu.Rows" localSheetId="61" hidden="1">[13]BOP!$A$36:$IV$36,[13]BOP!$A$44:$IV$44,[13]BOP!$A$59:$IV$59,[13]BOP!#REF!,[13]BOP!#REF!,[13]BOP!$A$79:$IV$79,[13]BOP!#REF!</definedName>
    <definedName name="Z_1F4C200D_FFA7_11D1_98B6_00C04FC96ABD_.wvu.Rows" localSheetId="62" hidden="1">[13]BOP!$A$36:$IV$36,[13]BOP!$A$44:$IV$44,[13]BOP!$A$59:$IV$59,[13]BOP!#REF!,[13]BOP!#REF!,[13]BOP!$A$79:$IV$79,[13]BOP!#REF!</definedName>
    <definedName name="Z_1F4C200D_FFA7_11D1_98B6_00C04FC96ABD_.wvu.Rows" localSheetId="63" hidden="1">[13]BOP!$A$36:$IV$36,[13]BOP!$A$44:$IV$44,[13]BOP!$A$59:$IV$59,[13]BOP!#REF!,[13]BOP!#REF!,[13]BOP!$A$79:$IV$79,[13]BOP!#REF!</definedName>
    <definedName name="Z_1F4C200D_FFA7_11D1_98B6_00C04FC96ABD_.wvu.Rows" localSheetId="64" hidden="1">[13]BOP!$A$36:$IV$36,[13]BOP!$A$44:$IV$44,[13]BOP!$A$59:$IV$59,[13]BOP!#REF!,[13]BOP!#REF!,[13]BOP!$A$79:$IV$79,[13]BOP!#REF!</definedName>
    <definedName name="Z_1F4C200D_FFA7_11D1_98B6_00C04FC96ABD_.wvu.Rows" localSheetId="67" hidden="1">[13]BOP!$A$36:$IV$36,[13]BOP!$A$44:$IV$44,[13]BOP!$A$59:$IV$59,[13]BOP!#REF!,[13]BOP!#REF!,[13]BOP!$A$79:$IV$79,[13]BOP!#REF!</definedName>
    <definedName name="Z_1F4C200D_FFA7_11D1_98B6_00C04FC96ABD_.wvu.Rows" localSheetId="74" hidden="1">[13]BOP!$A$36:$IV$36,[13]BOP!$A$44:$IV$44,[13]BOP!$A$59:$IV$59,[13]BOP!#REF!,[13]BOP!#REF!,[13]BOP!$A$79:$IV$79,[13]BOP!#REF!</definedName>
    <definedName name="Z_1F4C200D_FFA7_11D1_98B6_00C04FC96ABD_.wvu.Rows" localSheetId="88" hidden="1">[13]BOP!$A$36:$IV$36,[13]BOP!$A$44:$IV$44,[13]BOP!$A$59:$IV$59,[13]BOP!#REF!,[13]BOP!#REF!,[13]BOP!$A$79:$IV$79,[13]BOP!#REF!</definedName>
    <definedName name="Z_1F4C200D_FFA7_11D1_98B6_00C04FC96ABD_.wvu.Rows" localSheetId="89" hidden="1">[13]BOP!$A$36:$IV$36,[13]BOP!$A$44:$IV$44,[13]BOP!$A$59:$IV$59,[13]BOP!#REF!,[13]BOP!#REF!,[13]BOP!$A$79:$IV$79,[13]BOP!#REF!</definedName>
    <definedName name="Z_1F4C200D_FFA7_11D1_98B6_00C04FC96ABD_.wvu.Rows" localSheetId="90" hidden="1">[13]BOP!$A$36:$IV$36,[13]BOP!$A$44:$IV$44,[13]BOP!$A$59:$IV$59,[13]BOP!#REF!,[13]BOP!#REF!,[13]BOP!$A$79:$IV$79,[13]BOP!#REF!</definedName>
    <definedName name="Z_1F4C200D_FFA7_11D1_98B6_00C04FC96ABD_.wvu.Rows" localSheetId="98" hidden="1">[13]BOP!$A$36:$IV$36,[13]BOP!$A$44:$IV$44,[13]BOP!$A$59:$IV$59,[13]BOP!#REF!,[13]BOP!#REF!,[13]BOP!$A$79:$IV$79,[13]BOP!#REF!</definedName>
    <definedName name="Z_1F4C200D_FFA7_11D1_98B6_00C04FC96ABD_.wvu.Rows" localSheetId="108" hidden="1">[13]BOP!$A$36:$IV$36,[13]BOP!$A$44:$IV$44,[13]BOP!$A$59:$IV$59,[13]BOP!#REF!,[13]BOP!#REF!,[13]BOP!$A$79:$IV$79,[13]BOP!#REF!</definedName>
    <definedName name="Z_1F4C200D_FFA7_11D1_98B6_00C04FC96ABD_.wvu.Rows" localSheetId="109" hidden="1">[13]BOP!$A$36:$IV$36,[13]BOP!$A$44:$IV$44,[13]BOP!$A$59:$IV$59,[13]BOP!#REF!,[13]BOP!#REF!,[13]BOP!$A$79:$IV$79,[13]BOP!#REF!</definedName>
    <definedName name="Z_1F4C200D_FFA7_11D1_98B6_00C04FC96ABD_.wvu.Rows" localSheetId="110" hidden="1">[13]BOP!$A$36:$IV$36,[13]BOP!$A$44:$IV$44,[13]BOP!$A$59:$IV$59,[13]BOP!#REF!,[13]BOP!#REF!,[13]BOP!$A$79:$IV$79,[13]BOP!#REF!</definedName>
    <definedName name="Z_1F4C200D_FFA7_11D1_98B6_00C04FC96ABD_.wvu.Rows" localSheetId="99" hidden="1">[13]BOP!$A$36:$IV$36,[13]BOP!$A$44:$IV$44,[13]BOP!$A$59:$IV$59,[13]BOP!#REF!,[13]BOP!#REF!,[13]BOP!$A$79:$IV$79,[13]BOP!#REF!</definedName>
    <definedName name="Z_1F4C200D_FFA7_11D1_98B6_00C04FC96ABD_.wvu.Rows" localSheetId="100" hidden="1">[13]BOP!$A$36:$IV$36,[13]BOP!$A$44:$IV$44,[13]BOP!$A$59:$IV$59,[13]BOP!#REF!,[13]BOP!#REF!,[13]BOP!$A$79:$IV$79,[13]BOP!#REF!</definedName>
    <definedName name="Z_1F4C200D_FFA7_11D1_98B6_00C04FC96ABD_.wvu.Rows" localSheetId="101" hidden="1">[13]BOP!$A$36:$IV$36,[13]BOP!$A$44:$IV$44,[13]BOP!$A$59:$IV$59,[13]BOP!#REF!,[13]BOP!#REF!,[13]BOP!$A$79:$IV$79,[13]BOP!#REF!</definedName>
    <definedName name="Z_1F4C200D_FFA7_11D1_98B6_00C04FC96ABD_.wvu.Rows" localSheetId="102" hidden="1">[13]BOP!$A$36:$IV$36,[13]BOP!$A$44:$IV$44,[13]BOP!$A$59:$IV$59,[13]BOP!#REF!,[13]BOP!#REF!,[13]BOP!$A$79:$IV$79,[13]BOP!#REF!</definedName>
    <definedName name="Z_1F4C200D_FFA7_11D1_98B6_00C04FC96ABD_.wvu.Rows" localSheetId="103" hidden="1">[13]BOP!$A$36:$IV$36,[13]BOP!$A$44:$IV$44,[13]BOP!$A$59:$IV$59,[13]BOP!#REF!,[13]BOP!#REF!,[13]BOP!$A$79:$IV$79,[13]BOP!#REF!</definedName>
    <definedName name="Z_1F4C200D_FFA7_11D1_98B6_00C04FC96ABD_.wvu.Rows" localSheetId="104" hidden="1">[13]BOP!$A$36:$IV$36,[13]BOP!$A$44:$IV$44,[13]BOP!$A$59:$IV$59,[13]BOP!#REF!,[13]BOP!#REF!,[13]BOP!$A$79:$IV$79,[13]BOP!#REF!</definedName>
    <definedName name="Z_1F4C200D_FFA7_11D1_98B6_00C04FC96ABD_.wvu.Rows" localSheetId="105" hidden="1">[13]BOP!$A$36:$IV$36,[13]BOP!$A$44:$IV$44,[13]BOP!$A$59:$IV$59,[13]BOP!#REF!,[13]BOP!#REF!,[13]BOP!$A$79:$IV$79,[13]BOP!#REF!</definedName>
    <definedName name="Z_1F4C200D_FFA7_11D1_98B6_00C04FC96ABD_.wvu.Rows" localSheetId="106" hidden="1">[13]BOP!$A$36:$IV$36,[13]BOP!$A$44:$IV$44,[13]BOP!$A$59:$IV$59,[13]BOP!#REF!,[13]BOP!#REF!,[13]BOP!$A$79:$IV$79,[13]BOP!#REF!</definedName>
    <definedName name="Z_1F4C200D_FFA7_11D1_98B6_00C04FC96ABD_.wvu.Rows" localSheetId="107" hidden="1">[13]BOP!$A$36:$IV$36,[13]BOP!$A$44:$IV$44,[13]BOP!$A$59:$IV$59,[13]BOP!#REF!,[13]BOP!#REF!,[13]BOP!$A$79:$IV$79,[13]BOP!#REF!</definedName>
    <definedName name="Z_1F4C200D_FFA7_11D1_98B6_00C04FC96ABD_.wvu.Rows" hidden="1">[13]BOP!$A$36:$IV$36,[13]BOP!$A$44:$IV$44,[13]BOP!$A$59:$IV$59,[13]BOP!#REF!,[13]BOP!#REF!,[13]BOP!$A$79:$IV$79,[13]BOP!#REF!</definedName>
    <definedName name="Z_1F4C200E_FFA7_11D1_98B6_00C04FC96ABD_.wvu.Rows" localSheetId="67" hidden="1">[13]BOP!$A$36:$IV$36,[13]BOP!$A$44:$IV$44,[13]BOP!$A$59:$IV$59,[13]BOP!#REF!,[13]BOP!#REF!,[13]BOP!$A$79:$IV$79,[13]BOP!$A$81:$IV$88,[13]BOP!#REF!</definedName>
    <definedName name="Z_1F4C200E_FFA7_11D1_98B6_00C04FC96ABD_.wvu.Rows" hidden="1">[13]BOP!$A$36:$IV$36,[13]BOP!$A$44:$IV$44,[13]BOP!$A$59:$IV$59,[13]BOP!#REF!,[13]BOP!#REF!,[13]BOP!$A$79:$IV$79,[13]BOP!$A$81:$IV$88,[13]BOP!#REF!</definedName>
    <definedName name="Z_1F4C200F_FFA7_11D1_98B6_00C04FC96ABD_.wvu.Rows" localSheetId="67"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localSheetId="67"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localSheetId="67" hidden="1">[13]BOP!$A$36:$IV$36,[13]BOP!$A$44:$IV$44,[13]BOP!$A$59:$IV$59,[13]BOP!#REF!,[13]BOP!#REF!,[13]BOP!$A$79:$IV$79,[13]BOP!$A$81:$IV$88,[13]BOP!#REF!,[13]BOP!#REF!</definedName>
    <definedName name="Z_1F4C2012_FFA7_11D1_98B6_00C04FC96ABD_.wvu.Rows" hidden="1">[13]BOP!$A$36:$IV$36,[13]BOP!$A$44:$IV$44,[13]BOP!$A$59:$IV$59,[13]BOP!#REF!,[13]BOP!#REF!,[13]BOP!$A$79:$IV$79,[13]BOP!$A$81:$IV$88,[13]BOP!#REF!,[13]BOP!#REF!</definedName>
    <definedName name="Z_1F4C2013_FFA7_11D1_98B6_00C04FC96ABD_.wvu.Rows" localSheetId="67"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localSheetId="67" hidden="1">[13]BOP!$A$36:$IV$36,[13]BOP!$A$44:$IV$44,[13]BOP!$A$59:$IV$59,[13]BOP!#REF!,[13]BOP!#REF!,[13]BOP!$A$79:$IV$79</definedName>
    <definedName name="Z_1F4C2014_FFA7_11D1_98B6_00C04FC96ABD_.wvu.Rows" hidden="1">[13]BOP!$A$36:$IV$36,[13]BOP!$A$44:$IV$44,[13]BOP!$A$59:$IV$59,[13]BOP!#REF!,[13]BOP!#REF!,[13]BOP!$A$79:$IV$79</definedName>
    <definedName name="Z_49B0A4B0_963B_11D1_BFD1_00A02466B680_.wvu.Rows" localSheetId="2" hidden="1">[13]BOP!$A$36:$IV$36,[13]BOP!$A$44:$IV$44,[13]BOP!$A$59:$IV$59,[13]BOP!#REF!,[13]BOP!#REF!,[13]BOP!$A$81:$IV$88</definedName>
    <definedName name="Z_49B0A4B0_963B_11D1_BFD1_00A02466B680_.wvu.Rows" localSheetId="67" hidden="1">[13]BOP!$A$36:$IV$36,[13]BOP!$A$44:$IV$44,[13]BOP!$A$59:$IV$59,[13]BOP!#REF!,[13]BOP!#REF!,[13]BOP!$A$81:$IV$88</definedName>
    <definedName name="Z_49B0A4B0_963B_11D1_BFD1_00A02466B680_.wvu.Rows" hidden="1">[13]BOP!$A$36:$IV$36,[13]BOP!$A$44:$IV$44,[13]BOP!$A$59:$IV$59,[13]BOP!#REF!,[13]BOP!#REF!,[13]BOP!$A$81:$IV$88</definedName>
    <definedName name="Z_49B0A4B1_963B_11D1_BFD1_00A02466B680_.wvu.Rows" localSheetId="67"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localSheetId="67" hidden="1">[13]BOP!$A$36:$IV$36,[13]BOP!$A$44:$IV$44,[13]BOP!$A$59:$IV$59,[13]BOP!#REF!,[13]BOP!#REF!,[13]BOP!$A$79:$IV$79,[13]BOP!$A$81:$IV$88,[13]BOP!#REF!</definedName>
    <definedName name="Z_49B0A4B4_963B_11D1_BFD1_00A02466B680_.wvu.Rows" hidden="1">[13]BOP!$A$36:$IV$36,[13]BOP!$A$44:$IV$44,[13]BOP!$A$59:$IV$59,[13]BOP!#REF!,[13]BOP!#REF!,[13]BOP!$A$79:$IV$79,[13]BOP!$A$81:$IV$88,[13]BOP!#REF!</definedName>
    <definedName name="Z_49B0A4B5_963B_11D1_BFD1_00A02466B680_.wvu.Rows" localSheetId="67" hidden="1">[13]BOP!$A$36:$IV$36,[13]BOP!$A$44:$IV$44,[13]BOP!$A$59:$IV$59,[13]BOP!#REF!,[13]BOP!#REF!,[13]BOP!$A$79:$IV$79,[13]BOP!$A$81:$IV$88</definedName>
    <definedName name="Z_49B0A4B5_963B_11D1_BFD1_00A02466B680_.wvu.Rows" hidden="1">[13]BOP!$A$36:$IV$36,[13]BOP!$A$44:$IV$44,[13]BOP!$A$59:$IV$59,[13]BOP!#REF!,[13]BOP!#REF!,[13]BOP!$A$79:$IV$79,[13]BOP!$A$81:$IV$88</definedName>
    <definedName name="Z_49B0A4B6_963B_11D1_BFD1_00A02466B680_.wvu.Rows" localSheetId="2" hidden="1">[13]BOP!$A$36:$IV$36,[13]BOP!$A$44:$IV$44,[13]BOP!$A$59:$IV$59,[13]BOP!#REF!,[13]BOP!#REF!,[13]BOP!$A$79:$IV$79,[13]BOP!#REF!</definedName>
    <definedName name="Z_49B0A4B6_963B_11D1_BFD1_00A02466B680_.wvu.Rows" localSheetId="56" hidden="1">[13]BOP!$A$36:$IV$36,[13]BOP!$A$44:$IV$44,[13]BOP!$A$59:$IV$59,[13]BOP!#REF!,[13]BOP!#REF!,[13]BOP!$A$79:$IV$79,[13]BOP!#REF!</definedName>
    <definedName name="Z_49B0A4B6_963B_11D1_BFD1_00A02466B680_.wvu.Rows" localSheetId="57" hidden="1">[13]BOP!$A$36:$IV$36,[13]BOP!$A$44:$IV$44,[13]BOP!$A$59:$IV$59,[13]BOP!#REF!,[13]BOP!#REF!,[13]BOP!$A$79:$IV$79,[13]BOP!#REF!</definedName>
    <definedName name="Z_49B0A4B6_963B_11D1_BFD1_00A02466B680_.wvu.Rows" localSheetId="58" hidden="1">[13]BOP!$A$36:$IV$36,[13]BOP!$A$44:$IV$44,[13]BOP!$A$59:$IV$59,[13]BOP!#REF!,[13]BOP!#REF!,[13]BOP!$A$79:$IV$79,[13]BOP!#REF!</definedName>
    <definedName name="Z_49B0A4B6_963B_11D1_BFD1_00A02466B680_.wvu.Rows" localSheetId="59" hidden="1">[13]BOP!$A$36:$IV$36,[13]BOP!$A$44:$IV$44,[13]BOP!$A$59:$IV$59,[13]BOP!#REF!,[13]BOP!#REF!,[13]BOP!$A$79:$IV$79,[13]BOP!#REF!</definedName>
    <definedName name="Z_49B0A4B6_963B_11D1_BFD1_00A02466B680_.wvu.Rows" localSheetId="60" hidden="1">[13]BOP!$A$36:$IV$36,[13]BOP!$A$44:$IV$44,[13]BOP!$A$59:$IV$59,[13]BOP!#REF!,[13]BOP!#REF!,[13]BOP!$A$79:$IV$79,[13]BOP!#REF!</definedName>
    <definedName name="Z_49B0A4B6_963B_11D1_BFD1_00A02466B680_.wvu.Rows" localSheetId="61" hidden="1">[13]BOP!$A$36:$IV$36,[13]BOP!$A$44:$IV$44,[13]BOP!$A$59:$IV$59,[13]BOP!#REF!,[13]BOP!#REF!,[13]BOP!$A$79:$IV$79,[13]BOP!#REF!</definedName>
    <definedName name="Z_49B0A4B6_963B_11D1_BFD1_00A02466B680_.wvu.Rows" localSheetId="62" hidden="1">[13]BOP!$A$36:$IV$36,[13]BOP!$A$44:$IV$44,[13]BOP!$A$59:$IV$59,[13]BOP!#REF!,[13]BOP!#REF!,[13]BOP!$A$79:$IV$79,[13]BOP!#REF!</definedName>
    <definedName name="Z_49B0A4B6_963B_11D1_BFD1_00A02466B680_.wvu.Rows" localSheetId="63" hidden="1">[13]BOP!$A$36:$IV$36,[13]BOP!$A$44:$IV$44,[13]BOP!$A$59:$IV$59,[13]BOP!#REF!,[13]BOP!#REF!,[13]BOP!$A$79:$IV$79,[13]BOP!#REF!</definedName>
    <definedName name="Z_49B0A4B6_963B_11D1_BFD1_00A02466B680_.wvu.Rows" localSheetId="64" hidden="1">[13]BOP!$A$36:$IV$36,[13]BOP!$A$44:$IV$44,[13]BOP!$A$59:$IV$59,[13]BOP!#REF!,[13]BOP!#REF!,[13]BOP!$A$79:$IV$79,[13]BOP!#REF!</definedName>
    <definedName name="Z_49B0A4B6_963B_11D1_BFD1_00A02466B680_.wvu.Rows" localSheetId="67" hidden="1">[13]BOP!$A$36:$IV$36,[13]BOP!$A$44:$IV$44,[13]BOP!$A$59:$IV$59,[13]BOP!#REF!,[13]BOP!#REF!,[13]BOP!$A$79:$IV$79,[13]BOP!#REF!</definedName>
    <definedName name="Z_49B0A4B6_963B_11D1_BFD1_00A02466B680_.wvu.Rows" localSheetId="74" hidden="1">[13]BOP!$A$36:$IV$36,[13]BOP!$A$44:$IV$44,[13]BOP!$A$59:$IV$59,[13]BOP!#REF!,[13]BOP!#REF!,[13]BOP!$A$79:$IV$79,[13]BOP!#REF!</definedName>
    <definedName name="Z_49B0A4B6_963B_11D1_BFD1_00A02466B680_.wvu.Rows" localSheetId="88" hidden="1">[13]BOP!$A$36:$IV$36,[13]BOP!$A$44:$IV$44,[13]BOP!$A$59:$IV$59,[13]BOP!#REF!,[13]BOP!#REF!,[13]BOP!$A$79:$IV$79,[13]BOP!#REF!</definedName>
    <definedName name="Z_49B0A4B6_963B_11D1_BFD1_00A02466B680_.wvu.Rows" localSheetId="89" hidden="1">[13]BOP!$A$36:$IV$36,[13]BOP!$A$44:$IV$44,[13]BOP!$A$59:$IV$59,[13]BOP!#REF!,[13]BOP!#REF!,[13]BOP!$A$79:$IV$79,[13]BOP!#REF!</definedName>
    <definedName name="Z_49B0A4B6_963B_11D1_BFD1_00A02466B680_.wvu.Rows" localSheetId="90" hidden="1">[13]BOP!$A$36:$IV$36,[13]BOP!$A$44:$IV$44,[13]BOP!$A$59:$IV$59,[13]BOP!#REF!,[13]BOP!#REF!,[13]BOP!$A$79:$IV$79,[13]BOP!#REF!</definedName>
    <definedName name="Z_49B0A4B6_963B_11D1_BFD1_00A02466B680_.wvu.Rows" localSheetId="98" hidden="1">[13]BOP!$A$36:$IV$36,[13]BOP!$A$44:$IV$44,[13]BOP!$A$59:$IV$59,[13]BOP!#REF!,[13]BOP!#REF!,[13]BOP!$A$79:$IV$79,[13]BOP!#REF!</definedName>
    <definedName name="Z_49B0A4B6_963B_11D1_BFD1_00A02466B680_.wvu.Rows" localSheetId="108" hidden="1">[13]BOP!$A$36:$IV$36,[13]BOP!$A$44:$IV$44,[13]BOP!$A$59:$IV$59,[13]BOP!#REF!,[13]BOP!#REF!,[13]BOP!$A$79:$IV$79,[13]BOP!#REF!</definedName>
    <definedName name="Z_49B0A4B6_963B_11D1_BFD1_00A02466B680_.wvu.Rows" localSheetId="109" hidden="1">[13]BOP!$A$36:$IV$36,[13]BOP!$A$44:$IV$44,[13]BOP!$A$59:$IV$59,[13]BOP!#REF!,[13]BOP!#REF!,[13]BOP!$A$79:$IV$79,[13]BOP!#REF!</definedName>
    <definedName name="Z_49B0A4B6_963B_11D1_BFD1_00A02466B680_.wvu.Rows" localSheetId="110" hidden="1">[13]BOP!$A$36:$IV$36,[13]BOP!$A$44:$IV$44,[13]BOP!$A$59:$IV$59,[13]BOP!#REF!,[13]BOP!#REF!,[13]BOP!$A$79:$IV$79,[13]BOP!#REF!</definedName>
    <definedName name="Z_49B0A4B6_963B_11D1_BFD1_00A02466B680_.wvu.Rows" localSheetId="99" hidden="1">[13]BOP!$A$36:$IV$36,[13]BOP!$A$44:$IV$44,[13]BOP!$A$59:$IV$59,[13]BOP!#REF!,[13]BOP!#REF!,[13]BOP!$A$79:$IV$79,[13]BOP!#REF!</definedName>
    <definedName name="Z_49B0A4B6_963B_11D1_BFD1_00A02466B680_.wvu.Rows" localSheetId="100" hidden="1">[13]BOP!$A$36:$IV$36,[13]BOP!$A$44:$IV$44,[13]BOP!$A$59:$IV$59,[13]BOP!#REF!,[13]BOP!#REF!,[13]BOP!$A$79:$IV$79,[13]BOP!#REF!</definedName>
    <definedName name="Z_49B0A4B6_963B_11D1_BFD1_00A02466B680_.wvu.Rows" localSheetId="101" hidden="1">[13]BOP!$A$36:$IV$36,[13]BOP!$A$44:$IV$44,[13]BOP!$A$59:$IV$59,[13]BOP!#REF!,[13]BOP!#REF!,[13]BOP!$A$79:$IV$79,[13]BOP!#REF!</definedName>
    <definedName name="Z_49B0A4B6_963B_11D1_BFD1_00A02466B680_.wvu.Rows" localSheetId="102" hidden="1">[13]BOP!$A$36:$IV$36,[13]BOP!$A$44:$IV$44,[13]BOP!$A$59:$IV$59,[13]BOP!#REF!,[13]BOP!#REF!,[13]BOP!$A$79:$IV$79,[13]BOP!#REF!</definedName>
    <definedName name="Z_49B0A4B6_963B_11D1_BFD1_00A02466B680_.wvu.Rows" localSheetId="103" hidden="1">[13]BOP!$A$36:$IV$36,[13]BOP!$A$44:$IV$44,[13]BOP!$A$59:$IV$59,[13]BOP!#REF!,[13]BOP!#REF!,[13]BOP!$A$79:$IV$79,[13]BOP!#REF!</definedName>
    <definedName name="Z_49B0A4B6_963B_11D1_BFD1_00A02466B680_.wvu.Rows" localSheetId="104" hidden="1">[13]BOP!$A$36:$IV$36,[13]BOP!$A$44:$IV$44,[13]BOP!$A$59:$IV$59,[13]BOP!#REF!,[13]BOP!#REF!,[13]BOP!$A$79:$IV$79,[13]BOP!#REF!</definedName>
    <definedName name="Z_49B0A4B6_963B_11D1_BFD1_00A02466B680_.wvu.Rows" localSheetId="105" hidden="1">[13]BOP!$A$36:$IV$36,[13]BOP!$A$44:$IV$44,[13]BOP!$A$59:$IV$59,[13]BOP!#REF!,[13]BOP!#REF!,[13]BOP!$A$79:$IV$79,[13]BOP!#REF!</definedName>
    <definedName name="Z_49B0A4B6_963B_11D1_BFD1_00A02466B680_.wvu.Rows" localSheetId="106" hidden="1">[13]BOP!$A$36:$IV$36,[13]BOP!$A$44:$IV$44,[13]BOP!$A$59:$IV$59,[13]BOP!#REF!,[13]BOP!#REF!,[13]BOP!$A$79:$IV$79,[13]BOP!#REF!</definedName>
    <definedName name="Z_49B0A4B6_963B_11D1_BFD1_00A02466B680_.wvu.Rows" localSheetId="107" hidden="1">[13]BOP!$A$36:$IV$36,[13]BOP!$A$44:$IV$44,[13]BOP!$A$59:$IV$59,[13]BOP!#REF!,[13]BOP!#REF!,[13]BOP!$A$79:$IV$79,[13]BOP!#REF!</definedName>
    <definedName name="Z_49B0A4B6_963B_11D1_BFD1_00A02466B680_.wvu.Rows" hidden="1">[13]BOP!$A$36:$IV$36,[13]BOP!$A$44:$IV$44,[13]BOP!$A$59:$IV$59,[13]BOP!#REF!,[13]BOP!#REF!,[13]BOP!$A$79:$IV$79,[13]BOP!#REF!</definedName>
    <definedName name="Z_49B0A4B7_963B_11D1_BFD1_00A02466B680_.wvu.Rows" localSheetId="67" hidden="1">[13]BOP!$A$36:$IV$36,[13]BOP!$A$44:$IV$44,[13]BOP!$A$59:$IV$59,[13]BOP!#REF!,[13]BOP!#REF!,[13]BOP!$A$79:$IV$79,[13]BOP!$A$81:$IV$88,[13]BOP!#REF!</definedName>
    <definedName name="Z_49B0A4B7_963B_11D1_BFD1_00A02466B680_.wvu.Rows" hidden="1">[13]BOP!$A$36:$IV$36,[13]BOP!$A$44:$IV$44,[13]BOP!$A$59:$IV$59,[13]BOP!#REF!,[13]BOP!#REF!,[13]BOP!$A$79:$IV$79,[13]BOP!$A$81:$IV$88,[13]BOP!#REF!</definedName>
    <definedName name="Z_49B0A4B8_963B_11D1_BFD1_00A02466B680_.wvu.Rows" localSheetId="67"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localSheetId="67"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localSheetId="67" hidden="1">[13]BOP!$A$36:$IV$36,[13]BOP!$A$44:$IV$44,[13]BOP!$A$59:$IV$59,[13]BOP!#REF!,[13]BOP!#REF!,[13]BOP!$A$79:$IV$79,[13]BOP!$A$81:$IV$88,[13]BOP!#REF!,[13]BOP!#REF!</definedName>
    <definedName name="Z_49B0A4BB_963B_11D1_BFD1_00A02466B680_.wvu.Rows" hidden="1">[13]BOP!$A$36:$IV$36,[13]BOP!$A$44:$IV$44,[13]BOP!$A$59:$IV$59,[13]BOP!#REF!,[13]BOP!#REF!,[13]BOP!$A$79:$IV$79,[13]BOP!$A$81:$IV$88,[13]BOP!#REF!,[13]BOP!#REF!</definedName>
    <definedName name="Z_49B0A4BC_963B_11D1_BFD1_00A02466B680_.wvu.Rows" localSheetId="67"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localSheetId="67" hidden="1">[13]BOP!$A$36:$IV$36,[13]BOP!$A$44:$IV$44,[13]BOP!$A$59:$IV$59,[13]BOP!#REF!,[13]BOP!#REF!,[13]BOP!$A$79:$IV$79</definedName>
    <definedName name="Z_49B0A4BD_963B_11D1_BFD1_00A02466B680_.wvu.Rows" hidden="1">[13]BOP!$A$36:$IV$36,[13]BOP!$A$44:$IV$44,[13]BOP!$A$59:$IV$59,[13]BOP!#REF!,[13]BOP!#REF!,[13]BOP!$A$79:$IV$79</definedName>
    <definedName name="Z_5F3A46A2_1A22_4FA5_A3C5_1DEBD8BB3B53_.wvu.Cols" localSheetId="2"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4" hidden="1">#REF!</definedName>
    <definedName name="Z_5F3A46A2_1A22_4FA5_A3C5_1DEBD8BB3B53_.wvu.Cols" localSheetId="67" hidden="1">#REF!</definedName>
    <definedName name="Z_5F3A46A2_1A22_4FA5_A3C5_1DEBD8BB3B53_.wvu.Cols" localSheetId="74" hidden="1">#REF!</definedName>
    <definedName name="Z_5F3A46A2_1A22_4FA5_A3C5_1DEBD8BB3B53_.wvu.Cols" localSheetId="88" hidden="1">#REF!</definedName>
    <definedName name="Z_5F3A46A2_1A22_4FA5_A3C5_1DEBD8BB3B53_.wvu.Cols" localSheetId="89" hidden="1">#REF!</definedName>
    <definedName name="Z_5F3A46A2_1A22_4FA5_A3C5_1DEBD8BB3B53_.wvu.Cols" localSheetId="90" hidden="1">#REF!</definedName>
    <definedName name="Z_5F3A46A2_1A22_4FA5_A3C5_1DEBD8BB3B53_.wvu.Cols" localSheetId="98" hidden="1">#REF!</definedName>
    <definedName name="Z_5F3A46A2_1A22_4FA5_A3C5_1DEBD8BB3B53_.wvu.Cols" localSheetId="108" hidden="1">#REF!</definedName>
    <definedName name="Z_5F3A46A2_1A22_4FA5_A3C5_1DEBD8BB3B53_.wvu.Cols" localSheetId="109" hidden="1">#REF!</definedName>
    <definedName name="Z_5F3A46A2_1A22_4FA5_A3C5_1DEBD8BB3B53_.wvu.Cols" localSheetId="110" hidden="1">#REF!</definedName>
    <definedName name="Z_5F3A46A2_1A22_4FA5_A3C5_1DEBD8BB3B53_.wvu.Cols" localSheetId="99" hidden="1">#REF!</definedName>
    <definedName name="Z_5F3A46A2_1A22_4FA5_A3C5_1DEBD8BB3B53_.wvu.Cols" localSheetId="100" hidden="1">#REF!</definedName>
    <definedName name="Z_5F3A46A2_1A22_4FA5_A3C5_1DEBD8BB3B53_.wvu.Cols" localSheetId="101" hidden="1">#REF!</definedName>
    <definedName name="Z_5F3A46A2_1A22_4FA5_A3C5_1DEBD8BB3B53_.wvu.Cols" localSheetId="102" hidden="1">#REF!</definedName>
    <definedName name="Z_5F3A46A2_1A22_4FA5_A3C5_1DEBD8BB3B53_.wvu.Cols" localSheetId="103" hidden="1">#REF!</definedName>
    <definedName name="Z_5F3A46A2_1A22_4FA5_A3C5_1DEBD8BB3B53_.wvu.Cols" localSheetId="104" hidden="1">#REF!</definedName>
    <definedName name="Z_5F3A46A2_1A22_4FA5_A3C5_1DEBD8BB3B53_.wvu.Cols" localSheetId="105" hidden="1">#REF!</definedName>
    <definedName name="Z_5F3A46A2_1A22_4FA5_A3C5_1DEBD8BB3B53_.wvu.Cols" localSheetId="106" hidden="1">#REF!</definedName>
    <definedName name="Z_5F3A46A2_1A22_4FA5_A3C5_1DEBD8BB3B53_.wvu.Cols" localSheetId="107" hidden="1">#REF!</definedName>
    <definedName name="Z_5F3A46A2_1A22_4FA5_A3C5_1DEBD8BB3B53_.wvu.Cols" hidden="1">#REF!</definedName>
    <definedName name="Z_5F3A46A2_1A22_4FA5_A3C5_1DEBD8BB3B53_.wvu.PrintArea" localSheetId="2"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4" hidden="1">#REF!</definedName>
    <definedName name="Z_5F3A46A2_1A22_4FA5_A3C5_1DEBD8BB3B53_.wvu.PrintArea" localSheetId="67" hidden="1">#REF!</definedName>
    <definedName name="Z_5F3A46A2_1A22_4FA5_A3C5_1DEBD8BB3B53_.wvu.PrintArea" localSheetId="74" hidden="1">#REF!</definedName>
    <definedName name="Z_5F3A46A2_1A22_4FA5_A3C5_1DEBD8BB3B53_.wvu.PrintArea" localSheetId="88" hidden="1">#REF!</definedName>
    <definedName name="Z_5F3A46A2_1A22_4FA5_A3C5_1DEBD8BB3B53_.wvu.PrintArea" localSheetId="89" hidden="1">#REF!</definedName>
    <definedName name="Z_5F3A46A2_1A22_4FA5_A3C5_1DEBD8BB3B53_.wvu.PrintArea" localSheetId="90" hidden="1">#REF!</definedName>
    <definedName name="Z_5F3A46A2_1A22_4FA5_A3C5_1DEBD8BB3B53_.wvu.PrintArea" localSheetId="98" hidden="1">#REF!</definedName>
    <definedName name="Z_5F3A46A2_1A22_4FA5_A3C5_1DEBD8BB3B53_.wvu.PrintArea" localSheetId="108" hidden="1">#REF!</definedName>
    <definedName name="Z_5F3A46A2_1A22_4FA5_A3C5_1DEBD8BB3B53_.wvu.PrintArea" localSheetId="109" hidden="1">#REF!</definedName>
    <definedName name="Z_5F3A46A2_1A22_4FA5_A3C5_1DEBD8BB3B53_.wvu.PrintArea" localSheetId="110" hidden="1">#REF!</definedName>
    <definedName name="Z_5F3A46A2_1A22_4FA5_A3C5_1DEBD8BB3B53_.wvu.PrintArea" localSheetId="99" hidden="1">#REF!</definedName>
    <definedName name="Z_5F3A46A2_1A22_4FA5_A3C5_1DEBD8BB3B53_.wvu.PrintArea" localSheetId="100" hidden="1">#REF!</definedName>
    <definedName name="Z_5F3A46A2_1A22_4FA5_A3C5_1DEBD8BB3B53_.wvu.PrintArea" localSheetId="101" hidden="1">#REF!</definedName>
    <definedName name="Z_5F3A46A2_1A22_4FA5_A3C5_1DEBD8BB3B53_.wvu.PrintArea" localSheetId="102" hidden="1">#REF!</definedName>
    <definedName name="Z_5F3A46A2_1A22_4FA5_A3C5_1DEBD8BB3B53_.wvu.PrintArea" localSheetId="103" hidden="1">#REF!</definedName>
    <definedName name="Z_5F3A46A2_1A22_4FA5_A3C5_1DEBD8BB3B53_.wvu.PrintArea" localSheetId="104" hidden="1">#REF!</definedName>
    <definedName name="Z_5F3A46A2_1A22_4FA5_A3C5_1DEBD8BB3B53_.wvu.PrintArea" localSheetId="105" hidden="1">#REF!</definedName>
    <definedName name="Z_5F3A46A2_1A22_4FA5_A3C5_1DEBD8BB3B53_.wvu.PrintArea" localSheetId="106" hidden="1">#REF!</definedName>
    <definedName name="Z_5F3A46A2_1A22_4FA5_A3C5_1DEBD8BB3B53_.wvu.PrintArea" localSheetId="107" hidden="1">#REF!</definedName>
    <definedName name="Z_5F3A46A2_1A22_4FA5_A3C5_1DEBD8BB3B53_.wvu.PrintArea" hidden="1">#REF!</definedName>
    <definedName name="Z_5F3A46A2_1A22_4FA5_A3C5_1DEBD8BB3B53_.wvu.PrintTitles" localSheetId="2"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4" hidden="1">#REF!</definedName>
    <definedName name="Z_5F3A46A2_1A22_4FA5_A3C5_1DEBD8BB3B53_.wvu.PrintTitles" localSheetId="67" hidden="1">#REF!</definedName>
    <definedName name="Z_5F3A46A2_1A22_4FA5_A3C5_1DEBD8BB3B53_.wvu.PrintTitles" localSheetId="74" hidden="1">#REF!</definedName>
    <definedName name="Z_5F3A46A2_1A22_4FA5_A3C5_1DEBD8BB3B53_.wvu.PrintTitles" localSheetId="88" hidden="1">#REF!</definedName>
    <definedName name="Z_5F3A46A2_1A22_4FA5_A3C5_1DEBD8BB3B53_.wvu.PrintTitles" localSheetId="89" hidden="1">#REF!</definedName>
    <definedName name="Z_5F3A46A2_1A22_4FA5_A3C5_1DEBD8BB3B53_.wvu.PrintTitles" localSheetId="90" hidden="1">#REF!</definedName>
    <definedName name="Z_5F3A46A2_1A22_4FA5_A3C5_1DEBD8BB3B53_.wvu.PrintTitles" localSheetId="98" hidden="1">#REF!</definedName>
    <definedName name="Z_5F3A46A2_1A22_4FA5_A3C5_1DEBD8BB3B53_.wvu.PrintTitles" localSheetId="108" hidden="1">#REF!</definedName>
    <definedName name="Z_5F3A46A2_1A22_4FA5_A3C5_1DEBD8BB3B53_.wvu.PrintTitles" localSheetId="109" hidden="1">#REF!</definedName>
    <definedName name="Z_5F3A46A2_1A22_4FA5_A3C5_1DEBD8BB3B53_.wvu.PrintTitles" localSheetId="110" hidden="1">#REF!</definedName>
    <definedName name="Z_5F3A46A2_1A22_4FA5_A3C5_1DEBD8BB3B53_.wvu.PrintTitles" localSheetId="99" hidden="1">#REF!</definedName>
    <definedName name="Z_5F3A46A2_1A22_4FA5_A3C5_1DEBD8BB3B53_.wvu.PrintTitles" localSheetId="100" hidden="1">#REF!</definedName>
    <definedName name="Z_5F3A46A2_1A22_4FA5_A3C5_1DEBD8BB3B53_.wvu.PrintTitles" localSheetId="101" hidden="1">#REF!</definedName>
    <definedName name="Z_5F3A46A2_1A22_4FA5_A3C5_1DEBD8BB3B53_.wvu.PrintTitles" localSheetId="102" hidden="1">#REF!</definedName>
    <definedName name="Z_5F3A46A2_1A22_4FA5_A3C5_1DEBD8BB3B53_.wvu.PrintTitles" localSheetId="103" hidden="1">#REF!</definedName>
    <definedName name="Z_5F3A46A2_1A22_4FA5_A3C5_1DEBD8BB3B53_.wvu.PrintTitles" localSheetId="104" hidden="1">#REF!</definedName>
    <definedName name="Z_5F3A46A2_1A22_4FA5_A3C5_1DEBD8BB3B53_.wvu.PrintTitles" localSheetId="105" hidden="1">#REF!</definedName>
    <definedName name="Z_5F3A46A2_1A22_4FA5_A3C5_1DEBD8BB3B53_.wvu.PrintTitles" localSheetId="106" hidden="1">#REF!</definedName>
    <definedName name="Z_5F3A46A2_1A22_4FA5_A3C5_1DEBD8BB3B53_.wvu.PrintTitles" localSheetId="107" hidden="1">#REF!</definedName>
    <definedName name="Z_5F3A46A2_1A22_4FA5_A3C5_1DEBD8BB3B53_.wvu.PrintTitles" hidden="1">#REF!</definedName>
    <definedName name="Z_5F3A46A2_1A22_4FA5_A3C5_1DEBD8BB3B53_.wvu.Rows" localSheetId="2"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localSheetId="63" hidden="1">#REF!</definedName>
    <definedName name="Z_5F3A46A2_1A22_4FA5_A3C5_1DEBD8BB3B53_.wvu.Rows" localSheetId="64" hidden="1">#REF!</definedName>
    <definedName name="Z_5F3A46A2_1A22_4FA5_A3C5_1DEBD8BB3B53_.wvu.Rows" localSheetId="67" hidden="1">#REF!</definedName>
    <definedName name="Z_5F3A46A2_1A22_4FA5_A3C5_1DEBD8BB3B53_.wvu.Rows" localSheetId="74" hidden="1">#REF!</definedName>
    <definedName name="Z_5F3A46A2_1A22_4FA5_A3C5_1DEBD8BB3B53_.wvu.Rows" localSheetId="88" hidden="1">#REF!</definedName>
    <definedName name="Z_5F3A46A2_1A22_4FA5_A3C5_1DEBD8BB3B53_.wvu.Rows" localSheetId="89" hidden="1">#REF!</definedName>
    <definedName name="Z_5F3A46A2_1A22_4FA5_A3C5_1DEBD8BB3B53_.wvu.Rows" localSheetId="90" hidden="1">#REF!</definedName>
    <definedName name="Z_5F3A46A2_1A22_4FA5_A3C5_1DEBD8BB3B53_.wvu.Rows" hidden="1">#REF!</definedName>
    <definedName name="Z_74C160A3_8CC4_43EE_B160_FE6E5DF190C3_.wvu.PrintArea" localSheetId="64" hidden="1">'T 6.1'!$A$2:$I$44</definedName>
    <definedName name="Z_74C160A3_8CC4_43EE_B160_FE6E5DF190C3_.wvu.Rows" localSheetId="64" hidden="1">'T 6.1'!#REF!</definedName>
    <definedName name="Z_95224721_0485_11D4_BFD1_00508B5F4DA4_.wvu.Cols" localSheetId="2"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67" hidden="1">#REF!</definedName>
    <definedName name="Z_95224721_0485_11D4_BFD1_00508B5F4DA4_.wvu.Cols" localSheetId="74" hidden="1">#REF!</definedName>
    <definedName name="Z_95224721_0485_11D4_BFD1_00508B5F4DA4_.wvu.Cols" localSheetId="88" hidden="1">#REF!</definedName>
    <definedName name="Z_95224721_0485_11D4_BFD1_00508B5F4DA4_.wvu.Cols" localSheetId="89" hidden="1">#REF!</definedName>
    <definedName name="Z_95224721_0485_11D4_BFD1_00508B5F4DA4_.wvu.Cols" localSheetId="90" hidden="1">#REF!</definedName>
    <definedName name="Z_95224721_0485_11D4_BFD1_00508B5F4DA4_.wvu.Cols" hidden="1">#REF!</definedName>
    <definedName name="Z_9E0C48F8_FFCC_11D1_98BA_00C04FC96ABD_.wvu.Rows" localSheetId="2" hidden="1">[13]BOP!$A$36:$IV$36,[13]BOP!$A$44:$IV$44,[13]BOP!$A$59:$IV$59,[13]BOP!#REF!,[13]BOP!#REF!,[13]BOP!$A$81:$IV$88</definedName>
    <definedName name="Z_9E0C48F8_FFCC_11D1_98BA_00C04FC96ABD_.wvu.Rows" localSheetId="67" hidden="1">[13]BOP!$A$36:$IV$36,[13]BOP!$A$44:$IV$44,[13]BOP!$A$59:$IV$59,[13]BOP!#REF!,[13]BOP!#REF!,[13]BOP!$A$81:$IV$88</definedName>
    <definedName name="Z_9E0C48F8_FFCC_11D1_98BA_00C04FC96ABD_.wvu.Rows" hidden="1">[13]BOP!$A$36:$IV$36,[13]BOP!$A$44:$IV$44,[13]BOP!$A$59:$IV$59,[13]BOP!#REF!,[13]BOP!#REF!,[13]BOP!$A$81:$IV$88</definedName>
    <definedName name="Z_9E0C48F9_FFCC_11D1_98BA_00C04FC96ABD_.wvu.Rows" localSheetId="67"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localSheetId="67"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localSheetId="67"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2" hidden="1">[13]BOP!$A$36:$IV$36,[13]BOP!$A$44:$IV$44,[13]BOP!$A$59:$IV$59,[13]BOP!#REF!,[13]BOP!#REF!,[13]BOP!$A$79:$IV$79,[13]BOP!$A$81:$IV$88,[13]BOP!#REF!</definedName>
    <definedName name="Z_9E0C48FC_FFCC_11D1_98BA_00C04FC96ABD_.wvu.Rows" localSheetId="67" hidden="1">[13]BOP!$A$36:$IV$36,[13]BOP!$A$44:$IV$44,[13]BOP!$A$59:$IV$59,[13]BOP!#REF!,[13]BOP!#REF!,[13]BOP!$A$79:$IV$79,[13]BOP!$A$81:$IV$88,[13]BOP!#REF!</definedName>
    <definedName name="Z_9E0C48FC_FFCC_11D1_98BA_00C04FC96ABD_.wvu.Rows" hidden="1">[13]BOP!$A$36:$IV$36,[13]BOP!$A$44:$IV$44,[13]BOP!$A$59:$IV$59,[13]BOP!#REF!,[13]BOP!#REF!,[13]BOP!$A$79:$IV$79,[13]BOP!$A$81:$IV$88,[13]BOP!#REF!</definedName>
    <definedName name="Z_9E0C48FD_FFCC_11D1_98BA_00C04FC96ABD_.wvu.Rows" localSheetId="67" hidden="1">[13]BOP!$A$36:$IV$36,[13]BOP!$A$44:$IV$44,[13]BOP!$A$59:$IV$59,[13]BOP!#REF!,[13]BOP!#REF!,[13]BOP!$A$79:$IV$79,[13]BOP!$A$81:$IV$88</definedName>
    <definedName name="Z_9E0C48FD_FFCC_11D1_98BA_00C04FC96ABD_.wvu.Rows" hidden="1">[13]BOP!$A$36:$IV$36,[13]BOP!$A$44:$IV$44,[13]BOP!$A$59:$IV$59,[13]BOP!#REF!,[13]BOP!#REF!,[13]BOP!$A$79:$IV$79,[13]BOP!$A$81:$IV$88</definedName>
    <definedName name="Z_9E0C48FE_FFCC_11D1_98BA_00C04FC96ABD_.wvu.Rows" localSheetId="2" hidden="1">[13]BOP!$A$36:$IV$36,[13]BOP!$A$44:$IV$44,[13]BOP!$A$59:$IV$59,[13]BOP!#REF!,[13]BOP!#REF!,[13]BOP!$A$79:$IV$79,[13]BOP!#REF!</definedName>
    <definedName name="Z_9E0C48FE_FFCC_11D1_98BA_00C04FC96ABD_.wvu.Rows" localSheetId="56" hidden="1">[13]BOP!$A$36:$IV$36,[13]BOP!$A$44:$IV$44,[13]BOP!$A$59:$IV$59,[13]BOP!#REF!,[13]BOP!#REF!,[13]BOP!$A$79:$IV$79,[13]BOP!#REF!</definedName>
    <definedName name="Z_9E0C48FE_FFCC_11D1_98BA_00C04FC96ABD_.wvu.Rows" localSheetId="57" hidden="1">[13]BOP!$A$36:$IV$36,[13]BOP!$A$44:$IV$44,[13]BOP!$A$59:$IV$59,[13]BOP!#REF!,[13]BOP!#REF!,[13]BOP!$A$79:$IV$79,[13]BOP!#REF!</definedName>
    <definedName name="Z_9E0C48FE_FFCC_11D1_98BA_00C04FC96ABD_.wvu.Rows" localSheetId="58" hidden="1">[13]BOP!$A$36:$IV$36,[13]BOP!$A$44:$IV$44,[13]BOP!$A$59:$IV$59,[13]BOP!#REF!,[13]BOP!#REF!,[13]BOP!$A$79:$IV$79,[13]BOP!#REF!</definedName>
    <definedName name="Z_9E0C48FE_FFCC_11D1_98BA_00C04FC96ABD_.wvu.Rows" localSheetId="59" hidden="1">[13]BOP!$A$36:$IV$36,[13]BOP!$A$44:$IV$44,[13]BOP!$A$59:$IV$59,[13]BOP!#REF!,[13]BOP!#REF!,[13]BOP!$A$79:$IV$79,[13]BOP!#REF!</definedName>
    <definedName name="Z_9E0C48FE_FFCC_11D1_98BA_00C04FC96ABD_.wvu.Rows" localSheetId="60" hidden="1">[13]BOP!$A$36:$IV$36,[13]BOP!$A$44:$IV$44,[13]BOP!$A$59:$IV$59,[13]BOP!#REF!,[13]BOP!#REF!,[13]BOP!$A$79:$IV$79,[13]BOP!#REF!</definedName>
    <definedName name="Z_9E0C48FE_FFCC_11D1_98BA_00C04FC96ABD_.wvu.Rows" localSheetId="61" hidden="1">[13]BOP!$A$36:$IV$36,[13]BOP!$A$44:$IV$44,[13]BOP!$A$59:$IV$59,[13]BOP!#REF!,[13]BOP!#REF!,[13]BOP!$A$79:$IV$79,[13]BOP!#REF!</definedName>
    <definedName name="Z_9E0C48FE_FFCC_11D1_98BA_00C04FC96ABD_.wvu.Rows" localSheetId="62" hidden="1">[13]BOP!$A$36:$IV$36,[13]BOP!$A$44:$IV$44,[13]BOP!$A$59:$IV$59,[13]BOP!#REF!,[13]BOP!#REF!,[13]BOP!$A$79:$IV$79,[13]BOP!#REF!</definedName>
    <definedName name="Z_9E0C48FE_FFCC_11D1_98BA_00C04FC96ABD_.wvu.Rows" localSheetId="63" hidden="1">[13]BOP!$A$36:$IV$36,[13]BOP!$A$44:$IV$44,[13]BOP!$A$59:$IV$59,[13]BOP!#REF!,[13]BOP!#REF!,[13]BOP!$A$79:$IV$79,[13]BOP!#REF!</definedName>
    <definedName name="Z_9E0C48FE_FFCC_11D1_98BA_00C04FC96ABD_.wvu.Rows" localSheetId="64" hidden="1">[13]BOP!$A$36:$IV$36,[13]BOP!$A$44:$IV$44,[13]BOP!$A$59:$IV$59,[13]BOP!#REF!,[13]BOP!#REF!,[13]BOP!$A$79:$IV$79,[13]BOP!#REF!</definedName>
    <definedName name="Z_9E0C48FE_FFCC_11D1_98BA_00C04FC96ABD_.wvu.Rows" localSheetId="67" hidden="1">[13]BOP!$A$36:$IV$36,[13]BOP!$A$44:$IV$44,[13]BOP!$A$59:$IV$59,[13]BOP!#REF!,[13]BOP!#REF!,[13]BOP!$A$79:$IV$79,[13]BOP!#REF!</definedName>
    <definedName name="Z_9E0C48FE_FFCC_11D1_98BA_00C04FC96ABD_.wvu.Rows" localSheetId="74" hidden="1">[13]BOP!$A$36:$IV$36,[13]BOP!$A$44:$IV$44,[13]BOP!$A$59:$IV$59,[13]BOP!#REF!,[13]BOP!#REF!,[13]BOP!$A$79:$IV$79,[13]BOP!#REF!</definedName>
    <definedName name="Z_9E0C48FE_FFCC_11D1_98BA_00C04FC96ABD_.wvu.Rows" localSheetId="88" hidden="1">[13]BOP!$A$36:$IV$36,[13]BOP!$A$44:$IV$44,[13]BOP!$A$59:$IV$59,[13]BOP!#REF!,[13]BOP!#REF!,[13]BOP!$A$79:$IV$79,[13]BOP!#REF!</definedName>
    <definedName name="Z_9E0C48FE_FFCC_11D1_98BA_00C04FC96ABD_.wvu.Rows" localSheetId="89" hidden="1">[13]BOP!$A$36:$IV$36,[13]BOP!$A$44:$IV$44,[13]BOP!$A$59:$IV$59,[13]BOP!#REF!,[13]BOP!#REF!,[13]BOP!$A$79:$IV$79,[13]BOP!#REF!</definedName>
    <definedName name="Z_9E0C48FE_FFCC_11D1_98BA_00C04FC96ABD_.wvu.Rows" localSheetId="90" hidden="1">[13]BOP!$A$36:$IV$36,[13]BOP!$A$44:$IV$44,[13]BOP!$A$59:$IV$59,[13]BOP!#REF!,[13]BOP!#REF!,[13]BOP!$A$79:$IV$79,[13]BOP!#REF!</definedName>
    <definedName name="Z_9E0C48FE_FFCC_11D1_98BA_00C04FC96ABD_.wvu.Rows" localSheetId="98" hidden="1">[13]BOP!$A$36:$IV$36,[13]BOP!$A$44:$IV$44,[13]BOP!$A$59:$IV$59,[13]BOP!#REF!,[13]BOP!#REF!,[13]BOP!$A$79:$IV$79,[13]BOP!#REF!</definedName>
    <definedName name="Z_9E0C48FE_FFCC_11D1_98BA_00C04FC96ABD_.wvu.Rows" localSheetId="108" hidden="1">[13]BOP!$A$36:$IV$36,[13]BOP!$A$44:$IV$44,[13]BOP!$A$59:$IV$59,[13]BOP!#REF!,[13]BOP!#REF!,[13]BOP!$A$79:$IV$79,[13]BOP!#REF!</definedName>
    <definedName name="Z_9E0C48FE_FFCC_11D1_98BA_00C04FC96ABD_.wvu.Rows" localSheetId="109" hidden="1">[13]BOP!$A$36:$IV$36,[13]BOP!$A$44:$IV$44,[13]BOP!$A$59:$IV$59,[13]BOP!#REF!,[13]BOP!#REF!,[13]BOP!$A$79:$IV$79,[13]BOP!#REF!</definedName>
    <definedName name="Z_9E0C48FE_FFCC_11D1_98BA_00C04FC96ABD_.wvu.Rows" localSheetId="110" hidden="1">[13]BOP!$A$36:$IV$36,[13]BOP!$A$44:$IV$44,[13]BOP!$A$59:$IV$59,[13]BOP!#REF!,[13]BOP!#REF!,[13]BOP!$A$79:$IV$79,[13]BOP!#REF!</definedName>
    <definedName name="Z_9E0C48FE_FFCC_11D1_98BA_00C04FC96ABD_.wvu.Rows" localSheetId="99" hidden="1">[13]BOP!$A$36:$IV$36,[13]BOP!$A$44:$IV$44,[13]BOP!$A$59:$IV$59,[13]BOP!#REF!,[13]BOP!#REF!,[13]BOP!$A$79:$IV$79,[13]BOP!#REF!</definedName>
    <definedName name="Z_9E0C48FE_FFCC_11D1_98BA_00C04FC96ABD_.wvu.Rows" localSheetId="100" hidden="1">[13]BOP!$A$36:$IV$36,[13]BOP!$A$44:$IV$44,[13]BOP!$A$59:$IV$59,[13]BOP!#REF!,[13]BOP!#REF!,[13]BOP!$A$79:$IV$79,[13]BOP!#REF!</definedName>
    <definedName name="Z_9E0C48FE_FFCC_11D1_98BA_00C04FC96ABD_.wvu.Rows" localSheetId="101" hidden="1">[13]BOP!$A$36:$IV$36,[13]BOP!$A$44:$IV$44,[13]BOP!$A$59:$IV$59,[13]BOP!#REF!,[13]BOP!#REF!,[13]BOP!$A$79:$IV$79,[13]BOP!#REF!</definedName>
    <definedName name="Z_9E0C48FE_FFCC_11D1_98BA_00C04FC96ABD_.wvu.Rows" localSheetId="102" hidden="1">[13]BOP!$A$36:$IV$36,[13]BOP!$A$44:$IV$44,[13]BOP!$A$59:$IV$59,[13]BOP!#REF!,[13]BOP!#REF!,[13]BOP!$A$79:$IV$79,[13]BOP!#REF!</definedName>
    <definedName name="Z_9E0C48FE_FFCC_11D1_98BA_00C04FC96ABD_.wvu.Rows" localSheetId="103" hidden="1">[13]BOP!$A$36:$IV$36,[13]BOP!$A$44:$IV$44,[13]BOP!$A$59:$IV$59,[13]BOP!#REF!,[13]BOP!#REF!,[13]BOP!$A$79:$IV$79,[13]BOP!#REF!</definedName>
    <definedName name="Z_9E0C48FE_FFCC_11D1_98BA_00C04FC96ABD_.wvu.Rows" localSheetId="104" hidden="1">[13]BOP!$A$36:$IV$36,[13]BOP!$A$44:$IV$44,[13]BOP!$A$59:$IV$59,[13]BOP!#REF!,[13]BOP!#REF!,[13]BOP!$A$79:$IV$79,[13]BOP!#REF!</definedName>
    <definedName name="Z_9E0C48FE_FFCC_11D1_98BA_00C04FC96ABD_.wvu.Rows" localSheetId="105" hidden="1">[13]BOP!$A$36:$IV$36,[13]BOP!$A$44:$IV$44,[13]BOP!$A$59:$IV$59,[13]BOP!#REF!,[13]BOP!#REF!,[13]BOP!$A$79:$IV$79,[13]BOP!#REF!</definedName>
    <definedName name="Z_9E0C48FE_FFCC_11D1_98BA_00C04FC96ABD_.wvu.Rows" localSheetId="106" hidden="1">[13]BOP!$A$36:$IV$36,[13]BOP!$A$44:$IV$44,[13]BOP!$A$59:$IV$59,[13]BOP!#REF!,[13]BOP!#REF!,[13]BOP!$A$79:$IV$79,[13]BOP!#REF!</definedName>
    <definedName name="Z_9E0C48FE_FFCC_11D1_98BA_00C04FC96ABD_.wvu.Rows" localSheetId="107" hidden="1">[13]BOP!$A$36:$IV$36,[13]BOP!$A$44:$IV$44,[13]BOP!$A$59:$IV$59,[13]BOP!#REF!,[13]BOP!#REF!,[13]BOP!$A$79:$IV$79,[13]BOP!#REF!</definedName>
    <definedName name="Z_9E0C48FE_FFCC_11D1_98BA_00C04FC96ABD_.wvu.Rows" hidden="1">[13]BOP!$A$36:$IV$36,[13]BOP!$A$44:$IV$44,[13]BOP!$A$59:$IV$59,[13]BOP!#REF!,[13]BOP!#REF!,[13]BOP!$A$79:$IV$79,[13]BOP!#REF!</definedName>
    <definedName name="Z_9E0C48FF_FFCC_11D1_98BA_00C04FC96ABD_.wvu.Rows" localSheetId="67" hidden="1">[13]BOP!$A$36:$IV$36,[13]BOP!$A$44:$IV$44,[13]BOP!$A$59:$IV$59,[13]BOP!#REF!,[13]BOP!#REF!,[13]BOP!$A$79:$IV$79,[13]BOP!$A$81:$IV$88,[13]BOP!#REF!</definedName>
    <definedName name="Z_9E0C48FF_FFCC_11D1_98BA_00C04FC96ABD_.wvu.Rows" hidden="1">[13]BOP!$A$36:$IV$36,[13]BOP!$A$44:$IV$44,[13]BOP!$A$59:$IV$59,[13]BOP!#REF!,[13]BOP!#REF!,[13]BOP!$A$79:$IV$79,[13]BOP!$A$81:$IV$88,[13]BOP!#REF!</definedName>
    <definedName name="Z_9E0C4900_FFCC_11D1_98BA_00C04FC96ABD_.wvu.Rows" localSheetId="67"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localSheetId="67"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2" hidden="1">[13]BOP!$A$36:$IV$36,[13]BOP!$A$44:$IV$44,[13]BOP!$A$59:$IV$59,[13]BOP!#REF!,[13]BOP!#REF!,[13]BOP!$A$79:$IV$79,[13]BOP!$A$81:$IV$88,[13]BOP!#REF!,[13]BOP!#REF!</definedName>
    <definedName name="Z_9E0C4903_FFCC_11D1_98BA_00C04FC96ABD_.wvu.Rows" localSheetId="67" hidden="1">[13]BOP!$A$36:$IV$36,[13]BOP!$A$44:$IV$44,[13]BOP!$A$59:$IV$59,[13]BOP!#REF!,[13]BOP!#REF!,[13]BOP!$A$79:$IV$79,[13]BOP!$A$81:$IV$88,[13]BOP!#REF!,[13]BOP!#REF!</definedName>
    <definedName name="Z_9E0C4903_FFCC_11D1_98BA_00C04FC96ABD_.wvu.Rows" hidden="1">[13]BOP!$A$36:$IV$36,[13]BOP!$A$44:$IV$44,[13]BOP!$A$59:$IV$59,[13]BOP!#REF!,[13]BOP!#REF!,[13]BOP!$A$79:$IV$79,[13]BOP!$A$81:$IV$88,[13]BOP!#REF!,[13]BOP!#REF!</definedName>
    <definedName name="Z_9E0C4904_FFCC_11D1_98BA_00C04FC96ABD_.wvu.Rows" localSheetId="67"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localSheetId="67" hidden="1">[13]BOP!$A$36:$IV$36,[13]BOP!$A$44:$IV$44,[13]BOP!$A$59:$IV$59,[13]BOP!#REF!,[13]BOP!#REF!,[13]BOP!$A$79:$IV$79</definedName>
    <definedName name="Z_9E0C4905_FFCC_11D1_98BA_00C04FC96ABD_.wvu.Rows" hidden="1">[13]BOP!$A$36:$IV$36,[13]BOP!$A$44:$IV$44,[13]BOP!$A$59:$IV$59,[13]BOP!#REF!,[13]BOP!#REF!,[13]BOP!$A$79:$IV$79</definedName>
    <definedName name="Z_A07BE8BB_75CF_435D_B62F_AC1B4F44DC30_.wvu.Cols" localSheetId="64" hidden="1">'T 6.1'!#REF!</definedName>
    <definedName name="Z_A07BE8BB_75CF_435D_B62F_AC1B4F44DC30_.wvu.PrintArea" localSheetId="64" hidden="1">'T 6.1'!$A$2:$I$44</definedName>
    <definedName name="Z_A07BE8BB_75CF_435D_B62F_AC1B4F44DC30_.wvu.Rows" localSheetId="64" hidden="1">'T 6.1'!#REF!</definedName>
    <definedName name="Z_A9EAD3C4_08E7_4685_86FF_2923C72DF704_.wvu.Cols" localSheetId="64" hidden="1">'T 6.1'!#REF!</definedName>
    <definedName name="Z_A9EAD3C4_08E7_4685_86FF_2923C72DF704_.wvu.PrintArea" localSheetId="64" hidden="1">'T 6.1'!$A$2:$I$44</definedName>
    <definedName name="Z_A9EAD3C4_08E7_4685_86FF_2923C72DF704_.wvu.Rows" localSheetId="64" hidden="1">'T 6.1'!#REF!</definedName>
    <definedName name="Z_B42A6DB0_4BBC_4C56_99FE_2A570E185D3E_.wvu.Cols" localSheetId="64" hidden="1">'T 6.1'!#REF!</definedName>
    <definedName name="Z_B42A6DB0_4BBC_4C56_99FE_2A570E185D3E_.wvu.PrintArea" localSheetId="64" hidden="1">'T 6.1'!$A$2:$I$44</definedName>
    <definedName name="Z_B42A6DB0_4BBC_4C56_99FE_2A570E185D3E_.wvu.Rows" localSheetId="64" hidden="1">'T 6.1'!#REF!</definedName>
    <definedName name="Z_C21FAE85_013A_11D2_98BD_00C04FC96ABD_.wvu.Rows" localSheetId="67" hidden="1">[13]BOP!$A$36:$IV$36,[13]BOP!$A$44:$IV$44,[13]BOP!$A$59:$IV$59,[13]BOP!#REF!,[13]BOP!#REF!,[13]BOP!$A$81:$IV$88</definedName>
    <definedName name="Z_C21FAE85_013A_11D2_98BD_00C04FC96ABD_.wvu.Rows" hidden="1">[13]BOP!$A$36:$IV$36,[13]BOP!$A$44:$IV$44,[13]BOP!$A$59:$IV$59,[13]BOP!#REF!,[13]BOP!#REF!,[13]BOP!$A$81:$IV$88</definedName>
    <definedName name="Z_C21FAE86_013A_11D2_98BD_00C04FC96ABD_.wvu.Rows" localSheetId="67"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localSheetId="67"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localSheetId="67"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localSheetId="67" hidden="1">[13]BOP!$A$36:$IV$36,[13]BOP!$A$44:$IV$44,[13]BOP!$A$59:$IV$59,[13]BOP!#REF!,[13]BOP!#REF!,[13]BOP!$A$79:$IV$79,[13]BOP!$A$81:$IV$88,[13]BOP!#REF!</definedName>
    <definedName name="Z_C21FAE89_013A_11D2_98BD_00C04FC96ABD_.wvu.Rows" hidden="1">[13]BOP!$A$36:$IV$36,[13]BOP!$A$44:$IV$44,[13]BOP!$A$59:$IV$59,[13]BOP!#REF!,[13]BOP!#REF!,[13]BOP!$A$79:$IV$79,[13]BOP!$A$81:$IV$88,[13]BOP!#REF!</definedName>
    <definedName name="Z_C21FAE8A_013A_11D2_98BD_00C04FC96ABD_.wvu.Rows" localSheetId="67" hidden="1">[13]BOP!$A$36:$IV$36,[13]BOP!$A$44:$IV$44,[13]BOP!$A$59:$IV$59,[13]BOP!#REF!,[13]BOP!#REF!,[13]BOP!$A$79:$IV$79,[13]BOP!$A$81:$IV$88</definedName>
    <definedName name="Z_C21FAE8A_013A_11D2_98BD_00C04FC96ABD_.wvu.Rows" hidden="1">[13]BOP!$A$36:$IV$36,[13]BOP!$A$44:$IV$44,[13]BOP!$A$59:$IV$59,[13]BOP!#REF!,[13]BOP!#REF!,[13]BOP!$A$79:$IV$79,[13]BOP!$A$81:$IV$88</definedName>
    <definedName name="Z_C21FAE8B_013A_11D2_98BD_00C04FC96ABD_.wvu.Rows" localSheetId="2" hidden="1">[13]BOP!$A$36:$IV$36,[13]BOP!$A$44:$IV$44,[13]BOP!$A$59:$IV$59,[13]BOP!#REF!,[13]BOP!#REF!,[13]BOP!$A$79:$IV$79,[13]BOP!#REF!</definedName>
    <definedName name="Z_C21FAE8B_013A_11D2_98BD_00C04FC96ABD_.wvu.Rows" localSheetId="56" hidden="1">[13]BOP!$A$36:$IV$36,[13]BOP!$A$44:$IV$44,[13]BOP!$A$59:$IV$59,[13]BOP!#REF!,[13]BOP!#REF!,[13]BOP!$A$79:$IV$79,[13]BOP!#REF!</definedName>
    <definedName name="Z_C21FAE8B_013A_11D2_98BD_00C04FC96ABD_.wvu.Rows" localSheetId="57" hidden="1">[13]BOP!$A$36:$IV$36,[13]BOP!$A$44:$IV$44,[13]BOP!$A$59:$IV$59,[13]BOP!#REF!,[13]BOP!#REF!,[13]BOP!$A$79:$IV$79,[13]BOP!#REF!</definedName>
    <definedName name="Z_C21FAE8B_013A_11D2_98BD_00C04FC96ABD_.wvu.Rows" localSheetId="58" hidden="1">[13]BOP!$A$36:$IV$36,[13]BOP!$A$44:$IV$44,[13]BOP!$A$59:$IV$59,[13]BOP!#REF!,[13]BOP!#REF!,[13]BOP!$A$79:$IV$79,[13]BOP!#REF!</definedName>
    <definedName name="Z_C21FAE8B_013A_11D2_98BD_00C04FC96ABD_.wvu.Rows" localSheetId="59" hidden="1">[13]BOP!$A$36:$IV$36,[13]BOP!$A$44:$IV$44,[13]BOP!$A$59:$IV$59,[13]BOP!#REF!,[13]BOP!#REF!,[13]BOP!$A$79:$IV$79,[13]BOP!#REF!</definedName>
    <definedName name="Z_C21FAE8B_013A_11D2_98BD_00C04FC96ABD_.wvu.Rows" localSheetId="60" hidden="1">[13]BOP!$A$36:$IV$36,[13]BOP!$A$44:$IV$44,[13]BOP!$A$59:$IV$59,[13]BOP!#REF!,[13]BOP!#REF!,[13]BOP!$A$79:$IV$79,[13]BOP!#REF!</definedName>
    <definedName name="Z_C21FAE8B_013A_11D2_98BD_00C04FC96ABD_.wvu.Rows" localSheetId="61" hidden="1">[13]BOP!$A$36:$IV$36,[13]BOP!$A$44:$IV$44,[13]BOP!$A$59:$IV$59,[13]BOP!#REF!,[13]BOP!#REF!,[13]BOP!$A$79:$IV$79,[13]BOP!#REF!</definedName>
    <definedName name="Z_C21FAE8B_013A_11D2_98BD_00C04FC96ABD_.wvu.Rows" localSheetId="62" hidden="1">[13]BOP!$A$36:$IV$36,[13]BOP!$A$44:$IV$44,[13]BOP!$A$59:$IV$59,[13]BOP!#REF!,[13]BOP!#REF!,[13]BOP!$A$79:$IV$79,[13]BOP!#REF!</definedName>
    <definedName name="Z_C21FAE8B_013A_11D2_98BD_00C04FC96ABD_.wvu.Rows" localSheetId="63" hidden="1">[13]BOP!$A$36:$IV$36,[13]BOP!$A$44:$IV$44,[13]BOP!$A$59:$IV$59,[13]BOP!#REF!,[13]BOP!#REF!,[13]BOP!$A$79:$IV$79,[13]BOP!#REF!</definedName>
    <definedName name="Z_C21FAE8B_013A_11D2_98BD_00C04FC96ABD_.wvu.Rows" localSheetId="64" hidden="1">[13]BOP!$A$36:$IV$36,[13]BOP!$A$44:$IV$44,[13]BOP!$A$59:$IV$59,[13]BOP!#REF!,[13]BOP!#REF!,[13]BOP!$A$79:$IV$79,[13]BOP!#REF!</definedName>
    <definedName name="Z_C21FAE8B_013A_11D2_98BD_00C04FC96ABD_.wvu.Rows" localSheetId="67" hidden="1">[13]BOP!$A$36:$IV$36,[13]BOP!$A$44:$IV$44,[13]BOP!$A$59:$IV$59,[13]BOP!#REF!,[13]BOP!#REF!,[13]BOP!$A$79:$IV$79,[13]BOP!#REF!</definedName>
    <definedName name="Z_C21FAE8B_013A_11D2_98BD_00C04FC96ABD_.wvu.Rows" localSheetId="74" hidden="1">[13]BOP!$A$36:$IV$36,[13]BOP!$A$44:$IV$44,[13]BOP!$A$59:$IV$59,[13]BOP!#REF!,[13]BOP!#REF!,[13]BOP!$A$79:$IV$79,[13]BOP!#REF!</definedName>
    <definedName name="Z_C21FAE8B_013A_11D2_98BD_00C04FC96ABD_.wvu.Rows" localSheetId="88" hidden="1">[13]BOP!$A$36:$IV$36,[13]BOP!$A$44:$IV$44,[13]BOP!$A$59:$IV$59,[13]BOP!#REF!,[13]BOP!#REF!,[13]BOP!$A$79:$IV$79,[13]BOP!#REF!</definedName>
    <definedName name="Z_C21FAE8B_013A_11D2_98BD_00C04FC96ABD_.wvu.Rows" localSheetId="89" hidden="1">[13]BOP!$A$36:$IV$36,[13]BOP!$A$44:$IV$44,[13]BOP!$A$59:$IV$59,[13]BOP!#REF!,[13]BOP!#REF!,[13]BOP!$A$79:$IV$79,[13]BOP!#REF!</definedName>
    <definedName name="Z_C21FAE8B_013A_11D2_98BD_00C04FC96ABD_.wvu.Rows" localSheetId="90" hidden="1">[13]BOP!$A$36:$IV$36,[13]BOP!$A$44:$IV$44,[13]BOP!$A$59:$IV$59,[13]BOP!#REF!,[13]BOP!#REF!,[13]BOP!$A$79:$IV$79,[13]BOP!#REF!</definedName>
    <definedName name="Z_C21FAE8B_013A_11D2_98BD_00C04FC96ABD_.wvu.Rows" localSheetId="98" hidden="1">[13]BOP!$A$36:$IV$36,[13]BOP!$A$44:$IV$44,[13]BOP!$A$59:$IV$59,[13]BOP!#REF!,[13]BOP!#REF!,[13]BOP!$A$79:$IV$79,[13]BOP!#REF!</definedName>
    <definedName name="Z_C21FAE8B_013A_11D2_98BD_00C04FC96ABD_.wvu.Rows" localSheetId="108" hidden="1">[13]BOP!$A$36:$IV$36,[13]BOP!$A$44:$IV$44,[13]BOP!$A$59:$IV$59,[13]BOP!#REF!,[13]BOP!#REF!,[13]BOP!$A$79:$IV$79,[13]BOP!#REF!</definedName>
    <definedName name="Z_C21FAE8B_013A_11D2_98BD_00C04FC96ABD_.wvu.Rows" localSheetId="109" hidden="1">[13]BOP!$A$36:$IV$36,[13]BOP!$A$44:$IV$44,[13]BOP!$A$59:$IV$59,[13]BOP!#REF!,[13]BOP!#REF!,[13]BOP!$A$79:$IV$79,[13]BOP!#REF!</definedName>
    <definedName name="Z_C21FAE8B_013A_11D2_98BD_00C04FC96ABD_.wvu.Rows" localSheetId="110" hidden="1">[13]BOP!$A$36:$IV$36,[13]BOP!$A$44:$IV$44,[13]BOP!$A$59:$IV$59,[13]BOP!#REF!,[13]BOP!#REF!,[13]BOP!$A$79:$IV$79,[13]BOP!#REF!</definedName>
    <definedName name="Z_C21FAE8B_013A_11D2_98BD_00C04FC96ABD_.wvu.Rows" localSheetId="99" hidden="1">[13]BOP!$A$36:$IV$36,[13]BOP!$A$44:$IV$44,[13]BOP!$A$59:$IV$59,[13]BOP!#REF!,[13]BOP!#REF!,[13]BOP!$A$79:$IV$79,[13]BOP!#REF!</definedName>
    <definedName name="Z_C21FAE8B_013A_11D2_98BD_00C04FC96ABD_.wvu.Rows" localSheetId="100" hidden="1">[13]BOP!$A$36:$IV$36,[13]BOP!$A$44:$IV$44,[13]BOP!$A$59:$IV$59,[13]BOP!#REF!,[13]BOP!#REF!,[13]BOP!$A$79:$IV$79,[13]BOP!#REF!</definedName>
    <definedName name="Z_C21FAE8B_013A_11D2_98BD_00C04FC96ABD_.wvu.Rows" localSheetId="101" hidden="1">[13]BOP!$A$36:$IV$36,[13]BOP!$A$44:$IV$44,[13]BOP!$A$59:$IV$59,[13]BOP!#REF!,[13]BOP!#REF!,[13]BOP!$A$79:$IV$79,[13]BOP!#REF!</definedName>
    <definedName name="Z_C21FAE8B_013A_11D2_98BD_00C04FC96ABD_.wvu.Rows" localSheetId="102" hidden="1">[13]BOP!$A$36:$IV$36,[13]BOP!$A$44:$IV$44,[13]BOP!$A$59:$IV$59,[13]BOP!#REF!,[13]BOP!#REF!,[13]BOP!$A$79:$IV$79,[13]BOP!#REF!</definedName>
    <definedName name="Z_C21FAE8B_013A_11D2_98BD_00C04FC96ABD_.wvu.Rows" localSheetId="103" hidden="1">[13]BOP!$A$36:$IV$36,[13]BOP!$A$44:$IV$44,[13]BOP!$A$59:$IV$59,[13]BOP!#REF!,[13]BOP!#REF!,[13]BOP!$A$79:$IV$79,[13]BOP!#REF!</definedName>
    <definedName name="Z_C21FAE8B_013A_11D2_98BD_00C04FC96ABD_.wvu.Rows" localSheetId="104" hidden="1">[13]BOP!$A$36:$IV$36,[13]BOP!$A$44:$IV$44,[13]BOP!$A$59:$IV$59,[13]BOP!#REF!,[13]BOP!#REF!,[13]BOP!$A$79:$IV$79,[13]BOP!#REF!</definedName>
    <definedName name="Z_C21FAE8B_013A_11D2_98BD_00C04FC96ABD_.wvu.Rows" localSheetId="105" hidden="1">[13]BOP!$A$36:$IV$36,[13]BOP!$A$44:$IV$44,[13]BOP!$A$59:$IV$59,[13]BOP!#REF!,[13]BOP!#REF!,[13]BOP!$A$79:$IV$79,[13]BOP!#REF!</definedName>
    <definedName name="Z_C21FAE8B_013A_11D2_98BD_00C04FC96ABD_.wvu.Rows" localSheetId="106" hidden="1">[13]BOP!$A$36:$IV$36,[13]BOP!$A$44:$IV$44,[13]BOP!$A$59:$IV$59,[13]BOP!#REF!,[13]BOP!#REF!,[13]BOP!$A$79:$IV$79,[13]BOP!#REF!</definedName>
    <definedName name="Z_C21FAE8B_013A_11D2_98BD_00C04FC96ABD_.wvu.Rows" localSheetId="107" hidden="1">[13]BOP!$A$36:$IV$36,[13]BOP!$A$44:$IV$44,[13]BOP!$A$59:$IV$59,[13]BOP!#REF!,[13]BOP!#REF!,[13]BOP!$A$79:$IV$79,[13]BOP!#REF!</definedName>
    <definedName name="Z_C21FAE8B_013A_11D2_98BD_00C04FC96ABD_.wvu.Rows" hidden="1">[13]BOP!$A$36:$IV$36,[13]BOP!$A$44:$IV$44,[13]BOP!$A$59:$IV$59,[13]BOP!#REF!,[13]BOP!#REF!,[13]BOP!$A$79:$IV$79,[13]BOP!#REF!</definedName>
    <definedName name="Z_C21FAE8C_013A_11D2_98BD_00C04FC96ABD_.wvu.Rows" localSheetId="67" hidden="1">[13]BOP!$A$36:$IV$36,[13]BOP!$A$44:$IV$44,[13]BOP!$A$59:$IV$59,[13]BOP!#REF!,[13]BOP!#REF!,[13]BOP!$A$79:$IV$79,[13]BOP!$A$81:$IV$88,[13]BOP!#REF!</definedName>
    <definedName name="Z_C21FAE8C_013A_11D2_98BD_00C04FC96ABD_.wvu.Rows" hidden="1">[13]BOP!$A$36:$IV$36,[13]BOP!$A$44:$IV$44,[13]BOP!$A$59:$IV$59,[13]BOP!#REF!,[13]BOP!#REF!,[13]BOP!$A$79:$IV$79,[13]BOP!$A$81:$IV$88,[13]BOP!#REF!</definedName>
    <definedName name="Z_C21FAE8D_013A_11D2_98BD_00C04FC96ABD_.wvu.Rows" localSheetId="67"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localSheetId="67"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67" hidden="1">[13]BOP!$A$36:$IV$36,[13]BOP!$A$44:$IV$44,[13]BOP!$A$59:$IV$59,[13]BOP!#REF!,[13]BOP!#REF!,[13]BOP!$A$79:$IV$79,[13]BOP!$A$81:$IV$88,[13]BOP!#REF!,[13]BOP!#REF!</definedName>
    <definedName name="Z_C21FAE90_013A_11D2_98BD_00C04FC96ABD_.wvu.Rows" hidden="1">[13]BOP!$A$36:$IV$36,[13]BOP!$A$44:$IV$44,[13]BOP!$A$59:$IV$59,[13]BOP!#REF!,[13]BOP!#REF!,[13]BOP!$A$79:$IV$79,[13]BOP!$A$81:$IV$88,[13]BOP!#REF!,[13]BOP!#REF!</definedName>
    <definedName name="Z_C21FAE91_013A_11D2_98BD_00C04FC96ABD_.wvu.Rows" localSheetId="67"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localSheetId="67" hidden="1">[13]BOP!$A$36:$IV$36,[13]BOP!$A$44:$IV$44,[13]BOP!$A$59:$IV$59,[13]BOP!#REF!,[13]BOP!#REF!,[13]BOP!$A$79:$IV$79</definedName>
    <definedName name="Z_C21FAE92_013A_11D2_98BD_00C04FC96ABD_.wvu.Rows" hidden="1">[13]BOP!$A$36:$IV$36,[13]BOP!$A$44:$IV$44,[13]BOP!$A$59:$IV$59,[13]BOP!#REF!,[13]BOP!#REF!,[13]BOP!$A$79:$IV$79</definedName>
    <definedName name="Z_CF25EF4A_FFAB_11D1_98B7_00C04FC96ABD_.wvu.Rows" localSheetId="67" hidden="1">[13]BOP!$A$36:$IV$36,[13]BOP!$A$44:$IV$44,[13]BOP!$A$59:$IV$59,[13]BOP!#REF!,[13]BOP!#REF!,[13]BOP!$A$81:$IV$88</definedName>
    <definedName name="Z_CF25EF4A_FFAB_11D1_98B7_00C04FC96ABD_.wvu.Rows" hidden="1">[13]BOP!$A$36:$IV$36,[13]BOP!$A$44:$IV$44,[13]BOP!$A$59:$IV$59,[13]BOP!#REF!,[13]BOP!#REF!,[13]BOP!$A$81:$IV$88</definedName>
    <definedName name="Z_CF25EF4B_FFAB_11D1_98B7_00C04FC96ABD_.wvu.Rows" localSheetId="67"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localSheetId="67"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localSheetId="67"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localSheetId="67" hidden="1">[13]BOP!$A$36:$IV$36,[13]BOP!$A$44:$IV$44,[13]BOP!$A$59:$IV$59,[13]BOP!#REF!,[13]BOP!#REF!,[13]BOP!$A$79:$IV$79,[13]BOP!$A$81:$IV$88,[13]BOP!#REF!</definedName>
    <definedName name="Z_CF25EF4E_FFAB_11D1_98B7_00C04FC96ABD_.wvu.Rows" hidden="1">[13]BOP!$A$36:$IV$36,[13]BOP!$A$44:$IV$44,[13]BOP!$A$59:$IV$59,[13]BOP!#REF!,[13]BOP!#REF!,[13]BOP!$A$79:$IV$79,[13]BOP!$A$81:$IV$88,[13]BOP!#REF!</definedName>
    <definedName name="Z_CF25EF4F_FFAB_11D1_98B7_00C04FC96ABD_.wvu.Rows" localSheetId="67" hidden="1">[13]BOP!$A$36:$IV$36,[13]BOP!$A$44:$IV$44,[13]BOP!$A$59:$IV$59,[13]BOP!#REF!,[13]BOP!#REF!,[13]BOP!$A$79:$IV$79,[13]BOP!$A$81:$IV$88</definedName>
    <definedName name="Z_CF25EF4F_FFAB_11D1_98B7_00C04FC96ABD_.wvu.Rows" hidden="1">[13]BOP!$A$36:$IV$36,[13]BOP!$A$44:$IV$44,[13]BOP!$A$59:$IV$59,[13]BOP!#REF!,[13]BOP!#REF!,[13]BOP!$A$79:$IV$79,[13]BOP!$A$81:$IV$88</definedName>
    <definedName name="Z_CF25EF50_FFAB_11D1_98B7_00C04FC96ABD_.wvu.Rows" localSheetId="2" hidden="1">[13]BOP!$A$36:$IV$36,[13]BOP!$A$44:$IV$44,[13]BOP!$A$59:$IV$59,[13]BOP!#REF!,[13]BOP!#REF!,[13]BOP!$A$79:$IV$79,[13]BOP!#REF!</definedName>
    <definedName name="Z_CF25EF50_FFAB_11D1_98B7_00C04FC96ABD_.wvu.Rows" localSheetId="56" hidden="1">[13]BOP!$A$36:$IV$36,[13]BOP!$A$44:$IV$44,[13]BOP!$A$59:$IV$59,[13]BOP!#REF!,[13]BOP!#REF!,[13]BOP!$A$79:$IV$79,[13]BOP!#REF!</definedName>
    <definedName name="Z_CF25EF50_FFAB_11D1_98B7_00C04FC96ABD_.wvu.Rows" localSheetId="57" hidden="1">[13]BOP!$A$36:$IV$36,[13]BOP!$A$44:$IV$44,[13]BOP!$A$59:$IV$59,[13]BOP!#REF!,[13]BOP!#REF!,[13]BOP!$A$79:$IV$79,[13]BOP!#REF!</definedName>
    <definedName name="Z_CF25EF50_FFAB_11D1_98B7_00C04FC96ABD_.wvu.Rows" localSheetId="58" hidden="1">[13]BOP!$A$36:$IV$36,[13]BOP!$A$44:$IV$44,[13]BOP!$A$59:$IV$59,[13]BOP!#REF!,[13]BOP!#REF!,[13]BOP!$A$79:$IV$79,[13]BOP!#REF!</definedName>
    <definedName name="Z_CF25EF50_FFAB_11D1_98B7_00C04FC96ABD_.wvu.Rows" localSheetId="59" hidden="1">[13]BOP!$A$36:$IV$36,[13]BOP!$A$44:$IV$44,[13]BOP!$A$59:$IV$59,[13]BOP!#REF!,[13]BOP!#REF!,[13]BOP!$A$79:$IV$79,[13]BOP!#REF!</definedName>
    <definedName name="Z_CF25EF50_FFAB_11D1_98B7_00C04FC96ABD_.wvu.Rows" localSheetId="60" hidden="1">[13]BOP!$A$36:$IV$36,[13]BOP!$A$44:$IV$44,[13]BOP!$A$59:$IV$59,[13]BOP!#REF!,[13]BOP!#REF!,[13]BOP!$A$79:$IV$79,[13]BOP!#REF!</definedName>
    <definedName name="Z_CF25EF50_FFAB_11D1_98B7_00C04FC96ABD_.wvu.Rows" localSheetId="61" hidden="1">[13]BOP!$A$36:$IV$36,[13]BOP!$A$44:$IV$44,[13]BOP!$A$59:$IV$59,[13]BOP!#REF!,[13]BOP!#REF!,[13]BOP!$A$79:$IV$79,[13]BOP!#REF!</definedName>
    <definedName name="Z_CF25EF50_FFAB_11D1_98B7_00C04FC96ABD_.wvu.Rows" localSheetId="62" hidden="1">[13]BOP!$A$36:$IV$36,[13]BOP!$A$44:$IV$44,[13]BOP!$A$59:$IV$59,[13]BOP!#REF!,[13]BOP!#REF!,[13]BOP!$A$79:$IV$79,[13]BOP!#REF!</definedName>
    <definedName name="Z_CF25EF50_FFAB_11D1_98B7_00C04FC96ABD_.wvu.Rows" localSheetId="63" hidden="1">[13]BOP!$A$36:$IV$36,[13]BOP!$A$44:$IV$44,[13]BOP!$A$59:$IV$59,[13]BOP!#REF!,[13]BOP!#REF!,[13]BOP!$A$79:$IV$79,[13]BOP!#REF!</definedName>
    <definedName name="Z_CF25EF50_FFAB_11D1_98B7_00C04FC96ABD_.wvu.Rows" localSheetId="64" hidden="1">[13]BOP!$A$36:$IV$36,[13]BOP!$A$44:$IV$44,[13]BOP!$A$59:$IV$59,[13]BOP!#REF!,[13]BOP!#REF!,[13]BOP!$A$79:$IV$79,[13]BOP!#REF!</definedName>
    <definedName name="Z_CF25EF50_FFAB_11D1_98B7_00C04FC96ABD_.wvu.Rows" localSheetId="67" hidden="1">[13]BOP!$A$36:$IV$36,[13]BOP!$A$44:$IV$44,[13]BOP!$A$59:$IV$59,[13]BOP!#REF!,[13]BOP!#REF!,[13]BOP!$A$79:$IV$79,[13]BOP!#REF!</definedName>
    <definedName name="Z_CF25EF50_FFAB_11D1_98B7_00C04FC96ABD_.wvu.Rows" localSheetId="74" hidden="1">[13]BOP!$A$36:$IV$36,[13]BOP!$A$44:$IV$44,[13]BOP!$A$59:$IV$59,[13]BOP!#REF!,[13]BOP!#REF!,[13]BOP!$A$79:$IV$79,[13]BOP!#REF!</definedName>
    <definedName name="Z_CF25EF50_FFAB_11D1_98B7_00C04FC96ABD_.wvu.Rows" localSheetId="88" hidden="1">[13]BOP!$A$36:$IV$36,[13]BOP!$A$44:$IV$44,[13]BOP!$A$59:$IV$59,[13]BOP!#REF!,[13]BOP!#REF!,[13]BOP!$A$79:$IV$79,[13]BOP!#REF!</definedName>
    <definedName name="Z_CF25EF50_FFAB_11D1_98B7_00C04FC96ABD_.wvu.Rows" localSheetId="89" hidden="1">[13]BOP!$A$36:$IV$36,[13]BOP!$A$44:$IV$44,[13]BOP!$A$59:$IV$59,[13]BOP!#REF!,[13]BOP!#REF!,[13]BOP!$A$79:$IV$79,[13]BOP!#REF!</definedName>
    <definedName name="Z_CF25EF50_FFAB_11D1_98B7_00C04FC96ABD_.wvu.Rows" localSheetId="90" hidden="1">[13]BOP!$A$36:$IV$36,[13]BOP!$A$44:$IV$44,[13]BOP!$A$59:$IV$59,[13]BOP!#REF!,[13]BOP!#REF!,[13]BOP!$A$79:$IV$79,[13]BOP!#REF!</definedName>
    <definedName name="Z_CF25EF50_FFAB_11D1_98B7_00C04FC96ABD_.wvu.Rows" localSheetId="98" hidden="1">[13]BOP!$A$36:$IV$36,[13]BOP!$A$44:$IV$44,[13]BOP!$A$59:$IV$59,[13]BOP!#REF!,[13]BOP!#REF!,[13]BOP!$A$79:$IV$79,[13]BOP!#REF!</definedName>
    <definedName name="Z_CF25EF50_FFAB_11D1_98B7_00C04FC96ABD_.wvu.Rows" localSheetId="108" hidden="1">[13]BOP!$A$36:$IV$36,[13]BOP!$A$44:$IV$44,[13]BOP!$A$59:$IV$59,[13]BOP!#REF!,[13]BOP!#REF!,[13]BOP!$A$79:$IV$79,[13]BOP!#REF!</definedName>
    <definedName name="Z_CF25EF50_FFAB_11D1_98B7_00C04FC96ABD_.wvu.Rows" localSheetId="109" hidden="1">[13]BOP!$A$36:$IV$36,[13]BOP!$A$44:$IV$44,[13]BOP!$A$59:$IV$59,[13]BOP!#REF!,[13]BOP!#REF!,[13]BOP!$A$79:$IV$79,[13]BOP!#REF!</definedName>
    <definedName name="Z_CF25EF50_FFAB_11D1_98B7_00C04FC96ABD_.wvu.Rows" localSheetId="110" hidden="1">[13]BOP!$A$36:$IV$36,[13]BOP!$A$44:$IV$44,[13]BOP!$A$59:$IV$59,[13]BOP!#REF!,[13]BOP!#REF!,[13]BOP!$A$79:$IV$79,[13]BOP!#REF!</definedName>
    <definedName name="Z_CF25EF50_FFAB_11D1_98B7_00C04FC96ABD_.wvu.Rows" localSheetId="99" hidden="1">[13]BOP!$A$36:$IV$36,[13]BOP!$A$44:$IV$44,[13]BOP!$A$59:$IV$59,[13]BOP!#REF!,[13]BOP!#REF!,[13]BOP!$A$79:$IV$79,[13]BOP!#REF!</definedName>
    <definedName name="Z_CF25EF50_FFAB_11D1_98B7_00C04FC96ABD_.wvu.Rows" localSheetId="100" hidden="1">[13]BOP!$A$36:$IV$36,[13]BOP!$A$44:$IV$44,[13]BOP!$A$59:$IV$59,[13]BOP!#REF!,[13]BOP!#REF!,[13]BOP!$A$79:$IV$79,[13]BOP!#REF!</definedName>
    <definedName name="Z_CF25EF50_FFAB_11D1_98B7_00C04FC96ABD_.wvu.Rows" localSheetId="101" hidden="1">[13]BOP!$A$36:$IV$36,[13]BOP!$A$44:$IV$44,[13]BOP!$A$59:$IV$59,[13]BOP!#REF!,[13]BOP!#REF!,[13]BOP!$A$79:$IV$79,[13]BOP!#REF!</definedName>
    <definedName name="Z_CF25EF50_FFAB_11D1_98B7_00C04FC96ABD_.wvu.Rows" localSheetId="102" hidden="1">[13]BOP!$A$36:$IV$36,[13]BOP!$A$44:$IV$44,[13]BOP!$A$59:$IV$59,[13]BOP!#REF!,[13]BOP!#REF!,[13]BOP!$A$79:$IV$79,[13]BOP!#REF!</definedName>
    <definedName name="Z_CF25EF50_FFAB_11D1_98B7_00C04FC96ABD_.wvu.Rows" localSheetId="103" hidden="1">[13]BOP!$A$36:$IV$36,[13]BOP!$A$44:$IV$44,[13]BOP!$A$59:$IV$59,[13]BOP!#REF!,[13]BOP!#REF!,[13]BOP!$A$79:$IV$79,[13]BOP!#REF!</definedName>
    <definedName name="Z_CF25EF50_FFAB_11D1_98B7_00C04FC96ABD_.wvu.Rows" localSheetId="104" hidden="1">[13]BOP!$A$36:$IV$36,[13]BOP!$A$44:$IV$44,[13]BOP!$A$59:$IV$59,[13]BOP!#REF!,[13]BOP!#REF!,[13]BOP!$A$79:$IV$79,[13]BOP!#REF!</definedName>
    <definedName name="Z_CF25EF50_FFAB_11D1_98B7_00C04FC96ABD_.wvu.Rows" localSheetId="105" hidden="1">[13]BOP!$A$36:$IV$36,[13]BOP!$A$44:$IV$44,[13]BOP!$A$59:$IV$59,[13]BOP!#REF!,[13]BOP!#REF!,[13]BOP!$A$79:$IV$79,[13]BOP!#REF!</definedName>
    <definedName name="Z_CF25EF50_FFAB_11D1_98B7_00C04FC96ABD_.wvu.Rows" localSheetId="106" hidden="1">[13]BOP!$A$36:$IV$36,[13]BOP!$A$44:$IV$44,[13]BOP!$A$59:$IV$59,[13]BOP!#REF!,[13]BOP!#REF!,[13]BOP!$A$79:$IV$79,[13]BOP!#REF!</definedName>
    <definedName name="Z_CF25EF50_FFAB_11D1_98B7_00C04FC96ABD_.wvu.Rows" localSheetId="107" hidden="1">[13]BOP!$A$36:$IV$36,[13]BOP!$A$44:$IV$44,[13]BOP!$A$59:$IV$59,[13]BOP!#REF!,[13]BOP!#REF!,[13]BOP!$A$79:$IV$79,[13]BOP!#REF!</definedName>
    <definedName name="Z_CF25EF50_FFAB_11D1_98B7_00C04FC96ABD_.wvu.Rows" hidden="1">[13]BOP!$A$36:$IV$36,[13]BOP!$A$44:$IV$44,[13]BOP!$A$59:$IV$59,[13]BOP!#REF!,[13]BOP!#REF!,[13]BOP!$A$79:$IV$79,[13]BOP!#REF!</definedName>
    <definedName name="Z_CF25EF51_FFAB_11D1_98B7_00C04FC96ABD_.wvu.Rows" localSheetId="67" hidden="1">[13]BOP!$A$36:$IV$36,[13]BOP!$A$44:$IV$44,[13]BOP!$A$59:$IV$59,[13]BOP!#REF!,[13]BOP!#REF!,[13]BOP!$A$79:$IV$79,[13]BOP!$A$81:$IV$88,[13]BOP!#REF!</definedName>
    <definedName name="Z_CF25EF51_FFAB_11D1_98B7_00C04FC96ABD_.wvu.Rows" hidden="1">[13]BOP!$A$36:$IV$36,[13]BOP!$A$44:$IV$44,[13]BOP!$A$59:$IV$59,[13]BOP!#REF!,[13]BOP!#REF!,[13]BOP!$A$79:$IV$79,[13]BOP!$A$81:$IV$88,[13]BOP!#REF!</definedName>
    <definedName name="Z_CF25EF52_FFAB_11D1_98B7_00C04FC96ABD_.wvu.Rows" localSheetId="67"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localSheetId="67"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localSheetId="67" hidden="1">[13]BOP!$A$36:$IV$36,[13]BOP!$A$44:$IV$44,[13]BOP!$A$59:$IV$59,[13]BOP!#REF!,[13]BOP!#REF!,[13]BOP!$A$79:$IV$79,[13]BOP!$A$81:$IV$88,[13]BOP!#REF!,[13]BOP!#REF!</definedName>
    <definedName name="Z_CF25EF55_FFAB_11D1_98B7_00C04FC96ABD_.wvu.Rows" hidden="1">[13]BOP!$A$36:$IV$36,[13]BOP!$A$44:$IV$44,[13]BOP!$A$59:$IV$59,[13]BOP!#REF!,[13]BOP!#REF!,[13]BOP!$A$79:$IV$79,[13]BOP!$A$81:$IV$88,[13]BOP!#REF!,[13]BOP!#REF!</definedName>
    <definedName name="Z_CF25EF56_FFAB_11D1_98B7_00C04FC96ABD_.wvu.Rows" localSheetId="67"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localSheetId="67" hidden="1">[13]BOP!$A$36:$IV$36,[13]BOP!$A$44:$IV$44,[13]BOP!$A$59:$IV$59,[13]BOP!#REF!,[13]BOP!#REF!,[13]BOP!$A$79:$IV$79</definedName>
    <definedName name="Z_CF25EF57_FFAB_11D1_98B7_00C04FC96ABD_.wvu.Rows" hidden="1">[13]BOP!$A$36:$IV$36,[13]BOP!$A$44:$IV$44,[13]BOP!$A$59:$IV$59,[13]BOP!#REF!,[13]BOP!#REF!,[13]BOP!$A$79:$IV$79</definedName>
    <definedName name="Z_EA8011E5_017A_11D2_98BD_00C04FC96ABD_.wvu.Rows" localSheetId="67" hidden="1">[13]BOP!$A$36:$IV$36,[13]BOP!$A$44:$IV$44,[13]BOP!$A$59:$IV$59,[13]BOP!#REF!,[13]BOP!#REF!,[13]BOP!$A$79:$IV$79,[13]BOP!$A$81:$IV$88</definedName>
    <definedName name="Z_EA8011E5_017A_11D2_98BD_00C04FC96ABD_.wvu.Rows" hidden="1">[13]BOP!$A$36:$IV$36,[13]BOP!$A$44:$IV$44,[13]BOP!$A$59:$IV$59,[13]BOP!#REF!,[13]BOP!#REF!,[13]BOP!$A$79:$IV$79,[13]BOP!$A$81:$IV$88</definedName>
    <definedName name="Z_EA8011E6_017A_11D2_98BD_00C04FC96ABD_.wvu.Rows" localSheetId="2" hidden="1">[13]BOP!$A$36:$IV$36,[13]BOP!$A$44:$IV$44,[13]BOP!$A$59:$IV$59,[13]BOP!#REF!,[13]BOP!#REF!,[13]BOP!$A$79:$IV$79,[13]BOP!#REF!</definedName>
    <definedName name="Z_EA8011E6_017A_11D2_98BD_00C04FC96ABD_.wvu.Rows" localSheetId="56" hidden="1">[13]BOP!$A$36:$IV$36,[13]BOP!$A$44:$IV$44,[13]BOP!$A$59:$IV$59,[13]BOP!#REF!,[13]BOP!#REF!,[13]BOP!$A$79:$IV$79,[13]BOP!#REF!</definedName>
    <definedName name="Z_EA8011E6_017A_11D2_98BD_00C04FC96ABD_.wvu.Rows" localSheetId="57" hidden="1">[13]BOP!$A$36:$IV$36,[13]BOP!$A$44:$IV$44,[13]BOP!$A$59:$IV$59,[13]BOP!#REF!,[13]BOP!#REF!,[13]BOP!$A$79:$IV$79,[13]BOP!#REF!</definedName>
    <definedName name="Z_EA8011E6_017A_11D2_98BD_00C04FC96ABD_.wvu.Rows" localSheetId="58" hidden="1">[13]BOP!$A$36:$IV$36,[13]BOP!$A$44:$IV$44,[13]BOP!$A$59:$IV$59,[13]BOP!#REF!,[13]BOP!#REF!,[13]BOP!$A$79:$IV$79,[13]BOP!#REF!</definedName>
    <definedName name="Z_EA8011E6_017A_11D2_98BD_00C04FC96ABD_.wvu.Rows" localSheetId="59" hidden="1">[13]BOP!$A$36:$IV$36,[13]BOP!$A$44:$IV$44,[13]BOP!$A$59:$IV$59,[13]BOP!#REF!,[13]BOP!#REF!,[13]BOP!$A$79:$IV$79,[13]BOP!#REF!</definedName>
    <definedName name="Z_EA8011E6_017A_11D2_98BD_00C04FC96ABD_.wvu.Rows" localSheetId="60" hidden="1">[13]BOP!$A$36:$IV$36,[13]BOP!$A$44:$IV$44,[13]BOP!$A$59:$IV$59,[13]BOP!#REF!,[13]BOP!#REF!,[13]BOP!$A$79:$IV$79,[13]BOP!#REF!</definedName>
    <definedName name="Z_EA8011E6_017A_11D2_98BD_00C04FC96ABD_.wvu.Rows" localSheetId="61" hidden="1">[13]BOP!$A$36:$IV$36,[13]BOP!$A$44:$IV$44,[13]BOP!$A$59:$IV$59,[13]BOP!#REF!,[13]BOP!#REF!,[13]BOP!$A$79:$IV$79,[13]BOP!#REF!</definedName>
    <definedName name="Z_EA8011E6_017A_11D2_98BD_00C04FC96ABD_.wvu.Rows" localSheetId="62" hidden="1">[13]BOP!$A$36:$IV$36,[13]BOP!$A$44:$IV$44,[13]BOP!$A$59:$IV$59,[13]BOP!#REF!,[13]BOP!#REF!,[13]BOP!$A$79:$IV$79,[13]BOP!#REF!</definedName>
    <definedName name="Z_EA8011E6_017A_11D2_98BD_00C04FC96ABD_.wvu.Rows" localSheetId="63" hidden="1">[13]BOP!$A$36:$IV$36,[13]BOP!$A$44:$IV$44,[13]BOP!$A$59:$IV$59,[13]BOP!#REF!,[13]BOP!#REF!,[13]BOP!$A$79:$IV$79,[13]BOP!#REF!</definedName>
    <definedName name="Z_EA8011E6_017A_11D2_98BD_00C04FC96ABD_.wvu.Rows" localSheetId="64" hidden="1">[13]BOP!$A$36:$IV$36,[13]BOP!$A$44:$IV$44,[13]BOP!$A$59:$IV$59,[13]BOP!#REF!,[13]BOP!#REF!,[13]BOP!$A$79:$IV$79,[13]BOP!#REF!</definedName>
    <definedName name="Z_EA8011E6_017A_11D2_98BD_00C04FC96ABD_.wvu.Rows" localSheetId="67" hidden="1">[13]BOP!$A$36:$IV$36,[13]BOP!$A$44:$IV$44,[13]BOP!$A$59:$IV$59,[13]BOP!#REF!,[13]BOP!#REF!,[13]BOP!$A$79:$IV$79,[13]BOP!#REF!</definedName>
    <definedName name="Z_EA8011E6_017A_11D2_98BD_00C04FC96ABD_.wvu.Rows" localSheetId="74" hidden="1">[13]BOP!$A$36:$IV$36,[13]BOP!$A$44:$IV$44,[13]BOP!$A$59:$IV$59,[13]BOP!#REF!,[13]BOP!#REF!,[13]BOP!$A$79:$IV$79,[13]BOP!#REF!</definedName>
    <definedName name="Z_EA8011E6_017A_11D2_98BD_00C04FC96ABD_.wvu.Rows" localSheetId="88" hidden="1">[13]BOP!$A$36:$IV$36,[13]BOP!$A$44:$IV$44,[13]BOP!$A$59:$IV$59,[13]BOP!#REF!,[13]BOP!#REF!,[13]BOP!$A$79:$IV$79,[13]BOP!#REF!</definedName>
    <definedName name="Z_EA8011E6_017A_11D2_98BD_00C04FC96ABD_.wvu.Rows" localSheetId="89" hidden="1">[13]BOP!$A$36:$IV$36,[13]BOP!$A$44:$IV$44,[13]BOP!$A$59:$IV$59,[13]BOP!#REF!,[13]BOP!#REF!,[13]BOP!$A$79:$IV$79,[13]BOP!#REF!</definedName>
    <definedName name="Z_EA8011E6_017A_11D2_98BD_00C04FC96ABD_.wvu.Rows" localSheetId="90" hidden="1">[13]BOP!$A$36:$IV$36,[13]BOP!$A$44:$IV$44,[13]BOP!$A$59:$IV$59,[13]BOP!#REF!,[13]BOP!#REF!,[13]BOP!$A$79:$IV$79,[13]BOP!#REF!</definedName>
    <definedName name="Z_EA8011E6_017A_11D2_98BD_00C04FC96ABD_.wvu.Rows" localSheetId="98" hidden="1">[13]BOP!$A$36:$IV$36,[13]BOP!$A$44:$IV$44,[13]BOP!$A$59:$IV$59,[13]BOP!#REF!,[13]BOP!#REF!,[13]BOP!$A$79:$IV$79,[13]BOP!#REF!</definedName>
    <definedName name="Z_EA8011E6_017A_11D2_98BD_00C04FC96ABD_.wvu.Rows" localSheetId="108" hidden="1">[13]BOP!$A$36:$IV$36,[13]BOP!$A$44:$IV$44,[13]BOP!$A$59:$IV$59,[13]BOP!#REF!,[13]BOP!#REF!,[13]BOP!$A$79:$IV$79,[13]BOP!#REF!</definedName>
    <definedName name="Z_EA8011E6_017A_11D2_98BD_00C04FC96ABD_.wvu.Rows" localSheetId="109" hidden="1">[13]BOP!$A$36:$IV$36,[13]BOP!$A$44:$IV$44,[13]BOP!$A$59:$IV$59,[13]BOP!#REF!,[13]BOP!#REF!,[13]BOP!$A$79:$IV$79,[13]BOP!#REF!</definedName>
    <definedName name="Z_EA8011E6_017A_11D2_98BD_00C04FC96ABD_.wvu.Rows" localSheetId="110" hidden="1">[13]BOP!$A$36:$IV$36,[13]BOP!$A$44:$IV$44,[13]BOP!$A$59:$IV$59,[13]BOP!#REF!,[13]BOP!#REF!,[13]BOP!$A$79:$IV$79,[13]BOP!#REF!</definedName>
    <definedName name="Z_EA8011E6_017A_11D2_98BD_00C04FC96ABD_.wvu.Rows" localSheetId="99" hidden="1">[13]BOP!$A$36:$IV$36,[13]BOP!$A$44:$IV$44,[13]BOP!$A$59:$IV$59,[13]BOP!#REF!,[13]BOP!#REF!,[13]BOP!$A$79:$IV$79,[13]BOP!#REF!</definedName>
    <definedName name="Z_EA8011E6_017A_11D2_98BD_00C04FC96ABD_.wvu.Rows" localSheetId="100" hidden="1">[13]BOP!$A$36:$IV$36,[13]BOP!$A$44:$IV$44,[13]BOP!$A$59:$IV$59,[13]BOP!#REF!,[13]BOP!#REF!,[13]BOP!$A$79:$IV$79,[13]BOP!#REF!</definedName>
    <definedName name="Z_EA8011E6_017A_11D2_98BD_00C04FC96ABD_.wvu.Rows" localSheetId="101" hidden="1">[13]BOP!$A$36:$IV$36,[13]BOP!$A$44:$IV$44,[13]BOP!$A$59:$IV$59,[13]BOP!#REF!,[13]BOP!#REF!,[13]BOP!$A$79:$IV$79,[13]BOP!#REF!</definedName>
    <definedName name="Z_EA8011E6_017A_11D2_98BD_00C04FC96ABD_.wvu.Rows" localSheetId="102" hidden="1">[13]BOP!$A$36:$IV$36,[13]BOP!$A$44:$IV$44,[13]BOP!$A$59:$IV$59,[13]BOP!#REF!,[13]BOP!#REF!,[13]BOP!$A$79:$IV$79,[13]BOP!#REF!</definedName>
    <definedName name="Z_EA8011E6_017A_11D2_98BD_00C04FC96ABD_.wvu.Rows" localSheetId="103" hidden="1">[13]BOP!$A$36:$IV$36,[13]BOP!$A$44:$IV$44,[13]BOP!$A$59:$IV$59,[13]BOP!#REF!,[13]BOP!#REF!,[13]BOP!$A$79:$IV$79,[13]BOP!#REF!</definedName>
    <definedName name="Z_EA8011E6_017A_11D2_98BD_00C04FC96ABD_.wvu.Rows" localSheetId="104" hidden="1">[13]BOP!$A$36:$IV$36,[13]BOP!$A$44:$IV$44,[13]BOP!$A$59:$IV$59,[13]BOP!#REF!,[13]BOP!#REF!,[13]BOP!$A$79:$IV$79,[13]BOP!#REF!</definedName>
    <definedName name="Z_EA8011E6_017A_11D2_98BD_00C04FC96ABD_.wvu.Rows" localSheetId="105" hidden="1">[13]BOP!$A$36:$IV$36,[13]BOP!$A$44:$IV$44,[13]BOP!$A$59:$IV$59,[13]BOP!#REF!,[13]BOP!#REF!,[13]BOP!$A$79:$IV$79,[13]BOP!#REF!</definedName>
    <definedName name="Z_EA8011E6_017A_11D2_98BD_00C04FC96ABD_.wvu.Rows" localSheetId="106" hidden="1">[13]BOP!$A$36:$IV$36,[13]BOP!$A$44:$IV$44,[13]BOP!$A$59:$IV$59,[13]BOP!#REF!,[13]BOP!#REF!,[13]BOP!$A$79:$IV$79,[13]BOP!#REF!</definedName>
    <definedName name="Z_EA8011E6_017A_11D2_98BD_00C04FC96ABD_.wvu.Rows" localSheetId="107" hidden="1">[13]BOP!$A$36:$IV$36,[13]BOP!$A$44:$IV$44,[13]BOP!$A$59:$IV$59,[13]BOP!#REF!,[13]BOP!#REF!,[13]BOP!$A$79:$IV$79,[13]BOP!#REF!</definedName>
    <definedName name="Z_EA8011E6_017A_11D2_98BD_00C04FC96ABD_.wvu.Rows" hidden="1">[13]BOP!$A$36:$IV$36,[13]BOP!$A$44:$IV$44,[13]BOP!$A$59:$IV$59,[13]BOP!#REF!,[13]BOP!#REF!,[13]BOP!$A$79:$IV$79,[13]BOP!#REF!</definedName>
    <definedName name="Z_EA8011E9_017A_11D2_98BD_00C04FC96ABD_.wvu.Rows" localSheetId="67" hidden="1">[13]BOP!$A$36:$IV$36,[13]BOP!$A$44:$IV$44,[13]BOP!$A$59:$IV$59,[13]BOP!#REF!,[13]BOP!#REF!,[13]BOP!$A$79:$IV$79,[13]BOP!$A$81:$IV$88,[13]BOP!#REF!</definedName>
    <definedName name="Z_EA8011E9_017A_11D2_98BD_00C04FC96ABD_.wvu.Rows" hidden="1">[13]BOP!$A$36:$IV$36,[13]BOP!$A$44:$IV$44,[13]BOP!$A$59:$IV$59,[13]BOP!#REF!,[13]BOP!#REF!,[13]BOP!$A$79:$IV$79,[13]BOP!$A$81:$IV$88,[13]BOP!#REF!</definedName>
    <definedName name="Z_EA8011EC_017A_11D2_98BD_00C04FC96ABD_.wvu.Rows" localSheetId="67" hidden="1">[13]BOP!$A$36:$IV$36,[13]BOP!$A$44:$IV$44,[13]BOP!$A$59:$IV$59,[13]BOP!#REF!,[13]BOP!#REF!,[13]BOP!$A$79:$IV$79,[13]BOP!$A$81:$IV$88,[13]BOP!#REF!,[13]BOP!#REF!</definedName>
    <definedName name="Z_EA8011EC_017A_11D2_98BD_00C04FC96ABD_.wvu.Rows" hidden="1">[13]BOP!$A$36:$IV$36,[13]BOP!$A$44:$IV$44,[13]BOP!$A$59:$IV$59,[13]BOP!#REF!,[13]BOP!#REF!,[13]BOP!$A$79:$IV$79,[13]BOP!$A$81:$IV$88,[13]BOP!#REF!,[13]BOP!#REF!</definedName>
    <definedName name="Z_EA86CE3A_00A2_11D2_98BC_00C04FC96ABD_.wvu.Rows" localSheetId="67" hidden="1">[13]BOP!$A$36:$IV$36,[13]BOP!$A$44:$IV$44,[13]BOP!$A$59:$IV$59,[13]BOP!#REF!,[13]BOP!#REF!,[13]BOP!$A$81:$IV$88</definedName>
    <definedName name="Z_EA86CE3A_00A2_11D2_98BC_00C04FC96ABD_.wvu.Rows" hidden="1">[13]BOP!$A$36:$IV$36,[13]BOP!$A$44:$IV$44,[13]BOP!$A$59:$IV$59,[13]BOP!#REF!,[13]BOP!#REF!,[13]BOP!$A$81:$IV$88</definedName>
    <definedName name="Z_EA86CE3B_00A2_11D2_98BC_00C04FC96ABD_.wvu.Rows" localSheetId="67"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localSheetId="67"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localSheetId="67"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localSheetId="67" hidden="1">[13]BOP!$A$36:$IV$36,[13]BOP!$A$44:$IV$44,[13]BOP!$A$59:$IV$59,[13]BOP!#REF!,[13]BOP!#REF!,[13]BOP!$A$79:$IV$79,[13]BOP!$A$81:$IV$88,[13]BOP!#REF!</definedName>
    <definedName name="Z_EA86CE3E_00A2_11D2_98BC_00C04FC96ABD_.wvu.Rows" hidden="1">[13]BOP!$A$36:$IV$36,[13]BOP!$A$44:$IV$44,[13]BOP!$A$59:$IV$59,[13]BOP!#REF!,[13]BOP!#REF!,[13]BOP!$A$79:$IV$79,[13]BOP!$A$81:$IV$88,[13]BOP!#REF!</definedName>
    <definedName name="Z_EA86CE3F_00A2_11D2_98BC_00C04FC96ABD_.wvu.Rows" localSheetId="67" hidden="1">[13]BOP!$A$36:$IV$36,[13]BOP!$A$44:$IV$44,[13]BOP!$A$59:$IV$59,[13]BOP!#REF!,[13]BOP!#REF!,[13]BOP!$A$79:$IV$79,[13]BOP!$A$81:$IV$88</definedName>
    <definedName name="Z_EA86CE3F_00A2_11D2_98BC_00C04FC96ABD_.wvu.Rows" hidden="1">[13]BOP!$A$36:$IV$36,[13]BOP!$A$44:$IV$44,[13]BOP!$A$59:$IV$59,[13]BOP!#REF!,[13]BOP!#REF!,[13]BOP!$A$79:$IV$79,[13]BOP!$A$81:$IV$88</definedName>
    <definedName name="Z_EA86CE40_00A2_11D2_98BC_00C04FC96ABD_.wvu.Rows" localSheetId="2" hidden="1">[13]BOP!$A$36:$IV$36,[13]BOP!$A$44:$IV$44,[13]BOP!$A$59:$IV$59,[13]BOP!#REF!,[13]BOP!#REF!,[13]BOP!$A$79:$IV$79,[13]BOP!#REF!</definedName>
    <definedName name="Z_EA86CE40_00A2_11D2_98BC_00C04FC96ABD_.wvu.Rows" localSheetId="56" hidden="1">[13]BOP!$A$36:$IV$36,[13]BOP!$A$44:$IV$44,[13]BOP!$A$59:$IV$59,[13]BOP!#REF!,[13]BOP!#REF!,[13]BOP!$A$79:$IV$79,[13]BOP!#REF!</definedName>
    <definedName name="Z_EA86CE40_00A2_11D2_98BC_00C04FC96ABD_.wvu.Rows" localSheetId="57" hidden="1">[13]BOP!$A$36:$IV$36,[13]BOP!$A$44:$IV$44,[13]BOP!$A$59:$IV$59,[13]BOP!#REF!,[13]BOP!#REF!,[13]BOP!$A$79:$IV$79,[13]BOP!#REF!</definedName>
    <definedName name="Z_EA86CE40_00A2_11D2_98BC_00C04FC96ABD_.wvu.Rows" localSheetId="58" hidden="1">[13]BOP!$A$36:$IV$36,[13]BOP!$A$44:$IV$44,[13]BOP!$A$59:$IV$59,[13]BOP!#REF!,[13]BOP!#REF!,[13]BOP!$A$79:$IV$79,[13]BOP!#REF!</definedName>
    <definedName name="Z_EA86CE40_00A2_11D2_98BC_00C04FC96ABD_.wvu.Rows" localSheetId="59" hidden="1">[13]BOP!$A$36:$IV$36,[13]BOP!$A$44:$IV$44,[13]BOP!$A$59:$IV$59,[13]BOP!#REF!,[13]BOP!#REF!,[13]BOP!$A$79:$IV$79,[13]BOP!#REF!</definedName>
    <definedName name="Z_EA86CE40_00A2_11D2_98BC_00C04FC96ABD_.wvu.Rows" localSheetId="60" hidden="1">[13]BOP!$A$36:$IV$36,[13]BOP!$A$44:$IV$44,[13]BOP!$A$59:$IV$59,[13]BOP!#REF!,[13]BOP!#REF!,[13]BOP!$A$79:$IV$79,[13]BOP!#REF!</definedName>
    <definedName name="Z_EA86CE40_00A2_11D2_98BC_00C04FC96ABD_.wvu.Rows" localSheetId="61" hidden="1">[13]BOP!$A$36:$IV$36,[13]BOP!$A$44:$IV$44,[13]BOP!$A$59:$IV$59,[13]BOP!#REF!,[13]BOP!#REF!,[13]BOP!$A$79:$IV$79,[13]BOP!#REF!</definedName>
    <definedName name="Z_EA86CE40_00A2_11D2_98BC_00C04FC96ABD_.wvu.Rows" localSheetId="62" hidden="1">[13]BOP!$A$36:$IV$36,[13]BOP!$A$44:$IV$44,[13]BOP!$A$59:$IV$59,[13]BOP!#REF!,[13]BOP!#REF!,[13]BOP!$A$79:$IV$79,[13]BOP!#REF!</definedName>
    <definedName name="Z_EA86CE40_00A2_11D2_98BC_00C04FC96ABD_.wvu.Rows" localSheetId="63" hidden="1">[13]BOP!$A$36:$IV$36,[13]BOP!$A$44:$IV$44,[13]BOP!$A$59:$IV$59,[13]BOP!#REF!,[13]BOP!#REF!,[13]BOP!$A$79:$IV$79,[13]BOP!#REF!</definedName>
    <definedName name="Z_EA86CE40_00A2_11D2_98BC_00C04FC96ABD_.wvu.Rows" localSheetId="64" hidden="1">[13]BOP!$A$36:$IV$36,[13]BOP!$A$44:$IV$44,[13]BOP!$A$59:$IV$59,[13]BOP!#REF!,[13]BOP!#REF!,[13]BOP!$A$79:$IV$79,[13]BOP!#REF!</definedName>
    <definedName name="Z_EA86CE40_00A2_11D2_98BC_00C04FC96ABD_.wvu.Rows" localSheetId="67" hidden="1">[13]BOP!$A$36:$IV$36,[13]BOP!$A$44:$IV$44,[13]BOP!$A$59:$IV$59,[13]BOP!#REF!,[13]BOP!#REF!,[13]BOP!$A$79:$IV$79,[13]BOP!#REF!</definedName>
    <definedName name="Z_EA86CE40_00A2_11D2_98BC_00C04FC96ABD_.wvu.Rows" localSheetId="74" hidden="1">[13]BOP!$A$36:$IV$36,[13]BOP!$A$44:$IV$44,[13]BOP!$A$59:$IV$59,[13]BOP!#REF!,[13]BOP!#REF!,[13]BOP!$A$79:$IV$79,[13]BOP!#REF!</definedName>
    <definedName name="Z_EA86CE40_00A2_11D2_98BC_00C04FC96ABD_.wvu.Rows" localSheetId="88" hidden="1">[13]BOP!$A$36:$IV$36,[13]BOP!$A$44:$IV$44,[13]BOP!$A$59:$IV$59,[13]BOP!#REF!,[13]BOP!#REF!,[13]BOP!$A$79:$IV$79,[13]BOP!#REF!</definedName>
    <definedName name="Z_EA86CE40_00A2_11D2_98BC_00C04FC96ABD_.wvu.Rows" localSheetId="89" hidden="1">[13]BOP!$A$36:$IV$36,[13]BOP!$A$44:$IV$44,[13]BOP!$A$59:$IV$59,[13]BOP!#REF!,[13]BOP!#REF!,[13]BOP!$A$79:$IV$79,[13]BOP!#REF!</definedName>
    <definedName name="Z_EA86CE40_00A2_11D2_98BC_00C04FC96ABD_.wvu.Rows" localSheetId="90" hidden="1">[13]BOP!$A$36:$IV$36,[13]BOP!$A$44:$IV$44,[13]BOP!$A$59:$IV$59,[13]BOP!#REF!,[13]BOP!#REF!,[13]BOP!$A$79:$IV$79,[13]BOP!#REF!</definedName>
    <definedName name="Z_EA86CE40_00A2_11D2_98BC_00C04FC96ABD_.wvu.Rows" localSheetId="98" hidden="1">[13]BOP!$A$36:$IV$36,[13]BOP!$A$44:$IV$44,[13]BOP!$A$59:$IV$59,[13]BOP!#REF!,[13]BOP!#REF!,[13]BOP!$A$79:$IV$79,[13]BOP!#REF!</definedName>
    <definedName name="Z_EA86CE40_00A2_11D2_98BC_00C04FC96ABD_.wvu.Rows" localSheetId="108" hidden="1">[13]BOP!$A$36:$IV$36,[13]BOP!$A$44:$IV$44,[13]BOP!$A$59:$IV$59,[13]BOP!#REF!,[13]BOP!#REF!,[13]BOP!$A$79:$IV$79,[13]BOP!#REF!</definedName>
    <definedName name="Z_EA86CE40_00A2_11D2_98BC_00C04FC96ABD_.wvu.Rows" localSheetId="109" hidden="1">[13]BOP!$A$36:$IV$36,[13]BOP!$A$44:$IV$44,[13]BOP!$A$59:$IV$59,[13]BOP!#REF!,[13]BOP!#REF!,[13]BOP!$A$79:$IV$79,[13]BOP!#REF!</definedName>
    <definedName name="Z_EA86CE40_00A2_11D2_98BC_00C04FC96ABD_.wvu.Rows" localSheetId="110" hidden="1">[13]BOP!$A$36:$IV$36,[13]BOP!$A$44:$IV$44,[13]BOP!$A$59:$IV$59,[13]BOP!#REF!,[13]BOP!#REF!,[13]BOP!$A$79:$IV$79,[13]BOP!#REF!</definedName>
    <definedName name="Z_EA86CE40_00A2_11D2_98BC_00C04FC96ABD_.wvu.Rows" localSheetId="99" hidden="1">[13]BOP!$A$36:$IV$36,[13]BOP!$A$44:$IV$44,[13]BOP!$A$59:$IV$59,[13]BOP!#REF!,[13]BOP!#REF!,[13]BOP!$A$79:$IV$79,[13]BOP!#REF!</definedName>
    <definedName name="Z_EA86CE40_00A2_11D2_98BC_00C04FC96ABD_.wvu.Rows" localSheetId="100" hidden="1">[13]BOP!$A$36:$IV$36,[13]BOP!$A$44:$IV$44,[13]BOP!$A$59:$IV$59,[13]BOP!#REF!,[13]BOP!#REF!,[13]BOP!$A$79:$IV$79,[13]BOP!#REF!</definedName>
    <definedName name="Z_EA86CE40_00A2_11D2_98BC_00C04FC96ABD_.wvu.Rows" localSheetId="101" hidden="1">[13]BOP!$A$36:$IV$36,[13]BOP!$A$44:$IV$44,[13]BOP!$A$59:$IV$59,[13]BOP!#REF!,[13]BOP!#REF!,[13]BOP!$A$79:$IV$79,[13]BOP!#REF!</definedName>
    <definedName name="Z_EA86CE40_00A2_11D2_98BC_00C04FC96ABD_.wvu.Rows" localSheetId="102" hidden="1">[13]BOP!$A$36:$IV$36,[13]BOP!$A$44:$IV$44,[13]BOP!$A$59:$IV$59,[13]BOP!#REF!,[13]BOP!#REF!,[13]BOP!$A$79:$IV$79,[13]BOP!#REF!</definedName>
    <definedName name="Z_EA86CE40_00A2_11D2_98BC_00C04FC96ABD_.wvu.Rows" localSheetId="103" hidden="1">[13]BOP!$A$36:$IV$36,[13]BOP!$A$44:$IV$44,[13]BOP!$A$59:$IV$59,[13]BOP!#REF!,[13]BOP!#REF!,[13]BOP!$A$79:$IV$79,[13]BOP!#REF!</definedName>
    <definedName name="Z_EA86CE40_00A2_11D2_98BC_00C04FC96ABD_.wvu.Rows" localSheetId="104" hidden="1">[13]BOP!$A$36:$IV$36,[13]BOP!$A$44:$IV$44,[13]BOP!$A$59:$IV$59,[13]BOP!#REF!,[13]BOP!#REF!,[13]BOP!$A$79:$IV$79,[13]BOP!#REF!</definedName>
    <definedName name="Z_EA86CE40_00A2_11D2_98BC_00C04FC96ABD_.wvu.Rows" localSheetId="105" hidden="1">[13]BOP!$A$36:$IV$36,[13]BOP!$A$44:$IV$44,[13]BOP!$A$59:$IV$59,[13]BOP!#REF!,[13]BOP!#REF!,[13]BOP!$A$79:$IV$79,[13]BOP!#REF!</definedName>
    <definedName name="Z_EA86CE40_00A2_11D2_98BC_00C04FC96ABD_.wvu.Rows" localSheetId="106" hidden="1">[13]BOP!$A$36:$IV$36,[13]BOP!$A$44:$IV$44,[13]BOP!$A$59:$IV$59,[13]BOP!#REF!,[13]BOP!#REF!,[13]BOP!$A$79:$IV$79,[13]BOP!#REF!</definedName>
    <definedName name="Z_EA86CE40_00A2_11D2_98BC_00C04FC96ABD_.wvu.Rows" localSheetId="107" hidden="1">[13]BOP!$A$36:$IV$36,[13]BOP!$A$44:$IV$44,[13]BOP!$A$59:$IV$59,[13]BOP!#REF!,[13]BOP!#REF!,[13]BOP!$A$79:$IV$79,[13]BOP!#REF!</definedName>
    <definedName name="Z_EA86CE40_00A2_11D2_98BC_00C04FC96ABD_.wvu.Rows" hidden="1">[13]BOP!$A$36:$IV$36,[13]BOP!$A$44:$IV$44,[13]BOP!$A$59:$IV$59,[13]BOP!#REF!,[13]BOP!#REF!,[13]BOP!$A$79:$IV$79,[13]BOP!#REF!</definedName>
    <definedName name="Z_EA86CE41_00A2_11D2_98BC_00C04FC96ABD_.wvu.Rows" localSheetId="67" hidden="1">[13]BOP!$A$36:$IV$36,[13]BOP!$A$44:$IV$44,[13]BOP!$A$59:$IV$59,[13]BOP!#REF!,[13]BOP!#REF!,[13]BOP!$A$79:$IV$79,[13]BOP!$A$81:$IV$88,[13]BOP!#REF!</definedName>
    <definedName name="Z_EA86CE41_00A2_11D2_98BC_00C04FC96ABD_.wvu.Rows" hidden="1">[13]BOP!$A$36:$IV$36,[13]BOP!$A$44:$IV$44,[13]BOP!$A$59:$IV$59,[13]BOP!#REF!,[13]BOP!#REF!,[13]BOP!$A$79:$IV$79,[13]BOP!$A$81:$IV$88,[13]BOP!#REF!</definedName>
    <definedName name="Z_EA86CE42_00A2_11D2_98BC_00C04FC96ABD_.wvu.Rows" localSheetId="67"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localSheetId="67"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localSheetId="67" hidden="1">[13]BOP!$A$36:$IV$36,[13]BOP!$A$44:$IV$44,[13]BOP!$A$59:$IV$59,[13]BOP!#REF!,[13]BOP!#REF!,[13]BOP!$A$79:$IV$79,[13]BOP!$A$81:$IV$88,[13]BOP!#REF!,[13]BOP!#REF!</definedName>
    <definedName name="Z_EA86CE45_00A2_11D2_98BC_00C04FC96ABD_.wvu.Rows" hidden="1">[13]BOP!$A$36:$IV$36,[13]BOP!$A$44:$IV$44,[13]BOP!$A$59:$IV$59,[13]BOP!#REF!,[13]BOP!#REF!,[13]BOP!$A$79:$IV$79,[13]BOP!$A$81:$IV$88,[13]BOP!#REF!,[13]BOP!#REF!</definedName>
    <definedName name="Z_EA86CE46_00A2_11D2_98BC_00C04FC96ABD_.wvu.Rows" localSheetId="67"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localSheetId="67" hidden="1">[13]BOP!$A$36:$IV$36,[13]BOP!$A$44:$IV$44,[13]BOP!$A$59:$IV$59,[13]BOP!#REF!,[13]BOP!#REF!,[13]BOP!$A$79:$IV$79</definedName>
    <definedName name="Z_EA86CE47_00A2_11D2_98BC_00C04FC96ABD_.wvu.Rows" hidden="1">[13]BOP!$A$36:$IV$36,[13]BOP!$A$44:$IV$44,[13]BOP!$A$59:$IV$59,[13]BOP!#REF!,[13]BOP!#REF!,[13]BOP!$A$79:$IV$79</definedName>
    <definedName name="Z_FF2CB252_A5D4_4FB0_A34E_C37D14E92803_.wvu.PrintArea" localSheetId="64" hidden="1">'T 6.1'!$A$2:$I$44</definedName>
    <definedName name="Z_FF2CB252_A5D4_4FB0_A34E_C37D14E92803_.wvu.Rows" localSheetId="64" hidden="1">'T 6.1'!#REF!</definedName>
    <definedName name="zz" localSheetId="2"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4" hidden="1">{"Tab1",#N/A,FALSE,"P";"Tab2",#N/A,FALSE,"P"}</definedName>
    <definedName name="zz" localSheetId="74" hidden="1">{"Tab1",#N/A,FALSE,"P";"Tab2",#N/A,FALSE,"P"}</definedName>
    <definedName name="zz" localSheetId="88" hidden="1">{"Tab1",#N/A,FALSE,"P";"Tab2",#N/A,FALSE,"P"}</definedName>
    <definedName name="zz" localSheetId="89" hidden="1">{"Tab1",#N/A,FALSE,"P";"Tab2",#N/A,FALSE,"P"}</definedName>
    <definedName name="zz" localSheetId="90" hidden="1">{"Tab1",#N/A,FALSE,"P";"Tab2",#N/A,FALSE,"P"}</definedName>
    <definedName name="zz" localSheetId="98" hidden="1">{"Tab1",#N/A,FALSE,"P";"Tab2",#N/A,FALSE,"P"}</definedName>
    <definedName name="zz" localSheetId="108" hidden="1">{"Tab1",#N/A,FALSE,"P";"Tab2",#N/A,FALSE,"P"}</definedName>
    <definedName name="zz" localSheetId="109" hidden="1">{"Tab1",#N/A,FALSE,"P";"Tab2",#N/A,FALSE,"P"}</definedName>
    <definedName name="zz" localSheetId="110" hidden="1">{"Tab1",#N/A,FALSE,"P";"Tab2",#N/A,FALSE,"P"}</definedName>
    <definedName name="zz" localSheetId="99" hidden="1">{"Tab1",#N/A,FALSE,"P";"Tab2",#N/A,FALSE,"P"}</definedName>
    <definedName name="zz" localSheetId="100" hidden="1">{"Tab1",#N/A,FALSE,"P";"Tab2",#N/A,FALSE,"P"}</definedName>
    <definedName name="zz" localSheetId="101" hidden="1">{"Tab1",#N/A,FALSE,"P";"Tab2",#N/A,FALSE,"P"}</definedName>
    <definedName name="zz" localSheetId="102" hidden="1">{"Tab1",#N/A,FALSE,"P";"Tab2",#N/A,FALSE,"P"}</definedName>
    <definedName name="zz" localSheetId="103" hidden="1">{"Tab1",#N/A,FALSE,"P";"Tab2",#N/A,FALSE,"P"}</definedName>
    <definedName name="zz" localSheetId="104" hidden="1">{"Tab1",#N/A,FALSE,"P";"Tab2",#N/A,FALSE,"P"}</definedName>
    <definedName name="zz" localSheetId="105" hidden="1">{"Tab1",#N/A,FALSE,"P";"Tab2",#N/A,FALSE,"P"}</definedName>
    <definedName name="zz" localSheetId="106" hidden="1">{"Tab1",#N/A,FALSE,"P";"Tab2",#N/A,FALSE,"P"}</definedName>
    <definedName name="zz" localSheetId="107" hidden="1">{"Tab1",#N/A,FALSE,"P";"Tab2",#N/A,FALSE,"P"}</definedName>
    <definedName name="zz" hidden="1">{"Tab1",#N/A,FALSE,"P";"Tab2",#N/A,FALSE,"P"}</definedName>
  </definedNames>
  <calcPr calcId="162913"/>
</workbook>
</file>

<file path=xl/calcChain.xml><?xml version="1.0" encoding="utf-8"?>
<calcChain xmlns="http://schemas.openxmlformats.org/spreadsheetml/2006/main">
  <c r="J26" i="489" l="1"/>
  <c r="I26" i="489"/>
  <c r="E26" i="489"/>
  <c r="K26" i="489" s="1"/>
  <c r="J25" i="489"/>
  <c r="I25" i="489"/>
  <c r="H25" i="489"/>
  <c r="E25" i="489"/>
  <c r="J24" i="489"/>
  <c r="I24" i="489"/>
  <c r="H24" i="489"/>
  <c r="E24" i="489"/>
  <c r="J23" i="489"/>
  <c r="I23" i="489"/>
  <c r="H23" i="489"/>
  <c r="E23" i="489"/>
  <c r="K23" i="489" s="1"/>
  <c r="J22" i="489"/>
  <c r="I22" i="489"/>
  <c r="H22" i="489"/>
  <c r="E22" i="489"/>
  <c r="J21" i="489"/>
  <c r="I21" i="489"/>
  <c r="H21" i="489"/>
  <c r="E21" i="489"/>
  <c r="J20" i="489"/>
  <c r="I20" i="489"/>
  <c r="H20" i="489"/>
  <c r="E20" i="489"/>
  <c r="J19" i="489"/>
  <c r="I19" i="489"/>
  <c r="H19" i="489"/>
  <c r="E19" i="489"/>
  <c r="J18" i="489"/>
  <c r="I18" i="489"/>
  <c r="H18" i="489"/>
  <c r="E18" i="489"/>
  <c r="G17" i="489"/>
  <c r="F17" i="489"/>
  <c r="D17" i="489"/>
  <c r="C17" i="489"/>
  <c r="J16" i="489"/>
  <c r="I16" i="489"/>
  <c r="H16" i="489"/>
  <c r="E16" i="489"/>
  <c r="K16" i="489" s="1"/>
  <c r="J15" i="489"/>
  <c r="I15" i="489"/>
  <c r="H15" i="489"/>
  <c r="E15" i="489"/>
  <c r="J14" i="489"/>
  <c r="I14" i="489"/>
  <c r="H14" i="489"/>
  <c r="E14" i="489"/>
  <c r="K14" i="489" s="1"/>
  <c r="J13" i="489"/>
  <c r="I13" i="489"/>
  <c r="H13" i="489"/>
  <c r="K13" i="489" s="1"/>
  <c r="E13" i="489"/>
  <c r="J12" i="489"/>
  <c r="I12" i="489"/>
  <c r="H12" i="489"/>
  <c r="E12" i="489"/>
  <c r="K12" i="489" s="1"/>
  <c r="J11" i="489"/>
  <c r="I11" i="489"/>
  <c r="H11" i="489"/>
  <c r="K11" i="489" s="1"/>
  <c r="E11" i="489"/>
  <c r="J10" i="489"/>
  <c r="I10" i="489"/>
  <c r="H10" i="489"/>
  <c r="E10" i="489"/>
  <c r="K10" i="489" s="1"/>
  <c r="J9" i="489"/>
  <c r="I9" i="489"/>
  <c r="H9" i="489"/>
  <c r="E9" i="489"/>
  <c r="J8" i="489"/>
  <c r="I8" i="489"/>
  <c r="H8" i="489"/>
  <c r="E8" i="489"/>
  <c r="K8" i="489" s="1"/>
  <c r="J7" i="489"/>
  <c r="I7" i="489"/>
  <c r="H7" i="489"/>
  <c r="E7" i="489"/>
  <c r="G6" i="489"/>
  <c r="G27" i="489" s="1"/>
  <c r="F6" i="489"/>
  <c r="D6" i="489"/>
  <c r="C6" i="489"/>
  <c r="O11" i="488"/>
  <c r="N11" i="488"/>
  <c r="L11" i="488"/>
  <c r="K11" i="488"/>
  <c r="I11" i="488"/>
  <c r="H11" i="488"/>
  <c r="F11" i="488"/>
  <c r="E11" i="488"/>
  <c r="C11" i="488"/>
  <c r="B11" i="488"/>
  <c r="R10" i="488"/>
  <c r="Q10" i="488"/>
  <c r="P10" i="488"/>
  <c r="M10" i="488"/>
  <c r="J10" i="488"/>
  <c r="G10" i="488"/>
  <c r="D10" i="488"/>
  <c r="R9" i="488"/>
  <c r="Q9" i="488"/>
  <c r="P9" i="488"/>
  <c r="M9" i="488"/>
  <c r="J9" i="488"/>
  <c r="G9" i="488"/>
  <c r="D9" i="488"/>
  <c r="R8" i="488"/>
  <c r="Q8" i="488"/>
  <c r="P8" i="488"/>
  <c r="M8" i="488"/>
  <c r="J8" i="488"/>
  <c r="G8" i="488"/>
  <c r="D8" i="488"/>
  <c r="R7" i="488"/>
  <c r="Q7" i="488"/>
  <c r="P7" i="488"/>
  <c r="M7" i="488"/>
  <c r="J7" i="488"/>
  <c r="G7" i="488"/>
  <c r="D7" i="488"/>
  <c r="S7" i="488" s="1"/>
  <c r="R6" i="488"/>
  <c r="Q6" i="488"/>
  <c r="P6" i="488"/>
  <c r="M6" i="488"/>
  <c r="J6" i="488"/>
  <c r="G6" i="488"/>
  <c r="D6" i="488"/>
  <c r="R38" i="485"/>
  <c r="Q38" i="485"/>
  <c r="P38" i="485"/>
  <c r="O38" i="485"/>
  <c r="N38" i="485"/>
  <c r="M38" i="485"/>
  <c r="L38" i="485"/>
  <c r="K38" i="485"/>
  <c r="J38" i="485"/>
  <c r="I38" i="485"/>
  <c r="H38" i="485"/>
  <c r="G38" i="485"/>
  <c r="F38" i="485"/>
  <c r="E38" i="485"/>
  <c r="D38" i="485"/>
  <c r="R34" i="485"/>
  <c r="Q34" i="485"/>
  <c r="P34" i="485"/>
  <c r="O34" i="485"/>
  <c r="N34" i="485"/>
  <c r="M34" i="485"/>
  <c r="L34" i="485"/>
  <c r="K34" i="485"/>
  <c r="J34" i="485"/>
  <c r="I34" i="485"/>
  <c r="H34" i="485"/>
  <c r="G34" i="485"/>
  <c r="F34" i="485"/>
  <c r="E34" i="485"/>
  <c r="D34" i="485"/>
  <c r="R14" i="485"/>
  <c r="Q14" i="485"/>
  <c r="P14" i="485"/>
  <c r="O14" i="485"/>
  <c r="N14" i="485"/>
  <c r="M14" i="485"/>
  <c r="L14" i="485"/>
  <c r="K14" i="485"/>
  <c r="J14" i="485"/>
  <c r="I14" i="485"/>
  <c r="H14" i="485"/>
  <c r="G14" i="485"/>
  <c r="F14" i="485"/>
  <c r="E14" i="485"/>
  <c r="D14" i="485"/>
  <c r="R6" i="485"/>
  <c r="Q6" i="485"/>
  <c r="P6" i="485"/>
  <c r="O6" i="485"/>
  <c r="N6" i="485"/>
  <c r="M6" i="485"/>
  <c r="L6" i="485"/>
  <c r="K6" i="485"/>
  <c r="J6" i="485"/>
  <c r="I6" i="485"/>
  <c r="H6" i="485"/>
  <c r="G6" i="485"/>
  <c r="F6" i="485"/>
  <c r="E6" i="485"/>
  <c r="D6" i="485"/>
  <c r="S20" i="483"/>
  <c r="R20" i="483"/>
  <c r="Q20" i="483"/>
  <c r="P20" i="483"/>
  <c r="O20" i="483"/>
  <c r="N20" i="483"/>
  <c r="M20" i="483"/>
  <c r="L20" i="483"/>
  <c r="K20" i="483"/>
  <c r="J20" i="483"/>
  <c r="I20" i="483"/>
  <c r="H20" i="483"/>
  <c r="G20" i="483"/>
  <c r="F20" i="483"/>
  <c r="E20" i="483"/>
  <c r="D20" i="483"/>
  <c r="C20" i="483"/>
  <c r="B20" i="483"/>
  <c r="Q17" i="482"/>
  <c r="P17" i="482"/>
  <c r="O17" i="482"/>
  <c r="N17" i="482"/>
  <c r="M17" i="482"/>
  <c r="L17" i="482"/>
  <c r="K17" i="482"/>
  <c r="J17" i="482"/>
  <c r="I17" i="482"/>
  <c r="H17" i="482"/>
  <c r="G17" i="482"/>
  <c r="F17" i="482"/>
  <c r="E17" i="482"/>
  <c r="D17" i="482"/>
  <c r="C17" i="482"/>
  <c r="I44" i="481"/>
  <c r="H44" i="481"/>
  <c r="F44" i="481"/>
  <c r="E44" i="481"/>
  <c r="L43" i="481"/>
  <c r="K43" i="481"/>
  <c r="J43" i="481"/>
  <c r="G43" i="481"/>
  <c r="L42" i="481"/>
  <c r="M42" i="481" s="1"/>
  <c r="K42" i="481"/>
  <c r="J42" i="481"/>
  <c r="G42" i="481"/>
  <c r="L41" i="481"/>
  <c r="K41" i="481"/>
  <c r="M41" i="481" s="1"/>
  <c r="J41" i="481"/>
  <c r="G41" i="481"/>
  <c r="L40" i="481"/>
  <c r="M40" i="481" s="1"/>
  <c r="K40" i="481"/>
  <c r="J40" i="481"/>
  <c r="G40" i="481"/>
  <c r="P34" i="481"/>
  <c r="O34" i="481"/>
  <c r="N34" i="481"/>
  <c r="M34" i="481"/>
  <c r="L34" i="481"/>
  <c r="K34" i="481"/>
  <c r="J34" i="481"/>
  <c r="I34" i="481"/>
  <c r="H34" i="481"/>
  <c r="G34" i="481"/>
  <c r="F34" i="481"/>
  <c r="E34" i="481"/>
  <c r="D34" i="481"/>
  <c r="C34" i="481"/>
  <c r="B34" i="481"/>
  <c r="P33" i="481"/>
  <c r="O33" i="481"/>
  <c r="N33" i="481"/>
  <c r="M33" i="481"/>
  <c r="L33" i="481"/>
  <c r="K33" i="481"/>
  <c r="J33" i="481"/>
  <c r="I33" i="481"/>
  <c r="H33" i="481"/>
  <c r="G33" i="481"/>
  <c r="F33" i="481"/>
  <c r="E33" i="481"/>
  <c r="D33" i="481"/>
  <c r="C33" i="481"/>
  <c r="B33" i="481"/>
  <c r="P32" i="481"/>
  <c r="O32" i="481"/>
  <c r="N32" i="481"/>
  <c r="M32" i="481"/>
  <c r="L32" i="481"/>
  <c r="K32" i="481"/>
  <c r="J32" i="481"/>
  <c r="I32" i="481"/>
  <c r="H32" i="481"/>
  <c r="G32" i="481"/>
  <c r="F32" i="481"/>
  <c r="E32" i="481"/>
  <c r="D32" i="481"/>
  <c r="C32" i="481"/>
  <c r="B32" i="481"/>
  <c r="P31" i="481"/>
  <c r="O31" i="481"/>
  <c r="N31" i="481"/>
  <c r="M31" i="481"/>
  <c r="L31" i="481"/>
  <c r="K31" i="481"/>
  <c r="J31" i="481"/>
  <c r="I31" i="481"/>
  <c r="H31" i="481"/>
  <c r="G31" i="481"/>
  <c r="F31" i="481"/>
  <c r="E31" i="481"/>
  <c r="D31" i="481"/>
  <c r="C31" i="481"/>
  <c r="B31" i="481"/>
  <c r="P30" i="481"/>
  <c r="O30" i="481"/>
  <c r="N30" i="481"/>
  <c r="M30" i="481"/>
  <c r="L30" i="481"/>
  <c r="K30" i="481"/>
  <c r="J30" i="481"/>
  <c r="I30" i="481"/>
  <c r="H30" i="481"/>
  <c r="G30" i="481"/>
  <c r="F30" i="481"/>
  <c r="E30" i="481"/>
  <c r="D30" i="481"/>
  <c r="C30" i="481"/>
  <c r="B30" i="481"/>
  <c r="P28" i="481"/>
  <c r="O28" i="481"/>
  <c r="N28" i="481"/>
  <c r="M28" i="481"/>
  <c r="L28" i="481"/>
  <c r="K28" i="481"/>
  <c r="J28" i="481"/>
  <c r="I28" i="481"/>
  <c r="H28" i="481"/>
  <c r="G28" i="481"/>
  <c r="F28" i="481"/>
  <c r="E28" i="481"/>
  <c r="D28" i="481"/>
  <c r="C28" i="481"/>
  <c r="B28" i="481"/>
  <c r="P22" i="481"/>
  <c r="O22" i="481"/>
  <c r="N22" i="481"/>
  <c r="M22" i="481"/>
  <c r="L22" i="481"/>
  <c r="K22" i="481"/>
  <c r="J22" i="481"/>
  <c r="I22" i="481"/>
  <c r="H22" i="481"/>
  <c r="G22" i="481"/>
  <c r="F22" i="481"/>
  <c r="E22" i="481"/>
  <c r="D22" i="481"/>
  <c r="C22" i="481"/>
  <c r="B22" i="481"/>
  <c r="P16" i="481"/>
  <c r="O16" i="481"/>
  <c r="N16" i="481"/>
  <c r="M16" i="481"/>
  <c r="L16" i="481"/>
  <c r="K16" i="481"/>
  <c r="J16" i="481"/>
  <c r="I16" i="481"/>
  <c r="H16" i="481"/>
  <c r="G16" i="481"/>
  <c r="F16" i="481"/>
  <c r="E16" i="481"/>
  <c r="D16" i="481"/>
  <c r="C16" i="481"/>
  <c r="B16" i="481"/>
  <c r="P12" i="481"/>
  <c r="O12" i="481"/>
  <c r="N12" i="481"/>
  <c r="M12" i="481"/>
  <c r="L12" i="481"/>
  <c r="K12" i="481"/>
  <c r="J12" i="481"/>
  <c r="I12" i="481"/>
  <c r="H12" i="481"/>
  <c r="G12" i="481"/>
  <c r="F12" i="481"/>
  <c r="E12" i="481"/>
  <c r="D12" i="481"/>
  <c r="C12" i="481"/>
  <c r="B12" i="481"/>
  <c r="J18" i="476"/>
  <c r="I18" i="476"/>
  <c r="H18" i="476"/>
  <c r="L30" i="473"/>
  <c r="K29" i="473"/>
  <c r="K31" i="473" s="1"/>
  <c r="J29" i="473"/>
  <c r="J31" i="473" s="1"/>
  <c r="I29" i="473"/>
  <c r="I31" i="473" s="1"/>
  <c r="H29" i="473"/>
  <c r="H31" i="473" s="1"/>
  <c r="G29" i="473"/>
  <c r="G31" i="473" s="1"/>
  <c r="F29" i="473"/>
  <c r="F31" i="473" s="1"/>
  <c r="E29" i="473"/>
  <c r="E31" i="473" s="1"/>
  <c r="D29" i="473"/>
  <c r="D31" i="473" s="1"/>
  <c r="C29" i="473"/>
  <c r="C31" i="473" s="1"/>
  <c r="B29" i="473"/>
  <c r="B31" i="473" s="1"/>
  <c r="L28" i="473"/>
  <c r="L27" i="473"/>
  <c r="L26" i="473"/>
  <c r="L25" i="473"/>
  <c r="L18" i="473"/>
  <c r="K17" i="473"/>
  <c r="K19" i="473" s="1"/>
  <c r="J17" i="473"/>
  <c r="J19" i="473" s="1"/>
  <c r="I17" i="473"/>
  <c r="I19" i="473" s="1"/>
  <c r="H17" i="473"/>
  <c r="H19" i="473" s="1"/>
  <c r="G17" i="473"/>
  <c r="G19" i="473" s="1"/>
  <c r="F17" i="473"/>
  <c r="F19" i="473" s="1"/>
  <c r="E17" i="473"/>
  <c r="E19" i="473" s="1"/>
  <c r="D17" i="473"/>
  <c r="D19" i="473" s="1"/>
  <c r="C17" i="473"/>
  <c r="C19" i="473" s="1"/>
  <c r="B17" i="473"/>
  <c r="B19" i="473" s="1"/>
  <c r="L16" i="473"/>
  <c r="L15" i="473"/>
  <c r="L14" i="473"/>
  <c r="L13" i="473"/>
  <c r="L12" i="473"/>
  <c r="L11" i="473"/>
  <c r="L10" i="473"/>
  <c r="L9" i="473"/>
  <c r="L8" i="473"/>
  <c r="G23" i="472"/>
  <c r="D23" i="472"/>
  <c r="F23" i="472" s="1"/>
  <c r="B23" i="472"/>
  <c r="G22" i="472"/>
  <c r="D22" i="472"/>
  <c r="F22" i="472" s="1"/>
  <c r="B22" i="472"/>
  <c r="G21" i="472"/>
  <c r="D21" i="472"/>
  <c r="F21" i="472" s="1"/>
  <c r="B21" i="472"/>
  <c r="G20" i="472"/>
  <c r="D20" i="472"/>
  <c r="F20" i="472" s="1"/>
  <c r="B20" i="472"/>
  <c r="G19" i="472"/>
  <c r="D19" i="472"/>
  <c r="F19" i="472" s="1"/>
  <c r="B19" i="472"/>
  <c r="F11" i="472"/>
  <c r="F10" i="472"/>
  <c r="F9" i="472"/>
  <c r="F8" i="472"/>
  <c r="F7" i="472"/>
  <c r="J32" i="470"/>
  <c r="I32" i="470"/>
  <c r="H31" i="470"/>
  <c r="H30" i="470"/>
  <c r="H29" i="470"/>
  <c r="H28" i="470"/>
  <c r="H27" i="470"/>
  <c r="H26" i="470"/>
  <c r="H25" i="470"/>
  <c r="J23" i="470"/>
  <c r="I23" i="470"/>
  <c r="H21" i="470"/>
  <c r="H20" i="470"/>
  <c r="H19" i="470"/>
  <c r="H18" i="470"/>
  <c r="H17" i="470"/>
  <c r="H16" i="470"/>
  <c r="J14" i="470"/>
  <c r="I14" i="470"/>
  <c r="H13" i="470"/>
  <c r="H12" i="470"/>
  <c r="H11" i="470"/>
  <c r="H10" i="470"/>
  <c r="H9" i="470"/>
  <c r="H8" i="470"/>
  <c r="H7" i="470"/>
  <c r="I17" i="469"/>
  <c r="H16" i="469"/>
  <c r="H18" i="469" s="1"/>
  <c r="G16" i="469"/>
  <c r="G18" i="469" s="1"/>
  <c r="F16" i="469"/>
  <c r="F18" i="469" s="1"/>
  <c r="E16" i="469"/>
  <c r="E18" i="469" s="1"/>
  <c r="D16" i="469"/>
  <c r="D18" i="469" s="1"/>
  <c r="C16" i="469"/>
  <c r="C18" i="469" s="1"/>
  <c r="B16" i="469"/>
  <c r="B18" i="469" s="1"/>
  <c r="I15" i="469"/>
  <c r="I14" i="469"/>
  <c r="I13" i="469"/>
  <c r="I12" i="469"/>
  <c r="I11" i="469"/>
  <c r="I10" i="469"/>
  <c r="I9" i="469"/>
  <c r="I8" i="469"/>
  <c r="I7" i="469"/>
  <c r="F21" i="468"/>
  <c r="L21" i="468" s="1"/>
  <c r="F20" i="468"/>
  <c r="L20" i="468" s="1"/>
  <c r="F18" i="468"/>
  <c r="F17" i="468"/>
  <c r="F16" i="468"/>
  <c r="F15" i="468"/>
  <c r="L15" i="468" s="1"/>
  <c r="F14" i="468"/>
  <c r="L14" i="468" s="1"/>
  <c r="F9" i="468"/>
  <c r="L9" i="468" s="1"/>
  <c r="F8" i="468"/>
  <c r="L8" i="468" s="1"/>
  <c r="E32" i="467"/>
  <c r="I31" i="467"/>
  <c r="F31" i="467"/>
  <c r="H30" i="467"/>
  <c r="H32" i="467" s="1"/>
  <c r="G30" i="467"/>
  <c r="G32" i="467" s="1"/>
  <c r="E30" i="467"/>
  <c r="D30" i="467"/>
  <c r="D32" i="467" s="1"/>
  <c r="C30" i="467"/>
  <c r="C32" i="467" s="1"/>
  <c r="I29" i="467"/>
  <c r="F29" i="467"/>
  <c r="I27" i="467"/>
  <c r="F27" i="467"/>
  <c r="I26" i="467"/>
  <c r="F26" i="467"/>
  <c r="I25" i="467"/>
  <c r="F25" i="467"/>
  <c r="E19" i="467"/>
  <c r="I18" i="467"/>
  <c r="F18" i="467"/>
  <c r="H17" i="467"/>
  <c r="H19" i="467" s="1"/>
  <c r="G17" i="467"/>
  <c r="G19" i="467" s="1"/>
  <c r="E17" i="467"/>
  <c r="D17" i="467"/>
  <c r="D19" i="467" s="1"/>
  <c r="C17" i="467"/>
  <c r="C19" i="467" s="1"/>
  <c r="I16" i="467"/>
  <c r="F16" i="467"/>
  <c r="I15" i="467"/>
  <c r="F15" i="467"/>
  <c r="I14" i="467"/>
  <c r="F14" i="467"/>
  <c r="I13" i="467"/>
  <c r="F13" i="467"/>
  <c r="I12" i="467"/>
  <c r="F12" i="467"/>
  <c r="I11" i="467"/>
  <c r="F11" i="467"/>
  <c r="I10" i="467"/>
  <c r="F10" i="467"/>
  <c r="I9" i="467"/>
  <c r="F9" i="467"/>
  <c r="I8" i="467"/>
  <c r="F8" i="467"/>
  <c r="G23" i="465"/>
  <c r="F23" i="465"/>
  <c r="D23" i="465"/>
  <c r="B23" i="465"/>
  <c r="F8" i="465"/>
  <c r="D8" i="465"/>
  <c r="I19" i="463"/>
  <c r="H19" i="463"/>
  <c r="G19" i="463"/>
  <c r="F19" i="463"/>
  <c r="E19" i="463"/>
  <c r="D19" i="463"/>
  <c r="C19" i="463"/>
  <c r="B19" i="463"/>
  <c r="I45" i="462"/>
  <c r="H45" i="462"/>
  <c r="G45" i="462"/>
  <c r="F45" i="462"/>
  <c r="E45" i="462"/>
  <c r="D45" i="462"/>
  <c r="C45" i="462"/>
  <c r="B45" i="462"/>
  <c r="I19" i="462"/>
  <c r="H19" i="462"/>
  <c r="G19" i="462"/>
  <c r="F19" i="462"/>
  <c r="E19" i="462"/>
  <c r="K25" i="489" l="1"/>
  <c r="E17" i="489"/>
  <c r="F30" i="467"/>
  <c r="F32" i="467" s="1"/>
  <c r="K24" i="489"/>
  <c r="K20" i="489"/>
  <c r="K22" i="489"/>
  <c r="F27" i="489"/>
  <c r="I17" i="467"/>
  <c r="I19" i="467" s="1"/>
  <c r="P35" i="481"/>
  <c r="I35" i="481"/>
  <c r="K19" i="489"/>
  <c r="K21" i="489"/>
  <c r="J35" i="481"/>
  <c r="P11" i="488"/>
  <c r="C35" i="481"/>
  <c r="K35" i="481"/>
  <c r="C27" i="489"/>
  <c r="I27" i="489" s="1"/>
  <c r="F17" i="467"/>
  <c r="F19" i="467" s="1"/>
  <c r="D35" i="481"/>
  <c r="L35" i="481"/>
  <c r="S8" i="488"/>
  <c r="K18" i="489"/>
  <c r="G35" i="481"/>
  <c r="O35" i="481"/>
  <c r="G11" i="488"/>
  <c r="J11" i="488"/>
  <c r="Q60" i="485"/>
  <c r="I16" i="469"/>
  <c r="I18" i="469" s="1"/>
  <c r="E35" i="481"/>
  <c r="N35" i="481"/>
  <c r="J44" i="481"/>
  <c r="M43" i="481"/>
  <c r="J60" i="485"/>
  <c r="M11" i="488"/>
  <c r="S9" i="488"/>
  <c r="K7" i="489"/>
  <c r="K15" i="489"/>
  <c r="H17" i="489"/>
  <c r="K44" i="481"/>
  <c r="M44" i="481" s="1"/>
  <c r="S10" i="488"/>
  <c r="H6" i="489"/>
  <c r="B35" i="481"/>
  <c r="H35" i="481"/>
  <c r="L44" i="481"/>
  <c r="I60" i="485"/>
  <c r="R60" i="485"/>
  <c r="Q11" i="488"/>
  <c r="L29" i="473"/>
  <c r="L31" i="473" s="1"/>
  <c r="M35" i="481"/>
  <c r="K60" i="485"/>
  <c r="I30" i="467"/>
  <c r="I32" i="467" s="1"/>
  <c r="F35" i="481"/>
  <c r="G44" i="481"/>
  <c r="D11" i="488"/>
  <c r="R11" i="488"/>
  <c r="J6" i="489"/>
  <c r="K9" i="489"/>
  <c r="I17" i="489"/>
  <c r="D60" i="485"/>
  <c r="L60" i="485"/>
  <c r="E60" i="485"/>
  <c r="M60" i="485"/>
  <c r="F60" i="485"/>
  <c r="N60" i="485"/>
  <c r="G60" i="485"/>
  <c r="O60" i="485"/>
  <c r="H60" i="485"/>
  <c r="P60" i="485"/>
  <c r="L17" i="473"/>
  <c r="L19" i="473"/>
  <c r="H23" i="470"/>
  <c r="H32" i="470"/>
  <c r="H14" i="470"/>
  <c r="D27" i="489"/>
  <c r="E6" i="489"/>
  <c r="J17" i="489"/>
  <c r="S6" i="488"/>
  <c r="I6" i="489"/>
  <c r="K6" i="489" l="1"/>
  <c r="K17" i="489"/>
  <c r="S11" i="488"/>
  <c r="H27" i="489"/>
  <c r="J27" i="489"/>
  <c r="E27" i="489"/>
  <c r="E44" i="449"/>
  <c r="E32" i="449"/>
  <c r="E35" i="448"/>
  <c r="E25" i="448"/>
  <c r="E15" i="448"/>
  <c r="E27" i="447"/>
  <c r="E37" i="445"/>
  <c r="E30" i="445"/>
  <c r="E27" i="445"/>
  <c r="E23" i="445"/>
  <c r="E16" i="445"/>
  <c r="E51" i="442"/>
  <c r="E47" i="442"/>
  <c r="E42" i="442"/>
  <c r="E30" i="442"/>
  <c r="E19" i="442"/>
  <c r="E6" i="442"/>
  <c r="K27" i="489" l="1"/>
  <c r="L20" i="435"/>
  <c r="L18" i="435"/>
  <c r="L10" i="435"/>
  <c r="L7" i="435"/>
  <c r="E20" i="413" l="1"/>
  <c r="D20" i="413"/>
  <c r="C20" i="413"/>
  <c r="B20" i="413"/>
  <c r="E10" i="413"/>
  <c r="E21" i="413" s="1"/>
  <c r="D10" i="413"/>
  <c r="D21" i="413" s="1"/>
  <c r="C10" i="413"/>
  <c r="B10" i="413"/>
  <c r="E37" i="412"/>
  <c r="D37" i="412"/>
  <c r="C37" i="412"/>
  <c r="B37" i="412"/>
  <c r="I28" i="411"/>
  <c r="H28" i="411"/>
  <c r="G28" i="411"/>
  <c r="F28" i="411"/>
  <c r="E28" i="411"/>
  <c r="I12" i="411"/>
  <c r="H12" i="411"/>
  <c r="G12" i="411"/>
  <c r="F12" i="411"/>
  <c r="E12" i="411"/>
  <c r="H31" i="405"/>
  <c r="H24" i="405"/>
  <c r="B21" i="413" l="1"/>
  <c r="C21" i="413"/>
  <c r="G18" i="383"/>
  <c r="E15" i="379" l="1"/>
  <c r="E9" i="379"/>
  <c r="E7" i="379"/>
  <c r="E5" i="379"/>
  <c r="K8" i="377"/>
  <c r="K11" i="377" s="1"/>
  <c r="J8" i="377"/>
  <c r="I8" i="377"/>
  <c r="I11" i="377" s="1"/>
  <c r="J6" i="377"/>
  <c r="J5" i="377" s="1"/>
  <c r="C7" i="375"/>
  <c r="J11" i="377" l="1"/>
  <c r="K12" i="364"/>
  <c r="J12" i="364"/>
  <c r="I12" i="364"/>
  <c r="H12" i="364"/>
  <c r="K8" i="364"/>
  <c r="J8" i="364"/>
  <c r="J34" i="364" s="1"/>
  <c r="I8" i="364"/>
  <c r="H8" i="364"/>
  <c r="K34" i="364" l="1"/>
  <c r="I34" i="364"/>
  <c r="H34" i="364"/>
  <c r="I19" i="268" l="1"/>
  <c r="H19" i="268"/>
  <c r="G19" i="268"/>
  <c r="F19" i="268"/>
  <c r="K23" i="266"/>
  <c r="J23" i="266"/>
  <c r="I23" i="266"/>
  <c r="H23" i="266"/>
  <c r="H27" i="264"/>
  <c r="G27" i="264"/>
  <c r="F27" i="264"/>
  <c r="E27" i="264"/>
  <c r="D27" i="264"/>
  <c r="G28" i="263"/>
  <c r="E28" i="263"/>
  <c r="D28" i="263"/>
  <c r="C28" i="263"/>
  <c r="F6" i="263"/>
  <c r="F28" i="263" s="1"/>
  <c r="G29" i="262"/>
  <c r="F6" i="262"/>
  <c r="F29" i="262" s="1"/>
  <c r="G29" i="261"/>
  <c r="E29" i="261"/>
  <c r="G26" i="261"/>
  <c r="E26" i="261"/>
  <c r="G13" i="258" l="1"/>
  <c r="F13" i="258"/>
  <c r="E13" i="258"/>
  <c r="K43" i="257"/>
  <c r="K39" i="257"/>
  <c r="K35" i="257"/>
  <c r="J35" i="257"/>
  <c r="K31" i="257"/>
  <c r="J31" i="257"/>
  <c r="I23" i="250" l="1"/>
  <c r="I22" i="250"/>
  <c r="I21" i="250"/>
  <c r="I20" i="250"/>
  <c r="I19" i="250"/>
</calcChain>
</file>

<file path=xl/sharedStrings.xml><?xml version="1.0" encoding="utf-8"?>
<sst xmlns="http://schemas.openxmlformats.org/spreadsheetml/2006/main" count="8335" uniqueCount="4275">
  <si>
    <t>SECTION 1 - POPULATION AND VITAL STATISTICS</t>
  </si>
  <si>
    <t xml:space="preserve"> `</t>
  </si>
  <si>
    <t>Year</t>
  </si>
  <si>
    <t>Island</t>
  </si>
  <si>
    <t>Both sexes</t>
  </si>
  <si>
    <t>Male</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</si>
  <si>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</si>
  <si>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</si>
  <si>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</si>
  <si>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</si>
  <si>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</si>
  <si>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</si>
  <si>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</si>
  <si>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</si>
  <si>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</si>
  <si>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</si>
  <si>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</si>
  <si>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</si>
  <si>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9"/>
        <rFont val="Times New Roman"/>
        <family val="1"/>
      </rPr>
      <t>based on the 2011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</si>
  <si>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</si>
  <si>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</si>
  <si>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</si>
  <si>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</si>
  <si>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</si>
  <si>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</si>
  <si>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</si>
  <si>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</si>
  <si>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</si>
  <si>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</si>
  <si>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</si>
  <si>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</si>
  <si>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</si>
  <si>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</si>
  <si>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</si>
  <si>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</si>
  <si>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</si>
  <si>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</si>
  <si>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</si>
  <si>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</si>
  <si>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</si>
  <si>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</si>
  <si>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</si>
  <si>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</si>
  <si>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</si>
  <si>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</si>
  <si>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</si>
  <si>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</si>
  <si>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</si>
  <si>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</si>
  <si>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</si>
  <si>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</si>
  <si>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</si>
  <si>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</si>
  <si>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</si>
  <si>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</si>
  <si>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</si>
  <si>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</si>
  <si>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</si>
  <si>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</si>
  <si>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</si>
  <si>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</si>
  <si>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</si>
  <si>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</si>
  <si>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</si>
  <si>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</si>
  <si>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</si>
  <si>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</si>
  <si>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</si>
  <si>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</si>
  <si>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</si>
  <si>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</si>
  <si>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</si>
  <si>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</si>
  <si>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</si>
  <si>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</si>
  <si>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</si>
  <si>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</si>
  <si>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</si>
  <si>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</si>
  <si>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</si>
  <si>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</si>
  <si>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</si>
  <si>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</si>
  <si>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and 2011</t>
  </si>
  <si>
    <r>
      <t xml:space="preserve">Table 1.5 - Population </t>
    </r>
    <r>
      <rPr>
        <b/>
        <vertAlign val="superscript"/>
        <sz val="12"/>
        <rFont val="Times New Roman"/>
        <family val="1"/>
      </rPr>
      <t>1</t>
    </r>
    <r>
      <rPr>
        <b/>
        <sz val="12"/>
        <rFont val="Times New Roman"/>
        <family val="1"/>
      </rPr>
      <t xml:space="preserve"> by geographical district and  sex at 2000 &amp; 2011 censuses, and the intercensal increase</t>
    </r>
  </si>
  <si>
    <r>
      <t xml:space="preserve">                    Republic of Mauritius</t>
    </r>
    <r>
      <rPr>
        <b/>
        <vertAlign val="superscript"/>
        <sz val="12"/>
        <rFont val="Times New Roman"/>
        <family val="1"/>
      </rPr>
      <t>2</t>
    </r>
  </si>
  <si>
    <t>2000 census</t>
  </si>
  <si>
    <t>2011 census</t>
  </si>
  <si>
    <t>Intercensal increase</t>
  </si>
  <si>
    <t>Geographical district</t>
  </si>
  <si>
    <t>Number</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</si>
  <si>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</si>
  <si>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</si>
  <si>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</si>
  <si>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</si>
  <si>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</si>
  <si>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</si>
  <si>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</si>
  <si>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</si>
  <si>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</si>
  <si>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</si>
  <si>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</si>
  <si>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</si>
  <si>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</si>
  <si>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</si>
  <si>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t xml:space="preserve">                       (Mid - year estimates)</t>
  </si>
  <si>
    <t xml:space="preserve">Area </t>
  </si>
  <si>
    <r>
      <t>1</t>
    </r>
    <r>
      <rPr>
        <b/>
        <vertAlign val="superscript"/>
        <sz val="12"/>
        <rFont val="Times New Roman"/>
        <family val="1"/>
      </rPr>
      <t>st</t>
    </r>
    <r>
      <rPr>
        <b/>
        <sz val="12"/>
        <rFont val="Times New Roman"/>
        <family val="1"/>
      </rPr>
      <t xml:space="preserve"> July 2019</t>
    </r>
  </si>
  <si>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</si>
  <si>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</si>
  <si>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r>
      <t xml:space="preserve">  1</t>
    </r>
    <r>
      <rPr>
        <sz val="10"/>
        <rFont val="Times New Roman"/>
        <family val="1"/>
      </rPr>
      <t xml:space="preserve">  based on the 2011 population census data adjusted for underenumeration of young children.  Internal migration within districts is assumed to be the same as the net </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</si>
  <si>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</si>
  <si>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</si>
  <si>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(End of year estimates)</t>
  </si>
  <si>
    <r>
      <t>31</t>
    </r>
    <r>
      <rPr>
        <b/>
        <vertAlign val="superscript"/>
        <sz val="12"/>
        <rFont val="Times New Roman"/>
        <family val="1"/>
      </rPr>
      <t xml:space="preserve">st </t>
    </r>
    <r>
      <rPr>
        <b/>
        <sz val="12"/>
        <rFont val="Times New Roman"/>
        <family val="1"/>
      </rPr>
      <t>December 2019</t>
    </r>
  </si>
  <si>
    <r>
      <t xml:space="preserve">    </t>
    </r>
    <r>
      <rPr>
        <vertAlign val="superscript"/>
        <sz val="10"/>
        <rFont val="Times New Roman"/>
        <family val="1"/>
      </rPr>
      <t xml:space="preserve">1 </t>
    </r>
    <r>
      <rPr>
        <sz val="10"/>
        <rFont val="Times New Roman"/>
        <family val="1"/>
      </rPr>
      <t xml:space="preserve"> based on the 2011  population census data adjusted for underenumeration of young children.</t>
    </r>
  </si>
  <si>
    <t xml:space="preserve">        Internal migration within districts is assumed to be the same as the net annual internal migration during 2006 - 2011 (obtained from the 2011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</si>
  <si>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2000 and 2011 censuses and the intercensal increase - Republic of Mauritius</t>
    </r>
    <r>
      <rPr>
        <b/>
        <vertAlign val="superscript"/>
        <sz val="12"/>
        <rFont val="Times New Roman"/>
        <family val="1"/>
      </rPr>
      <t>3</t>
    </r>
  </si>
  <si>
    <r>
      <t>2000 census</t>
    </r>
    <r>
      <rPr>
        <b/>
        <vertAlign val="superscript"/>
        <sz val="11"/>
        <rFont val="Times New Roman"/>
        <family val="1"/>
      </rPr>
      <t xml:space="preserve"> </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</si>
  <si>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</si>
  <si>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</si>
  <si>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</si>
  <si>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</si>
  <si>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</si>
  <si>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</si>
  <si>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</si>
  <si>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</si>
  <si>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</si>
  <si>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</si>
  <si>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</si>
  <si>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</si>
  <si>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</si>
  <si>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</si>
  <si>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</si>
  <si>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</si>
  <si>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</si>
  <si>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</si>
  <si>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</si>
  <si>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</si>
  <si>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</si>
  <si>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</si>
  <si>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</si>
  <si>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</si>
  <si>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</si>
  <si>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</si>
  <si>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</si>
  <si>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</si>
  <si>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</si>
  <si>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</si>
  <si>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</si>
  <si>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</si>
  <si>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</si>
  <si>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</si>
  <si>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</si>
  <si>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31</t>
    </r>
    <r>
      <rPr>
        <b/>
        <vertAlign val="superscript"/>
        <sz val="12"/>
        <rFont val="Times New Roman"/>
        <family val="1"/>
      </rPr>
      <t>st</t>
    </r>
    <r>
      <rPr>
        <b/>
        <sz val="12"/>
        <rFont val="Times New Roman"/>
        <family val="1"/>
      </rPr>
      <t xml:space="preserve"> December  2019</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</si>
  <si>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</si>
  <si>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</si>
  <si>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2011 census data adjusted for underenumeration of young children. Internal migration within towns is assumed to be the same as the net annual internal</t>
    </r>
  </si>
  <si>
    <t xml:space="preserve">     migration during 2006 - 2011 (obtained from the 2011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</si>
  <si>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</si>
  <si>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</si>
  <si>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</si>
  <si>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</si>
  <si>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2000 and 2011 censuses - Republic of Mauritius</t>
    </r>
    <r>
      <rPr>
        <b/>
        <vertAlign val="superscript"/>
        <sz val="13"/>
        <rFont val="Times New Roman"/>
        <family val="1"/>
      </rPr>
      <t>2</t>
    </r>
  </si>
  <si>
    <t>Age group</t>
  </si>
  <si>
    <t xml:space="preserve">2 0 0 0 </t>
  </si>
  <si>
    <t xml:space="preserve">2 0 11 </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</si>
  <si>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</si>
  <si>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</si>
  <si>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</si>
  <si>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</si>
  <si>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</si>
  <si>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</si>
  <si>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</si>
  <si>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</si>
  <si>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</si>
  <si>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</si>
  <si>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</si>
  <si>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</si>
  <si>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</si>
  <si>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</si>
  <si>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</si>
  <si>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</si>
  <si>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</si>
  <si>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</si>
  <si>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</si>
  <si>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</si>
  <si>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</si>
  <si>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</si>
  <si>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</si>
  <si>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</si>
  <si>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</si>
  <si>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2000 and 2011 censuses - Island of Mauritius</t>
    </r>
  </si>
  <si>
    <t>2 0 11</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</si>
  <si>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</si>
  <si>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2000 and 2011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</si>
  <si>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</si>
  <si>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</si>
  <si>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</si>
  <si>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t xml:space="preserve">   (Mid - year estimates)</t>
  </si>
  <si>
    <t xml:space="preserve">    %</t>
  </si>
  <si>
    <r>
      <rPr>
        <vertAlign val="superscript"/>
        <sz val="9"/>
        <rFont val="Times New Roman"/>
        <family val="1"/>
      </rPr>
      <t xml:space="preserve">1 </t>
    </r>
    <r>
      <rPr>
        <sz val="9"/>
        <rFont val="Times New Roman"/>
        <family val="1"/>
      </rPr>
      <t xml:space="preserve"> based on 2011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</si>
  <si>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</si>
  <si>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t xml:space="preserve">                 </t>
  </si>
  <si>
    <t>(Mid - year estimates)</t>
  </si>
  <si>
    <r>
      <t>1</t>
    </r>
    <r>
      <rPr>
        <b/>
        <vertAlign val="superscript"/>
        <sz val="11"/>
        <rFont val="Times New Roman"/>
        <family val="1"/>
      </rPr>
      <t>st</t>
    </r>
    <r>
      <rPr>
        <b/>
        <sz val="11"/>
        <rFont val="Times New Roman"/>
        <family val="1"/>
      </rPr>
      <t xml:space="preserve"> July 2019</t>
    </r>
  </si>
  <si>
    <r>
      <t xml:space="preserve"> </t>
    </r>
    <r>
      <rPr>
        <vertAlign val="superscript"/>
        <sz val="9"/>
        <rFont val="Times New Roman"/>
        <family val="1"/>
      </rPr>
      <t xml:space="preserve">1 </t>
    </r>
    <r>
      <rPr>
        <sz val="9"/>
        <rFont val="Times New Roman"/>
        <family val="1"/>
      </rPr>
      <t xml:space="preserve"> based on 2011 population census data adjusted for underenumeration of young children </t>
    </r>
  </si>
  <si>
    <t xml:space="preserve">                         (Mid - year estimates)</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</si>
  <si>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</si>
  <si>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</si>
  <si>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</si>
  <si>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</si>
  <si>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</si>
  <si>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</si>
  <si>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</si>
  <si>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</si>
  <si>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</si>
  <si>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</si>
  <si>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</si>
  <si>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</si>
  <si>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</si>
  <si>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</si>
  <si>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</si>
  <si>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</si>
  <si>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</si>
  <si>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</si>
  <si>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</si>
  <si>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</si>
  <si>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2011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</si>
  <si>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</si>
  <si>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</si>
  <si>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</si>
  <si>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2011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</si>
  <si>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</si>
  <si>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t>Population</t>
  </si>
  <si>
    <t>Natural movement</t>
  </si>
  <si>
    <t xml:space="preserve">Net </t>
  </si>
  <si>
    <t>Total</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</si>
  <si>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</si>
  <si>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</si>
  <si>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</si>
  <si>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</si>
  <si>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</si>
  <si>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</si>
  <si>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</si>
  <si>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</si>
  <si>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</si>
  <si>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</si>
  <si>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</si>
  <si>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</si>
  <si>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</si>
  <si>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</si>
  <si>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</si>
  <si>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Net</t>
  </si>
  <si>
    <t>Migration</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</si>
  <si>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</si>
  <si>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</si>
  <si>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</si>
  <si>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</si>
  <si>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</si>
  <si>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</si>
  <si>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Annual rate of</t>
  </si>
  <si>
    <t xml:space="preserve">Continent </t>
  </si>
  <si>
    <t>Continent &amp; Country</t>
  </si>
  <si>
    <t xml:space="preserve">         increase </t>
  </si>
  <si>
    <t>&amp;</t>
  </si>
  <si>
    <t>Country</t>
  </si>
  <si>
    <t xml:space="preserve"> AFRICA</t>
  </si>
  <si>
    <t xml:space="preserve">  ASIA</t>
  </si>
  <si>
    <t>Republic of Mauritius:</t>
  </si>
  <si>
    <t xml:space="preserve">   China</t>
  </si>
  <si>
    <t xml:space="preserve">  ( Island of Mauritius)</t>
  </si>
  <si>
    <t xml:space="preserve">   Hong Kong </t>
  </si>
  <si>
    <t xml:space="preserve">  (Island of Rodrigues)</t>
  </si>
  <si>
    <t xml:space="preserve">   Japan</t>
  </si>
  <si>
    <t>Kenya</t>
  </si>
  <si>
    <t xml:space="preserve">   Singapore</t>
  </si>
  <si>
    <t>Senegal</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</si>
  <si>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</si>
  <si>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</si>
  <si>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</si>
  <si>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</si>
  <si>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</si>
  <si>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</si>
  <si>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</si>
  <si>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</si>
  <si>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</si>
  <si>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</si>
  <si>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</si>
  <si>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</si>
  <si>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</si>
  <si>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Australia</t>
  </si>
  <si>
    <t>New Zealand</t>
  </si>
  <si>
    <t xml:space="preserve">Source: </t>
  </si>
  <si>
    <t>which are based on the 2011 population  census</t>
  </si>
  <si>
    <t>Table 1.14 - Expectation of life in years at selected ages at each census,</t>
  </si>
  <si>
    <t>Republic of Mauritius, 1981 - 2011</t>
  </si>
  <si>
    <t>Exact age</t>
  </si>
  <si>
    <t xml:space="preserve">            Male</t>
  </si>
  <si>
    <t xml:space="preserve">          Female</t>
  </si>
  <si>
    <t xml:space="preserve"> (Years)</t>
  </si>
  <si>
    <t>1982 -</t>
  </si>
  <si>
    <t>July 89-</t>
  </si>
  <si>
    <t>July 99 -</t>
  </si>
  <si>
    <t>July 10 -</t>
  </si>
  <si>
    <t>July 89 -</t>
  </si>
  <si>
    <t>July10 -</t>
  </si>
  <si>
    <t>June 91</t>
  </si>
  <si>
    <t>June 01</t>
  </si>
  <si>
    <t>June 12</t>
  </si>
  <si>
    <t xml:space="preserve">Infant </t>
  </si>
  <si>
    <t xml:space="preserve">Still </t>
  </si>
  <si>
    <t xml:space="preserve">Civil </t>
  </si>
  <si>
    <t>Period</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</si>
  <si>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</si>
  <si>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</si>
  <si>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</si>
  <si>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</si>
  <si>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</si>
  <si>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2001 - 2010 have been revised in the light of  the 2011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</si>
  <si>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</si>
  <si>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</si>
  <si>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</si>
  <si>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</si>
  <si>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t>Live</t>
  </si>
  <si>
    <t>Still</t>
  </si>
  <si>
    <t xml:space="preserve"> births</t>
  </si>
  <si>
    <t>period</t>
  </si>
  <si>
    <r>
      <rPr>
        <vertAlign val="superscript"/>
        <sz val="10"/>
        <rFont val="Times New Roman"/>
        <family val="1"/>
      </rPr>
      <t xml:space="preserve">            1 </t>
    </r>
    <r>
      <rPr>
        <sz val="10"/>
        <rFont val="Times New Roman"/>
        <family val="1"/>
      </rPr>
      <t xml:space="preserve"> figures for  2001 - 2010 have   been revised in the light of the 2011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</si>
  <si>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</si>
  <si>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</si>
  <si>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t>Still births</t>
  </si>
  <si>
    <r>
      <t xml:space="preserve">     </t>
    </r>
    <r>
      <rPr>
        <vertAlign val="superscript"/>
        <sz val="10"/>
        <rFont val="Times New Roman"/>
        <family val="1"/>
      </rPr>
      <t xml:space="preserve"> 1</t>
    </r>
    <r>
      <rPr>
        <sz val="10"/>
        <rFont val="Times New Roman"/>
        <family val="1"/>
      </rPr>
      <t xml:space="preserve">  figures for 2001-2010  have been revised  in the  light  of the 2011 Population  Census data</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</si>
  <si>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</si>
  <si>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</si>
  <si>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</si>
  <si>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</si>
  <si>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</si>
  <si>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</si>
  <si>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</si>
  <si>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</si>
  <si>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</si>
  <si>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</si>
  <si>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</si>
  <si>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</si>
  <si>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</si>
  <si>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1</t>
    </r>
    <r>
      <rPr>
        <sz val="9"/>
        <rFont val="Times New Roman"/>
        <family val="1"/>
      </rPr>
      <t xml:space="preserve">  figures for 2001 - 2010 have been revised in the light of the 2011 Population Census data</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</si>
  <si>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</si>
  <si>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</si>
  <si>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</si>
  <si>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</si>
  <si>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</si>
  <si>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</si>
  <si>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</si>
  <si>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</si>
  <si>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</si>
  <si>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</si>
  <si>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</si>
  <si>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</si>
  <si>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</si>
  <si>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</si>
  <si>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</si>
  <si>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</si>
  <si>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</si>
  <si>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</si>
  <si>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</si>
  <si>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</si>
  <si>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</si>
  <si>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</si>
  <si>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</si>
  <si>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</si>
  <si>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</si>
  <si>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</si>
  <si>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</si>
  <si>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</si>
  <si>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</si>
  <si>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 xml:space="preserve"> </t>
    </r>
    <r>
      <rPr>
        <vertAlign val="superscript"/>
        <sz val="8"/>
        <rFont val="Times New Roman"/>
        <family val="1"/>
      </rPr>
      <t>1</t>
    </r>
    <r>
      <rPr>
        <sz val="8"/>
        <rFont val="Times New Roman"/>
        <family val="1"/>
      </rPr>
      <t xml:space="preserve">   figures for 2001-2010 have been revised in the light of the 2011 Population Census data</t>
    </r>
  </si>
  <si>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</si>
  <si>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</si>
  <si>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</si>
  <si>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</si>
  <si>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</si>
  <si>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revised</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</si>
  <si>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</si>
  <si>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</si>
  <si>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</si>
  <si>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t xml:space="preserve"> </t>
  </si>
  <si>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</si>
  <si>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</si>
  <si>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</si>
  <si>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</si>
  <si>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</si>
  <si>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</si>
  <si>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</si>
  <si>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</si>
  <si>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</si>
  <si>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</si>
  <si>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</si>
  <si>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</si>
  <si>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</si>
  <si>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</si>
  <si>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</si>
  <si>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</si>
  <si>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</si>
  <si>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</si>
  <si>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2011 census data adjusted for underenumeration of young children</t>
    </r>
  </si>
  <si>
    <t xml:space="preserve">  </t>
  </si>
  <si>
    <r>
      <t xml:space="preserve">   3</t>
    </r>
    <r>
      <rPr>
        <sz val="10"/>
        <rFont val="Times New Roman"/>
        <family val="1"/>
      </rPr>
      <t xml:space="preserve">  deaths of children under 1 year</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</si>
  <si>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</si>
  <si>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</si>
  <si>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</si>
  <si>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</si>
  <si>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</si>
  <si>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</si>
  <si>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</si>
  <si>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</si>
  <si>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</si>
  <si>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</si>
  <si>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</si>
  <si>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</si>
  <si>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</si>
  <si>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</si>
  <si>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</si>
  <si>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</si>
  <si>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</si>
  <si>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</si>
  <si>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</si>
  <si>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</si>
  <si>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</si>
  <si>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</si>
  <si>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</si>
  <si>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</si>
  <si>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</si>
  <si>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t>Live birth order</t>
  </si>
  <si>
    <t>Age of mother</t>
  </si>
  <si>
    <t>First</t>
  </si>
  <si>
    <t>Second</t>
  </si>
  <si>
    <t>Third</t>
  </si>
  <si>
    <t>Fourth</t>
  </si>
  <si>
    <t>Fifth</t>
  </si>
  <si>
    <t>Sixth &amp; over</t>
  </si>
  <si>
    <t>0.3*</t>
  </si>
  <si>
    <t>0.0*</t>
  </si>
  <si>
    <t>0.5*</t>
  </si>
  <si>
    <t>0.4*</t>
  </si>
  <si>
    <t>0.1*</t>
  </si>
  <si>
    <r>
      <t>G.F.R</t>
    </r>
    <r>
      <rPr>
        <b/>
        <vertAlign val="superscript"/>
        <sz val="11"/>
        <rFont val="Times New Roman"/>
        <family val="1"/>
      </rPr>
      <t>3</t>
    </r>
  </si>
  <si>
    <t>0.2*</t>
  </si>
  <si>
    <t>0.6*</t>
  </si>
  <si>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</si>
  <si>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</si>
  <si>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</si>
  <si>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</si>
  <si>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</si>
  <si>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</si>
  <si>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r>
      <t>G.F.R</t>
    </r>
    <r>
      <rPr>
        <b/>
        <vertAlign val="superscript"/>
        <sz val="11"/>
        <rFont val="Times New Roman"/>
        <family val="1"/>
      </rPr>
      <t>2</t>
    </r>
  </si>
  <si>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</si>
  <si>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</si>
  <si>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</si>
  <si>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</si>
  <si>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</si>
  <si>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</si>
  <si>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</si>
  <si>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</si>
  <si>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</si>
  <si>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</si>
  <si>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</si>
  <si>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</si>
  <si>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</si>
  <si>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</si>
  <si>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</si>
  <si>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</si>
  <si>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</si>
  <si>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</si>
  <si>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</si>
  <si>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</si>
  <si>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</si>
  <si>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</si>
  <si>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</si>
  <si>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t xml:space="preserve">      Note : Figures are  based on 2011 population census</t>
  </si>
  <si>
    <t>Type of celebration</t>
  </si>
  <si>
    <t>January</t>
  </si>
  <si>
    <t>February</t>
  </si>
  <si>
    <t>March</t>
  </si>
  <si>
    <t>April</t>
  </si>
  <si>
    <t>May</t>
  </si>
  <si>
    <t>June</t>
  </si>
  <si>
    <t>July</t>
  </si>
  <si>
    <t>August</t>
  </si>
  <si>
    <t>September</t>
  </si>
  <si>
    <t>October</t>
  </si>
  <si>
    <t>November</t>
  </si>
  <si>
    <t>December</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</si>
  <si>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</si>
  <si>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</si>
  <si>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</si>
  <si>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</si>
  <si>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</si>
  <si>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</si>
  <si>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</si>
  <si>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 xml:space="preserve">2   </t>
    </r>
    <r>
      <rPr>
        <sz val="9"/>
        <rFont val="Times New Roman"/>
        <family val="1"/>
      </rPr>
      <t xml:space="preserve"> excluding Agalega and St. Brandon</t>
    </r>
  </si>
  <si>
    <t>Port</t>
  </si>
  <si>
    <t>Pample-</t>
  </si>
  <si>
    <t>Riviere</t>
  </si>
  <si>
    <t>Grand</t>
  </si>
  <si>
    <t>Plaines</t>
  </si>
  <si>
    <t>Black</t>
  </si>
  <si>
    <t>Republic</t>
  </si>
  <si>
    <t>Louis</t>
  </si>
  <si>
    <t>mousses</t>
  </si>
  <si>
    <t>du</t>
  </si>
  <si>
    <t>Flacq</t>
  </si>
  <si>
    <t>Savanne</t>
  </si>
  <si>
    <t>Wilhems</t>
  </si>
  <si>
    <t>Moka</t>
  </si>
  <si>
    <t>River</t>
  </si>
  <si>
    <t>of</t>
  </si>
  <si>
    <t>Rempart</t>
  </si>
  <si>
    <t>Mauritius</t>
  </si>
  <si>
    <t>Rodrigues</t>
  </si>
  <si>
    <t>By civil status officer</t>
  </si>
  <si>
    <t xml:space="preserve"> but assisted by a civil</t>
  </si>
  <si>
    <t xml:space="preserve"> status officer</t>
  </si>
  <si>
    <t xml:space="preserve">   2    refers to district of residence of husband</t>
  </si>
  <si>
    <t xml:space="preserve">   3    excluding Agalega and St. Brandon</t>
  </si>
  <si>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</si>
  <si>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</si>
  <si>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</si>
  <si>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</si>
  <si>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</si>
  <si>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</si>
  <si>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</si>
  <si>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</si>
  <si>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</si>
  <si>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</si>
  <si>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</si>
  <si>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</si>
  <si>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</si>
  <si>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</si>
  <si>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</si>
  <si>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</si>
  <si>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</si>
  <si>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</si>
  <si>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</si>
  <si>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</si>
  <si>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</si>
  <si>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</si>
  <si>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</si>
  <si>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</si>
  <si>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</si>
  <si>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</si>
  <si>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</si>
  <si>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</si>
  <si>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</si>
  <si>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</si>
  <si>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</si>
  <si>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</si>
  <si>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</si>
  <si>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t>-</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</si>
  <si>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</si>
  <si>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</si>
  <si>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</si>
  <si>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</si>
  <si>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</si>
  <si>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</si>
  <si>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t xml:space="preserve">              Deaths</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</si>
  <si>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</si>
  <si>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</si>
  <si>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</si>
  <si>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</si>
  <si>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</si>
  <si>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</si>
  <si>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</si>
  <si>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</si>
  <si>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</si>
  <si>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</si>
  <si>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</si>
  <si>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</si>
  <si>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t>Certain Infectious &amp; parasitic diseases</t>
  </si>
  <si>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</si>
  <si>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</si>
  <si>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</si>
  <si>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</si>
  <si>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</si>
  <si>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</si>
  <si>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</si>
  <si>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</si>
  <si>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</si>
  <si>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</si>
  <si>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</si>
  <si>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</si>
  <si>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</si>
  <si>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</si>
  <si>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</si>
  <si>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</si>
  <si>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</si>
  <si>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</si>
  <si>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</si>
  <si>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</si>
  <si>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</si>
  <si>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</si>
  <si>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</si>
  <si>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</si>
  <si>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</si>
  <si>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</si>
  <si>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</si>
  <si>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</si>
  <si>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</si>
  <si>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</si>
  <si>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</si>
  <si>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</si>
  <si>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</si>
  <si>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</si>
  <si>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</si>
  <si>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</si>
  <si>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</si>
  <si>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</si>
  <si>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</si>
  <si>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</si>
  <si>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</si>
  <si>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</si>
  <si>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</si>
  <si>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</si>
  <si>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t xml:space="preserve"> 5 years</t>
  </si>
  <si>
    <r>
      <t xml:space="preserve"> 1</t>
    </r>
    <r>
      <rPr>
        <sz val="10"/>
        <rFont val="Times New Roman"/>
        <family val="1"/>
      </rPr>
      <t xml:space="preserve">   according to the "International Statistical Classification of Diseases, Injuries, and Causes of Death",10th revision </t>
    </r>
  </si>
  <si>
    <t xml:space="preserve">     Both sexes</t>
  </si>
  <si>
    <r>
      <t xml:space="preserve">1 </t>
    </r>
    <r>
      <rPr>
        <sz val="10"/>
        <rFont val="Times New Roman"/>
        <family val="1"/>
      </rPr>
      <t xml:space="preserve">according to the "International Statistical Classification of Diseases, Injuries, and Causes of Death",10th revision </t>
    </r>
  </si>
  <si>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</si>
  <si>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</si>
  <si>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</si>
  <si>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</si>
  <si>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</si>
  <si>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</si>
  <si>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</si>
  <si>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</si>
  <si>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</si>
  <si>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</si>
  <si>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</si>
  <si>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</si>
  <si>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</si>
  <si>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</si>
  <si>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</si>
  <si>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</si>
  <si>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</si>
  <si>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</si>
  <si>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Assumptions:</t>
  </si>
  <si>
    <t>…</t>
  </si>
  <si>
    <t>No.</t>
  </si>
  <si>
    <t>kW</t>
  </si>
  <si>
    <t>t</t>
  </si>
  <si>
    <t>hL</t>
  </si>
  <si>
    <t>ktoe</t>
  </si>
  <si>
    <t>toe</t>
  </si>
  <si>
    <t>GWh</t>
  </si>
  <si>
    <t>kWh</t>
  </si>
  <si>
    <t>MW</t>
  </si>
  <si>
    <t>ha</t>
  </si>
  <si>
    <t>Napp</t>
  </si>
  <si>
    <t>CONTENTS</t>
  </si>
  <si>
    <t>Table</t>
  </si>
  <si>
    <t>Population growth in intercensal periods - Republic of Mauritius, 1851 - 2011</t>
  </si>
  <si>
    <t>1.4(a)</t>
  </si>
  <si>
    <t>Population enumerated at each census by population group and sex - Island of Mauritius, 1846 - 1952</t>
  </si>
  <si>
    <t>1.4(b)</t>
  </si>
  <si>
    <t>Population enumerated at each census by community and sex - Republic of Mauritius, 1962 - 2011</t>
  </si>
  <si>
    <t>Population by geographical district and sex at 2000 &amp; 2011 censuses, and the intercensal increase - Republic of Mauritius</t>
  </si>
  <si>
    <t>1.6(a)</t>
  </si>
  <si>
    <t>1.6(b)</t>
  </si>
  <si>
    <t>Population by urban/rural residence and sex at the 2000 and 2011 censuses and the intercensal increase - Republic of Mauritius</t>
  </si>
  <si>
    <t>1.8(a)</t>
  </si>
  <si>
    <t>1.8(b)</t>
  </si>
  <si>
    <t>1.9(a)</t>
  </si>
  <si>
    <t>Age distribution of the population as enumerated at the 2000 and 2011 censuses - Republic of Mauritius</t>
  </si>
  <si>
    <t>1.9(b)</t>
  </si>
  <si>
    <t>Age distribution of the population as enumerated at the 2000 and 2011 censuses - Island of Mauritius</t>
  </si>
  <si>
    <t>1.9(c)</t>
  </si>
  <si>
    <t>Age distribution of the population as enumerated at the 2000 and 2011 censuses - Island of Rodrigues</t>
  </si>
  <si>
    <t>1.10(a)</t>
  </si>
  <si>
    <t>1.10(b)</t>
  </si>
  <si>
    <t>1.11(a)</t>
  </si>
  <si>
    <t>1.11(b)</t>
  </si>
  <si>
    <t>1.12(a)</t>
  </si>
  <si>
    <t>1.12(b)</t>
  </si>
  <si>
    <t>1.12(c)</t>
  </si>
  <si>
    <t>Expectation of life in years at selected ages at each census, Republic of Mauritius, 1981-2011</t>
  </si>
  <si>
    <t>1.15(a)</t>
  </si>
  <si>
    <t>1.15(b)</t>
  </si>
  <si>
    <t>1.15(c)</t>
  </si>
  <si>
    <t>1.16(a)</t>
  </si>
  <si>
    <t>1.16(b)</t>
  </si>
  <si>
    <t>1.16(c)</t>
  </si>
  <si>
    <t>1.28(a)</t>
  </si>
  <si>
    <t>1.28(b)</t>
  </si>
  <si>
    <t>1.28(c)</t>
  </si>
  <si>
    <t>SECTION 3 - PUBLIC HEALTH</t>
  </si>
  <si>
    <t>Explanation of symbols &amp; abbreviations</t>
  </si>
  <si>
    <t>Nil</t>
  </si>
  <si>
    <t>Data not available</t>
  </si>
  <si>
    <t>Not applicable</t>
  </si>
  <si>
    <t>Thousand</t>
  </si>
  <si>
    <t>Ton</t>
  </si>
  <si>
    <r>
      <t>m</t>
    </r>
    <r>
      <rPr>
        <sz val="9"/>
        <rFont val="Times New Roman"/>
        <family val="1"/>
      </rPr>
      <t>2</t>
    </r>
  </si>
  <si>
    <t>Square metre</t>
  </si>
  <si>
    <r>
      <t>m</t>
    </r>
    <r>
      <rPr>
        <sz val="9"/>
        <rFont val="Times New Roman"/>
        <family val="1"/>
      </rPr>
      <t>3</t>
    </r>
  </si>
  <si>
    <t>Cubic metre</t>
  </si>
  <si>
    <r>
      <t>km</t>
    </r>
    <r>
      <rPr>
        <sz val="9"/>
        <rFont val="Times New Roman"/>
        <family val="1"/>
      </rPr>
      <t>2</t>
    </r>
  </si>
  <si>
    <t>Square kilometre</t>
  </si>
  <si>
    <t>Hectare</t>
  </si>
  <si>
    <t>Hectolitre</t>
  </si>
  <si>
    <t>c.i.f.</t>
  </si>
  <si>
    <t>Cost, insurance and freight</t>
  </si>
  <si>
    <t>f.o.b.</t>
  </si>
  <si>
    <t>Free on board</t>
  </si>
  <si>
    <t>Kilowatt</t>
  </si>
  <si>
    <t>Kilowatt hour</t>
  </si>
  <si>
    <t>Megawatt</t>
  </si>
  <si>
    <t>MWh</t>
  </si>
  <si>
    <t>Megawatt hour</t>
  </si>
  <si>
    <t>Million kilowatt hour</t>
  </si>
  <si>
    <t>Tonne of oil equivalent</t>
  </si>
  <si>
    <t>Thousand tonne of oil equivalent</t>
  </si>
  <si>
    <t>Gg Co2-eq</t>
  </si>
  <si>
    <t>Gigagram carbon dioxide equivalent</t>
  </si>
  <si>
    <t>FOREWORD</t>
  </si>
  <si>
    <t>Where necessary, figures have been rounded off to the nearest digit, and hence in some tables there may be slight discrepancies between the sum of the constituent items and the total given.</t>
  </si>
  <si>
    <t>It is hoped that the data presented will prove useful to a wide range of users, policy makers and planners as well as the general public.</t>
  </si>
  <si>
    <t>Readers interested in more comprehensive data may wish to consult the different publications of this office on each subject.</t>
  </si>
  <si>
    <t>The co-operation and assistance given by public and private organisations in providing information for the preparation of this issue, are gratefully acknowledged.</t>
  </si>
  <si>
    <t>Statistics Mauritius</t>
  </si>
  <si>
    <t>Ministry of Finance, Economic Planning and Development</t>
  </si>
  <si>
    <t>Port Louis</t>
  </si>
  <si>
    <t>MAURITIUS</t>
  </si>
  <si>
    <t xml:space="preserve">Regular publications, including the Economic and Social Indicators, series as well as ad hoc reports issued by this office are uploaded on our website at the following address: </t>
  </si>
  <si>
    <t>https://statsmauritius.govmu.org/Pages/Statistics/statsbysubj.aspx</t>
  </si>
  <si>
    <t>ANNUAL DIGEST OF STATISTICS  2020</t>
  </si>
  <si>
    <r>
      <t xml:space="preserve">This is the </t>
    </r>
    <r>
      <rPr>
        <b/>
        <sz val="12"/>
        <rFont val="Times New Roman"/>
        <family val="1"/>
      </rPr>
      <t xml:space="preserve">thirty-sixth </t>
    </r>
    <r>
      <rPr>
        <sz val="12"/>
        <rFont val="Times New Roman"/>
        <family val="1"/>
      </rPr>
      <t>issue of the Annual Digest of Statistics. It presents in a concise and readily accessible form, important statistical information available on the demographic, economic and social characteristics of Mauritius.</t>
    </r>
  </si>
  <si>
    <t>All data in the digest are the latest available for 2020. Some of them are provisional and are therefore subject to revision in later issues. Figures in each issue of the digest supersede and replace those appearing in previous ones.</t>
  </si>
  <si>
    <t>M.Dawoonauth (Mr)</t>
  </si>
  <si>
    <t>Ag Director of Statistics</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</si>
  <si>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2019 &amp; 2020</t>
    </r>
  </si>
  <si>
    <t xml:space="preserve">   the 2011 census to 1st July 2020</t>
  </si>
  <si>
    <t>Plus live births July 11- June 20</t>
  </si>
  <si>
    <t>Minus deaths July 11 - June 20</t>
  </si>
  <si>
    <t>Plus arrival of residents July 11 - June 20</t>
  </si>
  <si>
    <t>Minus departure of residents July 11- June 20</t>
  </si>
  <si>
    <t>Estimated resident population as at 1st July 2020</t>
  </si>
  <si>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2019 &amp; 2020                          </t>
    </r>
  </si>
  <si>
    <r>
      <t>1</t>
    </r>
    <r>
      <rPr>
        <b/>
        <vertAlign val="superscript"/>
        <sz val="12"/>
        <rFont val="Times New Roman"/>
        <family val="1"/>
      </rPr>
      <t>st</t>
    </r>
    <r>
      <rPr>
        <b/>
        <sz val="12"/>
        <rFont val="Times New Roman"/>
        <family val="1"/>
      </rPr>
      <t xml:space="preserve"> July 2020</t>
    </r>
  </si>
  <si>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2019 &amp; 2020</t>
    </r>
  </si>
  <si>
    <r>
      <t>31</t>
    </r>
    <r>
      <rPr>
        <b/>
        <vertAlign val="superscript"/>
        <sz val="12"/>
        <rFont val="Times New Roman"/>
        <family val="1"/>
      </rPr>
      <t xml:space="preserve">st </t>
    </r>
    <r>
      <rPr>
        <b/>
        <sz val="12"/>
        <rFont val="Times New Roman"/>
        <family val="1"/>
      </rPr>
      <t>December 2020</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</si>
  <si>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2019 &amp; 2020</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</si>
  <si>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2019 &amp; 2020</t>
    </r>
  </si>
  <si>
    <r>
      <t>31</t>
    </r>
    <r>
      <rPr>
        <b/>
        <vertAlign val="superscript"/>
        <sz val="12"/>
        <rFont val="Times New Roman"/>
        <family val="1"/>
      </rPr>
      <t>st</t>
    </r>
    <r>
      <rPr>
        <b/>
        <sz val="12"/>
        <rFont val="Times New Roman"/>
        <family val="1"/>
      </rPr>
      <t xml:space="preserve"> December  2020</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</si>
  <si>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2019  &amp;  2020</t>
    </r>
  </si>
  <si>
    <r>
      <t>Table 1.10(b) - Estimated resident population</t>
    </r>
    <r>
      <rPr>
        <b/>
        <vertAlign val="superscript"/>
        <sz val="12"/>
        <rFont val="Times New Roman"/>
        <family val="1"/>
      </rPr>
      <t>1</t>
    </r>
    <r>
      <rPr>
        <b/>
        <sz val="12"/>
        <rFont val="Times New Roman"/>
        <family val="1"/>
      </rPr>
      <t xml:space="preserve">  by age group and sex - Island of Mauritius,  2019 &amp;  2020</t>
    </r>
  </si>
  <si>
    <r>
      <t>1</t>
    </r>
    <r>
      <rPr>
        <b/>
        <vertAlign val="superscript"/>
        <sz val="11"/>
        <rFont val="Times New Roman"/>
        <family val="1"/>
      </rPr>
      <t>st</t>
    </r>
    <r>
      <rPr>
        <b/>
        <sz val="11"/>
        <rFont val="Times New Roman"/>
        <family val="1"/>
      </rPr>
      <t xml:space="preserve"> July 2020</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</si>
  <si>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2019 &amp; 2020</t>
    </r>
  </si>
  <si>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2019 &amp; 2020</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</si>
  <si>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2011- 2020</t>
    </r>
  </si>
  <si>
    <t>Table 1.12(b) - Growth of the resident population and vital statistics - Island of Mauritius, 2011 - 2020</t>
  </si>
  <si>
    <t>Table 1.12(c) - Growth of the resident population and vital statistics - Island of Rodrigues, 2011 - 2020</t>
  </si>
  <si>
    <t xml:space="preserve">                   countries, 2010 - 2019</t>
  </si>
  <si>
    <t>2010 - 2019 (%)</t>
  </si>
  <si>
    <t>n.a.</t>
  </si>
  <si>
    <t>n.a. - not available</t>
  </si>
  <si>
    <t>United Nations Demographic Yearbook 2019 (except for the Republic of Mauritius and its constituent islands),</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</si>
  <si>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1985 - 2020</t>
    </r>
  </si>
  <si>
    <r>
      <t>Table 1.15(b) - Population</t>
    </r>
    <r>
      <rPr>
        <b/>
        <vertAlign val="superscript"/>
        <sz val="12"/>
        <rFont val="Times New Roman"/>
        <family val="1"/>
      </rPr>
      <t>1</t>
    </r>
    <r>
      <rPr>
        <b/>
        <sz val="12"/>
        <rFont val="Times New Roman"/>
        <family val="1"/>
      </rPr>
      <t xml:space="preserve"> and vital statistics - Island of Mauritius, 1979 - 2020</t>
    </r>
  </si>
  <si>
    <r>
      <t>Table 1.15(c) - Population</t>
    </r>
    <r>
      <rPr>
        <b/>
        <vertAlign val="superscript"/>
        <sz val="12"/>
        <rFont val="Times New Roman"/>
        <family val="1"/>
      </rPr>
      <t>1</t>
    </r>
    <r>
      <rPr>
        <b/>
        <sz val="12"/>
        <rFont val="Times New Roman"/>
        <family val="1"/>
      </rPr>
      <t xml:space="preserve"> and vital statistics - Island of Rodrigues, 1985 - 2020</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</si>
  <si>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1985- 2020</t>
    </r>
  </si>
  <si>
    <r>
      <t>Table 1.16(b) - Population</t>
    </r>
    <r>
      <rPr>
        <b/>
        <vertAlign val="superscript"/>
        <sz val="12"/>
        <rFont val="Times New Roman"/>
        <family val="1"/>
      </rPr>
      <t>1</t>
    </r>
    <r>
      <rPr>
        <b/>
        <sz val="12"/>
        <rFont val="Times New Roman"/>
        <family val="1"/>
      </rPr>
      <t xml:space="preserve"> and vital statistics rates - Island of Mauritius, 1979 - 2020</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</si>
  <si>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1985 - 2020</t>
    </r>
  </si>
  <si>
    <r>
      <t xml:space="preserve">2019 </t>
    </r>
    <r>
      <rPr>
        <b/>
        <vertAlign val="superscript"/>
        <sz val="11"/>
        <rFont val="Times New Roman"/>
        <family val="1"/>
      </rPr>
      <t>6</t>
    </r>
  </si>
  <si>
    <r>
      <t>2020</t>
    </r>
    <r>
      <rPr>
        <b/>
        <vertAlign val="superscript"/>
        <sz val="11"/>
        <rFont val="Times New Roman"/>
        <family val="1"/>
      </rPr>
      <t xml:space="preserve"> 7</t>
    </r>
  </si>
  <si>
    <r>
      <t xml:space="preserve"> </t>
    </r>
    <r>
      <rPr>
        <vertAlign val="superscript"/>
        <sz val="8"/>
        <rFont val="Times New Roman"/>
        <family val="1"/>
      </rPr>
      <t xml:space="preserve">7  </t>
    </r>
    <r>
      <rPr>
        <sz val="8"/>
        <rFont val="Times New Roman"/>
        <family val="1"/>
      </rPr>
      <t xml:space="preserve"> based on vital events for the year 2020 only</t>
    </r>
  </si>
  <si>
    <r>
      <t>Table 1.17 - Registered vital statistics by sex - Republic of Mauritius</t>
    </r>
    <r>
      <rPr>
        <b/>
        <vertAlign val="superscript"/>
        <sz val="12"/>
        <rFont val="Times New Roman"/>
        <family val="1"/>
      </rPr>
      <t>1</t>
    </r>
    <r>
      <rPr>
        <b/>
        <sz val="12"/>
        <rFont val="Times New Roman"/>
        <family val="1"/>
      </rPr>
      <t>, 2001 - 2020</t>
    </r>
  </si>
  <si>
    <r>
      <t>Table 1.18 - Registered vital statistics by geographical district - Republic of Mauritius</t>
    </r>
    <r>
      <rPr>
        <b/>
        <vertAlign val="superscript"/>
        <sz val="11"/>
        <rFont val="Times New Roman"/>
        <family val="1"/>
      </rPr>
      <t>1</t>
    </r>
    <r>
      <rPr>
        <b/>
        <sz val="11"/>
        <rFont val="Times New Roman"/>
        <family val="1"/>
      </rPr>
      <t>, 2019 &amp; 2020</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</si>
  <si>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2020</t>
    </r>
  </si>
  <si>
    <r>
      <t>Table 1.20 -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2019 &amp; 2020</t>
    </r>
  </si>
  <si>
    <t>G.F.R3</t>
  </si>
  <si>
    <t>0.7*</t>
  </si>
  <si>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2019 &amp; 2020</t>
    </r>
  </si>
  <si>
    <r>
      <t>Table 1.22 - Fertility rates - Republic of Mauritius</t>
    </r>
    <r>
      <rPr>
        <b/>
        <vertAlign val="superscript"/>
        <sz val="11"/>
        <rFont val="Times New Roman"/>
        <family val="1"/>
      </rPr>
      <t>1</t>
    </r>
    <r>
      <rPr>
        <b/>
        <sz val="11"/>
        <rFont val="Times New Roman"/>
        <family val="1"/>
      </rPr>
      <t xml:space="preserve"> and Island of Mauritius, 2019 &amp; 2020</t>
    </r>
  </si>
  <si>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2020</t>
    </r>
  </si>
  <si>
    <r>
      <t xml:space="preserve">  </t>
    </r>
    <r>
      <rPr>
        <vertAlign val="superscript"/>
        <sz val="9"/>
        <rFont val="Times New Roman"/>
        <family val="1"/>
      </rPr>
      <t>1</t>
    </r>
    <r>
      <rPr>
        <sz val="9"/>
        <rFont val="Times New Roman"/>
        <family val="1"/>
      </rPr>
      <t xml:space="preserve">    No "Past religious marriage" was  registered  in 2020</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</si>
  <si>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2020</t>
    </r>
  </si>
  <si>
    <t xml:space="preserve">   1    No " Past  religious Marriage" was registered in 2020</t>
  </si>
  <si>
    <r>
      <t>Table 1.25 - Deaths by age group and sex - Republic of Mauritius</t>
    </r>
    <r>
      <rPr>
        <b/>
        <vertAlign val="superscript"/>
        <sz val="12"/>
        <rFont val="Times New Roman"/>
        <family val="1"/>
      </rPr>
      <t>1</t>
    </r>
    <r>
      <rPr>
        <b/>
        <sz val="12"/>
        <rFont val="Times New Roman"/>
        <family val="1"/>
      </rPr>
      <t>, Island of Mauritius and Island of Rodrigues, 2020</t>
    </r>
  </si>
  <si>
    <r>
      <t>Table 1.26 - Infant deaths by age and sex - Republic of Mauritius</t>
    </r>
    <r>
      <rPr>
        <b/>
        <vertAlign val="superscript"/>
        <sz val="12"/>
        <rFont val="Times New Roman"/>
        <family val="1"/>
      </rPr>
      <t>1</t>
    </r>
    <r>
      <rPr>
        <b/>
        <sz val="12"/>
        <rFont val="Times New Roman"/>
        <family val="1"/>
      </rPr>
      <t>, Island of Mauritius and Island of Rodrigues, 2020</t>
    </r>
  </si>
  <si>
    <t>Table 1.27 - Under one year mortality rates - Republic of Mauritius*, Island of Mauritius &amp; Island of Rodrigues, 2011 - 2020</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</si>
  <si>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2020</t>
    </r>
  </si>
  <si>
    <r>
      <t>Table 1.28 (b) - Deaths by cause</t>
    </r>
    <r>
      <rPr>
        <b/>
        <vertAlign val="superscript"/>
        <sz val="12"/>
        <rFont val="Times New Roman"/>
        <family val="1"/>
      </rPr>
      <t>1</t>
    </r>
    <r>
      <rPr>
        <b/>
        <sz val="12"/>
        <rFont val="Times New Roman"/>
        <family val="1"/>
      </rPr>
      <t xml:space="preserve"> - Island of Mauritius, 2020</t>
    </r>
  </si>
  <si>
    <r>
      <t>Table 1.28 (c) - Deaths by cause</t>
    </r>
    <r>
      <rPr>
        <b/>
        <vertAlign val="superscript"/>
        <sz val="12"/>
        <rFont val="Times New Roman"/>
        <family val="1"/>
      </rPr>
      <t>1</t>
    </r>
    <r>
      <rPr>
        <b/>
        <sz val="12"/>
        <rFont val="Times New Roman"/>
        <family val="1"/>
      </rPr>
      <t xml:space="preserve"> - Island of Rodrigues, 2020</t>
    </r>
  </si>
  <si>
    <t>Table 1.29 - Projections of the resident population by sex  - Republic of Mauritius, 2020- 2060</t>
  </si>
  <si>
    <t>Base: 2020 resident population estimated by adding the balance of births, deaths, and migration to the 2011 census population adjusted for underenumeration of young children.</t>
  </si>
  <si>
    <t xml:space="preserve"> (i) Fertility:     The Total Fertility rate is 1.4 for the period 2015 - 2020 and  thereafter remained  1.4 till 2060.</t>
  </si>
  <si>
    <t xml:space="preserve">(ii) Mortality: (a) The life expectancy at birth for males improves from 71.18 in the period 2015 - 2020 to 73.51 in the period  2035 - 2040 and then to 75.74 in the period 2055 - 2060. </t>
  </si>
  <si>
    <t xml:space="preserve">         (b) The life expectancy at birth for females improves from 77.61 in the period 2015 - 2020 to 79.59 in the period 2035 - 2040 and then to 80.68 in the  period 2055 - 2060.</t>
  </si>
  <si>
    <t>(iii) Migration: A net yearly  outmigration of 500 males and 1,200 females during 2020 - 2035 and  400 males and 1,100 females during 2035 - 2040, 400 males and 1,000 females</t>
  </si>
  <si>
    <t xml:space="preserve">           during 2040 - 2050, 400 males and 900 females during 2050 - 2055 and 300 males and 800 females during 2055 - 2060.</t>
  </si>
  <si>
    <t>Table 1.29 - Projections of the resident population by sex  - Republic of Mauritius, 2020- 2060 (cont'd)</t>
  </si>
  <si>
    <t>Back to table of contents</t>
  </si>
  <si>
    <t>SECTION 2 - INTERNATIONAL TRAVEL AND TOURISM</t>
  </si>
  <si>
    <r>
      <t>Table 2.1 - Passenger traffic</t>
    </r>
    <r>
      <rPr>
        <b/>
        <vertAlign val="superscript"/>
        <sz val="11"/>
        <rFont val="Times New Roman"/>
        <family val="1"/>
      </rPr>
      <t>1</t>
    </r>
    <r>
      <rPr>
        <b/>
        <sz val="11"/>
        <rFont val="Times New Roman"/>
        <family val="1"/>
      </rPr>
      <t xml:space="preserve"> - Island of Mauritius, 2008 - 2020</t>
    </r>
  </si>
  <si>
    <t>Arrivals</t>
  </si>
  <si>
    <t>Departures</t>
  </si>
  <si>
    <t>Net
overseas      
migration</t>
  </si>
  <si>
    <t>By sea</t>
  </si>
  <si>
    <t>By air</t>
  </si>
  <si>
    <t>2011</t>
  </si>
  <si>
    <t>2012</t>
  </si>
  <si>
    <t xml:space="preserve">2013 </t>
  </si>
  <si>
    <t xml:space="preserve">2014 </t>
  </si>
  <si>
    <t xml:space="preserve">2015 </t>
  </si>
  <si>
    <t xml:space="preserve">2016 </t>
  </si>
  <si>
    <t xml:space="preserve">2017 </t>
  </si>
  <si>
    <t xml:space="preserve">2018 </t>
  </si>
  <si>
    <t>1st  Qr</t>
  </si>
  <si>
    <t>2nd Qr</t>
  </si>
  <si>
    <t>3rd Qr</t>
  </si>
  <si>
    <t>4th Qr</t>
  </si>
  <si>
    <t xml:space="preserve">Includes traffic between Island of Mauritius and Rodrigues and cruise travellers, but excludes traffic from other </t>
  </si>
  <si>
    <t xml:space="preserve"> constituent islands of the Republic of Mauritius, direct transit and traffic between Rodrigues and Reunion Island.</t>
  </si>
  <si>
    <r>
      <t>Table 2.2 - Passenger traffic</t>
    </r>
    <r>
      <rPr>
        <b/>
        <vertAlign val="superscript"/>
        <sz val="11"/>
        <rFont val="Times New Roman"/>
        <family val="1"/>
      </rPr>
      <t>1</t>
    </r>
    <r>
      <rPr>
        <b/>
        <sz val="11"/>
        <rFont val="Times New Roman"/>
        <family val="1"/>
      </rPr>
      <t xml:space="preserve"> - Island of Mauritius, by country of embarkation </t>
    </r>
    <r>
      <rPr>
        <b/>
        <vertAlign val="superscript"/>
        <sz val="11"/>
        <rFont val="Times New Roman"/>
        <family val="1"/>
      </rPr>
      <t>2</t>
    </r>
    <r>
      <rPr>
        <b/>
        <sz val="11"/>
        <rFont val="Times New Roman"/>
        <family val="1"/>
      </rPr>
      <t xml:space="preserve"> or country of disembarkation </t>
    </r>
    <r>
      <rPr>
        <b/>
        <vertAlign val="superscript"/>
        <sz val="11"/>
        <rFont val="Times New Roman"/>
        <family val="1"/>
      </rPr>
      <t>3</t>
    </r>
    <r>
      <rPr>
        <b/>
        <sz val="11"/>
        <rFont val="Times New Roman"/>
        <family val="1"/>
      </rPr>
      <t>, 2020</t>
    </r>
  </si>
  <si>
    <t>Country of embarkation / disembarkation</t>
  </si>
  <si>
    <t xml:space="preserve"> Total arrivals</t>
  </si>
  <si>
    <t xml:space="preserve">   Total departures </t>
  </si>
  <si>
    <t>France</t>
  </si>
  <si>
    <t>Germany</t>
  </si>
  <si>
    <r>
      <t xml:space="preserve">Hong Kong SAR </t>
    </r>
    <r>
      <rPr>
        <vertAlign val="superscript"/>
        <sz val="10"/>
        <rFont val="Times New Roman"/>
        <family val="1"/>
      </rPr>
      <t>4</t>
    </r>
  </si>
  <si>
    <t>India</t>
  </si>
  <si>
    <t>Italy</t>
  </si>
  <si>
    <t>Malagasy Republic</t>
  </si>
  <si>
    <t>Malaysia</t>
  </si>
  <si>
    <t>People's Rep. of China</t>
  </si>
  <si>
    <t>Reunion Island</t>
  </si>
  <si>
    <t>Singapore</t>
  </si>
  <si>
    <t>South Africa, Rep. of</t>
  </si>
  <si>
    <t>United Arab Emirates</t>
  </si>
  <si>
    <t>United Kingdom</t>
  </si>
  <si>
    <t>Other countries</t>
  </si>
  <si>
    <t>All countries</t>
  </si>
  <si>
    <t>Includes traffic between Island of Mauritius and Rodrigues and cruise travellers, but excludes traffic from other</t>
  </si>
  <si>
    <t>constituent islands of the Republic of Mauritius, direct transit and traffic between Rodrigues and Reunion Island.</t>
  </si>
  <si>
    <t>Country of embarkation may either be the country of original embarkation or the transit country.</t>
  </si>
  <si>
    <t>Country of disembarkation may either be the country of final destination or the transit country.</t>
  </si>
  <si>
    <t>Special Administrative Region of China</t>
  </si>
  <si>
    <r>
      <t>Table 2.3 - Tourist</t>
    </r>
    <r>
      <rPr>
        <b/>
        <vertAlign val="superscript"/>
        <sz val="12"/>
        <rFont val="Times New Roman"/>
        <family val="1"/>
      </rPr>
      <t>1</t>
    </r>
    <r>
      <rPr>
        <b/>
        <sz val="12"/>
        <rFont val="Times New Roman"/>
        <family val="1"/>
      </rPr>
      <t xml:space="preserve"> arrivals by mode of travel and tourist nights spent during period, 2009 - 2020</t>
    </r>
  </si>
  <si>
    <t>Tourist arrivals</t>
  </si>
  <si>
    <t>Tourist nights</t>
  </si>
  <si>
    <t>% change over previous year</t>
  </si>
  <si>
    <t>spent during</t>
  </si>
  <si>
    <t xml:space="preserve">   Sea</t>
  </si>
  <si>
    <t xml:space="preserve">  Air</t>
  </si>
  <si>
    <r>
      <t xml:space="preserve">2010 </t>
    </r>
    <r>
      <rPr>
        <vertAlign val="superscript"/>
        <sz val="10"/>
        <rFont val="Times New Roman"/>
        <family val="1"/>
      </rPr>
      <t>2</t>
    </r>
  </si>
  <si>
    <r>
      <t xml:space="preserve">              Napp</t>
    </r>
    <r>
      <rPr>
        <vertAlign val="superscript"/>
        <sz val="10"/>
        <rFont val="Times New Roman"/>
        <family val="1"/>
      </rPr>
      <t xml:space="preserve">      </t>
    </r>
  </si>
  <si>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</si>
  <si>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</si>
  <si>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</si>
  <si>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</si>
  <si>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t>Napp: Not Applicable</t>
  </si>
  <si>
    <r>
      <t>Table 2.4 - Official long-term emigrants</t>
    </r>
    <r>
      <rPr>
        <b/>
        <vertAlign val="superscript"/>
        <sz val="12"/>
        <rFont val="Times New Roman"/>
        <family val="1"/>
      </rPr>
      <t>1</t>
    </r>
    <r>
      <rPr>
        <b/>
        <sz val="12"/>
        <rFont val="Times New Roman"/>
        <family val="1"/>
      </rPr>
      <t xml:space="preserve"> by sex, Island of Mauritius, 1972 - 1994</t>
    </r>
  </si>
  <si>
    <t xml:space="preserve">  Both sexes</t>
  </si>
  <si>
    <t xml:space="preserve">       Female</t>
  </si>
  <si>
    <r>
      <t>1</t>
    </r>
    <r>
      <rPr>
        <sz val="9"/>
        <rFont val="Times New Roman"/>
        <family val="1"/>
      </rPr>
      <t xml:space="preserve"> Persons who have obtained a permit to migrate to another country. The figures have been compiled</t>
    </r>
  </si>
  <si>
    <t>from the Passport Office register.</t>
  </si>
  <si>
    <t>Table 2.5 - Tourist arrivals by country of residence, 2013 - 2020</t>
  </si>
  <si>
    <t>Country of residence</t>
  </si>
  <si>
    <t>Austria</t>
  </si>
  <si>
    <t>Belgium</t>
  </si>
  <si>
    <t>Czech Republic</t>
  </si>
  <si>
    <t>Denmark</t>
  </si>
  <si>
    <t>Japan</t>
  </si>
  <si>
    <t>Finland</t>
  </si>
  <si>
    <t>Hungary</t>
  </si>
  <si>
    <t>Ireland</t>
  </si>
  <si>
    <t>Switzerland</t>
  </si>
  <si>
    <t>USA</t>
  </si>
  <si>
    <t>Zambia</t>
  </si>
  <si>
    <t>Zimbabwe</t>
  </si>
  <si>
    <t>Netherlands</t>
  </si>
  <si>
    <t>Poland</t>
  </si>
  <si>
    <t>Portugal</t>
  </si>
  <si>
    <t>Spain</t>
  </si>
  <si>
    <t>Sweden</t>
  </si>
  <si>
    <t>Turkey</t>
  </si>
  <si>
    <t xml:space="preserve"> of which:</t>
  </si>
  <si>
    <t>Russian Federation</t>
  </si>
  <si>
    <t>Cameroon</t>
  </si>
  <si>
    <t>Congo</t>
  </si>
  <si>
    <t>Egypt</t>
  </si>
  <si>
    <t>Ghana</t>
  </si>
  <si>
    <t>Malawi</t>
  </si>
  <si>
    <t>Mayotte</t>
  </si>
  <si>
    <t>Morocco</t>
  </si>
  <si>
    <t>Mozambique</t>
  </si>
  <si>
    <t>Tanzania</t>
  </si>
  <si>
    <t>Uganda</t>
  </si>
  <si>
    <t>Indonesia</t>
  </si>
  <si>
    <t>Israel</t>
  </si>
  <si>
    <t>Pakistan</t>
  </si>
  <si>
    <t>Philippines</t>
  </si>
  <si>
    <t>Sri Lanka</t>
  </si>
  <si>
    <t>Thailand</t>
  </si>
  <si>
    <t>Vietnam</t>
  </si>
  <si>
    <t>Iran</t>
  </si>
  <si>
    <t>Saudi Arabia</t>
  </si>
  <si>
    <t>Brazil</t>
  </si>
  <si>
    <r>
      <t>Table 2.6 - Tourist nights</t>
    </r>
    <r>
      <rPr>
        <b/>
        <vertAlign val="superscript"/>
        <sz val="11"/>
        <rFont val="Times New Roman"/>
        <family val="1"/>
      </rPr>
      <t>1</t>
    </r>
    <r>
      <rPr>
        <b/>
        <sz val="11"/>
        <rFont val="Times New Roman"/>
        <family val="1"/>
      </rPr>
      <t xml:space="preserve"> by country of residence, 2013 - 2020</t>
    </r>
  </si>
  <si>
    <t>2016</t>
  </si>
  <si>
    <r>
      <t xml:space="preserve">Hong Kong SAR </t>
    </r>
    <r>
      <rPr>
        <vertAlign val="superscript"/>
        <sz val="10"/>
        <rFont val="Times New Roman"/>
        <family val="1"/>
      </rPr>
      <t>2</t>
    </r>
  </si>
  <si>
    <t>As from 2010, a new methodology for computation of tourist nights is being used.  Tourist nights for a reference period refer to nights spent by tourists departing</t>
  </si>
  <si>
    <t xml:space="preserve"> in that reference period.</t>
  </si>
  <si>
    <r>
      <t>Table 2.7 - Hotels</t>
    </r>
    <r>
      <rPr>
        <b/>
        <vertAlign val="superscript"/>
        <sz val="11"/>
        <rFont val="Times New Roman"/>
        <family val="1"/>
      </rPr>
      <t>1</t>
    </r>
    <r>
      <rPr>
        <b/>
        <sz val="12"/>
        <rFont val="Times New Roman"/>
        <family val="1"/>
      </rPr>
      <t>, rooms and bed places, 2010 - 2020</t>
    </r>
  </si>
  <si>
    <t>No. of hotels</t>
  </si>
  <si>
    <t>No. of rooms</t>
  </si>
  <si>
    <t>No. of bed places</t>
  </si>
  <si>
    <t>2013</t>
  </si>
  <si>
    <t>2019</t>
  </si>
  <si>
    <t xml:space="preserve"> 112</t>
  </si>
  <si>
    <t>2020</t>
  </si>
  <si>
    <t xml:space="preserve"> 106</t>
  </si>
  <si>
    <r>
      <rPr>
        <vertAlign val="superscript"/>
        <sz val="10"/>
        <rFont val="Times New Roman"/>
        <family val="1"/>
      </rPr>
      <t>1</t>
    </r>
  </si>
  <si>
    <t xml:space="preserve">Refers to hotels in the Island of Mauritius which were operational </t>
  </si>
  <si>
    <t>as at end of December (excluding hotels not operational)</t>
  </si>
  <si>
    <r>
      <t>Table 2.8 - Monthly occupancy rates in large</t>
    </r>
    <r>
      <rPr>
        <b/>
        <vertAlign val="superscript"/>
        <sz val="11"/>
        <rFont val="Times New Roman"/>
        <family val="1"/>
      </rPr>
      <t>1</t>
    </r>
    <r>
      <rPr>
        <b/>
        <sz val="11"/>
        <rFont val="Times New Roman"/>
        <family val="1"/>
      </rPr>
      <t xml:space="preserve"> hotels, 2019 &amp; 2020</t>
    </r>
  </si>
  <si>
    <t xml:space="preserve">  Month</t>
  </si>
  <si>
    <r>
      <t xml:space="preserve">Room </t>
    </r>
    <r>
      <rPr>
        <b/>
        <vertAlign val="superscript"/>
        <sz val="10"/>
        <rFont val="Times New Roman"/>
        <family val="1"/>
      </rPr>
      <t>2</t>
    </r>
  </si>
  <si>
    <r>
      <t xml:space="preserve">Bed </t>
    </r>
    <r>
      <rPr>
        <b/>
        <vertAlign val="superscript"/>
        <sz val="10"/>
        <rFont val="Times New Roman"/>
        <family val="1"/>
      </rPr>
      <t>3</t>
    </r>
  </si>
  <si>
    <r>
      <t xml:space="preserve">  43 </t>
    </r>
    <r>
      <rPr>
        <vertAlign val="superscript"/>
        <sz val="10"/>
        <rFont val="Times New Roman"/>
        <family val="1"/>
      </rPr>
      <t>4</t>
    </r>
  </si>
  <si>
    <r>
      <t xml:space="preserve"> 35 </t>
    </r>
    <r>
      <rPr>
        <vertAlign val="superscript"/>
        <sz val="10"/>
        <rFont val="Times New Roman"/>
        <family val="1"/>
      </rPr>
      <t>4</t>
    </r>
  </si>
  <si>
    <t>Whole year</t>
  </si>
  <si>
    <t>Large hotels are well established beach hotels of over 80 rooms</t>
  </si>
  <si>
    <t>Room Occupancy Rate =</t>
  </si>
  <si>
    <t>Total number of room nights rented x 100</t>
  </si>
  <si>
    <t>Total number of room nights available</t>
  </si>
  <si>
    <t>3</t>
  </si>
  <si>
    <t>Bed Occupancy Rate =</t>
  </si>
  <si>
    <t>Total number of bed nights rented x 100</t>
  </si>
  <si>
    <t>Total number of bed nights available</t>
  </si>
  <si>
    <t>4</t>
  </si>
  <si>
    <t>For period March 2020 to end of September 2020, occupancy rate excludes number of nights spent in hotels which were used as quarantine centres</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</si>
  <si>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</si>
  <si>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</si>
  <si>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2016 - 2020</t>
  </si>
  <si>
    <t xml:space="preserve">  Hospitals</t>
  </si>
  <si>
    <t>Regional hospitals</t>
  </si>
  <si>
    <r>
      <t>District hospitals</t>
    </r>
    <r>
      <rPr>
        <vertAlign val="superscript"/>
        <sz val="10"/>
        <rFont val="Times New Roman"/>
        <family val="1"/>
      </rPr>
      <t>1</t>
    </r>
  </si>
  <si>
    <t>Specialised hospitals (psychiatric,</t>
  </si>
  <si>
    <r>
      <t xml:space="preserve">    chest, eye and E.N.T)</t>
    </r>
    <r>
      <rPr>
        <vertAlign val="superscript"/>
        <sz val="10"/>
        <rFont val="Times New Roman"/>
        <family val="1"/>
      </rPr>
      <t>2</t>
    </r>
  </si>
  <si>
    <t xml:space="preserve">  Cardiac centre</t>
  </si>
  <si>
    <t xml:space="preserve">  Mediclinics</t>
  </si>
  <si>
    <r>
      <t xml:space="preserve">  Area health centres</t>
    </r>
    <r>
      <rPr>
        <b/>
        <vertAlign val="superscript"/>
        <sz val="10"/>
        <rFont val="Times New Roman"/>
        <family val="1"/>
      </rPr>
      <t>3</t>
    </r>
  </si>
  <si>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</si>
  <si>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</si>
  <si>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</si>
  <si>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</si>
  <si>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</si>
  <si>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</si>
  <si>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</si>
  <si>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</si>
  <si>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</si>
  <si>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</si>
  <si>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</si>
  <si>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</si>
  <si>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</si>
  <si>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</si>
  <si>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4</t>
    </r>
  </si>
  <si>
    <t>of which: specialists</t>
  </si>
  <si>
    <t>Doctors in private practice</t>
  </si>
  <si>
    <t>TOTAL</t>
  </si>
  <si>
    <t>Dentists</t>
  </si>
  <si>
    <r>
      <t>Government services</t>
    </r>
    <r>
      <rPr>
        <vertAlign val="superscript"/>
        <sz val="10"/>
        <rFont val="Times New Roman"/>
        <family val="1"/>
      </rPr>
      <t>4</t>
    </r>
  </si>
  <si>
    <t>Private</t>
  </si>
  <si>
    <t>Pharmacists</t>
  </si>
  <si>
    <r>
      <t xml:space="preserve">512 </t>
    </r>
    <r>
      <rPr>
        <vertAlign val="superscript"/>
        <sz val="10"/>
        <rFont val="Times New Roman"/>
        <family val="1"/>
      </rPr>
      <t>5</t>
    </r>
  </si>
  <si>
    <r>
      <t xml:space="preserve">548 </t>
    </r>
    <r>
      <rPr>
        <b/>
        <vertAlign val="superscript"/>
        <sz val="10"/>
        <rFont val="Times New Roman"/>
        <family val="1"/>
      </rPr>
      <t>5</t>
    </r>
  </si>
  <si>
    <t>Qualified nurse and midwives</t>
  </si>
  <si>
    <r>
      <t xml:space="preserve">3710 </t>
    </r>
    <r>
      <rPr>
        <vertAlign val="superscript"/>
        <sz val="10"/>
        <rFont val="Times New Roman"/>
        <family val="1"/>
      </rPr>
      <t>5</t>
    </r>
  </si>
  <si>
    <r>
      <t xml:space="preserve">3727 </t>
    </r>
    <r>
      <rPr>
        <vertAlign val="superscript"/>
        <sz val="10"/>
        <rFont val="Times New Roman"/>
        <family val="1"/>
      </rPr>
      <t>5</t>
    </r>
  </si>
  <si>
    <r>
      <t xml:space="preserve">3770 </t>
    </r>
    <r>
      <rPr>
        <vertAlign val="superscript"/>
        <sz val="10"/>
        <rFont val="Times New Roman"/>
        <family val="1"/>
      </rPr>
      <t>5</t>
    </r>
  </si>
  <si>
    <r>
      <t xml:space="preserve">429 </t>
    </r>
    <r>
      <rPr>
        <vertAlign val="superscript"/>
        <sz val="10"/>
        <rFont val="Times New Roman"/>
        <family val="1"/>
      </rPr>
      <t>5</t>
    </r>
  </si>
  <si>
    <r>
      <t xml:space="preserve">493 </t>
    </r>
    <r>
      <rPr>
        <vertAlign val="superscript"/>
        <sz val="10"/>
        <rFont val="Times New Roman"/>
        <family val="1"/>
      </rPr>
      <t>5</t>
    </r>
  </si>
  <si>
    <r>
      <t xml:space="preserve">536 </t>
    </r>
    <r>
      <rPr>
        <vertAlign val="superscript"/>
        <sz val="10"/>
        <rFont val="Times New Roman"/>
        <family val="1"/>
      </rPr>
      <t>5</t>
    </r>
  </si>
  <si>
    <r>
      <t xml:space="preserve">4139 </t>
    </r>
    <r>
      <rPr>
        <b/>
        <vertAlign val="superscript"/>
        <sz val="10"/>
        <rFont val="Times New Roman"/>
        <family val="1"/>
      </rPr>
      <t>5</t>
    </r>
  </si>
  <si>
    <r>
      <t xml:space="preserve">4220 </t>
    </r>
    <r>
      <rPr>
        <b/>
        <vertAlign val="superscript"/>
        <sz val="10"/>
        <rFont val="Times New Roman"/>
        <family val="1"/>
      </rPr>
      <t>5</t>
    </r>
  </si>
  <si>
    <r>
      <t xml:space="preserve">4306 </t>
    </r>
    <r>
      <rPr>
        <b/>
        <vertAlign val="superscript"/>
        <sz val="10"/>
        <rFont val="Times New Roman"/>
        <family val="1"/>
      </rPr>
      <t>5</t>
    </r>
  </si>
  <si>
    <t xml:space="preserve">  Mahebourg,Souillac and Q. Elizabeth (Rodrigues) hospitals</t>
  </si>
  <si>
    <t xml:space="preserve">  The E.N.T Centre is operating as Covid-19 treatement hospital</t>
  </si>
  <si>
    <t xml:space="preserve">  Including Dr. Y. Cantin and Long Mountain  Community Hospitals</t>
  </si>
  <si>
    <t xml:space="preserve">  Including temporary officers but excluding pre-registration ones</t>
  </si>
  <si>
    <t xml:space="preserve">  Revised</t>
  </si>
  <si>
    <t xml:space="preserve">        *    </t>
  </si>
  <si>
    <t xml:space="preserve">  Source: Health Statistics Unit, Ministry of Health and Wellness</t>
  </si>
  <si>
    <t>Table 3.2 - Statistics of government hospitals - Island of Mauritius, 2014 - 2020</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</si>
  <si>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</si>
  <si>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</si>
  <si>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</si>
  <si>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</si>
  <si>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</si>
  <si>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</si>
  <si>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</si>
  <si>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</si>
  <si>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</si>
  <si>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</si>
  <si>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</si>
  <si>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</si>
  <si>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</si>
  <si>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</si>
  <si>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</si>
  <si>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2018 - 2020</t>
    </r>
  </si>
  <si>
    <t>Diseases</t>
  </si>
  <si>
    <r>
      <t>HIV/Aids</t>
    </r>
    <r>
      <rPr>
        <b/>
        <vertAlign val="superscript"/>
        <sz val="12"/>
        <rFont val="Times New Roman"/>
        <family val="1"/>
      </rPr>
      <t>2</t>
    </r>
  </si>
  <si>
    <t>Amoebiasis</t>
  </si>
  <si>
    <t>Food poisoning</t>
  </si>
  <si>
    <t>Gonorrhea</t>
  </si>
  <si>
    <t>Leprosy</t>
  </si>
  <si>
    <t>leptospirosis</t>
  </si>
  <si>
    <t>Malaria</t>
  </si>
  <si>
    <t>Measles</t>
  </si>
  <si>
    <t>Schistosomiasis</t>
  </si>
  <si>
    <t>Soft Chancre</t>
  </si>
  <si>
    <t>Syphillis</t>
  </si>
  <si>
    <t>Tetanus</t>
  </si>
  <si>
    <r>
      <t>Tuberculosis</t>
    </r>
    <r>
      <rPr>
        <b/>
        <vertAlign val="superscript"/>
        <sz val="12"/>
        <rFont val="Times New Roman"/>
        <family val="1"/>
      </rPr>
      <t>3</t>
    </r>
  </si>
  <si>
    <t>Typhoid fever</t>
  </si>
  <si>
    <t>1st Qr</t>
  </si>
  <si>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</si>
  <si>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</si>
  <si>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</si>
  <si>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t>SECTION 4 - PUBLIC FINANCE</t>
  </si>
  <si>
    <t>SECTION 5 - INCOME TAX</t>
  </si>
  <si>
    <t>Income tax - Individuals: Analysis by range of net income, years of assessment, 2016/17 - 2019/20</t>
  </si>
  <si>
    <t>Income tax - Companies: Analysis by range of Gross income, years of assessment, 2015/16 - 2018/19</t>
  </si>
  <si>
    <t>Official long-term emigrants by sex, Island of Mauritius, 1972-1994</t>
  </si>
  <si>
    <t xml:space="preserve">SECTION 6 - FINANCIAL CORPORATION SECTOR  </t>
  </si>
  <si>
    <t>Assets and liabilities of Development Bank of Mauritius Ltd. (at end of June), 2016 - 2019</t>
  </si>
  <si>
    <t>SECTION 7 - NATIONAL ACCOUNTS AND QUARTERLY NATIONAL ACCOUNTS</t>
  </si>
  <si>
    <t>SECTION 8 - CONSUMER  PRICE  INDEX</t>
  </si>
  <si>
    <t>SECTION 9 - EXTERNAL TRADE</t>
  </si>
  <si>
    <t>EOE exports by main section / commodity, 2015 - 2019</t>
  </si>
  <si>
    <t>EOE exports by main countries of destination, 2015 - 2019</t>
  </si>
  <si>
    <t>EOE imports by main section / commodity, 2015- 2019</t>
  </si>
  <si>
    <t>SECTION 10 - LABOUR STATISTICS</t>
  </si>
  <si>
    <t>SECTION 11 - SOCIAL SECURITY</t>
  </si>
  <si>
    <t>11.1(a)</t>
  </si>
  <si>
    <t>11.1(b)</t>
  </si>
  <si>
    <t>11.1(c)</t>
  </si>
  <si>
    <t>SECTION 12 - EDUCATION</t>
  </si>
  <si>
    <t>12.8(a)</t>
  </si>
  <si>
    <t>12.8(b)</t>
  </si>
  <si>
    <t>12.17(a)</t>
  </si>
  <si>
    <t>12.17(b)</t>
  </si>
  <si>
    <t>12.19a</t>
  </si>
  <si>
    <t>12.19b</t>
  </si>
  <si>
    <t>SECTION 13 - TRANSPORT AND COMMUNICATION</t>
  </si>
  <si>
    <t>Registration of  second-hand motor vehicles, 2016 - 2019</t>
  </si>
  <si>
    <t>Road traffic accidents, motor vehicles involved and casualties, 2014 - 2018</t>
  </si>
  <si>
    <t>SECTION 14 - LAND UTILIZATION</t>
  </si>
  <si>
    <t>Total area classified by utilization</t>
  </si>
  <si>
    <t>SECTION 15 - LOCAL PRODUCTION</t>
  </si>
  <si>
    <t>15.10</t>
  </si>
  <si>
    <t>SECTION 16 - CONSTRUCTION</t>
  </si>
  <si>
    <t>SECTION 17 - CLIMATE AND ENVIRONMENT</t>
  </si>
  <si>
    <t>Table 4.1 - Budgetary Central Government Operations, 2015/16 - 2019/20</t>
  </si>
  <si>
    <t>R million</t>
  </si>
  <si>
    <t>GFS Code</t>
  </si>
  <si>
    <t>STATEMENT OF GOVERNMENT OPERATIONS</t>
  </si>
  <si>
    <t>2015-16</t>
  </si>
  <si>
    <t>2016-17</t>
  </si>
  <si>
    <t>2017-18</t>
  </si>
  <si>
    <t>2018-19</t>
  </si>
  <si>
    <t>2019-20</t>
  </si>
  <si>
    <t>TRANSACTIONS AFFECTING NET WORTH:</t>
  </si>
  <si>
    <t xml:space="preserve"> Revenue</t>
  </si>
  <si>
    <t>11</t>
  </si>
  <si>
    <t>Taxes</t>
  </si>
  <si>
    <t>12</t>
  </si>
  <si>
    <t>Social contributions</t>
  </si>
  <si>
    <t>13</t>
  </si>
  <si>
    <t>Grants</t>
  </si>
  <si>
    <t>14</t>
  </si>
  <si>
    <t>Other revenue</t>
  </si>
  <si>
    <t xml:space="preserve"> Expense</t>
  </si>
  <si>
    <t>21</t>
  </si>
  <si>
    <t>Compensation of employees</t>
  </si>
  <si>
    <t>22</t>
  </si>
  <si>
    <t>Use of goods and services</t>
  </si>
  <si>
    <t>24</t>
  </si>
  <si>
    <t xml:space="preserve">Interest </t>
  </si>
  <si>
    <t>25</t>
  </si>
  <si>
    <t>Subsidies</t>
  </si>
  <si>
    <t>26</t>
  </si>
  <si>
    <t>27</t>
  </si>
  <si>
    <t>Social benefits</t>
  </si>
  <si>
    <t>28</t>
  </si>
  <si>
    <t>Other expense</t>
  </si>
  <si>
    <t xml:space="preserve"> Gross operating balance  (1-2)</t>
  </si>
  <si>
    <t>TRANSACTIONS IN NON-FINANCIAL ASSETS:</t>
  </si>
  <si>
    <t>31</t>
  </si>
  <si>
    <t xml:space="preserve"> Net Acquisition of Non-financial Assets</t>
  </si>
  <si>
    <t>311</t>
  </si>
  <si>
    <t>Fixed assets</t>
  </si>
  <si>
    <t>314</t>
  </si>
  <si>
    <t>Nonproduced assets</t>
  </si>
  <si>
    <t>NLB</t>
  </si>
  <si>
    <t>Net lending / borrowing  (1 - 2 - 31)</t>
  </si>
  <si>
    <t>TRANSACTIONS IN FINANCIAL ASSETS AND LIABILITIES :</t>
  </si>
  <si>
    <t>32</t>
  </si>
  <si>
    <t xml:space="preserve"> Net acquisition of financial assets</t>
  </si>
  <si>
    <t>321</t>
  </si>
  <si>
    <t>Domestic</t>
  </si>
  <si>
    <t>322</t>
  </si>
  <si>
    <t>Foreign</t>
  </si>
  <si>
    <t>33</t>
  </si>
  <si>
    <t xml:space="preserve"> Net incurrence of liabilities</t>
  </si>
  <si>
    <t>331</t>
  </si>
  <si>
    <t>332</t>
  </si>
  <si>
    <t>Table 4.2  - Budgetary Central Government Revenue, 2015/16 - 2019/20</t>
  </si>
  <si>
    <t>Revenue</t>
  </si>
  <si>
    <t xml:space="preserve"> Taxes</t>
  </si>
  <si>
    <t>111</t>
  </si>
  <si>
    <t xml:space="preserve">Taxes on income, profits, and capital gains </t>
  </si>
  <si>
    <t>1111</t>
  </si>
  <si>
    <t>Payable by individuals</t>
  </si>
  <si>
    <t>1112</t>
  </si>
  <si>
    <t xml:space="preserve">Payable by corporations and other enterprises </t>
  </si>
  <si>
    <t>1113</t>
  </si>
  <si>
    <t>Unallocable</t>
  </si>
  <si>
    <t>113</t>
  </si>
  <si>
    <t xml:space="preserve">Taxes on property </t>
  </si>
  <si>
    <t>114</t>
  </si>
  <si>
    <t>Taxes on goods and services</t>
  </si>
  <si>
    <t>1141</t>
  </si>
  <si>
    <t>General taxes on goods and services (VAT)</t>
  </si>
  <si>
    <t>1142</t>
  </si>
  <si>
    <t xml:space="preserve">Excises </t>
  </si>
  <si>
    <t>1144</t>
  </si>
  <si>
    <t>Taxes on specific services</t>
  </si>
  <si>
    <t>1145</t>
  </si>
  <si>
    <t>Taxes on use of goods and permission to use goods</t>
  </si>
  <si>
    <t>11451</t>
  </si>
  <si>
    <t xml:space="preserve">Motor vehicles taxes </t>
  </si>
  <si>
    <t>11452</t>
  </si>
  <si>
    <t xml:space="preserve">Other </t>
  </si>
  <si>
    <t>115</t>
  </si>
  <si>
    <t xml:space="preserve">Taxes on international trade and transactions </t>
  </si>
  <si>
    <t>116</t>
  </si>
  <si>
    <t xml:space="preserve">Other taxes </t>
  </si>
  <si>
    <t xml:space="preserve"> Social contributions </t>
  </si>
  <si>
    <t xml:space="preserve"> Grants</t>
  </si>
  <si>
    <t>132</t>
  </si>
  <si>
    <t>From international organisations</t>
  </si>
  <si>
    <t xml:space="preserve"> Other revenue </t>
  </si>
  <si>
    <t>141</t>
  </si>
  <si>
    <t>Property income</t>
  </si>
  <si>
    <t>142</t>
  </si>
  <si>
    <t xml:space="preserve">Sales of goods and services </t>
  </si>
  <si>
    <t>143</t>
  </si>
  <si>
    <t xml:space="preserve">Fines, penalties, and forfeits </t>
  </si>
  <si>
    <t>144</t>
  </si>
  <si>
    <t xml:space="preserve">Transfers not elsewhere classified </t>
  </si>
  <si>
    <t>Table 4.3 - Budgetary Central Government Expense by economic type and Acquisition of nonfinancial assets, 2015/16 - 2019/20</t>
  </si>
  <si>
    <t>EXPENSE AND ACQUISITION OF NONFINANCIAL ASSETS</t>
  </si>
  <si>
    <t xml:space="preserve"> Compensation of employees </t>
  </si>
  <si>
    <t xml:space="preserve">Wages and salaries </t>
  </si>
  <si>
    <t>Social contributions (National Savings Fund)</t>
  </si>
  <si>
    <t xml:space="preserve"> Use of goods and services </t>
  </si>
  <si>
    <t xml:space="preserve"> Interest</t>
  </si>
  <si>
    <t xml:space="preserve">To non residents </t>
  </si>
  <si>
    <t>242 &amp; 243</t>
  </si>
  <si>
    <t xml:space="preserve">To residents </t>
  </si>
  <si>
    <t xml:space="preserve"> Subsidies</t>
  </si>
  <si>
    <t xml:space="preserve">To international organisations </t>
  </si>
  <si>
    <t xml:space="preserve">Current </t>
  </si>
  <si>
    <t>Capital</t>
  </si>
  <si>
    <t>To other general government units</t>
  </si>
  <si>
    <t xml:space="preserve"> Social benefits</t>
  </si>
  <si>
    <t xml:space="preserve"> Other expense</t>
  </si>
  <si>
    <t xml:space="preserve"> Net Acquisition of nonfinancial assets</t>
  </si>
  <si>
    <t xml:space="preserve"> Fixed assets</t>
  </si>
  <si>
    <t xml:space="preserve"> Buildings and structures</t>
  </si>
  <si>
    <t xml:space="preserve"> Machinery and equipment</t>
  </si>
  <si>
    <t xml:space="preserve"> Other fixed assets</t>
  </si>
  <si>
    <t xml:space="preserve"> Nonproduced assets</t>
  </si>
  <si>
    <t xml:space="preserve">Total </t>
  </si>
  <si>
    <t>Table 4.4 - Budgetary Central Government Expenditure by function, 2015/16 - 2019/20</t>
  </si>
  <si>
    <r>
      <t>EXPENDITURE</t>
    </r>
    <r>
      <rPr>
        <b/>
        <vertAlign val="superscript"/>
        <sz val="10"/>
        <rFont val="Times New Roman"/>
        <family val="1"/>
      </rPr>
      <t xml:space="preserve"> </t>
    </r>
    <r>
      <rPr>
        <b/>
        <sz val="10"/>
        <rFont val="Times New Roman"/>
        <family val="1"/>
      </rPr>
      <t xml:space="preserve"> BY FUNCTIONS OF GOVERNMENT</t>
    </r>
  </si>
  <si>
    <t>701 &amp; 702</t>
  </si>
  <si>
    <t xml:space="preserve"> General public services</t>
  </si>
  <si>
    <t xml:space="preserve">of which </t>
  </si>
  <si>
    <t>Public debt transactions</t>
  </si>
  <si>
    <t>General transfers between levels of govt.</t>
  </si>
  <si>
    <t xml:space="preserve"> Public order and safety</t>
  </si>
  <si>
    <t xml:space="preserve"> Economic affairs</t>
  </si>
  <si>
    <t>General economic, commercial and labour affairs</t>
  </si>
  <si>
    <t>Agriculture, forestry, fishing and hunting</t>
  </si>
  <si>
    <t>Fuel and energy</t>
  </si>
  <si>
    <t>Mining, manufacturing, and construction</t>
  </si>
  <si>
    <t>Transport</t>
  </si>
  <si>
    <t>Tourism</t>
  </si>
  <si>
    <t>R&amp;D Economic affairs</t>
  </si>
  <si>
    <t xml:space="preserve"> -</t>
  </si>
  <si>
    <t>Economic affairs n.e.c</t>
  </si>
  <si>
    <t xml:space="preserve"> Environmental protection</t>
  </si>
  <si>
    <t xml:space="preserve"> Housing and community amenities</t>
  </si>
  <si>
    <t xml:space="preserve"> Health</t>
  </si>
  <si>
    <t xml:space="preserve"> Recreation, culture, and religion</t>
  </si>
  <si>
    <t xml:space="preserve"> Education</t>
  </si>
  <si>
    <t xml:space="preserve"> Social protection</t>
  </si>
  <si>
    <t>Table 5.1 - Income tax  - Individuals: Analysis by range of net income, years of assessment, 2016/17 - 2019/20</t>
  </si>
  <si>
    <t>Year of assessment 2016/17</t>
  </si>
  <si>
    <t>Year of assessment 2017/18</t>
  </si>
  <si>
    <t>Range of net income</t>
  </si>
  <si>
    <t>Number of</t>
  </si>
  <si>
    <t>Chargeable</t>
  </si>
  <si>
    <t xml:space="preserve">Tax payable </t>
  </si>
  <si>
    <t>(Rupees)</t>
  </si>
  <si>
    <t>taxpayers</t>
  </si>
  <si>
    <t>income</t>
  </si>
  <si>
    <t>75,000 or less</t>
  </si>
  <si>
    <t>Over 5,000,000</t>
  </si>
  <si>
    <t>Figures are provisional and subject to amendment</t>
  </si>
  <si>
    <t>Source : Mauritius Revenue Authority</t>
  </si>
  <si>
    <t>Table 5.1 (Cont'd) - Income tax  - Individuals: Analysis by range of net income, years of assessment, 2016/17 - 2019/20</t>
  </si>
  <si>
    <t>Year of assessment 2018/19</t>
  </si>
  <si>
    <t>Year of assessment 2019/20</t>
  </si>
  <si>
    <t>Table 5.2 -Income tax - Companies: Analysis by range of Gross income, years of assessment, 2015/16 - 2018/19</t>
  </si>
  <si>
    <t>Year of assessment 2015/16</t>
  </si>
  <si>
    <t>Range of Gross income</t>
  </si>
  <si>
    <t xml:space="preserve">Gross </t>
  </si>
  <si>
    <t>companies</t>
  </si>
  <si>
    <t xml:space="preserve">income (R Mn) </t>
  </si>
  <si>
    <t xml:space="preserve"> (R Mn )</t>
  </si>
  <si>
    <t>100, 000 or less</t>
  </si>
  <si>
    <t>100,001</t>
  </si>
  <si>
    <t>150,001</t>
  </si>
  <si>
    <t>250,001</t>
  </si>
  <si>
    <t>500,001</t>
  </si>
  <si>
    <t>750,001</t>
  </si>
  <si>
    <t>1,000,000</t>
  </si>
  <si>
    <t>1,000,001</t>
  </si>
  <si>
    <t>1,500,000</t>
  </si>
  <si>
    <t>1,500,001</t>
  </si>
  <si>
    <t>2,000,000</t>
  </si>
  <si>
    <t>2,000,001</t>
  </si>
  <si>
    <t>5,000,000</t>
  </si>
  <si>
    <t>5,000,001</t>
  </si>
  <si>
    <t>10,000,000</t>
  </si>
  <si>
    <t>Over 10,000,000</t>
  </si>
  <si>
    <t>Not Declared</t>
  </si>
  <si>
    <t>Figures are provisional and subject to amendment.</t>
  </si>
  <si>
    <t>… Not available</t>
  </si>
  <si>
    <t>Table 5.2 (Cont'd) -Income tax - Companies: Analysis by range of Gross income, years of assessment, 2015/16 - 2018/19</t>
  </si>
  <si>
    <t>100,001 - 150,000</t>
  </si>
  <si>
    <t>150,001 - 250,000</t>
  </si>
  <si>
    <t>250,001 - 500,000</t>
  </si>
  <si>
    <t>500,001 - 750,000</t>
  </si>
  <si>
    <t>750,001 - 1,000,000</t>
  </si>
  <si>
    <t>1,000,001 - 1,500,000</t>
  </si>
  <si>
    <t>1,500,001 - 2,000,000</t>
  </si>
  <si>
    <t>2,000,001 - 5,000,000</t>
  </si>
  <si>
    <t>5,000,001 - 10,000,000</t>
  </si>
  <si>
    <t>SECTION 6 - FINANCIAL CORPORATION SECTOR</t>
  </si>
  <si>
    <r>
      <t xml:space="preserve">Table 6.1 - Sectoral Balance Sheet of Bank of Mauritius </t>
    </r>
    <r>
      <rPr>
        <b/>
        <vertAlign val="superscript"/>
        <sz val="9"/>
        <rFont val="Times New Roman"/>
        <family val="1"/>
      </rPr>
      <t>1</t>
    </r>
    <r>
      <rPr>
        <b/>
        <sz val="9"/>
        <rFont val="Times New Roman"/>
        <family val="1"/>
      </rPr>
      <t>,  2019- 2020</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</si>
  <si>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</si>
  <si>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</si>
  <si>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</si>
  <si>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</si>
  <si>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</si>
  <si>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</si>
  <si>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</si>
  <si>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</si>
  <si>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Loans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</si>
  <si>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</si>
  <si>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</si>
  <si>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</si>
  <si>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</si>
  <si>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</si>
  <si>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</si>
  <si>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</si>
  <si>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</si>
  <si>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</si>
  <si>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</si>
  <si>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</si>
  <si>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</si>
  <si>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</si>
  <si>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</si>
  <si>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r>
      <t xml:space="preserve"> Securities Other than Shares, Excluded from Broad Money </t>
    </r>
    <r>
      <rPr>
        <b/>
        <vertAlign val="superscript"/>
        <sz val="9"/>
        <rFont val="Times New Roman"/>
        <family val="1"/>
      </rPr>
      <t>2</t>
    </r>
  </si>
  <si>
    <t xml:space="preserve"> Other Accounts Payable</t>
  </si>
  <si>
    <t xml:space="preserve"> TOTAL LIABILITIES</t>
  </si>
  <si>
    <r>
      <rPr>
        <i/>
        <vertAlign val="superscript"/>
        <sz val="8"/>
        <rFont val="Times New Roman"/>
        <family val="1"/>
      </rPr>
      <t xml:space="preserve">1 </t>
    </r>
    <r>
      <rPr>
        <i/>
        <sz val="8"/>
        <rFont val="Times New Roman"/>
        <family val="1"/>
      </rPr>
      <t>The sectoral balance sheet contains the stock and flow data for all categories of assets and liabilities of the Bank of Mauritius based on the concepts and principles of the IMF Monetary and Financial Statistics Manual (2000).</t>
    </r>
  </si>
  <si>
    <r>
      <t xml:space="preserve">2  </t>
    </r>
    <r>
      <rPr>
        <i/>
        <sz val="8"/>
        <color indexed="8"/>
        <rFont val="Times New Roman"/>
        <family val="1"/>
      </rPr>
      <t>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</si>
  <si>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Figures may not add up to totals due to rounding.</t>
  </si>
  <si>
    <t>Source: Bank of Mauritius</t>
  </si>
  <si>
    <t>Million Rupees</t>
  </si>
  <si>
    <t>Gross Foreign Assets of Bank of Mauritius</t>
  </si>
  <si>
    <t>Reserve Position in the IMF</t>
  </si>
  <si>
    <t>Foreign Assets of the Government</t>
  </si>
  <si>
    <t>Gross Official International Reserves</t>
  </si>
  <si>
    <t>End</t>
  </si>
  <si>
    <r>
      <t xml:space="preserve">Table 6.3- Components and sources of Monetary Base </t>
    </r>
    <r>
      <rPr>
        <b/>
        <vertAlign val="superscript"/>
        <sz val="11"/>
        <color indexed="8"/>
        <rFont val="Times New Roman"/>
        <family val="1"/>
      </rPr>
      <t>1</t>
    </r>
    <r>
      <rPr>
        <b/>
        <sz val="11"/>
        <color indexed="8"/>
        <rFont val="Times New Roman"/>
        <family val="1"/>
      </rPr>
      <t xml:space="preserve"> : December 2017 - December 2020</t>
    </r>
  </si>
  <si>
    <t>(as at end of period)</t>
  </si>
  <si>
    <t xml:space="preserve">Million Rupees   </t>
  </si>
  <si>
    <t>Dec 2017</t>
  </si>
  <si>
    <t>Dec 2018</t>
  </si>
  <si>
    <t>Dec 2019</t>
  </si>
  <si>
    <t>Dec 2020</t>
  </si>
  <si>
    <t>Components of Monetary Base</t>
  </si>
  <si>
    <t xml:space="preserve"> Currency with Public</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</si>
  <si>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</si>
  <si>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</si>
  <si>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</si>
  <si>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</si>
  <si>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</si>
  <si>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</si>
  <si>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</si>
  <si>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</si>
  <si>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</si>
  <si>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</si>
  <si>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</si>
  <si>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</si>
  <si>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</si>
  <si>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</si>
  <si>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b/>
        <vertAlign val="superscript"/>
        <sz val="8"/>
        <rFont val="Times New Roman"/>
        <family val="1"/>
      </rPr>
      <t>1</t>
    </r>
    <r>
      <rPr>
        <sz val="8"/>
        <rFont val="Times New Roman"/>
        <family val="1"/>
      </rPr>
      <t xml:space="preserve"> Following IMF recommendations in January 2013, with effect from January 2010, liabilities to Central Government now include </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</si>
  <si>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</si>
  <si>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</si>
  <si>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</si>
  <si>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</si>
  <si>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</si>
  <si>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</si>
  <si>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</si>
  <si>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</si>
  <si>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</si>
  <si>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</si>
  <si>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</si>
  <si>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</si>
  <si>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</si>
  <si>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</si>
  <si>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</si>
  <si>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</si>
  <si>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</si>
  <si>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</si>
  <si>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</si>
  <si>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</si>
  <si>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</si>
  <si>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</si>
  <si>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</si>
  <si>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</si>
  <si>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</si>
  <si>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</si>
  <si>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</si>
  <si>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</si>
  <si>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</si>
  <si>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</si>
  <si>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</si>
  <si>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</si>
  <si>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</si>
  <si>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</si>
  <si>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</si>
  <si>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</si>
  <si>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</si>
  <si>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</si>
  <si>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</si>
  <si>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</si>
  <si>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</si>
  <si>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</si>
  <si>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</si>
  <si>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</si>
  <si>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</si>
  <si>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</si>
  <si>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</si>
  <si>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</si>
  <si>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</si>
  <si>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</si>
  <si>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</si>
  <si>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</si>
  <si>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</si>
  <si>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</si>
  <si>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</si>
  <si>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</si>
  <si>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</si>
  <si>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</si>
  <si>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</si>
  <si>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</si>
  <si>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</si>
  <si>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</si>
  <si>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</si>
  <si>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</si>
  <si>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</si>
  <si>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</si>
  <si>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</si>
  <si>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</si>
  <si>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</si>
  <si>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</si>
  <si>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</si>
  <si>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</si>
  <si>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</si>
  <si>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</si>
  <si>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</si>
  <si>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</si>
  <si>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</si>
  <si>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</si>
  <si>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</si>
  <si>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</si>
  <si>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</si>
  <si>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</si>
  <si>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</si>
  <si>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</si>
  <si>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</si>
  <si>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</si>
  <si>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</si>
  <si>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</si>
  <si>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</si>
  <si>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</si>
  <si>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</si>
  <si>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</si>
  <si>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</si>
  <si>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</si>
  <si>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</si>
  <si>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</si>
  <si>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</si>
  <si>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</si>
  <si>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</si>
  <si>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</si>
  <si>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</si>
  <si>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</si>
  <si>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</si>
  <si>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</si>
  <si>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</si>
  <si>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</si>
  <si>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</si>
  <si>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</si>
  <si>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</si>
  <si>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</si>
  <si>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</si>
  <si>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</si>
  <si>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</si>
  <si>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Source:  Bank of Mauritius -Economic Analysis &amp; Research and Statistics Department.</t>
  </si>
  <si>
    <t>Currency</t>
  </si>
  <si>
    <t>Buying</t>
  </si>
  <si>
    <t>Selling</t>
  </si>
  <si>
    <r>
      <t xml:space="preserve">Australian dollar </t>
    </r>
    <r>
      <rPr>
        <vertAlign val="superscript"/>
        <sz val="11"/>
        <color indexed="8"/>
        <rFont val="Times New Roman"/>
        <family val="1"/>
      </rPr>
      <t>1</t>
    </r>
  </si>
  <si>
    <t>Hong Kong</t>
  </si>
  <si>
    <r>
      <t xml:space="preserve">Hong Kong dollar </t>
    </r>
    <r>
      <rPr>
        <vertAlign val="superscript"/>
        <sz val="11"/>
        <color indexed="8"/>
        <rFont val="Times New Roman"/>
        <family val="1"/>
      </rPr>
      <t>1</t>
    </r>
  </si>
  <si>
    <t>Indian rupee 100</t>
  </si>
  <si>
    <t>Japanese yen 100</t>
  </si>
  <si>
    <t>Kenya shilling 100</t>
  </si>
  <si>
    <t>Malagasy (Rep.)</t>
  </si>
  <si>
    <t xml:space="preserve">Malagasy Ariary 100 </t>
  </si>
  <si>
    <r>
      <t xml:space="preserve">Malawi kwacha </t>
    </r>
    <r>
      <rPr>
        <vertAlign val="superscript"/>
        <sz val="11"/>
        <color indexed="8"/>
        <rFont val="Times New Roman"/>
        <family val="1"/>
      </rPr>
      <t>1</t>
    </r>
  </si>
  <si>
    <r>
      <t xml:space="preserve">New Zealand dollar </t>
    </r>
    <r>
      <rPr>
        <vertAlign val="superscript"/>
        <sz val="11"/>
        <color indexed="8"/>
        <rFont val="Times New Roman"/>
        <family val="1"/>
      </rPr>
      <t>1</t>
    </r>
  </si>
  <si>
    <t>Pakistan rupee 100</t>
  </si>
  <si>
    <r>
      <t>Seychelles rupee</t>
    </r>
    <r>
      <rPr>
        <vertAlign val="superscript"/>
        <sz val="11"/>
        <color indexed="8"/>
        <rFont val="Times New Roman"/>
        <family val="1"/>
      </rPr>
      <t xml:space="preserve"> 1</t>
    </r>
  </si>
  <si>
    <r>
      <t xml:space="preserve">Singapore dollar </t>
    </r>
    <r>
      <rPr>
        <vertAlign val="superscript"/>
        <sz val="11"/>
        <color indexed="8"/>
        <rFont val="Times New Roman"/>
        <family val="1"/>
      </rPr>
      <t>1</t>
    </r>
  </si>
  <si>
    <t>South Africa</t>
  </si>
  <si>
    <r>
      <t xml:space="preserve">South African rand </t>
    </r>
    <r>
      <rPr>
        <vertAlign val="superscript"/>
        <sz val="11"/>
        <color indexed="8"/>
        <rFont val="Times New Roman"/>
        <family val="1"/>
      </rPr>
      <t>1</t>
    </r>
  </si>
  <si>
    <r>
      <t xml:space="preserve">Swiss franc </t>
    </r>
    <r>
      <rPr>
        <vertAlign val="superscript"/>
        <sz val="11"/>
        <color indexed="8"/>
        <rFont val="Times New Roman"/>
        <family val="1"/>
      </rPr>
      <t>1</t>
    </r>
  </si>
  <si>
    <t>Tanzania shilling 100</t>
  </si>
  <si>
    <t>Uganda shilling 100</t>
  </si>
  <si>
    <t>United States</t>
  </si>
  <si>
    <r>
      <t xml:space="preserve">US dollar </t>
    </r>
    <r>
      <rPr>
        <vertAlign val="superscript"/>
        <sz val="11"/>
        <color indexed="8"/>
        <rFont val="Times New Roman"/>
        <family val="1"/>
      </rPr>
      <t>1</t>
    </r>
  </si>
  <si>
    <r>
      <t xml:space="preserve">Pound sterling </t>
    </r>
    <r>
      <rPr>
        <vertAlign val="superscript"/>
        <sz val="11"/>
        <color indexed="8"/>
        <rFont val="Times New Roman"/>
        <family val="1"/>
      </rPr>
      <t>1</t>
    </r>
  </si>
  <si>
    <t>Zambia kwacha 100</t>
  </si>
  <si>
    <t>Euro Zone</t>
  </si>
  <si>
    <r>
      <t xml:space="preserve">Euro </t>
    </r>
    <r>
      <rPr>
        <vertAlign val="superscript"/>
        <sz val="11"/>
        <color indexed="8"/>
        <rFont val="Times New Roman"/>
        <family val="1"/>
      </rPr>
      <t>1</t>
    </r>
  </si>
  <si>
    <r>
      <t>1</t>
    </r>
    <r>
      <rPr>
        <sz val="11"/>
        <rFont val="Times New Roman"/>
        <family val="1"/>
      </rPr>
      <t xml:space="preserve"> The Exchange rate of the rupee is based on the average indicative buying and selling rates for T.T. &amp; D.D of Banks</t>
    </r>
  </si>
  <si>
    <t>Table 6.6:  Principal Interest Rates: December  2019 - December 2020</t>
  </si>
  <si>
    <t>(As on the last day of the month)</t>
  </si>
  <si>
    <t>I. LENDING</t>
  </si>
  <si>
    <t xml:space="preserve">    Bank of Mauritius</t>
  </si>
  <si>
    <r>
      <t xml:space="preserve">      Key  Repo Rate </t>
    </r>
    <r>
      <rPr>
        <vertAlign val="superscript"/>
        <sz val="9.5"/>
        <color indexed="8"/>
        <rFont val="Times New Roman"/>
        <family val="1"/>
      </rPr>
      <t>1</t>
    </r>
  </si>
  <si>
    <t xml:space="preserve">    Banks</t>
  </si>
  <si>
    <t xml:space="preserve">     A. Prime Lending Rate</t>
  </si>
  <si>
    <t>5.50-8.35</t>
  </si>
  <si>
    <t>4.00-6.85</t>
  </si>
  <si>
    <t xml:space="preserve">     B. Sectoral Rates</t>
  </si>
  <si>
    <t>2.00-20.40</t>
  </si>
  <si>
    <t>0.85-16.75</t>
  </si>
  <si>
    <t>2.35-16.75</t>
  </si>
  <si>
    <t>6.35-9.35</t>
  </si>
  <si>
    <t>4.85-7.85</t>
  </si>
  <si>
    <t>2.35-20.40</t>
  </si>
  <si>
    <t>5.85-16.75</t>
  </si>
  <si>
    <t>1.50-16.75</t>
  </si>
  <si>
    <t>5.35-16.75</t>
  </si>
  <si>
    <t>3.85-17.25</t>
  </si>
  <si>
    <t>2.00-17.25</t>
  </si>
  <si>
    <t>1.50-15.75</t>
  </si>
  <si>
    <t>3.50-16.75</t>
  </si>
  <si>
    <t>4.75-16.75</t>
  </si>
  <si>
    <t>3.25-16.75</t>
  </si>
  <si>
    <t>5.35-17.25</t>
  </si>
  <si>
    <t>5.10-16.75</t>
  </si>
  <si>
    <t>2. Households</t>
  </si>
  <si>
    <t>2.00-24.00</t>
  </si>
  <si>
    <t>1.15-24.00</t>
  </si>
  <si>
    <t>Of which: Housing</t>
  </si>
  <si>
    <t>2.00-13.00</t>
  </si>
  <si>
    <t>2.00-10.25</t>
  </si>
  <si>
    <t>3. Other Financial Corporations (excluding financial GBC1s)</t>
  </si>
  <si>
    <t>3.30-16.55</t>
  </si>
  <si>
    <t>1.50-15.00</t>
  </si>
  <si>
    <t>4. Financial GBC1s</t>
  </si>
  <si>
    <t>6.50-9.35</t>
  </si>
  <si>
    <t>3.60-7.85</t>
  </si>
  <si>
    <t>5. Nonfinancial GBC1s</t>
  </si>
  <si>
    <t>5.35-9.35</t>
  </si>
  <si>
    <t>4.10-7.85</t>
  </si>
  <si>
    <t>6. GBC2s</t>
  </si>
  <si>
    <t>7. Public Nonfinancial corporations</t>
  </si>
  <si>
    <t>9.35-16.75</t>
  </si>
  <si>
    <t>DEPOSITS *</t>
  </si>
  <si>
    <t>1. Savings</t>
  </si>
  <si>
    <t>1.20-1.95</t>
  </si>
  <si>
    <t>0.15-0.60</t>
  </si>
  <si>
    <t>2. Time</t>
  </si>
  <si>
    <t xml:space="preserve">     Call</t>
  </si>
  <si>
    <t xml:space="preserve">     7 Days' Notice</t>
  </si>
  <si>
    <t>0.10-1.75</t>
  </si>
  <si>
    <t>0.00-0.25</t>
  </si>
  <si>
    <t xml:space="preserve">     Exceeding 7 Days &amp; Up to 1 Month</t>
  </si>
  <si>
    <t>0.50-3.15</t>
  </si>
  <si>
    <t>0.05-0.40</t>
  </si>
  <si>
    <t xml:space="preserve">     Exceeding 1 Month &amp; Up to 3 Months</t>
  </si>
  <si>
    <t>0.30-3.00</t>
  </si>
  <si>
    <t>0.10-0.50</t>
  </si>
  <si>
    <t xml:space="preserve">     Exceeding 3 Months &amp; Up to 6 Months</t>
  </si>
  <si>
    <t>0.30-3.50</t>
  </si>
  <si>
    <t>0.10-0.60</t>
  </si>
  <si>
    <t xml:space="preserve">     Exceeding 6 Months &amp; Up to 12 Months</t>
  </si>
  <si>
    <t>1.10-3.95</t>
  </si>
  <si>
    <t>0.05-1.90</t>
  </si>
  <si>
    <t xml:space="preserve">     Exceeding 12 Months &amp; Up to 18 Months</t>
  </si>
  <si>
    <t>1.25-3.45</t>
  </si>
  <si>
    <t>0.35-2.50</t>
  </si>
  <si>
    <t xml:space="preserve">     Exceeding 18 Months &amp; Up to 24 Months</t>
  </si>
  <si>
    <t>1.50-4.05</t>
  </si>
  <si>
    <t>0.25-2.50</t>
  </si>
  <si>
    <t xml:space="preserve">     Exceeding 24 Months &amp; Up to 36 Months</t>
  </si>
  <si>
    <t>1.80-3.80</t>
  </si>
  <si>
    <t>0.20-2.50</t>
  </si>
  <si>
    <t xml:space="preserve">     Exceeding 36 Months &amp; Up to 48 Months</t>
  </si>
  <si>
    <t>2.05-3.68</t>
  </si>
  <si>
    <t>0.40-2.60</t>
  </si>
  <si>
    <t xml:space="preserve">     Exceeding 48 Months &amp; Up to 60 Months</t>
  </si>
  <si>
    <t>2.85-4.92</t>
  </si>
  <si>
    <t>0.95-2.08</t>
  </si>
  <si>
    <t xml:space="preserve">     Exceeding 60 Months</t>
  </si>
  <si>
    <t>2.30-4.00</t>
  </si>
  <si>
    <t>1.18-2.00</t>
  </si>
  <si>
    <t>Source : Monthly Statistical Bulletin of Bank of Mauritius</t>
  </si>
  <si>
    <r>
      <t xml:space="preserve">1 </t>
    </r>
    <r>
      <rPr>
        <sz val="8"/>
        <rFont val="Times New Roman"/>
        <family val="1"/>
      </rPr>
      <t>The  Key Repo Rate is used as the key policy rate of the Bank of Mauritius.</t>
    </r>
  </si>
  <si>
    <t xml:space="preserve">*  Effective January 2017, data refers to interest rates on new rupee deposits during the month. Consequently, </t>
  </si>
  <si>
    <t xml:space="preserve">   data is not strictly comparable prior to January 2017.</t>
  </si>
  <si>
    <t>Table 6.7 - Maubank, 2016-2020</t>
  </si>
  <si>
    <t>Withdrawal</t>
  </si>
  <si>
    <t>Accumulated</t>
  </si>
  <si>
    <t>Deposits during</t>
  </si>
  <si>
    <t>during</t>
  </si>
  <si>
    <t>balance at</t>
  </si>
  <si>
    <t>end of period</t>
  </si>
  <si>
    <t>accounts at</t>
  </si>
  <si>
    <t>Source: Maubank</t>
  </si>
  <si>
    <t>Table 6.8 - Assets and liabilities of Development Bank of Mauritius Ltd.</t>
  </si>
  <si>
    <t xml:space="preserve">  (at end of June), 2016-2019</t>
  </si>
  <si>
    <t>ASSETS</t>
  </si>
  <si>
    <t>Restated 30 June 2016</t>
  </si>
  <si>
    <t>Cash and cash equivalents</t>
  </si>
  <si>
    <t>Loans and advances to customers</t>
  </si>
  <si>
    <t>Investment properties</t>
  </si>
  <si>
    <t>Seized properties</t>
  </si>
  <si>
    <t>Investment securities</t>
  </si>
  <si>
    <t>Investments in associate</t>
  </si>
  <si>
    <t>Investments in subsidiaries</t>
  </si>
  <si>
    <t>Intangible assets</t>
  </si>
  <si>
    <t>Property, plant and equipment</t>
  </si>
  <si>
    <t>Other assets</t>
  </si>
  <si>
    <t>Current tax assets</t>
  </si>
  <si>
    <t>Non-current assets held for sale</t>
  </si>
  <si>
    <t>Total assets</t>
  </si>
  <si>
    <t>EQUITY AND LIABILITIES</t>
  </si>
  <si>
    <t>Capital and reserves (attributable to owners of the parent)</t>
  </si>
  <si>
    <t>Stated capital</t>
  </si>
  <si>
    <t>Retained earnings</t>
  </si>
  <si>
    <t>Other reserves</t>
  </si>
  <si>
    <t>Owners' interest</t>
  </si>
  <si>
    <t>Non controlling interests</t>
  </si>
  <si>
    <t>Total Equity</t>
  </si>
  <si>
    <t>LIABILITIES</t>
  </si>
  <si>
    <t>Deposits from customers</t>
  </si>
  <si>
    <t>Borrowings</t>
  </si>
  <si>
    <t>Retirement benefit obligations</t>
  </si>
  <si>
    <t>Trade and other payables</t>
  </si>
  <si>
    <t>Total Liabilities</t>
  </si>
  <si>
    <t xml:space="preserve">Total equity and liabilities </t>
  </si>
  <si>
    <t>Figures may not add up to totals due to rounding</t>
  </si>
  <si>
    <t>Source: Development Bank of Mauritius Ltd.</t>
  </si>
  <si>
    <t>Table 6.9- Assets and Liabilities of the Mauritius Housing Company Ltd.</t>
  </si>
  <si>
    <t xml:space="preserve">  (at end of Dec), 2016 - 2020</t>
  </si>
  <si>
    <r>
      <t>2020</t>
    </r>
    <r>
      <rPr>
        <b/>
        <vertAlign val="superscript"/>
        <sz val="10"/>
        <color indexed="8"/>
        <rFont val="Times New Roman"/>
        <family val="1"/>
      </rPr>
      <t xml:space="preserve"> 1</t>
    </r>
  </si>
  <si>
    <t>Cash in hand on deposit</t>
  </si>
  <si>
    <t>Housing loans</t>
  </si>
  <si>
    <t>Investment (at cost)</t>
  </si>
  <si>
    <t xml:space="preserve"> Total</t>
  </si>
  <si>
    <t>Equity</t>
  </si>
  <si>
    <t>Reserves and funds</t>
  </si>
  <si>
    <t>Loans:</t>
  </si>
  <si>
    <t>Local</t>
  </si>
  <si>
    <t xml:space="preserve">  Government of Mauritius</t>
  </si>
  <si>
    <t xml:space="preserve">  Development Bank of Mauritius</t>
  </si>
  <si>
    <t xml:space="preserve">  Other local loans</t>
  </si>
  <si>
    <t>External</t>
  </si>
  <si>
    <t xml:space="preserve">  European Development Fund</t>
  </si>
  <si>
    <t xml:space="preserve">  Commonwealth Development</t>
  </si>
  <si>
    <t xml:space="preserve">  Corporation</t>
  </si>
  <si>
    <t>Other liabilities</t>
  </si>
  <si>
    <t>Source: Mauritius Housing Company Ltd.</t>
  </si>
  <si>
    <t>1  Provisional</t>
  </si>
  <si>
    <t xml:space="preserve">Table 6.10 - Assets and Liabilities of the Sugar Insurance Fund Board, </t>
  </si>
  <si>
    <t xml:space="preserve">  (at end of December), 2016- 2020</t>
  </si>
  <si>
    <t xml:space="preserve">  June 2017</t>
  </si>
  <si>
    <t>Cash at bank</t>
  </si>
  <si>
    <t>Loans and deposits</t>
  </si>
  <si>
    <t>Sugar Insurance Fund</t>
  </si>
  <si>
    <t>Reserve Fund</t>
  </si>
  <si>
    <t>Compensation (current crop)</t>
  </si>
  <si>
    <t>Source : Sugar Insurance Fund Board</t>
  </si>
  <si>
    <t>Table 6.11 - Distribution of assets of Insurance Companies - Year 2017- 2020</t>
  </si>
  <si>
    <t>Rs '000</t>
  </si>
  <si>
    <r>
      <t xml:space="preserve">2017 </t>
    </r>
    <r>
      <rPr>
        <b/>
        <vertAlign val="superscript"/>
        <sz val="11"/>
        <color indexed="8"/>
        <rFont val="Times New Roman"/>
        <family val="1"/>
      </rPr>
      <t>1</t>
    </r>
  </si>
  <si>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</si>
  <si>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</si>
  <si>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</si>
  <si>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</si>
  <si>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</si>
  <si>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</si>
  <si>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</si>
  <si>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</si>
  <si>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</si>
  <si>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</si>
  <si>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</si>
  <si>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</si>
  <si>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</si>
  <si>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</si>
  <si>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</si>
  <si>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</si>
  <si>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</si>
  <si>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</si>
  <si>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</si>
  <si>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</si>
  <si>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</si>
  <si>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</si>
  <si>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</si>
  <si>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</si>
  <si>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</si>
  <si>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</si>
  <si>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</si>
  <si>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</si>
  <si>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</si>
  <si>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</si>
  <si>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</si>
  <si>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</si>
  <si>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1/ Revised</t>
  </si>
  <si>
    <r>
      <rPr>
        <b/>
        <sz val="9"/>
        <color indexed="8"/>
        <rFont val="Times New Roman"/>
        <family val="1"/>
      </rPr>
      <t>Source:</t>
    </r>
    <r>
      <rPr>
        <sz val="9"/>
        <color indexed="8"/>
        <rFont val="Times New Roman"/>
        <family val="1"/>
      </rPr>
      <t xml:space="preserve"> Financial Services Commission (FSC) Mauritius</t>
    </r>
  </si>
  <si>
    <t>Table 6.12 - Distribution of Equity and Liabilities of Insurance Companies - Year 2017-2020</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</si>
  <si>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</si>
  <si>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</si>
  <si>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</si>
  <si>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</si>
  <si>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</si>
  <si>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</si>
  <si>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</si>
  <si>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</si>
  <si>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</si>
  <si>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</si>
  <si>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</si>
  <si>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</si>
  <si>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Retirement benefit obligations</t>
  </si>
  <si>
    <t xml:space="preserve"> Other Liabilities</t>
  </si>
  <si>
    <t xml:space="preserve"> Total Liabilities</t>
  </si>
  <si>
    <t xml:space="preserve"> TOTAL EQUITIES AND LIABILITIES</t>
  </si>
  <si>
    <r>
      <rPr>
        <b/>
        <sz val="9"/>
        <color indexed="8"/>
        <rFont val="Times New Roman"/>
        <family val="1"/>
      </rPr>
      <t>Source:</t>
    </r>
    <r>
      <rPr>
        <sz val="9"/>
        <color indexed="8"/>
        <rFont val="Times New Roman"/>
        <family val="1"/>
      </rPr>
      <t xml:space="preserve"> Financial Services Commission (FSC) Maauritius</t>
    </r>
  </si>
  <si>
    <t>Note :Data exclude one General Insurer and one Long Term Insurer</t>
  </si>
  <si>
    <t>Table 7.1- Main National Accounts aggregates, 2017 - 2020</t>
  </si>
  <si>
    <t>Unit</t>
  </si>
  <si>
    <t xml:space="preserve"> 1. Gross Value Added (GVA) at current basic prices</t>
  </si>
  <si>
    <t>R M</t>
  </si>
  <si>
    <t xml:space="preserve"> 3. Gross Domestic Product (GDP) at current market prices</t>
  </si>
  <si>
    <t xml:space="preserve"> 4. Gross National Income (GNI) at current market prices</t>
  </si>
  <si>
    <t xml:space="preserve">    Excl. net primary income of GBC from abroad</t>
  </si>
  <si>
    <t xml:space="preserve">    Incl. net primary income of GBC from abroad</t>
  </si>
  <si>
    <t xml:space="preserve"> 5. Gross National Disposable Income (GNDI)</t>
  </si>
  <si>
    <t xml:space="preserve">    Excl. net primary income &amp; transfer of GBC from abroad</t>
  </si>
  <si>
    <t xml:space="preserve">    Incl. net primary income &amp; transfer of GBC from abroad</t>
  </si>
  <si>
    <t xml:space="preserve"> 6. Per capita GDP at current market prices</t>
  </si>
  <si>
    <t>R</t>
  </si>
  <si>
    <t xml:space="preserve"> 7. Per capita GNI at current market prices</t>
  </si>
  <si>
    <t xml:space="preserve">R </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</si>
  <si>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</si>
  <si>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</si>
  <si>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</si>
  <si>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</si>
  <si>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</si>
  <si>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</si>
  <si>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</si>
  <si>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</si>
  <si>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</si>
  <si>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</si>
  <si>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</si>
  <si>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</si>
  <si>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t>GBC refers to Global Business Companies</t>
  </si>
  <si>
    <t>Table 7.2 - Growth rates and ratios, 2017 - 2020</t>
  </si>
  <si>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</si>
  <si>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</si>
  <si>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</si>
  <si>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</si>
  <si>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</si>
  <si>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</si>
  <si>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</si>
  <si>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</si>
  <si>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</si>
  <si>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</si>
  <si>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</si>
  <si>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</si>
  <si>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</si>
  <si>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</si>
  <si>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</si>
  <si>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</si>
  <si>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</si>
  <si>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</si>
  <si>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</si>
  <si>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</si>
  <si>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</si>
  <si>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</si>
  <si>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</si>
  <si>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 xml:space="preserve">       (x) Net exports of goods &amp; services as a % of GDP at market prices</t>
  </si>
  <si>
    <t>Table 7.3 - Gross Value Added by industry group at current basic prices, 2017 - 2020</t>
  </si>
  <si>
    <t>(R Million)</t>
  </si>
  <si>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</si>
  <si>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</si>
  <si>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</si>
  <si>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</si>
  <si>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</si>
  <si>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</si>
  <si>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</si>
  <si>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</si>
  <si>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</si>
  <si>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</si>
  <si>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</si>
  <si>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</si>
  <si>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</si>
  <si>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</si>
  <si>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</si>
  <si>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</si>
  <si>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</si>
  <si>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</si>
  <si>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</si>
  <si>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</si>
  <si>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</si>
  <si>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</si>
  <si>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</si>
  <si>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</si>
  <si>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</si>
  <si>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</si>
  <si>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</si>
  <si>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</si>
  <si>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</si>
  <si>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</si>
  <si>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</si>
  <si>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</si>
  <si>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</si>
  <si>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</si>
  <si>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</si>
  <si>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</si>
  <si>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</si>
  <si>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</si>
  <si>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</si>
  <si>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t xml:space="preserve">  Agriculture, forestry and fishing</t>
  </si>
  <si>
    <t xml:space="preserve">  Manufacturing</t>
  </si>
  <si>
    <t xml:space="preserve">  Construction</t>
  </si>
  <si>
    <t xml:space="preserve">  Mining and quarrying</t>
  </si>
  <si>
    <t xml:space="preserve">        Food excl. Sugar</t>
  </si>
  <si>
    <t xml:space="preserve">        Textiles</t>
  </si>
  <si>
    <t xml:space="preserve">  Electricity, gas, steam and  air conditioning supply</t>
  </si>
  <si>
    <t xml:space="preserve">  Water supply, sewerage, waste management and remediation activities</t>
  </si>
  <si>
    <t xml:space="preserve">  Wholesale &amp; retail trade; repair of motor vehicles and motorcycles</t>
  </si>
  <si>
    <t xml:space="preserve">         of which Wholesale and retail trade</t>
  </si>
  <si>
    <t xml:space="preserve">  Accommodation and food service activities</t>
  </si>
  <si>
    <t xml:space="preserve">        Insurance, reinsurance and pension funding</t>
  </si>
  <si>
    <t xml:space="preserve">        of which Owner occupied dwellings</t>
  </si>
  <si>
    <t xml:space="preserve">  Professional, scientific and technical activities</t>
  </si>
  <si>
    <t xml:space="preserve">  Administrative and support service activities                                                  </t>
  </si>
  <si>
    <t xml:space="preserve">  Gross Value Added (GVA) at basic prices</t>
  </si>
  <si>
    <t xml:space="preserve">  Gross Value Added (GVA) at basic prices excluding sugar</t>
  </si>
  <si>
    <t xml:space="preserve">  Taxes on products (net of subsidies)</t>
  </si>
  <si>
    <t xml:space="preserve">  Gross Domestic Product (GDP) at market prices</t>
  </si>
  <si>
    <t xml:space="preserve">  Export oriented enterprises</t>
  </si>
  <si>
    <t>Table 7.6 - Gross Value Added - sectoral deflators (% over previous year), 2017 - 2020</t>
  </si>
  <si>
    <t xml:space="preserve"> Taxes on products (net of subsidies)</t>
  </si>
  <si>
    <t xml:space="preserve">  Gross Domestic Product (GDP) at market  prices</t>
  </si>
  <si>
    <t>Table 7.7 - Expenditure on Gross Domestic Product at current market prices, 2017 - 2020</t>
  </si>
  <si>
    <t>Final consumption expenditure</t>
  </si>
  <si>
    <t xml:space="preserve">     Households</t>
  </si>
  <si>
    <t xml:space="preserve">     General government</t>
  </si>
  <si>
    <t xml:space="preserve">                 Individual</t>
  </si>
  <si>
    <t xml:space="preserve">                Collective</t>
  </si>
  <si>
    <t>Gross fixed capital formation</t>
  </si>
  <si>
    <t xml:space="preserve">     Private sector</t>
  </si>
  <si>
    <t xml:space="preserve">     Public sector</t>
  </si>
  <si>
    <t xml:space="preserve">Change in inventories </t>
  </si>
  <si>
    <t>Exports of goods &amp; services</t>
  </si>
  <si>
    <t xml:space="preserve">     Goods ( f.o.b ) </t>
  </si>
  <si>
    <r>
      <t xml:space="preserve">     Services </t>
    </r>
    <r>
      <rPr>
        <vertAlign val="superscript"/>
        <sz val="9"/>
        <rFont val="Times New Roman"/>
        <family val="1"/>
      </rPr>
      <t>3</t>
    </r>
  </si>
  <si>
    <t>Less Imports of goods &amp; services</t>
  </si>
  <si>
    <t xml:space="preserve">     Goods ( f.o.b )</t>
  </si>
  <si>
    <t>of which aircraft &amp; marine vessel</t>
  </si>
  <si>
    <t>Gross Domestic Product (GDP) at current market prices</t>
  </si>
  <si>
    <t>3/ "Exports and imports of services" from Bank of Mauritius (BOM), adjusted for "FISIM" by Statistics mauritius</t>
  </si>
  <si>
    <t>4/ Discrepancies between GDP estimated using the production and expenditure approach</t>
  </si>
  <si>
    <t xml:space="preserve">            Individual</t>
  </si>
  <si>
    <t xml:space="preserve">           Collective</t>
  </si>
  <si>
    <t xml:space="preserve">     Services</t>
  </si>
  <si>
    <t>Table 7.9 - National Disposable Income and its appropriation at current prices, 2017 - 2020</t>
  </si>
  <si>
    <t xml:space="preserve">  Compensation of employees</t>
  </si>
  <si>
    <t xml:space="preserve">               of which paid by General Government</t>
  </si>
  <si>
    <t xml:space="preserve"> Taxes (net of subsidies) on production and imports</t>
  </si>
  <si>
    <r>
      <t xml:space="preserve">               Taxes on products </t>
    </r>
    <r>
      <rPr>
        <vertAlign val="superscript"/>
        <sz val="10"/>
        <rFont val="Times New Roman"/>
        <family val="1"/>
      </rPr>
      <t>3</t>
    </r>
  </si>
  <si>
    <t xml:space="preserve">               Subsidies on products</t>
  </si>
  <si>
    <r>
      <t xml:space="preserve">               Other taxes on production </t>
    </r>
    <r>
      <rPr>
        <vertAlign val="superscript"/>
        <sz val="10"/>
        <rFont val="Times New Roman"/>
        <family val="1"/>
      </rPr>
      <t>4</t>
    </r>
  </si>
  <si>
    <t xml:space="preserve">  Gross operating surplus</t>
  </si>
  <si>
    <t xml:space="preserve">  Gross Domestic Product (GDP) at current market prices</t>
  </si>
  <si>
    <r>
      <t xml:space="preserve">  Net primary income from the rest of the world </t>
    </r>
    <r>
      <rPr>
        <b/>
        <vertAlign val="superscript"/>
        <sz val="10"/>
        <rFont val="Times New Roman"/>
        <family val="1"/>
      </rPr>
      <t>5,6</t>
    </r>
  </si>
  <si>
    <t>Excl GBC</t>
  </si>
  <si>
    <t>Incl GBC</t>
  </si>
  <si>
    <r>
      <t xml:space="preserve">  Net transfer from the rest of the world </t>
    </r>
    <r>
      <rPr>
        <b/>
        <vertAlign val="superscript"/>
        <sz val="10"/>
        <rFont val="Times New Roman"/>
        <family val="1"/>
      </rPr>
      <t>6</t>
    </r>
  </si>
  <si>
    <t xml:space="preserve">  Gross National Income at market prices (GNI)</t>
  </si>
  <si>
    <t>Excl. net primary income of GBC from abroad</t>
  </si>
  <si>
    <t>Incl. net primary income of GBC from abroad</t>
  </si>
  <si>
    <t xml:space="preserve">  Gross National Disposable Income (GNDI)</t>
  </si>
  <si>
    <t xml:space="preserve">  Final consumption expenditure</t>
  </si>
  <si>
    <t xml:space="preserve">  Gross Domestic Saving (GDS)</t>
  </si>
  <si>
    <t xml:space="preserve">  Gross  National Saving (GNS)</t>
  </si>
  <si>
    <t xml:space="preserve">  GDS as a % of GDP at current market prices</t>
  </si>
  <si>
    <t xml:space="preserve">  GNS as a % of GNDI</t>
  </si>
  <si>
    <t>3/  include excise duties, import duties and value added tax</t>
  </si>
  <si>
    <t>4/  include road tax, municipal rates, trading licences, etc.</t>
  </si>
  <si>
    <t>5/Source: Bank of Mauritius</t>
  </si>
  <si>
    <t>6/Net primary income from BOM, adjusted for "FISIM" by Statistics Mauritius</t>
  </si>
  <si>
    <t>GBC refers to Global Business companies</t>
  </si>
  <si>
    <t>Table 7.10 - Gross Fixed Capital Formation at current prices by type and use, 2017 - 2020</t>
  </si>
  <si>
    <t xml:space="preserve">     I - By  type of capital goods</t>
  </si>
  <si>
    <t xml:space="preserve">    A.  Building &amp; construction work</t>
  </si>
  <si>
    <t xml:space="preserve">             Residential building</t>
  </si>
  <si>
    <t xml:space="preserve">             Non-residential building</t>
  </si>
  <si>
    <t xml:space="preserve">             Other construction work</t>
  </si>
  <si>
    <t xml:space="preserve">    B.  Machinery and equipment</t>
  </si>
  <si>
    <t xml:space="preserve">             Aircraft</t>
  </si>
  <si>
    <t xml:space="preserve">             Marine vessel</t>
  </si>
  <si>
    <t xml:space="preserve">             Passenger car</t>
  </si>
  <si>
    <t xml:space="preserve">             Other transport equipment</t>
  </si>
  <si>
    <t xml:space="preserve">             Other machinery and equipment</t>
  </si>
  <si>
    <t xml:space="preserve">              Gross  Fixed  Capital  Formation</t>
  </si>
  <si>
    <t xml:space="preserve">              GFCF (excluding aircraft &amp; marine vessel) </t>
  </si>
  <si>
    <t xml:space="preserve">     II - By  Industrial use</t>
  </si>
  <si>
    <t xml:space="preserve">  Water supply, sewerage, waste management and remediation</t>
  </si>
  <si>
    <t xml:space="preserve">      of which Wholesale and retail trade</t>
  </si>
  <si>
    <t xml:space="preserve">         of which Owner occupied dwellings</t>
  </si>
  <si>
    <t xml:space="preserve">  Public administration and defence;compulsory social security</t>
  </si>
  <si>
    <t xml:space="preserve"> Gross  Fixed Capital  Formation</t>
  </si>
  <si>
    <t xml:space="preserve"> GFCF as a % of GDP at current market prices</t>
  </si>
  <si>
    <t>Table 7.11 - Gross Fixed Capital Formation - Annual real growth rates (%)  by type and use, 2017 - 2020</t>
  </si>
  <si>
    <r>
      <t>2020</t>
    </r>
    <r>
      <rPr>
        <b/>
        <vertAlign val="superscript"/>
        <sz val="10"/>
        <rFont val="Times New Roman"/>
        <family val="1"/>
      </rPr>
      <t xml:space="preserve"> 1</t>
    </r>
  </si>
  <si>
    <t xml:space="preserve">         Machinery and equipment(exc. aircraft &amp; marine vessel)</t>
  </si>
  <si>
    <t xml:space="preserve">             Other transport equipment(excluding aircraft &amp; marine vessel) </t>
  </si>
  <si>
    <t xml:space="preserve">                   Gross  Fixed  Capital  Formation</t>
  </si>
  <si>
    <t xml:space="preserve">                   GFCF (excluding aircraft &amp; marine vessel) </t>
  </si>
  <si>
    <t xml:space="preserve">  Wholesale &amp; retail trade; repair of motor vehicles, motorcycles</t>
  </si>
  <si>
    <t xml:space="preserve">         Wholesale and retail trade</t>
  </si>
  <si>
    <t xml:space="preserve">  Financial intermediation</t>
  </si>
  <si>
    <t xml:space="preserve">  Real estate , renting and business activities </t>
  </si>
  <si>
    <t xml:space="preserve">         Owner occupied dwellings</t>
  </si>
  <si>
    <t xml:space="preserve"> Table 7.12 - Gross Fixed Capital Formation - Deflators (% over previous year), 2017 - 2020</t>
  </si>
  <si>
    <r>
      <t>2020</t>
    </r>
    <r>
      <rPr>
        <b/>
        <vertAlign val="superscript"/>
        <sz val="9"/>
        <rFont val="Times New Roman"/>
        <family val="1"/>
      </rPr>
      <t xml:space="preserve"> 1</t>
    </r>
  </si>
  <si>
    <t>By  type of capital goods</t>
  </si>
  <si>
    <t xml:space="preserve"> A.  Building &amp; construction work</t>
  </si>
  <si>
    <t xml:space="preserve">                  Residential building</t>
  </si>
  <si>
    <t xml:space="preserve">                  Non-residential building</t>
  </si>
  <si>
    <t xml:space="preserve">                  Other construction  work</t>
  </si>
  <si>
    <t xml:space="preserve"> B.  Machinery and equipment</t>
  </si>
  <si>
    <t xml:space="preserve">                   Passenger car</t>
  </si>
  <si>
    <t xml:space="preserve">                   Other transport equipment</t>
  </si>
  <si>
    <t xml:space="preserve">                   Other machinery and  equipment</t>
  </si>
  <si>
    <t>Gross  Fixed  Capital  Formation</t>
  </si>
  <si>
    <t>Table 7.13 - Gross Fixed Capital Formation by industrial use and sector, 2017 - 2020</t>
  </si>
  <si>
    <t>II- BY INDUSTRIAL USE</t>
  </si>
  <si>
    <r>
      <t>2018</t>
    </r>
    <r>
      <rPr>
        <b/>
        <vertAlign val="superscript"/>
        <sz val="9"/>
        <rFont val="Times New Roman"/>
        <family val="1"/>
      </rPr>
      <t xml:space="preserve"> </t>
    </r>
  </si>
  <si>
    <r>
      <t>2020</t>
    </r>
    <r>
      <rPr>
        <b/>
        <vertAlign val="superscript"/>
        <sz val="11"/>
        <rFont val="Times New Roman"/>
        <family val="1"/>
      </rPr>
      <t xml:space="preserve"> 1</t>
    </r>
  </si>
  <si>
    <t>PUB</t>
  </si>
  <si>
    <t>PRIV</t>
  </si>
  <si>
    <t>TOT</t>
  </si>
  <si>
    <t>Agriculture, forestry and fishing</t>
  </si>
  <si>
    <t>Mining and quarrying</t>
  </si>
  <si>
    <t>Manufacturing</t>
  </si>
  <si>
    <t>Electricity, gas, steam and air conditioning supply</t>
  </si>
  <si>
    <t>Water supply; sewerage, waste management and remediation activities</t>
  </si>
  <si>
    <t>Construction</t>
  </si>
  <si>
    <t>Wholesale &amp; retail trade; repair of motor vehicles and motorcycles</t>
  </si>
  <si>
    <t>Transportation and storage</t>
  </si>
  <si>
    <t xml:space="preserve">Accommodation and food service activities </t>
  </si>
  <si>
    <t>Information and communication</t>
  </si>
  <si>
    <t>Financial and insurance activities</t>
  </si>
  <si>
    <t xml:space="preserve">Real estate activities </t>
  </si>
  <si>
    <t>Professional, scientific and technical  activities</t>
  </si>
  <si>
    <t>Administrative and support service activities</t>
  </si>
  <si>
    <t>Public administration and defence; compulsory social security</t>
  </si>
  <si>
    <t>Education</t>
  </si>
  <si>
    <t>Human health and social work activities</t>
  </si>
  <si>
    <t xml:space="preserve"> Arts, entertainment and recreation</t>
  </si>
  <si>
    <t>Other service activities</t>
  </si>
  <si>
    <t>GROSS FIXED CAPITAL FORMATION</t>
  </si>
  <si>
    <t>Table 7.14: Balance of Payments  calendar year of  2019-2020</t>
  </si>
  <si>
    <t>Credits (Exports)</t>
  </si>
  <si>
    <t>Debits (Imports)</t>
  </si>
  <si>
    <t>CURRENT ACCOUNT</t>
  </si>
  <si>
    <t>GOODS AND SERVICES</t>
  </si>
  <si>
    <t>GOODS</t>
  </si>
  <si>
    <t>General merchandise on a BOP basis</t>
  </si>
  <si>
    <t xml:space="preserve">o/w: Re-exports </t>
  </si>
  <si>
    <t>Nonmonetary gold</t>
  </si>
  <si>
    <t>SERVICES</t>
  </si>
  <si>
    <t>Maintenance and repair services n.i.e.</t>
  </si>
  <si>
    <t>Passenger</t>
  </si>
  <si>
    <t>Freight</t>
  </si>
  <si>
    <t>Other</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</si>
  <si>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</si>
  <si>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</si>
  <si>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</si>
  <si>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</si>
  <si>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</si>
  <si>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</si>
  <si>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</si>
  <si>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</si>
  <si>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</si>
  <si>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</si>
  <si>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</si>
  <si>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</si>
  <si>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</si>
  <si>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</si>
  <si>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</si>
  <si>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</si>
  <si>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</si>
  <si>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</si>
  <si>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</si>
  <si>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</si>
  <si>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</si>
  <si>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</si>
  <si>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</si>
  <si>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</si>
  <si>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</si>
  <si>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</si>
  <si>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</si>
  <si>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</si>
  <si>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</si>
  <si>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</si>
  <si>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</si>
  <si>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</si>
  <si>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</si>
  <si>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</si>
  <si>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</si>
  <si>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</si>
  <si>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</si>
  <si>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</si>
  <si>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Source: Bank of  Mauritius</t>
  </si>
  <si>
    <t>Table 7.14 (Cont'd) : Balance of Payments  calendar year of 2019 - 2020</t>
  </si>
  <si>
    <t>Net acquisition</t>
  </si>
  <si>
    <t xml:space="preserve">Net incurrence </t>
  </si>
  <si>
    <t>CAPITAL ACCOUNT</t>
  </si>
  <si>
    <t>Capital transfers</t>
  </si>
  <si>
    <t xml:space="preserve">Financial account Net lending (+) / net borrowing (–) </t>
  </si>
  <si>
    <t xml:space="preserve">Direct investment </t>
  </si>
  <si>
    <t xml:space="preserve">Equity and investment fund shares </t>
  </si>
  <si>
    <t>Debt instruments</t>
  </si>
  <si>
    <t xml:space="preserve">Portfolio investment </t>
  </si>
  <si>
    <t xml:space="preserve">Central bank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</si>
  <si>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</si>
  <si>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</si>
  <si>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</si>
  <si>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</si>
  <si>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</si>
  <si>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</si>
  <si>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</si>
  <si>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</si>
  <si>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</si>
  <si>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</si>
  <si>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</si>
  <si>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</si>
  <si>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</si>
  <si>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Other financial corporations</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</si>
  <si>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</si>
  <si>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</si>
  <si>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</si>
  <si>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</si>
  <si>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</si>
  <si>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</si>
  <si>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</si>
  <si>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</si>
  <si>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</si>
  <si>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</si>
  <si>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</si>
  <si>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</si>
  <si>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</si>
  <si>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</si>
  <si>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t xml:space="preserve">   (R million)</t>
  </si>
  <si>
    <t>Year 
(Cumulated 4 quarters)</t>
  </si>
  <si>
    <t xml:space="preserve">2019 </t>
  </si>
  <si>
    <r>
      <t>2020</t>
    </r>
    <r>
      <rPr>
        <b/>
        <vertAlign val="superscript"/>
        <sz val="8.5"/>
        <rFont val="Times New Roman"/>
        <family val="1"/>
      </rPr>
      <t xml:space="preserve">1 </t>
    </r>
  </si>
  <si>
    <r>
      <t>2020</t>
    </r>
    <r>
      <rPr>
        <b/>
        <vertAlign val="superscript"/>
        <sz val="8.5"/>
        <rFont val="Times New Roman"/>
        <family val="1"/>
      </rPr>
      <t xml:space="preserve"> 1</t>
    </r>
  </si>
  <si>
    <t>Q1</t>
  </si>
  <si>
    <t>Q2</t>
  </si>
  <si>
    <t>Q3</t>
  </si>
  <si>
    <t>Q4</t>
  </si>
  <si>
    <t xml:space="preserve">       Sugarcane</t>
  </si>
  <si>
    <t xml:space="preserve">       Other</t>
  </si>
  <si>
    <t xml:space="preserve">       Sugar</t>
  </si>
  <si>
    <t xml:space="preserve">       Food (exc sugar)</t>
  </si>
  <si>
    <t xml:space="preserve">       Textile</t>
  </si>
  <si>
    <t>Electricity , gas, steam and air conditioning supply</t>
  </si>
  <si>
    <t xml:space="preserve">Wholesale &amp; retail trade; repair of motor vehicles and motorcycles   </t>
  </si>
  <si>
    <t xml:space="preserve">   of which wholesale and retail trade</t>
  </si>
  <si>
    <t>Accommodation and food service activities</t>
  </si>
  <si>
    <t xml:space="preserve">  Monetary intermediation </t>
  </si>
  <si>
    <t xml:space="preserve">  Financial leasing and other credit granting</t>
  </si>
  <si>
    <t xml:space="preserve">  Insurance, reinsurance and pension funding</t>
  </si>
  <si>
    <t xml:space="preserve">   Other </t>
  </si>
  <si>
    <t>Real estate activities</t>
  </si>
  <si>
    <t xml:space="preserve"> of which Owner occupied dwellings</t>
  </si>
  <si>
    <t>Professional, scientific and technical activities</t>
  </si>
  <si>
    <t xml:space="preserve">Public administration and defence: compulsory social security                                            </t>
  </si>
  <si>
    <t>Art , entertainment and recreation</t>
  </si>
  <si>
    <t>Gross Value Added (GVA) at basic prices</t>
  </si>
  <si>
    <t>Gross Domestic Product at market  prices</t>
  </si>
  <si>
    <t xml:space="preserve"> Export Oriented Enterprises</t>
  </si>
  <si>
    <r>
      <t>Q1</t>
    </r>
    <r>
      <rPr>
        <b/>
        <vertAlign val="superscript"/>
        <sz val="8.5"/>
        <rFont val="Times New Roman"/>
        <family val="1"/>
      </rPr>
      <t>1</t>
    </r>
  </si>
  <si>
    <r>
      <t xml:space="preserve">Q2 </t>
    </r>
    <r>
      <rPr>
        <b/>
        <vertAlign val="superscript"/>
        <sz val="8.5"/>
        <rFont val="Times New Roman"/>
        <family val="1"/>
      </rPr>
      <t>1</t>
    </r>
  </si>
  <si>
    <r>
      <t xml:space="preserve">Q3 </t>
    </r>
    <r>
      <rPr>
        <b/>
        <vertAlign val="superscript"/>
        <sz val="8.5"/>
        <rFont val="Times New Roman"/>
        <family val="1"/>
      </rPr>
      <t>2</t>
    </r>
    <r>
      <rPr>
        <sz val="11"/>
        <color indexed="8"/>
        <rFont val="Calibri"/>
        <family val="2"/>
      </rPr>
      <t/>
    </r>
  </si>
  <si>
    <t>Annual 
growth rate</t>
  </si>
  <si>
    <r>
      <t xml:space="preserve">2020 </t>
    </r>
    <r>
      <rPr>
        <b/>
        <vertAlign val="superscript"/>
        <sz val="8.5"/>
        <rFont val="Times New Roman"/>
        <family val="1"/>
      </rPr>
      <t>1</t>
    </r>
  </si>
  <si>
    <t xml:space="preserve">Wholesale &amp; retail trade; repair of motor vehicles and motorcycles
    </t>
  </si>
  <si>
    <t xml:space="preserve">  Financial leasing and other credit 
 granting</t>
  </si>
  <si>
    <t>Taxes on products (net of subsidies)</t>
  </si>
  <si>
    <t xml:space="preserve">   Households</t>
  </si>
  <si>
    <t xml:space="preserve">   General Government</t>
  </si>
  <si>
    <t>A. Building &amp; construction work</t>
  </si>
  <si>
    <t xml:space="preserve">      Residential building</t>
  </si>
  <si>
    <t xml:space="preserve">      Non residential building</t>
  </si>
  <si>
    <t xml:space="preserve">      Other construction work</t>
  </si>
  <si>
    <t>B. Machinery &amp; equipment</t>
  </si>
  <si>
    <t xml:space="preserve">      Passenger car</t>
  </si>
  <si>
    <t xml:space="preserve">      Other transport equipment</t>
  </si>
  <si>
    <t xml:space="preserve">      Other transport equipment
      (excluding aircraft &amp; marine vessel)</t>
  </si>
  <si>
    <t xml:space="preserve">      Other machinery and equipment</t>
  </si>
  <si>
    <t>Change in inventories</t>
  </si>
  <si>
    <t>Exports of goods and services</t>
  </si>
  <si>
    <t xml:space="preserve">   Goods (f.o.b)</t>
  </si>
  <si>
    <t xml:space="preserve">   Services</t>
  </si>
  <si>
    <t>Less Imports of goods and services</t>
  </si>
  <si>
    <t>Statistical discrepancies</t>
  </si>
  <si>
    <t>Gross Domestic Product at market prices</t>
  </si>
  <si>
    <t>Gross  fixed capital formation</t>
  </si>
  <si>
    <t>Table 9.1 - Summary of External Trade, 2015 - 2020</t>
  </si>
  <si>
    <t>Value: Million Rupees</t>
  </si>
  <si>
    <r>
      <t xml:space="preserve">2019 </t>
    </r>
    <r>
      <rPr>
        <b/>
        <vertAlign val="superscript"/>
        <sz val="11"/>
        <rFont val="Times New Roman"/>
        <family val="1"/>
      </rPr>
      <t>1</t>
    </r>
  </si>
  <si>
    <r>
      <t xml:space="preserve">2020 </t>
    </r>
    <r>
      <rPr>
        <b/>
        <vertAlign val="superscript"/>
        <sz val="11"/>
        <rFont val="Times New Roman"/>
        <family val="1"/>
      </rPr>
      <t>2</t>
    </r>
  </si>
  <si>
    <r>
      <t>1</t>
    </r>
    <r>
      <rPr>
        <vertAlign val="superscript"/>
        <sz val="11"/>
        <rFont val="Times New Roman"/>
        <family val="1"/>
      </rPr>
      <t>st</t>
    </r>
    <r>
      <rPr>
        <sz val="11"/>
        <rFont val="Times New Roman"/>
        <family val="1"/>
      </rPr>
      <t xml:space="preserve"> Qr</t>
    </r>
  </si>
  <si>
    <r>
      <t>2</t>
    </r>
    <r>
      <rPr>
        <vertAlign val="superscript"/>
        <sz val="11"/>
        <rFont val="Times New Roman"/>
        <family val="1"/>
      </rPr>
      <t>nd</t>
    </r>
    <r>
      <rPr>
        <sz val="11"/>
        <rFont val="Times New Roman"/>
        <family val="1"/>
      </rPr>
      <t xml:space="preserve"> Qr</t>
    </r>
  </si>
  <si>
    <r>
      <t>3</t>
    </r>
    <r>
      <rPr>
        <vertAlign val="superscript"/>
        <sz val="11"/>
        <rFont val="Times New Roman"/>
        <family val="1"/>
      </rPr>
      <t>rd</t>
    </r>
    <r>
      <rPr>
        <sz val="11"/>
        <rFont val="Times New Roman"/>
        <family val="1"/>
      </rPr>
      <t xml:space="preserve"> Qr</t>
    </r>
  </si>
  <si>
    <r>
      <t>4</t>
    </r>
    <r>
      <rPr>
        <vertAlign val="superscript"/>
        <sz val="11"/>
        <rFont val="Times New Roman"/>
        <family val="1"/>
      </rPr>
      <t>th</t>
    </r>
    <r>
      <rPr>
        <sz val="11"/>
        <rFont val="Times New Roman"/>
        <family val="1"/>
      </rPr>
      <t xml:space="preserve"> Qr</t>
    </r>
  </si>
  <si>
    <t>Exports of goods</t>
  </si>
  <si>
    <t>Domestic exports</t>
  </si>
  <si>
    <t>Re-exports</t>
  </si>
  <si>
    <t>Ship's Stores and Bunkers</t>
  </si>
  <si>
    <t>A.</t>
  </si>
  <si>
    <t>Total Exports (f.o.b.)</t>
  </si>
  <si>
    <t>B.</t>
  </si>
  <si>
    <t>Total Imports (c.i.f.)</t>
  </si>
  <si>
    <t>Total Value of Trade (A+B)</t>
  </si>
  <si>
    <t>Balance of Visible Trade (A-B)</t>
  </si>
  <si>
    <t>Note: Data include transactions of the freeport</t>
  </si>
  <si>
    <t>Price indices</t>
  </si>
  <si>
    <r>
      <t>Terms of trade</t>
    </r>
    <r>
      <rPr>
        <b/>
        <vertAlign val="superscript"/>
        <sz val="12"/>
        <rFont val="Times New Roman"/>
        <family val="1"/>
      </rPr>
      <t>1</t>
    </r>
  </si>
  <si>
    <t>Export</t>
  </si>
  <si>
    <t>Import</t>
  </si>
  <si>
    <t>Base year : 2013 = 100</t>
  </si>
  <si>
    <t>Qr 1</t>
  </si>
  <si>
    <t>Qr 2</t>
  </si>
  <si>
    <t>Qr 3</t>
  </si>
  <si>
    <t>Qr 4</t>
  </si>
  <si>
    <r>
      <t>1</t>
    </r>
    <r>
      <rPr>
        <sz val="10"/>
        <rFont val="Times New Roman"/>
        <family val="1"/>
      </rPr>
      <t xml:space="preserve"> Ratio of export price index to import price index. A rise in this ratio indicates that the terms </t>
    </r>
  </si>
  <si>
    <t xml:space="preserve">   of trade have moved in favour of Mauritius</t>
  </si>
  <si>
    <t>Note: The unit value indices are no longer computed and have been replaced by the</t>
  </si>
  <si>
    <t xml:space="preserve">          import and export price indices</t>
  </si>
  <si>
    <t>SITC</t>
  </si>
  <si>
    <t>Section</t>
  </si>
  <si>
    <t>Description</t>
  </si>
  <si>
    <t>Overall index</t>
  </si>
  <si>
    <t>+</t>
  </si>
  <si>
    <t>Food and live animals</t>
  </si>
  <si>
    <t>Beverages &amp; Tobacco</t>
  </si>
  <si>
    <t>Crude materials, inedible except fuels</t>
  </si>
  <si>
    <t>Mineral fuels, lubricants and related materials</t>
  </si>
  <si>
    <t>Animal and vegetable oils and fats</t>
  </si>
  <si>
    <t>Chemicals &amp; related products, n.e.s</t>
  </si>
  <si>
    <t>Manufactured goods classified chiefly by materials</t>
  </si>
  <si>
    <t>Machinery and transport equipment</t>
  </si>
  <si>
    <t>Miscellaneous manufactured articles</t>
  </si>
  <si>
    <t>Table 9.4 - Exports of goods by section, 2015 - 2020</t>
  </si>
  <si>
    <t>Value (f.o.b.): Million Rupees</t>
  </si>
  <si>
    <t>S.I.T.C.</t>
  </si>
  <si>
    <t>Beverages and tobacco</t>
  </si>
  <si>
    <t>Crude materials, inedible</t>
  </si>
  <si>
    <t xml:space="preserve"> except fuels</t>
  </si>
  <si>
    <t>Mineral fuels, lubricants and</t>
  </si>
  <si>
    <t xml:space="preserve"> related materials</t>
  </si>
  <si>
    <t>Manufactured goods classified</t>
  </si>
  <si>
    <t xml:space="preserve"> chiefly by material</t>
  </si>
  <si>
    <t>Other commodities and transactions</t>
  </si>
  <si>
    <t>Table 9.5 - Domestic exports of main commodities by section, 2015 - 2020</t>
  </si>
  <si>
    <t>S.I.T.C section/description</t>
  </si>
  <si>
    <t>All sections</t>
  </si>
  <si>
    <t xml:space="preserve"> 0 - Food and live animals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</si>
  <si>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</si>
  <si>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</si>
  <si>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</si>
  <si>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</si>
  <si>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</si>
  <si>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</si>
  <si>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</si>
  <si>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</si>
  <si>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</si>
  <si>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</si>
  <si>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</si>
  <si>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</si>
  <si>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</si>
  <si>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</si>
  <si>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</si>
  <si>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</si>
  <si>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</si>
  <si>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t>
    </r>
  </si>
  <si>
    <r>
      <t>Table 9.6 - Exports</t>
    </r>
    <r>
      <rPr>
        <b/>
        <vertAlign val="superscript"/>
        <sz val="11"/>
        <rFont val="Times New Roman"/>
        <family val="1"/>
      </rPr>
      <t>1</t>
    </r>
    <r>
      <rPr>
        <b/>
        <sz val="11"/>
        <rFont val="Times New Roman"/>
        <family val="1"/>
      </rPr>
      <t xml:space="preserve"> of goods by main countries of destination, 2015 - 2020</t>
    </r>
  </si>
  <si>
    <t>Country of destination</t>
  </si>
  <si>
    <r>
      <t xml:space="preserve">2019 </t>
    </r>
    <r>
      <rPr>
        <b/>
        <vertAlign val="superscript"/>
        <sz val="10"/>
        <rFont val="Times New Roman"/>
        <family val="1"/>
      </rPr>
      <t>2</t>
    </r>
  </si>
  <si>
    <r>
      <t xml:space="preserve">2020 </t>
    </r>
    <r>
      <rPr>
        <b/>
        <vertAlign val="superscript"/>
        <sz val="10"/>
        <rFont val="Times New Roman"/>
        <family val="1"/>
      </rPr>
      <t>3</t>
    </r>
  </si>
  <si>
    <t>Europe</t>
  </si>
  <si>
    <t>Asia</t>
  </si>
  <si>
    <t>China</t>
  </si>
  <si>
    <t>Phillipines</t>
  </si>
  <si>
    <t>Africa</t>
  </si>
  <si>
    <t>Comoros Islands</t>
  </si>
  <si>
    <t>Madagascar</t>
  </si>
  <si>
    <t>Reunion</t>
  </si>
  <si>
    <t>South Africa, Republic of</t>
  </si>
  <si>
    <t>America</t>
  </si>
  <si>
    <t>U.S.A</t>
  </si>
  <si>
    <t>Panama</t>
  </si>
  <si>
    <t>Oceania</t>
  </si>
  <si>
    <t>Excludes ship's stores and bunkers</t>
  </si>
  <si>
    <t>SITC Section/Description</t>
  </si>
  <si>
    <t xml:space="preserve">1st Qr  </t>
  </si>
  <si>
    <t xml:space="preserve">2nd Qr  </t>
  </si>
  <si>
    <t xml:space="preserve">3rd Qr  </t>
  </si>
  <si>
    <t xml:space="preserve">4th Qr  </t>
  </si>
  <si>
    <t>Total EOE Exports</t>
  </si>
  <si>
    <t xml:space="preserve">     of  which :</t>
  </si>
  <si>
    <t>Live animals other than fish</t>
  </si>
  <si>
    <t>Fish &amp; fish preparations</t>
  </si>
  <si>
    <t>Cereals and cereal preparations</t>
  </si>
  <si>
    <t xml:space="preserve"> 2 - Crude materials, inedible, except fuels</t>
  </si>
  <si>
    <t xml:space="preserve"> 5 - Chemicals and related products, n.e.s</t>
  </si>
  <si>
    <t>Medicaments (including Veterinary medicaments)</t>
  </si>
  <si>
    <t xml:space="preserve"> 6 - Manufactured goods classified chiefly by material </t>
  </si>
  <si>
    <t xml:space="preserve">Paper, paperboard and articles </t>
  </si>
  <si>
    <t>Textile yarn, fabrics, made up articles</t>
  </si>
  <si>
    <t>Glass</t>
  </si>
  <si>
    <t>Pearls, precious  &amp; semi-precious stones</t>
  </si>
  <si>
    <t>Iron and steel</t>
  </si>
  <si>
    <t xml:space="preserve"> 7 - Machinery and transport equipment </t>
  </si>
  <si>
    <t xml:space="preserve"> 8 - Miscellaneous manufactured articles </t>
  </si>
  <si>
    <t>Travel goods, handbags and similar containers</t>
  </si>
  <si>
    <t>Articles of apparel and clothing</t>
  </si>
  <si>
    <t>Optical goods</t>
  </si>
  <si>
    <t>Watches and clocks</t>
  </si>
  <si>
    <t>Printed matter</t>
  </si>
  <si>
    <t>Articles, n.e.s. of plastics</t>
  </si>
  <si>
    <t>Toys, games and sporting goods</t>
  </si>
  <si>
    <t>Jewellery, goldsmiths &amp; silversmiths wares</t>
  </si>
  <si>
    <t>Other sections</t>
  </si>
  <si>
    <r>
      <t>Hong Kong (S.A.R)</t>
    </r>
    <r>
      <rPr>
        <vertAlign val="superscript"/>
        <sz val="10"/>
        <rFont val="Times New Roman"/>
        <family val="1"/>
      </rPr>
      <t>3</t>
    </r>
  </si>
  <si>
    <r>
      <t>1</t>
    </r>
    <r>
      <rPr>
        <sz val="8"/>
        <rFont val="Times New Roman"/>
        <family val="1"/>
      </rPr>
      <t xml:space="preserve"> Revised                  </t>
    </r>
    <r>
      <rPr>
        <vertAlign val="superscript"/>
        <sz val="8"/>
        <rFont val="Times New Roman"/>
        <family val="1"/>
      </rPr>
      <t>2</t>
    </r>
    <r>
      <rPr>
        <sz val="8"/>
        <rFont val="Times New Roman"/>
        <family val="1"/>
      </rPr>
      <t xml:space="preserve"> Provisional                   </t>
    </r>
    <r>
      <rPr>
        <vertAlign val="superscript"/>
        <sz val="8"/>
        <rFont val="Times New Roman"/>
        <family val="1"/>
      </rPr>
      <t>3</t>
    </r>
    <r>
      <rPr>
        <sz val="8"/>
        <rFont val="Times New Roman"/>
        <family val="1"/>
      </rPr>
      <t xml:space="preserve"> Special Administrative Region of China          </t>
    </r>
  </si>
  <si>
    <t>Table 9.9 - Total imports by section / main commodities, 2015 - 2020</t>
  </si>
  <si>
    <t>Value (c.i.f.): Million Rupees</t>
  </si>
  <si>
    <t xml:space="preserve"> Total imports</t>
  </si>
  <si>
    <t xml:space="preserve"> Food and live animals</t>
  </si>
  <si>
    <t>Meat and meat preparations</t>
  </si>
  <si>
    <t>Dairy products and bird's eggs</t>
  </si>
  <si>
    <t>Fish and fish preparations</t>
  </si>
  <si>
    <t>Wheat</t>
  </si>
  <si>
    <t>Rice</t>
  </si>
  <si>
    <t>Wheaten flour</t>
  </si>
  <si>
    <t>Cereal preparations</t>
  </si>
  <si>
    <t>Vegetables and fruits</t>
  </si>
  <si>
    <t xml:space="preserve"> Beverages and tobacco</t>
  </si>
  <si>
    <t>Beverages</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</si>
  <si>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</si>
  <si>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</si>
  <si>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</si>
  <si>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</si>
  <si>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</si>
  <si>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</si>
  <si>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</si>
  <si>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</si>
  <si>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</si>
  <si>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</si>
  <si>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</si>
  <si>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</si>
  <si>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</si>
  <si>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</si>
  <si>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</si>
  <si>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Revised</t>
  </si>
  <si>
    <t>Table 9.9 (Cont'd) - Total imports by section / main commodities, 2015 - 2020</t>
  </si>
  <si>
    <t xml:space="preserve"> Manufactured goods classified chiefly by material</t>
  </si>
  <si>
    <t>Paper, paperboard &amp; articles thereof</t>
  </si>
  <si>
    <t>Textile yarn</t>
  </si>
  <si>
    <t>Cotton fabrics</t>
  </si>
  <si>
    <t>Other textile fabrics</t>
  </si>
  <si>
    <t>Cement</t>
  </si>
  <si>
    <t>Pearls, precious &amp; semi-precious stones</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</si>
  <si>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</si>
  <si>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</si>
  <si>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</si>
  <si>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</si>
  <si>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</si>
  <si>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</si>
  <si>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</si>
  <si>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</si>
  <si>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</si>
  <si>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</si>
  <si>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</si>
  <si>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</si>
  <si>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</si>
  <si>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</si>
  <si>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</si>
  <si>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</si>
  <si>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</si>
  <si>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</si>
  <si>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</si>
  <si>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</si>
  <si>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t>Table 9.10 - Imports of selected commodities, quantity, 2015 - 2020</t>
  </si>
  <si>
    <t>Quantity: Thousand Tonnes</t>
  </si>
  <si>
    <t>Commodity</t>
  </si>
  <si>
    <r>
      <t xml:space="preserve">2020 </t>
    </r>
    <r>
      <rPr>
        <b/>
        <vertAlign val="superscript"/>
        <sz val="10"/>
        <rFont val="Times New Roman"/>
        <family val="1"/>
      </rPr>
      <t>2</t>
    </r>
  </si>
  <si>
    <t>Meat &amp; meat preparations</t>
  </si>
  <si>
    <t>Dairy products &amp; birds eggs</t>
  </si>
  <si>
    <t>Fixed vegetable edible fats and oils, crude, refined or fractionated</t>
  </si>
  <si>
    <t xml:space="preserve">Fertilisers </t>
  </si>
  <si>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t>
    </r>
  </si>
  <si>
    <t>S.I.T.C</t>
  </si>
  <si>
    <t xml:space="preserve">     Description</t>
  </si>
  <si>
    <t xml:space="preserve">  EOE imports</t>
  </si>
  <si>
    <t xml:space="preserve"> Crude materials, inedible except fuels</t>
  </si>
  <si>
    <t xml:space="preserve"> - Cotton</t>
  </si>
  <si>
    <t xml:space="preserve"> - Synthetic fibres suitable for spinning</t>
  </si>
  <si>
    <t xml:space="preserve"> - Wool and other animal hair</t>
  </si>
  <si>
    <t xml:space="preserve"> Mineral fuels, lubricants &amp; related products</t>
  </si>
  <si>
    <t xml:space="preserve"> Chemicals &amp; related products</t>
  </si>
  <si>
    <t xml:space="preserve"> - Leather, leather manufactures, n.e.s.</t>
  </si>
  <si>
    <t xml:space="preserve"> - Textile yarn and fabrics</t>
  </si>
  <si>
    <t xml:space="preserve"> - Pearls and precious stones</t>
  </si>
  <si>
    <t xml:space="preserve"> Machinery and transport equipment</t>
  </si>
  <si>
    <t xml:space="preserve"> Miscellaneous manufactured goods</t>
  </si>
  <si>
    <t xml:space="preserve"> - Optical goods, watches &amp; clocks</t>
  </si>
  <si>
    <t xml:space="preserve"> - Jewellery, goldsmiths &amp; silversmiths wares</t>
  </si>
  <si>
    <t xml:space="preserve"> Other sections</t>
  </si>
  <si>
    <t>Table 9.12 - Total imports by main countries of origin, 2015 - 2020</t>
  </si>
  <si>
    <t>Country of origin</t>
  </si>
  <si>
    <r>
      <t xml:space="preserve">2019 </t>
    </r>
    <r>
      <rPr>
        <b/>
        <vertAlign val="superscript"/>
        <sz val="9"/>
        <rFont val="Times New Roman"/>
        <family val="1"/>
      </rPr>
      <t>1</t>
    </r>
  </si>
  <si>
    <r>
      <t xml:space="preserve">2020 </t>
    </r>
    <r>
      <rPr>
        <b/>
        <vertAlign val="superscript"/>
        <sz val="9"/>
        <rFont val="Times New Roman"/>
        <family val="1"/>
      </rPr>
      <t>2</t>
    </r>
  </si>
  <si>
    <t>Total imports</t>
  </si>
  <si>
    <t>Korea, Republic of</t>
  </si>
  <si>
    <t>Table 9.12 (cont'd) - Total imports by main countries of origin, 2015 - 2020</t>
  </si>
  <si>
    <t>Myanmar</t>
  </si>
  <si>
    <t>Viet Nam</t>
  </si>
  <si>
    <t>Malagasy Republic of</t>
  </si>
  <si>
    <t>Mali</t>
  </si>
  <si>
    <t>Argentina</t>
  </si>
  <si>
    <t xml:space="preserve">Chile </t>
  </si>
  <si>
    <t>Mexico</t>
  </si>
  <si>
    <t>United States of America</t>
  </si>
  <si>
    <t>Table 9.2 - Price indices of exports and imports and terms of trade,  2018 - 2020</t>
  </si>
  <si>
    <t>Table 9.3 - Annual % change in prices of imports by section, 2018 - 2020</t>
  </si>
  <si>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2018 - March 2020</t>
    </r>
  </si>
  <si>
    <r>
      <t xml:space="preserve">March 2018 </t>
    </r>
    <r>
      <rPr>
        <b/>
        <vertAlign val="superscript"/>
        <sz val="10.5"/>
        <rFont val="Times New Roman"/>
        <family val="1"/>
      </rPr>
      <t>2</t>
    </r>
  </si>
  <si>
    <r>
      <t xml:space="preserve">March 2019 </t>
    </r>
    <r>
      <rPr>
        <b/>
        <vertAlign val="superscript"/>
        <sz val="10.5"/>
        <rFont val="Times New Roman"/>
        <family val="1"/>
      </rPr>
      <t>2</t>
    </r>
  </si>
  <si>
    <r>
      <t xml:space="preserve">March 2020 </t>
    </r>
    <r>
      <rPr>
        <b/>
        <vertAlign val="superscript"/>
        <sz val="10.5"/>
        <rFont val="Times New Roman"/>
        <family val="1"/>
      </rPr>
      <t>3</t>
    </r>
  </si>
  <si>
    <t>Industrial group</t>
  </si>
  <si>
    <t>Both</t>
  </si>
  <si>
    <t>Sexes</t>
  </si>
  <si>
    <t xml:space="preserve">       of which sugarcane</t>
  </si>
  <si>
    <t xml:space="preserve">       of which sugar</t>
  </si>
  <si>
    <t xml:space="preserve">                food (excluding sugar)</t>
  </si>
  <si>
    <t xml:space="preserve">                textiles &amp; Wearing Apparel </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</si>
  <si>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</si>
  <si>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</si>
  <si>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</si>
  <si>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</si>
  <si>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</si>
  <si>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</si>
  <si>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Arts, entertainment and recreation</t>
  </si>
  <si>
    <t xml:space="preserve">        General Government</t>
  </si>
  <si>
    <r>
      <rPr>
        <vertAlign val="superscript"/>
        <sz val="9"/>
        <rFont val="Times New Roman"/>
        <family val="1"/>
      </rPr>
      <t>1</t>
    </r>
    <r>
      <rPr>
        <sz val="9"/>
        <rFont val="Times New Roman"/>
        <family val="1"/>
      </rPr>
      <t xml:space="preserve"> See notes in the beginning of Section 10 Paragraph 2</t>
    </r>
  </si>
  <si>
    <r>
      <rPr>
        <vertAlign val="superscript"/>
        <sz val="9"/>
        <rFont val="Times New Roman"/>
        <family val="1"/>
      </rPr>
      <t>2</t>
    </r>
    <r>
      <rPr>
        <sz val="9"/>
        <rFont val="Times New Roman"/>
        <family val="1"/>
      </rPr>
      <t xml:space="preserve"> Revised</t>
    </r>
  </si>
  <si>
    <r>
      <rPr>
        <vertAlign val="superscript"/>
        <sz val="9"/>
        <rFont val="Times New Roman"/>
        <family val="1"/>
      </rPr>
      <t>3</t>
    </r>
    <r>
      <rPr>
        <sz val="9"/>
        <rFont val="Times New Roman"/>
        <family val="1"/>
      </rPr>
      <t xml:space="preserve"> Provisional</t>
    </r>
  </si>
  <si>
    <r>
      <t>Table 10.3 - Employment in large establishments</t>
    </r>
    <r>
      <rPr>
        <b/>
        <vertAlign val="superscript"/>
        <sz val="10"/>
        <rFont val="Times New Roman"/>
        <family val="1"/>
      </rPr>
      <t>1</t>
    </r>
    <r>
      <rPr>
        <b/>
        <sz val="10"/>
        <rFont val="Times New Roman"/>
        <family val="1"/>
      </rPr>
      <t xml:space="preserve"> by sector, March 2018 - March 2020</t>
    </r>
  </si>
  <si>
    <t xml:space="preserve">       Sector</t>
  </si>
  <si>
    <r>
      <t xml:space="preserve">March 2018 </t>
    </r>
    <r>
      <rPr>
        <b/>
        <vertAlign val="superscript"/>
        <sz val="9"/>
        <rFont val="Times New Roman"/>
        <family val="1"/>
      </rPr>
      <t>3</t>
    </r>
  </si>
  <si>
    <r>
      <t xml:space="preserve">March 2019 </t>
    </r>
    <r>
      <rPr>
        <b/>
        <vertAlign val="superscript"/>
        <sz val="9"/>
        <rFont val="Times New Roman"/>
        <family val="1"/>
      </rPr>
      <t>3</t>
    </r>
  </si>
  <si>
    <r>
      <t xml:space="preserve">March 2020 </t>
    </r>
    <r>
      <rPr>
        <b/>
        <vertAlign val="superscript"/>
        <sz val="9"/>
        <rFont val="Times New Roman"/>
        <family val="1"/>
      </rPr>
      <t>4</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</si>
  <si>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</si>
  <si>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</si>
  <si>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</si>
  <si>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</si>
  <si>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</si>
  <si>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</si>
  <si>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</si>
  <si>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</si>
  <si>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</si>
  <si>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</si>
  <si>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</si>
  <si>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</si>
  <si>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 xml:space="preserve">     Planters </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</si>
  <si>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</si>
  <si>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</si>
  <si>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</si>
  <si>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3 </t>
    </r>
    <r>
      <rPr>
        <sz val="8"/>
        <rFont val="Times New Roman"/>
        <family val="1"/>
      </rPr>
      <t xml:space="preserve">Revised              </t>
    </r>
    <r>
      <rPr>
        <vertAlign val="superscript"/>
        <sz val="8"/>
        <rFont val="Times New Roman"/>
        <family val="1"/>
      </rPr>
      <t xml:space="preserve"> 4</t>
    </r>
    <r>
      <rPr>
        <sz val="8"/>
        <rFont val="Times New Roman"/>
        <family val="1"/>
      </rPr>
      <t xml:space="preserve"> Provisional</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</si>
  <si>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2018 - March 2020</t>
    </r>
  </si>
  <si>
    <t>Rupees</t>
  </si>
  <si>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</si>
  <si>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</si>
  <si>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</si>
  <si>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</si>
  <si>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</si>
  <si>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</si>
  <si>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</si>
  <si>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</si>
  <si>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</si>
  <si>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</si>
  <si>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</si>
  <si>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r>
      <rPr>
        <vertAlign val="superscript"/>
        <sz val="9"/>
        <rFont val="Times New Roman"/>
        <family val="1"/>
      </rPr>
      <t>4</t>
    </r>
    <r>
      <rPr>
        <sz val="9"/>
        <rFont val="Times New Roman"/>
        <family val="1"/>
      </rPr>
      <t xml:space="preserve">  Provisional</t>
    </r>
  </si>
  <si>
    <r>
      <t xml:space="preserve">March 2017 </t>
    </r>
    <r>
      <rPr>
        <b/>
        <vertAlign val="superscript"/>
        <sz val="10.5"/>
        <rFont val="Times New Roman"/>
        <family val="1"/>
      </rPr>
      <t>2</t>
    </r>
  </si>
  <si>
    <r>
      <t xml:space="preserve">March 2019 </t>
    </r>
    <r>
      <rPr>
        <b/>
        <vertAlign val="superscript"/>
        <sz val="10.5"/>
        <rFont val="Times New Roman"/>
        <family val="1"/>
      </rPr>
      <t>3</t>
    </r>
  </si>
  <si>
    <t>of which sugarcane</t>
  </si>
  <si>
    <t xml:space="preserve"> of which sugar</t>
  </si>
  <si>
    <t xml:space="preserve">     food (excluding sugar)</t>
  </si>
  <si>
    <t xml:space="preserve">    textiles</t>
  </si>
  <si>
    <t>of which wholesale and retail trade</t>
  </si>
  <si>
    <t>of which monetary intermediation</t>
  </si>
  <si>
    <t>financial leasing and other credit granting</t>
  </si>
  <si>
    <t>insurance, reinsurance and pension funding</t>
  </si>
  <si>
    <r>
      <rPr>
        <vertAlign val="superscript"/>
        <sz val="10"/>
        <rFont val="Times New Roman"/>
        <family val="1"/>
      </rPr>
      <t>1</t>
    </r>
    <r>
      <rPr>
        <sz val="10"/>
        <rFont val="Times New Roman"/>
        <family val="1"/>
      </rPr>
      <t xml:space="preserve"> See notes in the beginning of Section 10 Paragraph 2</t>
    </r>
  </si>
  <si>
    <r>
      <t xml:space="preserve">2  </t>
    </r>
    <r>
      <rPr>
        <sz val="10"/>
        <rFont val="Times New Roman"/>
        <family val="1"/>
      </rPr>
      <t>Revised</t>
    </r>
  </si>
  <si>
    <r>
      <rPr>
        <vertAlign val="superscript"/>
        <sz val="10"/>
        <rFont val="Times New Roman"/>
        <family val="1"/>
      </rPr>
      <t xml:space="preserve">3 </t>
    </r>
    <r>
      <rPr>
        <sz val="10"/>
        <rFont val="Times New Roman"/>
        <family val="1"/>
      </rPr>
      <t>Provisional</t>
    </r>
  </si>
  <si>
    <r>
      <t xml:space="preserve">March 2017 </t>
    </r>
    <r>
      <rPr>
        <b/>
        <vertAlign val="superscript"/>
        <sz val="9"/>
        <rFont val="Times New Roman"/>
        <family val="1"/>
      </rPr>
      <t>3</t>
    </r>
  </si>
  <si>
    <r>
      <t xml:space="preserve">March 2019 </t>
    </r>
    <r>
      <rPr>
        <b/>
        <vertAlign val="superscript"/>
        <sz val="9"/>
        <rFont val="Times New Roman"/>
        <family val="1"/>
      </rPr>
      <t>4</t>
    </r>
  </si>
  <si>
    <t xml:space="preserve">        of which sugarcane </t>
  </si>
  <si>
    <t xml:space="preserve">    of which sugar</t>
  </si>
  <si>
    <t xml:space="preserve">        food (excluding sugar)</t>
  </si>
  <si>
    <t xml:space="preserve">       textiles</t>
  </si>
  <si>
    <r>
      <t>Table 10.7 - Average monthly earnings (Rupees) in EOE</t>
    </r>
    <r>
      <rPr>
        <b/>
        <vertAlign val="superscript"/>
        <sz val="8"/>
        <rFont val="Times New Roman"/>
        <family val="1"/>
      </rPr>
      <t>2</t>
    </r>
    <r>
      <rPr>
        <b/>
        <sz val="8"/>
        <rFont val="Times New Roman"/>
        <family val="1"/>
      </rPr>
      <t xml:space="preserve"> by industrial group for employees exclusively on monthly rates of pay, March 2017 - March 2019</t>
    </r>
  </si>
  <si>
    <r>
      <t>March 2018</t>
    </r>
    <r>
      <rPr>
        <b/>
        <vertAlign val="superscript"/>
        <sz val="9"/>
        <rFont val="Times New Roman"/>
        <family val="1"/>
      </rPr>
      <t xml:space="preserve"> 3</t>
    </r>
  </si>
  <si>
    <t>Food</t>
  </si>
  <si>
    <t>Textiles</t>
  </si>
  <si>
    <t>Wearing apparel (except footwear)</t>
  </si>
  <si>
    <t>Footwear and leather products</t>
  </si>
  <si>
    <t>Wood and furniture</t>
  </si>
  <si>
    <t>Medical, optical and photographic equipment</t>
  </si>
  <si>
    <t>Jewellery &amp; related articles</t>
  </si>
  <si>
    <t>Paper products and printing and publishing</t>
  </si>
  <si>
    <t>Chemical and plastic products</t>
  </si>
  <si>
    <t>Non-manufacturing</t>
  </si>
  <si>
    <r>
      <t>Table 10.8 -  Average daily earnings (Rupees) in EOE</t>
    </r>
    <r>
      <rPr>
        <b/>
        <vertAlign val="superscript"/>
        <sz val="8"/>
        <rFont val="Times New Roman"/>
        <family val="1"/>
      </rPr>
      <t>2</t>
    </r>
    <r>
      <rPr>
        <b/>
        <sz val="8"/>
        <rFont val="Times New Roman"/>
        <family val="1"/>
      </rPr>
      <t xml:space="preserve"> by industrial group for employees exclusively on daily rates of  pay, March 2017 - March 2019</t>
    </r>
  </si>
  <si>
    <r>
      <t xml:space="preserve">1 </t>
    </r>
    <r>
      <rPr>
        <sz val="9"/>
        <rFont val="Times New Roman"/>
        <family val="1"/>
      </rPr>
      <t xml:space="preserve">See notes in the beginning of Section 10 Paragraph 2     </t>
    </r>
    <r>
      <rPr>
        <vertAlign val="superscript"/>
        <sz val="9"/>
        <rFont val="Times New Roman"/>
        <family val="1"/>
      </rPr>
      <t>2</t>
    </r>
    <r>
      <rPr>
        <sz val="9"/>
        <rFont val="Times New Roman"/>
        <family val="1"/>
      </rPr>
      <t xml:space="preserve">  Export Oriented Entreprises     </t>
    </r>
    <r>
      <rPr>
        <vertAlign val="superscript"/>
        <sz val="9"/>
        <rFont val="Times New Roman"/>
        <family val="1"/>
      </rPr>
      <t>3</t>
    </r>
    <r>
      <rPr>
        <sz val="9"/>
        <rFont val="Times New Roman"/>
        <family val="1"/>
      </rPr>
      <t xml:space="preserve"> Revised    </t>
    </r>
    <r>
      <rPr>
        <vertAlign val="superscript"/>
        <sz val="9"/>
        <rFont val="Times New Roman"/>
        <family val="1"/>
      </rPr>
      <t>4</t>
    </r>
    <r>
      <rPr>
        <sz val="9"/>
        <rFont val="Times New Roman"/>
        <family val="1"/>
      </rPr>
      <t xml:space="preserve">  Provisional</t>
    </r>
  </si>
  <si>
    <t>Industry group</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</si>
  <si>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</si>
  <si>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</si>
  <si>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</si>
  <si>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</si>
  <si>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</si>
  <si>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</si>
  <si>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</si>
  <si>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</si>
  <si>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</si>
  <si>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</si>
  <si>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</si>
  <si>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</si>
  <si>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</si>
  <si>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</si>
  <si>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</si>
  <si>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</si>
  <si>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</si>
  <si>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</si>
  <si>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</si>
  <si>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</si>
  <si>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</si>
  <si>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</si>
  <si>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</si>
  <si>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</si>
  <si>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</si>
  <si>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</si>
  <si>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</si>
  <si>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</si>
  <si>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</si>
  <si>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</si>
  <si>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</si>
  <si>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</si>
  <si>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</si>
  <si>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</si>
  <si>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</si>
  <si>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Nurse</t>
  </si>
  <si>
    <t xml:space="preserve">  Nursing home attendant</t>
  </si>
  <si>
    <r>
      <t>1</t>
    </r>
    <r>
      <rPr>
        <sz val="9"/>
        <rFont val="Times New Roman"/>
        <family val="1"/>
      </rPr>
      <t xml:space="preserve"> Daily and weekly wages are converted to monthly wages by assuming 26 working days per month. </t>
    </r>
  </si>
  <si>
    <t>There were no remuneration regulations published in year 2018 due to the implementation of minimum wage.</t>
  </si>
  <si>
    <r>
      <t>Table 10.10 - Earnings</t>
    </r>
    <r>
      <rPr>
        <b/>
        <vertAlign val="superscript"/>
        <sz val="11"/>
        <rFont val="Times New Roman"/>
        <family val="1"/>
      </rPr>
      <t>1</t>
    </r>
    <r>
      <rPr>
        <b/>
        <sz val="11"/>
        <rFont val="Times New Roman"/>
        <family val="1"/>
      </rPr>
      <t xml:space="preserve"> per month for typical occupations in selected industries (excluding Government), 2019 - 2020</t>
    </r>
  </si>
  <si>
    <t>Occupation</t>
  </si>
  <si>
    <r>
      <t xml:space="preserve">2019 </t>
    </r>
    <r>
      <rPr>
        <b/>
        <vertAlign val="superscript"/>
        <sz val="11"/>
        <color indexed="8"/>
        <rFont val="Times New Roman"/>
        <family val="1"/>
      </rPr>
      <t>2</t>
    </r>
  </si>
  <si>
    <r>
      <t xml:space="preserve">2020 </t>
    </r>
    <r>
      <rPr>
        <b/>
        <vertAlign val="superscript"/>
        <sz val="11"/>
        <color theme="1"/>
        <rFont val="Times New Roman"/>
        <family val="1"/>
      </rPr>
      <t>3</t>
    </r>
  </si>
  <si>
    <t xml:space="preserve">  Agriculture, forestry &amp; fishing</t>
  </si>
  <si>
    <t>Sugarcane plantations</t>
  </si>
  <si>
    <t>Field supervisor (formerly overseer)</t>
  </si>
  <si>
    <t>Field worker (other than special category)</t>
  </si>
  <si>
    <t>Processing &amp; preserving of fish</t>
  </si>
  <si>
    <t>Machine Operator</t>
  </si>
  <si>
    <t xml:space="preserve">Manufacture of vegetable and animal
oils and fats 
</t>
  </si>
  <si>
    <t>Manufacture of sugar</t>
  </si>
  <si>
    <t xml:space="preserve">Manufacture of malt liquors including 
non alcoholic beer 
</t>
  </si>
  <si>
    <t xml:space="preserve">Sales Assistant </t>
  </si>
  <si>
    <t>Textiles (excluding wearing apparel)</t>
  </si>
  <si>
    <t xml:space="preserve">Manufacture of structural metal products  </t>
  </si>
  <si>
    <t>Factory Worker</t>
  </si>
  <si>
    <t xml:space="preserve">Manufacture of jewellery </t>
  </si>
  <si>
    <t xml:space="preserve">Factory Worker </t>
  </si>
  <si>
    <t xml:space="preserve">Mason </t>
  </si>
  <si>
    <t>Carpenter</t>
  </si>
  <si>
    <t xml:space="preserve">  Transport and storage</t>
  </si>
  <si>
    <t>Bus transport</t>
  </si>
  <si>
    <t>Bus driver</t>
  </si>
  <si>
    <t>Bus conductor</t>
  </si>
  <si>
    <t>Hotel</t>
  </si>
  <si>
    <t>Waiter/Head waiter</t>
  </si>
  <si>
    <t>Cleaner/Kitchen helper</t>
  </si>
  <si>
    <t xml:space="preserve">  Information and Communication</t>
  </si>
  <si>
    <t>Telecommunication</t>
  </si>
  <si>
    <t>Telecommunication technician</t>
  </si>
  <si>
    <t>Telephone installer/servicer</t>
  </si>
  <si>
    <t>Computer consultancy</t>
  </si>
  <si>
    <t>Software engineer</t>
  </si>
  <si>
    <t xml:space="preserve">  Financial &amp; Insurance activities</t>
  </si>
  <si>
    <t>Bank</t>
  </si>
  <si>
    <t>Bank Teller</t>
  </si>
  <si>
    <t>Insurance</t>
  </si>
  <si>
    <t>Insurance clerk</t>
  </si>
  <si>
    <t xml:space="preserve">  Professional, scientific &amp; technical activities</t>
  </si>
  <si>
    <t>Activities of head office and management 
consultancy activities</t>
  </si>
  <si>
    <t>Administrative Secretary</t>
  </si>
  <si>
    <t xml:space="preserve"> Administrative &amp; Support Service Activities</t>
  </si>
  <si>
    <t>Security system service activities</t>
  </si>
  <si>
    <t>Security Guard</t>
  </si>
  <si>
    <t>Activities of call centres</t>
  </si>
  <si>
    <t>Customer Service Agent</t>
  </si>
  <si>
    <t xml:space="preserve">Private education services </t>
  </si>
  <si>
    <t>Teacher Primary</t>
  </si>
  <si>
    <t>Education Officer</t>
  </si>
  <si>
    <t xml:space="preserve">  Human health &amp; social work activities</t>
  </si>
  <si>
    <t>Private health services</t>
  </si>
  <si>
    <t>Health Care Assistant</t>
  </si>
  <si>
    <r>
      <rPr>
        <vertAlign val="superscript"/>
        <sz val="10"/>
        <color indexed="8"/>
        <rFont val="Times New Roman"/>
        <family val="1"/>
      </rPr>
      <t>1</t>
    </r>
    <r>
      <rPr>
        <sz val="10"/>
        <color indexed="8"/>
        <rFont val="Times New Roman"/>
        <family val="1"/>
      </rPr>
      <t xml:space="preserve"> Earnings comprise basic salaries/wages, bonuses, regular allowances, travelling and overtime pay. Exclude irregular allowances and arrears. Earnings were computed as average earnings of the four quarters.
  </t>
    </r>
  </si>
  <si>
    <r>
      <rPr>
        <vertAlign val="superscript"/>
        <sz val="10"/>
        <color indexed="8"/>
        <rFont val="Times New Roman"/>
        <family val="1"/>
      </rPr>
      <t>2</t>
    </r>
    <r>
      <rPr>
        <sz val="10"/>
        <color indexed="8"/>
        <rFont val="Times New Roman"/>
        <family val="1"/>
      </rPr>
      <t xml:space="preserve"> revised   </t>
    </r>
    <r>
      <rPr>
        <vertAlign val="superscript"/>
        <sz val="10"/>
        <color indexed="8"/>
        <rFont val="Times New Roman"/>
        <family val="1"/>
      </rPr>
      <t>3</t>
    </r>
    <r>
      <rPr>
        <sz val="10"/>
        <color indexed="8"/>
        <rFont val="Times New Roman"/>
        <family val="1"/>
      </rPr>
      <t xml:space="preserve"> provisional</t>
    </r>
  </si>
  <si>
    <t>Source: Survey of Employment, Earnings and Hours of Work (Quarterly)</t>
  </si>
  <si>
    <t>Table 10.11 - Minimum and maximum salary rates per month of specified occupations in Ministry/Department, 2016</t>
  </si>
  <si>
    <t>Minimum</t>
  </si>
  <si>
    <t>Maximum</t>
  </si>
  <si>
    <t>Technical Officer - Agriculture</t>
  </si>
  <si>
    <t>Fitter</t>
  </si>
  <si>
    <t>Lorry Loader</t>
  </si>
  <si>
    <t>Mason</t>
  </si>
  <si>
    <t>Mechanic</t>
  </si>
  <si>
    <t>Project Manager</t>
  </si>
  <si>
    <t>Information and Communication</t>
  </si>
  <si>
    <t>Assistant System Analyst/ Senior Assistant System Analyst</t>
  </si>
  <si>
    <t>Receptionist/Telephone Operator</t>
  </si>
  <si>
    <t>Central Government</t>
  </si>
  <si>
    <t>Management support officer</t>
  </si>
  <si>
    <t>Driver</t>
  </si>
  <si>
    <t>Financial Officer/Senior Financial Officer</t>
  </si>
  <si>
    <t>General worker (formerly general field and office/premises worker)</t>
  </si>
  <si>
    <t>Police Constable</t>
  </si>
  <si>
    <t>Machine minder/ Senior machine minder (Pressroom)</t>
  </si>
  <si>
    <t>Social Security Officer</t>
  </si>
  <si>
    <t>Word Processing Operator</t>
  </si>
  <si>
    <t>Analyst/Senior Analyst</t>
  </si>
  <si>
    <t>Primary School Educator *</t>
  </si>
  <si>
    <t>Educator (Secondary)</t>
  </si>
  <si>
    <t>Medical and Health Officer/Senior M&amp;HO</t>
  </si>
  <si>
    <t>Medical laboratory Technologist/Senior Medical Laboratory Technologist</t>
  </si>
  <si>
    <t>Nursing Officer</t>
  </si>
  <si>
    <t>* Restyled as per PRB 2016</t>
  </si>
  <si>
    <r>
      <t>Table 10.12 - Average wages/salaries</t>
    </r>
    <r>
      <rPr>
        <b/>
        <vertAlign val="superscript"/>
        <sz val="12"/>
        <rFont val="Times New Roman"/>
        <family val="1"/>
      </rPr>
      <t>1</t>
    </r>
    <r>
      <rPr>
        <b/>
        <sz val="12"/>
        <rFont val="Times New Roman"/>
        <family val="1"/>
      </rPr>
      <t xml:space="preserve"> per month of selected occupations in government services,  2019 - 2020</t>
    </r>
  </si>
  <si>
    <r>
      <t xml:space="preserve">2020 </t>
    </r>
    <r>
      <rPr>
        <b/>
        <vertAlign val="superscript"/>
        <sz val="11"/>
        <color theme="1"/>
        <rFont val="Times New Roman"/>
        <family val="1"/>
      </rPr>
      <t>2</t>
    </r>
  </si>
  <si>
    <t xml:space="preserve">  Central Government</t>
  </si>
  <si>
    <t>Office Management Assistant</t>
  </si>
  <si>
    <t>Prisons Officer/Senior Prisons Officer</t>
  </si>
  <si>
    <t>Police constable</t>
  </si>
  <si>
    <t>Management Support Officer</t>
  </si>
  <si>
    <t>Fireman</t>
  </si>
  <si>
    <t>Office Attendant</t>
  </si>
  <si>
    <t>Educator Secondary</t>
  </si>
  <si>
    <t>Teacher/Senior Teacher (Primary)</t>
  </si>
  <si>
    <t>Medical &amp; Health Officer/Senior Medical &amp; Health Officer</t>
  </si>
  <si>
    <t>Nursing officer</t>
  </si>
  <si>
    <t>Hospital Care Attendant</t>
  </si>
  <si>
    <t xml:space="preserve">  Local Government </t>
  </si>
  <si>
    <t>Health Inspector</t>
  </si>
  <si>
    <t>Infant School Teacher</t>
  </si>
  <si>
    <t>Gardener</t>
  </si>
  <si>
    <t>Refuse Collector</t>
  </si>
  <si>
    <t>Handy Worker</t>
  </si>
  <si>
    <t>General Worker</t>
  </si>
  <si>
    <r>
      <rPr>
        <vertAlign val="superscript"/>
        <sz val="10"/>
        <rFont val="Times New Roman"/>
        <family val="1"/>
      </rPr>
      <t>1</t>
    </r>
    <r>
      <rPr>
        <sz val="10"/>
        <rFont val="Times New Roman"/>
        <family val="1"/>
      </rPr>
      <t xml:space="preserve"> Wages/salaries refer to the total basic wages/salaries including cost of living allowances, regularly paid 
  allowances which is  the average of the four quarters of the reference year.</t>
    </r>
  </si>
  <si>
    <r>
      <rPr>
        <vertAlign val="superscript"/>
        <sz val="10"/>
        <rFont val="Times New Roman"/>
        <family val="1"/>
      </rPr>
      <t>2</t>
    </r>
    <r>
      <rPr>
        <sz val="10"/>
        <rFont val="Times New Roman"/>
        <family val="1"/>
      </rPr>
      <t xml:space="preserve"> Provisional</t>
    </r>
  </si>
  <si>
    <t xml:space="preserve"> Source:  Survey of Employment, Earnings and Hours of Work (Quarterly)</t>
  </si>
  <si>
    <t>Table 10.1 - Labour force, Employment and Unemployment, 16 years and over, 2013 - 2020</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</si>
  <si>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</si>
  <si>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</si>
  <si>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</si>
  <si>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</si>
  <si>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</si>
  <si>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</si>
  <si>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</si>
  <si>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</si>
  <si>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</si>
  <si>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r>
      <t xml:space="preserve">2019 </t>
    </r>
    <r>
      <rPr>
        <vertAlign val="superscript"/>
        <sz val="11"/>
        <rFont val="Times New Roman"/>
        <family val="1"/>
      </rPr>
      <t>3</t>
    </r>
  </si>
  <si>
    <r>
      <t xml:space="preserve"> 2020 </t>
    </r>
    <r>
      <rPr>
        <vertAlign val="superscript"/>
        <sz val="11"/>
        <rFont val="Times New Roman"/>
        <family val="1"/>
      </rPr>
      <t>4</t>
    </r>
  </si>
  <si>
    <t>2014</t>
  </si>
  <si>
    <t>2015</t>
  </si>
  <si>
    <t>2017</t>
  </si>
  <si>
    <t xml:space="preserve"> 2018 </t>
  </si>
  <si>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</si>
  <si>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</si>
  <si>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3</t>
    </r>
    <r>
      <rPr>
        <sz val="10"/>
        <rFont val="Times New Roman"/>
        <family val="1"/>
      </rPr>
      <t xml:space="preserve"> Revised</t>
    </r>
  </si>
  <si>
    <r>
      <rPr>
        <vertAlign val="superscript"/>
        <sz val="10"/>
        <rFont val="Times New Roman"/>
        <family val="1"/>
      </rPr>
      <t>4</t>
    </r>
    <r>
      <rPr>
        <sz val="10"/>
        <rFont val="Times New Roman"/>
        <family val="1"/>
      </rPr>
      <t xml:space="preserve"> Provisional</t>
    </r>
  </si>
  <si>
    <t>Note: Revised estimates based on Population Census 2011</t>
  </si>
  <si>
    <t>Table 11.1(a) - Social Benefits, Republic of Mauritius, 2016/17 - 2019/20</t>
  </si>
  <si>
    <t>2016 / 2017</t>
  </si>
  <si>
    <t>2017 / 2018</t>
  </si>
  <si>
    <t>2018 / 2019</t>
  </si>
  <si>
    <t>2019 / 2020</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</si>
  <si>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</si>
  <si>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</si>
  <si>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</si>
  <si>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</si>
  <si>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</si>
  <si>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</si>
  <si>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</si>
  <si>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</si>
  <si>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</si>
  <si>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</si>
  <si>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</si>
  <si>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</si>
  <si>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</si>
  <si>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</si>
  <si>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</si>
  <si>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</si>
  <si>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</si>
  <si>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</si>
  <si>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</si>
  <si>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</si>
  <si>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</si>
  <si>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</si>
  <si>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r>
      <t xml:space="preserve">32,300 </t>
    </r>
    <r>
      <rPr>
        <vertAlign val="superscript"/>
        <sz val="10"/>
        <rFont val="Times New Roman"/>
        <family val="1"/>
      </rPr>
      <t>9</t>
    </r>
  </si>
  <si>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</si>
  <si>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</si>
  <si>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</si>
  <si>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</si>
  <si>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</si>
  <si>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</si>
  <si>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</si>
  <si>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</si>
  <si>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</si>
  <si>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</si>
  <si>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</si>
  <si>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t>Table 11.1(b) - Social Benefits, Island of Mauritius, 2016/17  - 2019/20</t>
  </si>
  <si>
    <t>Indoor relief</t>
  </si>
  <si>
    <t>Total capitation grants paid (Million rupees)</t>
  </si>
  <si>
    <r>
      <t xml:space="preserve">31,282 </t>
    </r>
    <r>
      <rPr>
        <vertAlign val="superscript"/>
        <sz val="10"/>
        <rFont val="Times New Roman"/>
        <family val="1"/>
      </rPr>
      <t>9</t>
    </r>
  </si>
  <si>
    <r>
      <t>Inmates allowance</t>
    </r>
    <r>
      <rPr>
        <b/>
        <vertAlign val="superscript"/>
        <sz val="10"/>
        <rFont val="Times New Roman"/>
        <family val="1"/>
      </rPr>
      <t>6</t>
    </r>
  </si>
  <si>
    <t>Table 11.1(c) - Social Benefits, Island of Rodrigues, 2016/17 - 2019/20</t>
  </si>
  <si>
    <r>
      <t>Total amount paid</t>
    </r>
    <r>
      <rPr>
        <vertAlign val="superscript"/>
        <sz val="10"/>
        <rFont val="Times New Roman"/>
        <family val="1"/>
      </rPr>
      <t>1</t>
    </r>
    <r>
      <rPr>
        <sz val="10"/>
        <rFont val="Times New Roman"/>
        <family val="1"/>
      </rPr>
      <t xml:space="preserve"> (Million rupees)</t>
    </r>
  </si>
  <si>
    <r>
      <t xml:space="preserve">1,018 </t>
    </r>
    <r>
      <rPr>
        <vertAlign val="superscript"/>
        <sz val="10"/>
        <rFont val="Times New Roman"/>
        <family val="1"/>
      </rPr>
      <t>9</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</si>
  <si>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</si>
  <si>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</si>
  <si>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</si>
  <si>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</si>
  <si>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</si>
  <si>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</si>
  <si>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</si>
  <si>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</si>
  <si>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</si>
  <si>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</si>
  <si>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</si>
  <si>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Pensions Fund(NPF), Republic of Mauritius, 2016 /17 - 2019/20</t>
  </si>
  <si>
    <t>2016 /17</t>
  </si>
  <si>
    <t>2017 /18</t>
  </si>
  <si>
    <t>2018 /19</t>
  </si>
  <si>
    <t>2019 /20</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</si>
  <si>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</si>
  <si>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2</t>
    </r>
    <r>
      <rPr>
        <sz val="10"/>
        <rFont val="Times New Roman"/>
        <family val="1"/>
      </rPr>
      <t xml:space="preserve"> contributing to the Fund </t>
    </r>
  </si>
  <si>
    <t xml:space="preserve">  Contribution from employers &amp; employees (Million rupees)</t>
  </si>
  <si>
    <t xml:space="preserve">  Surcharge paid by employers (Million rupees)</t>
  </si>
  <si>
    <t xml:space="preserve">  Size of Fund (Million rupees)</t>
  </si>
  <si>
    <t xml:space="preserve">  as at end of financial year</t>
  </si>
  <si>
    <r>
      <rPr>
        <vertAlign val="superscript"/>
        <sz val="10"/>
        <rFont val="Times New Roman"/>
        <family val="1"/>
      </rPr>
      <t>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</si>
  <si>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</si>
  <si>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t>Table 11.3 - Contribution to the National Savings Fund (NSF), Republic of Mauritius, 2016 /17 - 2019/20</t>
  </si>
  <si>
    <t>2016 / 17</t>
  </si>
  <si>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</si>
  <si>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</si>
  <si>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</si>
  <si>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</si>
  <si>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</si>
  <si>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</si>
  <si>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</si>
  <si>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</si>
  <si>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</si>
  <si>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rPr>
        <vertAlign val="superscript"/>
        <sz val="10"/>
        <rFont val="Times New Roman"/>
        <family val="1"/>
      </rPr>
      <t xml:space="preserve"> 3 </t>
    </r>
    <r>
      <rPr>
        <sz val="10"/>
        <rFont val="Times New Roman"/>
        <family val="1"/>
      </rPr>
      <t>As from February 2009, employees also contributed to an amount of 1% of their basic salary.</t>
    </r>
  </si>
  <si>
    <t>District</t>
  </si>
  <si>
    <t>No. of Schools</t>
  </si>
  <si>
    <t>Enrolment</t>
  </si>
  <si>
    <t>Personnel</t>
  </si>
  <si>
    <t>Teaching</t>
  </si>
  <si>
    <t>Non- Teaching</t>
  </si>
  <si>
    <t xml:space="preserve">  Republic  of  Mauritius</t>
  </si>
  <si>
    <t>Zone</t>
  </si>
  <si>
    <t xml:space="preserve">  1 - Port Louis / North</t>
  </si>
  <si>
    <t xml:space="preserve">  2 - B.Bassin-R.Hill / East</t>
  </si>
  <si>
    <t xml:space="preserve">  3 - Curepipe / South</t>
  </si>
  <si>
    <t xml:space="preserve">  4 - Q.Bornes / Vacoas-    Phoenix / West</t>
  </si>
  <si>
    <t>Pupils</t>
  </si>
  <si>
    <r>
      <t>Pupil/ Teacher Ratio</t>
    </r>
    <r>
      <rPr>
        <b/>
        <vertAlign val="superscript"/>
        <sz val="11"/>
        <rFont val="Times New Roman"/>
        <family val="1"/>
      </rPr>
      <t>2</t>
    </r>
  </si>
  <si>
    <t>Total number</t>
  </si>
  <si>
    <t>Govt.</t>
  </si>
  <si>
    <t xml:space="preserve">Aided </t>
  </si>
  <si>
    <t>Non - Aided</t>
  </si>
  <si>
    <t>Teachers</t>
  </si>
  <si>
    <t>School clerk</t>
  </si>
  <si>
    <t>of schools</t>
  </si>
  <si>
    <t>Gen. Purpose</t>
  </si>
  <si>
    <t>Oriental Language</t>
  </si>
  <si>
    <t>A -  Republic of Mauritius</t>
  </si>
  <si>
    <t>Mar-16</t>
  </si>
  <si>
    <t>Mar-17</t>
  </si>
  <si>
    <t>Mar-18</t>
  </si>
  <si>
    <t>B -  Island of Mauritius</t>
  </si>
  <si>
    <t>C -  Island of Rodrigues</t>
  </si>
  <si>
    <t>N.A</t>
  </si>
  <si>
    <r>
      <t xml:space="preserve">1 </t>
    </r>
    <r>
      <rPr>
        <sz val="9"/>
        <rFont val="Times New Roman"/>
        <family val="1"/>
      </rPr>
      <t xml:space="preserve"> Excluding Agalega.</t>
    </r>
  </si>
  <si>
    <r>
      <t xml:space="preserve">2 </t>
    </r>
    <r>
      <rPr>
        <sz val="9"/>
        <rFont val="Times New Roman"/>
        <family val="1"/>
      </rPr>
      <t xml:space="preserve"> Total number of pupils over total number of General Purpose Teachers </t>
    </r>
  </si>
  <si>
    <t>Grade</t>
  </si>
  <si>
    <t>All</t>
  </si>
  <si>
    <t>6 Repeaters</t>
  </si>
  <si>
    <t>Grades</t>
  </si>
  <si>
    <t xml:space="preserve"> Port Louis</t>
  </si>
  <si>
    <t xml:space="preserve"> Pamplemousses</t>
  </si>
  <si>
    <t xml:space="preserve"> Riviere du Rempart</t>
  </si>
  <si>
    <t xml:space="preserve"> Flacq</t>
  </si>
  <si>
    <t xml:space="preserve"> Grand Port</t>
  </si>
  <si>
    <t xml:space="preserve"> Savanne</t>
  </si>
  <si>
    <t xml:space="preserve"> Plaine Wilhems</t>
  </si>
  <si>
    <t xml:space="preserve"> Moka</t>
  </si>
  <si>
    <t xml:space="preserve"> Black  River</t>
  </si>
  <si>
    <t xml:space="preserve"> Island of Mauritius</t>
  </si>
  <si>
    <t xml:space="preserve"> Island of Rodrigues</t>
  </si>
  <si>
    <t xml:space="preserve"> Republic of Mauritius</t>
  </si>
  <si>
    <t xml:space="preserve">                     Republic of Mauritius</t>
  </si>
  <si>
    <t xml:space="preserve"> All schools</t>
  </si>
  <si>
    <t xml:space="preserve"> Government schools</t>
  </si>
  <si>
    <t xml:space="preserve"> Private schools</t>
  </si>
  <si>
    <t xml:space="preserve"> School candidates only</t>
  </si>
  <si>
    <t>Number examined</t>
  </si>
  <si>
    <t>Number  passed</t>
  </si>
  <si>
    <t>%  passed</t>
  </si>
  <si>
    <t xml:space="preserve">Source : Mauritius Examinations Syndicate              </t>
  </si>
  <si>
    <r>
      <t>Teachers</t>
    </r>
    <r>
      <rPr>
        <b/>
        <vertAlign val="superscript"/>
        <sz val="11"/>
        <rFont val="Times New Roman"/>
        <family val="1"/>
      </rPr>
      <t>1</t>
    </r>
  </si>
  <si>
    <t>Pupil/</t>
  </si>
  <si>
    <t>Government</t>
  </si>
  <si>
    <t>Aided</t>
  </si>
  <si>
    <t>Non-Aided</t>
  </si>
  <si>
    <t>Teacher ratio</t>
  </si>
  <si>
    <t>A - Republic of Mauritius</t>
  </si>
  <si>
    <t>B - Island of Mauritius</t>
  </si>
  <si>
    <t>C - Island of Rodrigues</t>
  </si>
  <si>
    <t>NA</t>
  </si>
  <si>
    <r>
      <t>1</t>
    </r>
    <r>
      <rPr>
        <sz val="10"/>
        <rFont val="Times New Roman"/>
        <family val="1"/>
      </rPr>
      <t xml:space="preserve"> Excludes non-teaching staff, i.e Rector/Principal, etc.</t>
    </r>
  </si>
  <si>
    <t xml:space="preserve"> - not applicable</t>
  </si>
  <si>
    <t>All Schools</t>
  </si>
  <si>
    <t>7 Extended</t>
  </si>
  <si>
    <t>8 Extended</t>
  </si>
  <si>
    <t>9 Extended</t>
  </si>
  <si>
    <t xml:space="preserve"> Plaines Wilhems</t>
  </si>
  <si>
    <t xml:space="preserve"> Black River</t>
  </si>
  <si>
    <t xml:space="preserve">  4 - Q.Bornes / Vacoas-Phoenix / West</t>
  </si>
  <si>
    <t xml:space="preserve">Table 12.9 - Enrolment in secondary schools (general stream) by type of administration, </t>
  </si>
  <si>
    <t>State Schools</t>
  </si>
  <si>
    <t>Private Schools</t>
  </si>
  <si>
    <t>Table 12.10 - Cambridge School Certificate (SC) examination results - Republic of Mauritius, 2009- 2020</t>
  </si>
  <si>
    <t>School candidates only</t>
  </si>
  <si>
    <t xml:space="preserve">    Source: Mauritius Examinations Syndicate </t>
  </si>
  <si>
    <t>Teaching Staff</t>
  </si>
  <si>
    <t xml:space="preserve">Pupil/ </t>
  </si>
  <si>
    <r>
      <t>of schools</t>
    </r>
    <r>
      <rPr>
        <b/>
        <vertAlign val="superscript"/>
        <sz val="11"/>
        <rFont val="Times New Roman"/>
        <family val="1"/>
      </rPr>
      <t>1</t>
    </r>
  </si>
  <si>
    <t xml:space="preserve"> Male</t>
  </si>
  <si>
    <t xml:space="preserve"> Female</t>
  </si>
  <si>
    <t xml:space="preserve"> Teacher ratio</t>
  </si>
  <si>
    <r>
      <t xml:space="preserve">1 </t>
    </r>
    <r>
      <rPr>
        <sz val="10"/>
        <rFont val="Times New Roman"/>
        <family val="1"/>
      </rPr>
      <t xml:space="preserve"> Including State and Private pre-vocational schools providing both academic and pre-vocational education </t>
    </r>
  </si>
  <si>
    <r>
      <rPr>
        <vertAlign val="superscript"/>
        <sz val="10"/>
        <rFont val="Times New Roman"/>
        <family val="1"/>
      </rPr>
      <t>2</t>
    </r>
    <r>
      <rPr>
        <sz val="10"/>
        <rFont val="Times New Roman"/>
        <family val="1"/>
      </rPr>
      <t xml:space="preserve">  Pre-vocational Year IV students at MITD centres</t>
    </r>
  </si>
  <si>
    <t>Year of Study</t>
  </si>
  <si>
    <t>n.a</t>
  </si>
  <si>
    <t xml:space="preserve"> Isl.of Mauritius</t>
  </si>
  <si>
    <t xml:space="preserve"> Isl.of Rodrigues</t>
  </si>
  <si>
    <t xml:space="preserve"> Rep. of  Mauritius</t>
  </si>
  <si>
    <t xml:space="preserve">   </t>
  </si>
  <si>
    <t xml:space="preserve">Zone </t>
  </si>
  <si>
    <t>Year of study</t>
  </si>
  <si>
    <t>1 - Port Louis / North</t>
  </si>
  <si>
    <t>2 - B.Bassin-R.Hill / East</t>
  </si>
  <si>
    <t>3 - Curepipe / South</t>
  </si>
  <si>
    <t>4 - Q Bornes / Vacoas-Phoenix / West</t>
  </si>
  <si>
    <t>Table12.15 -  Enrolment in schools offering pre-vocational education by type of administration, age, sex and year of study, 2020</t>
  </si>
  <si>
    <t>All schools</t>
  </si>
  <si>
    <t>Age</t>
  </si>
  <si>
    <t>(in years)</t>
  </si>
  <si>
    <t>17 &amp; Over</t>
  </si>
  <si>
    <t>State schools</t>
  </si>
  <si>
    <t xml:space="preserve">17 &amp; Over </t>
  </si>
  <si>
    <t>Private schools</t>
  </si>
  <si>
    <t>Faculty &amp; Course Level</t>
  </si>
  <si>
    <t xml:space="preserve">Yr I </t>
  </si>
  <si>
    <t xml:space="preserve">Yr II </t>
  </si>
  <si>
    <t xml:space="preserve">Yr III </t>
  </si>
  <si>
    <t>Yr IV &amp; above</t>
  </si>
  <si>
    <t>M</t>
  </si>
  <si>
    <t>F</t>
  </si>
  <si>
    <t>T</t>
  </si>
  <si>
    <t>Agriculture</t>
  </si>
  <si>
    <t>MPHIL/PHD</t>
  </si>
  <si>
    <t>Master Degree</t>
  </si>
  <si>
    <t>Master Degree by Research</t>
  </si>
  <si>
    <t>Degree</t>
  </si>
  <si>
    <t>Diploma</t>
  </si>
  <si>
    <t>Engineering</t>
  </si>
  <si>
    <t>Law &amp; Management</t>
  </si>
  <si>
    <t>Science</t>
  </si>
  <si>
    <t>PG Certificate</t>
  </si>
  <si>
    <t>Social Sciences &amp; Humanities</t>
  </si>
  <si>
    <t>Information Communication &amp; Digital Technologies</t>
  </si>
  <si>
    <t>Centre for Innovative Lifelong Learning (CILL)</t>
  </si>
  <si>
    <t>PG Diploma</t>
  </si>
  <si>
    <t>Certificate</t>
  </si>
  <si>
    <t>In Collaboration with Mahatma Gandhi Institute</t>
  </si>
  <si>
    <t>In Collaboration with Mauritius Institute of Education</t>
  </si>
  <si>
    <t>All Faculties</t>
  </si>
  <si>
    <t>T: Total</t>
  </si>
  <si>
    <t>M: Male</t>
  </si>
  <si>
    <t xml:space="preserve">     F: Female</t>
  </si>
  <si>
    <t xml:space="preserve">Course </t>
  </si>
  <si>
    <t>Yr IV and Above</t>
  </si>
  <si>
    <t>School of Business, Management and Finance</t>
  </si>
  <si>
    <t>School of Innovative Technologies and Engineering</t>
  </si>
  <si>
    <t>School of Sustainable Development and Tourism</t>
  </si>
  <si>
    <t>Graduate Diploma</t>
  </si>
  <si>
    <t>School of Health Sciences</t>
  </si>
  <si>
    <t>Schools</t>
  </si>
  <si>
    <t>Full - Time</t>
  </si>
  <si>
    <t>Part - Time</t>
  </si>
  <si>
    <t>M: Male    F: Female    T: Total</t>
  </si>
  <si>
    <t>Courses</t>
  </si>
  <si>
    <t>Enrolment - Full Time</t>
  </si>
  <si>
    <t>Year I</t>
  </si>
  <si>
    <t>Year II</t>
  </si>
  <si>
    <t>Year III</t>
  </si>
  <si>
    <t>Year IV</t>
  </si>
  <si>
    <t xml:space="preserve">Master Degree </t>
  </si>
  <si>
    <t xml:space="preserve">Emergency Medicine </t>
  </si>
  <si>
    <t>National Diploma in Radiation Therapy Technology</t>
  </si>
  <si>
    <t>National Pharmacy Technician Diploma</t>
  </si>
  <si>
    <t>National Diploma in Nursing</t>
  </si>
  <si>
    <t xml:space="preserve">Certificate  </t>
  </si>
  <si>
    <t>Pharmacy Store manager</t>
  </si>
  <si>
    <t>Pre-Hospital Emergency Care</t>
  </si>
  <si>
    <t>Speech and Hearing Therapy</t>
  </si>
  <si>
    <t>No Intake for Part Time Courses</t>
  </si>
  <si>
    <t>M: Male    F: Female   T: Total</t>
  </si>
  <si>
    <t>Course Level</t>
  </si>
  <si>
    <t>Full-time</t>
  </si>
  <si>
    <t>Yr 1</t>
  </si>
  <si>
    <t>Yr 2</t>
  </si>
  <si>
    <t>Yr 3</t>
  </si>
  <si>
    <t>Yr 4</t>
  </si>
  <si>
    <t>Yr 5</t>
  </si>
  <si>
    <t xml:space="preserve"> T</t>
  </si>
  <si>
    <t>Post Graduate Certificate</t>
  </si>
  <si>
    <t>Post Graduate Certificate in Education</t>
  </si>
  <si>
    <t>Post Graduate Certificate in Education
(Asian Languages)</t>
  </si>
  <si>
    <t>Bachelor of Education (Hons)</t>
  </si>
  <si>
    <t>Teacher's Diploma (Primary) - Asian Languages / Arabic</t>
  </si>
  <si>
    <t>Teacher's Diploma (Primary) - General Purpose</t>
  </si>
  <si>
    <t>Teacher's Diploma (Primary) - GP / Asian Languages / Arabic</t>
  </si>
  <si>
    <t>Teacher's Diploma Primary - for Non Core Subjects</t>
  </si>
  <si>
    <t>Teacher's Diploma Primary - Kreol Morisien</t>
  </si>
  <si>
    <t>Teacher's Certificate in Primary Education (Support Teachers)</t>
  </si>
  <si>
    <t>M : Male</t>
  </si>
  <si>
    <t>F : Female</t>
  </si>
  <si>
    <t>Course level</t>
  </si>
  <si>
    <t>Part-time</t>
  </si>
  <si>
    <t>M Phil/'Phd</t>
  </si>
  <si>
    <t>Ed.D (Professional Doctorate in Education)</t>
  </si>
  <si>
    <t>Phd (Doctor of Philosophy)</t>
  </si>
  <si>
    <t>MA Education (Master in Education)</t>
  </si>
  <si>
    <t>Post Graduate Diploma</t>
  </si>
  <si>
    <t>Post Graduate Diploma in Education (PGDip Ed)</t>
  </si>
  <si>
    <t>Post Graduate Diploma in Education Leadership (PGDELM)</t>
  </si>
  <si>
    <t>Post Graduate Certificate in Education (Asian Languages)</t>
  </si>
  <si>
    <t>Bachelor of Education (Hons) for Pre-Voc Educators</t>
  </si>
  <si>
    <t>Bachelor of Education (Hons) Top Up</t>
  </si>
  <si>
    <t>Diploma in Educational Management - Level I</t>
  </si>
  <si>
    <t>Diploma in Educational Management - Level II</t>
  </si>
  <si>
    <t>Diploma in Educational Supervision &amp; Inspection (DESI)</t>
  </si>
  <si>
    <t>Diploma, Special Education Needs (DSEN)</t>
  </si>
  <si>
    <t>Teacher's Diploma in Early Childhood Education (TDECE)</t>
  </si>
  <si>
    <t>Advanced Certificate</t>
  </si>
  <si>
    <t>Advanced Certificate in Education-Rodrigues</t>
  </si>
  <si>
    <t>Certificate in Educational Management in Early Childhood Education (CEMECE)</t>
  </si>
  <si>
    <t>Certificate in Primary Education (RPL Level 5) Teaching Assistants</t>
  </si>
  <si>
    <t>Certificate in Special Education</t>
  </si>
  <si>
    <t>Early Childhood Education Teacher's Certificate (ECETC)</t>
  </si>
  <si>
    <t>Teacher's Certificate in Early Childhood Education (TCECE)</t>
  </si>
  <si>
    <t>Foundation course</t>
  </si>
  <si>
    <t>Foundation Course in Special Education</t>
  </si>
  <si>
    <t>Proficiency Certificate in Special Education (PCSE)</t>
  </si>
  <si>
    <t>Training of Trainers in Inclusive Education</t>
  </si>
  <si>
    <t>T : Total</t>
  </si>
  <si>
    <t>Mode of Study</t>
  </si>
  <si>
    <t xml:space="preserve">Enrolment </t>
  </si>
  <si>
    <t xml:space="preserve"> Year I</t>
  </si>
  <si>
    <t xml:space="preserve"> Year II</t>
  </si>
  <si>
    <t xml:space="preserve"> Year III </t>
  </si>
  <si>
    <t xml:space="preserve"> Year IV</t>
  </si>
  <si>
    <t>Post Graduate Degree (M.A Hons.)</t>
  </si>
  <si>
    <t>Hindi</t>
  </si>
  <si>
    <t>PT</t>
  </si>
  <si>
    <t>Indian Philosophy</t>
  </si>
  <si>
    <t>Sanskrit</t>
  </si>
  <si>
    <t>Sitar</t>
  </si>
  <si>
    <t>Tamil</t>
  </si>
  <si>
    <t>Urdu</t>
  </si>
  <si>
    <t>Visual</t>
  </si>
  <si>
    <t>Degree (B.A Hons.)</t>
  </si>
  <si>
    <t>Bharata Natyam</t>
  </si>
  <si>
    <t>FT</t>
  </si>
  <si>
    <t>Film Production</t>
  </si>
  <si>
    <t>Marathi</t>
  </si>
  <si>
    <t>Mauritian Studies</t>
  </si>
  <si>
    <t>Media Arts</t>
  </si>
  <si>
    <t>Telugu</t>
  </si>
  <si>
    <t>Visual Arts</t>
  </si>
  <si>
    <t>Vocal Carnatic Music</t>
  </si>
  <si>
    <t>Vocal Hindustani Music</t>
  </si>
  <si>
    <t xml:space="preserve">Kathak </t>
  </si>
  <si>
    <t>Tabla</t>
  </si>
  <si>
    <t>Violin</t>
  </si>
  <si>
    <t>Diploma/BA</t>
  </si>
  <si>
    <t>Advertising &amp; Visual Communication (Arts Direction)</t>
  </si>
  <si>
    <t>Advertising &amp; Visual Communication (Graphic Media)</t>
  </si>
  <si>
    <t>Fine Arts</t>
  </si>
  <si>
    <t>Perfoming Arts Visual Arts</t>
  </si>
  <si>
    <t>Chinese Studies</t>
  </si>
  <si>
    <t>Marathi Studies</t>
  </si>
  <si>
    <t>Perfoming Arts Indian Philosophy</t>
  </si>
  <si>
    <t>Performing Arts Bharata Natyam</t>
  </si>
  <si>
    <t xml:space="preserve">Performing Arts Kathak </t>
  </si>
  <si>
    <t>Performing Arts Kuchipudi</t>
  </si>
  <si>
    <t>Performing Arts Sitar</t>
  </si>
  <si>
    <t>Performing Arts Tabla</t>
  </si>
  <si>
    <t>Performing Arts Violin</t>
  </si>
  <si>
    <t>Performing Arts Vocal Hindustani Music</t>
  </si>
  <si>
    <t>Perrforming Arts Vocal Carnatic Music</t>
  </si>
  <si>
    <t>Sanskrit (English Medium)</t>
  </si>
  <si>
    <t>Sanskrit (English)</t>
  </si>
  <si>
    <t>Sanskrit (Hindi Medium)</t>
  </si>
  <si>
    <t>Sanskrit (Hindi)</t>
  </si>
  <si>
    <t>Telugu Studies</t>
  </si>
  <si>
    <t>Certificate Course</t>
  </si>
  <si>
    <t>Aryuveda and Yoga Awareness</t>
  </si>
  <si>
    <t xml:space="preserve">             Courses</t>
  </si>
  <si>
    <t xml:space="preserve">Post Graduate  </t>
  </si>
  <si>
    <t>Commonwealth Executive Master of Business Administration (CEMBA)</t>
  </si>
  <si>
    <t>Commonwealth Executive Master of Public Administration (CEMPA)</t>
  </si>
  <si>
    <t>Doctor in Philosophy (PhD)</t>
  </si>
  <si>
    <t>Doctorate in Business Administration (DBA)</t>
  </si>
  <si>
    <t>MA Graphic Design with Specialisation in Digital Arts/ Education</t>
  </si>
  <si>
    <t>Master in Business Administration General</t>
  </si>
  <si>
    <t>Master in Business Administration with Specialisation</t>
  </si>
  <si>
    <t>Master in Education</t>
  </si>
  <si>
    <t>Master in Education in Educational Leadership &amp; Management</t>
  </si>
  <si>
    <t>Master of Public Health</t>
  </si>
  <si>
    <t>MSc Applied Computing and Digital Technologies</t>
  </si>
  <si>
    <t xml:space="preserve">MSc Finance and Investment </t>
  </si>
  <si>
    <t>MSc Financial Analysis (Wiley)</t>
  </si>
  <si>
    <t>MSc Financial Management and Taxation</t>
  </si>
  <si>
    <t>Business Accounting &amp; Finance</t>
  </si>
  <si>
    <t>Communication, Media and Journalism</t>
  </si>
  <si>
    <t xml:space="preserve">English </t>
  </si>
  <si>
    <t xml:space="preserve"> French </t>
  </si>
  <si>
    <t>Graphic Design and Multimedia</t>
  </si>
  <si>
    <t xml:space="preserve"> Law and Management</t>
  </si>
  <si>
    <t xml:space="preserve"> Library and Information Science</t>
  </si>
  <si>
    <t xml:space="preserve"> Early Childhood Education and Care</t>
  </si>
  <si>
    <t>Primary Education (Top Up)</t>
  </si>
  <si>
    <t xml:space="preserve"> Applied ICT with Specialisation</t>
  </si>
  <si>
    <t xml:space="preserve"> Applied Statistics</t>
  </si>
  <si>
    <t xml:space="preserve"> Business Entrepreneurship</t>
  </si>
  <si>
    <t xml:space="preserve"> Business Management</t>
  </si>
  <si>
    <t xml:space="preserve"> Business Management With Specialisation</t>
  </si>
  <si>
    <t xml:space="preserve"> Computer Science</t>
  </si>
  <si>
    <t xml:space="preserve"> Criminology</t>
  </si>
  <si>
    <t xml:space="preserve"> Economics, Finance and Banking</t>
  </si>
  <si>
    <t xml:space="preserve"> Finance and Law</t>
  </si>
  <si>
    <t xml:space="preserve"> Finance and Taxation</t>
  </si>
  <si>
    <t xml:space="preserve"> Human Resource Management and Development </t>
  </si>
  <si>
    <t xml:space="preserve"> Management Top Up</t>
  </si>
  <si>
    <t xml:space="preserve"> Management with Law</t>
  </si>
  <si>
    <t xml:space="preserve"> Marketing Management</t>
  </si>
  <si>
    <t xml:space="preserve"> Social Work</t>
  </si>
  <si>
    <t>LLB (Hons)</t>
  </si>
  <si>
    <t>Advance Diploma</t>
  </si>
  <si>
    <t xml:space="preserve">CILT UK Level 6 Advanced  Diploma in Logistics </t>
  </si>
  <si>
    <t xml:space="preserve">CILT UK Level 5 Advanced  Diploma in Logistics </t>
  </si>
  <si>
    <t>Social Work</t>
  </si>
  <si>
    <t>Advance Certificate and Certificate</t>
  </si>
  <si>
    <t>Advanced Course in Effective Office Management and Supervision</t>
  </si>
  <si>
    <t>Foundation Course</t>
  </si>
  <si>
    <t xml:space="preserve">Foundation Programme </t>
  </si>
  <si>
    <t>Employability Skill courses</t>
  </si>
  <si>
    <t>Employability Intake August 2020</t>
  </si>
  <si>
    <t>Employability Skills Courses</t>
  </si>
  <si>
    <t>M : Male       F: Female   T: Total</t>
  </si>
  <si>
    <t>Field of study</t>
  </si>
  <si>
    <t xml:space="preserve">Yr  I </t>
  </si>
  <si>
    <t xml:space="preserve">Yr  II </t>
  </si>
  <si>
    <t xml:space="preserve">Yr  III </t>
  </si>
  <si>
    <t xml:space="preserve">Yr  IV </t>
  </si>
  <si>
    <t xml:space="preserve">    PhD</t>
  </si>
  <si>
    <t>Information and Communication Technology</t>
  </si>
  <si>
    <t>Management</t>
  </si>
  <si>
    <t>Masters</t>
  </si>
  <si>
    <t>Master en intelligence artificielle et  robotique</t>
  </si>
  <si>
    <t>Master in Energy Efficiency and Sustainable Development</t>
  </si>
  <si>
    <t>Bachelor of Engineering(Beng) in Civil Engineering</t>
  </si>
  <si>
    <t xml:space="preserve">BSc (Hons) Accounting and Finance </t>
  </si>
  <si>
    <t>BSc (Hons) Applied Computer Science</t>
  </si>
  <si>
    <t xml:space="preserve">BSc (Hons) Banking and Finance </t>
  </si>
  <si>
    <t>BSc (Hons) Civil Engineering</t>
  </si>
  <si>
    <t>BSc (Hons) Electrical Engineering and Automation</t>
  </si>
  <si>
    <t>BSc (Hons) Electromechanical Engineering</t>
  </si>
  <si>
    <t>BSc (Hons) Human Resource Management</t>
  </si>
  <si>
    <t xml:space="preserve">BSc (Hons) Marketing </t>
  </si>
  <si>
    <t xml:space="preserve">BSc (Hons) Software Engineering </t>
  </si>
  <si>
    <t>Bachelor of Engineering(Beng) Civil Engineering</t>
  </si>
  <si>
    <t>Bachelor of Engineering(Beng) in Electrical and Electronic Engineering</t>
  </si>
  <si>
    <t>BSc (Hons) Accounting and Finance</t>
  </si>
  <si>
    <t>Diploma Civil Engineering</t>
  </si>
  <si>
    <t>Diploma Electrical Engineering and Automation</t>
  </si>
  <si>
    <t>Diploma Electromechanical Engineering and Automation</t>
  </si>
  <si>
    <t>Technician Diploma in Mechanical and Electrical Engineering(TDME)</t>
  </si>
  <si>
    <t>Grand Total</t>
  </si>
  <si>
    <t>Art and Design</t>
  </si>
  <si>
    <t>Fashion and Textiles</t>
  </si>
  <si>
    <t>Graphic Design</t>
  </si>
  <si>
    <t>Interior Design</t>
  </si>
  <si>
    <t>Higher National Diploma</t>
  </si>
  <si>
    <t>Extended Diploma</t>
  </si>
  <si>
    <t>Diploma Foundation</t>
  </si>
  <si>
    <t>Foundation</t>
  </si>
  <si>
    <t xml:space="preserve">     T: Total</t>
  </si>
  <si>
    <t>M:Male</t>
  </si>
  <si>
    <t>F:Female</t>
  </si>
  <si>
    <t>Institutions</t>
  </si>
  <si>
    <t>Full Time</t>
  </si>
  <si>
    <t>Part Time</t>
  </si>
  <si>
    <t>University of Mauritius</t>
  </si>
  <si>
    <t>Faculty of</t>
  </si>
  <si>
    <t xml:space="preserve">           </t>
  </si>
  <si>
    <t>Faculty of Information Communication &amp; Digital Technologies</t>
  </si>
  <si>
    <t>Centre for Innovative and 
Lifelong Learning (CILL)</t>
  </si>
  <si>
    <t>In collaboration with Mahatma Gandhi Institute</t>
  </si>
  <si>
    <t>In collaboration with Mauritius Institute of Education</t>
  </si>
  <si>
    <t>Fashion and Design Institute</t>
  </si>
  <si>
    <t>University of Technology - Mauritius</t>
  </si>
  <si>
    <t xml:space="preserve">School of </t>
  </si>
  <si>
    <t>Business, Management &amp; Law</t>
  </si>
  <si>
    <t>Innovative Technologies &amp; Engineering</t>
  </si>
  <si>
    <t>Sustainable Development &amp; Tourism</t>
  </si>
  <si>
    <t>Health Sciences</t>
  </si>
  <si>
    <t>Mauritius Institute of Education</t>
  </si>
  <si>
    <t>Mahatma Gandhi Institute/ Rabindranath Tagore Institute</t>
  </si>
  <si>
    <t>Open University of Mauritius 
(Distance Education)</t>
  </si>
  <si>
    <t>Universite des Mascareignes</t>
  </si>
  <si>
    <t>Mauritius Institute of Health</t>
  </si>
  <si>
    <t xml:space="preserve">M: Male </t>
  </si>
  <si>
    <t xml:space="preserve">F: Female </t>
  </si>
  <si>
    <t xml:space="preserve">    Field of Study</t>
  </si>
  <si>
    <t>Publicly-Funded Institutions</t>
  </si>
  <si>
    <r>
      <t>UoM</t>
    </r>
    <r>
      <rPr>
        <b/>
        <vertAlign val="superscript"/>
        <sz val="10"/>
        <rFont val="Times New Roman"/>
        <family val="1"/>
      </rPr>
      <t>1</t>
    </r>
  </si>
  <si>
    <t>UTM</t>
  </si>
  <si>
    <t>FDI</t>
  </si>
  <si>
    <t>MIE</t>
  </si>
  <si>
    <t>MGI</t>
  </si>
  <si>
    <t>RTI</t>
  </si>
  <si>
    <t>OU</t>
  </si>
  <si>
    <t>UdM</t>
  </si>
  <si>
    <t>MITD</t>
  </si>
  <si>
    <t>MIH</t>
  </si>
  <si>
    <t>Total PFIs</t>
  </si>
  <si>
    <t>Research</t>
  </si>
  <si>
    <t>PhD</t>
  </si>
  <si>
    <t>DBA (Doctor in Business Administration)</t>
  </si>
  <si>
    <t>Ed.D(Professional Doctorate in Education)</t>
  </si>
  <si>
    <t>Mphil</t>
  </si>
  <si>
    <t>MSc/MA Research</t>
  </si>
  <si>
    <t>Science &amp;Technology Related (S&amp;T)</t>
  </si>
  <si>
    <t>Architecture</t>
  </si>
  <si>
    <t>Dentistry</t>
  </si>
  <si>
    <t>Information Technology</t>
  </si>
  <si>
    <t>Mathematics</t>
  </si>
  <si>
    <t xml:space="preserve">Medicine </t>
  </si>
  <si>
    <t>Ocean Study</t>
  </si>
  <si>
    <t>Pharmacy</t>
  </si>
  <si>
    <t>Textile</t>
  </si>
  <si>
    <t>Accounting</t>
  </si>
  <si>
    <t>Administration/Management</t>
  </si>
  <si>
    <t>Arts</t>
  </si>
  <si>
    <t>Banking/Finance</t>
  </si>
  <si>
    <t>Business/Commerce/Mkg</t>
  </si>
  <si>
    <t>Communication</t>
  </si>
  <si>
    <t>Counselling</t>
  </si>
  <si>
    <t>Economics</t>
  </si>
  <si>
    <t>Humanities</t>
  </si>
  <si>
    <t>Languages</t>
  </si>
  <si>
    <t>Law</t>
  </si>
  <si>
    <t>Library</t>
  </si>
  <si>
    <t>Psychology</t>
  </si>
  <si>
    <t>Religious Studies</t>
  </si>
  <si>
    <t>Social Science</t>
  </si>
  <si>
    <t>Travel/Hotel/Tourism</t>
  </si>
  <si>
    <t>Miscellaneous</t>
  </si>
  <si>
    <t>Note: 1 - Excludes enrolment on joint MIE &amp; MGI Programmes</t>
  </si>
  <si>
    <t>Source:Higher Education Commission</t>
  </si>
  <si>
    <t>Table 13.1 - Motor vehicles registered, 2017 - 2020</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</si>
  <si>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</si>
  <si>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</si>
  <si>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</si>
  <si>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</si>
  <si>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</si>
  <si>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</si>
  <si>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</si>
  <si>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</si>
  <si>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</si>
  <si>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</si>
  <si>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</si>
  <si>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</si>
  <si>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</si>
  <si>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</si>
  <si>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</si>
  <si>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t xml:space="preserve">  Prior to the year 2013 'double cab pickup' was included in 'dual purpose vehicle'</t>
  </si>
  <si>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</si>
  <si>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2017 - 2020</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</si>
  <si>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</si>
  <si>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</si>
  <si>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</si>
  <si>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</si>
  <si>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</si>
  <si>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</si>
  <si>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</si>
  <si>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</si>
  <si>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</si>
  <si>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2017 - 2020</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</si>
  <si>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</si>
  <si>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</si>
  <si>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</si>
  <si>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</si>
  <si>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</si>
  <si>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</si>
  <si>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2017 - 2020</t>
    </r>
  </si>
  <si>
    <t>Operational bus fleet (as at 30th June)</t>
  </si>
  <si>
    <t>Total vehicle - journeys</t>
  </si>
  <si>
    <t>Average  vehicle - journeys per day</t>
  </si>
  <si>
    <t>"</t>
  </si>
  <si>
    <t>Total vehicle - kilometres</t>
  </si>
  <si>
    <t>Average vehicle - kilometres per day</t>
  </si>
  <si>
    <t>Total gross receipts</t>
  </si>
  <si>
    <t>Average gross receipts per day</t>
  </si>
  <si>
    <t>Thousand Rupees</t>
  </si>
  <si>
    <r>
      <t>1</t>
    </r>
    <r>
      <rPr>
        <sz val="8"/>
        <rFont val="Times New Roman"/>
        <family val="1"/>
      </rPr>
      <t xml:space="preserve">  Refer only to buses with a Road Service Licence, i.e., buses which operate on proclaimed routes and charge individual fares. Including data on special trips.</t>
    </r>
  </si>
  <si>
    <t>Provisional</t>
  </si>
  <si>
    <r>
      <t>Table 13.6 - Road traffic accidents</t>
    </r>
    <r>
      <rPr>
        <b/>
        <vertAlign val="superscript"/>
        <sz val="11"/>
        <rFont val="Times New Roman"/>
        <family val="1"/>
      </rPr>
      <t>1</t>
    </r>
    <r>
      <rPr>
        <b/>
        <sz val="11"/>
        <rFont val="Times New Roman"/>
        <family val="1"/>
      </rPr>
      <t>, motor vehicles involved and casualties,2014-2018</t>
    </r>
  </si>
  <si>
    <t>Road traffic accidents</t>
  </si>
  <si>
    <t>Number of accidents</t>
  </si>
  <si>
    <t>Rate per 100,000 population</t>
  </si>
  <si>
    <t>Rate per 1,000 registered motor vehicles</t>
  </si>
  <si>
    <t>Motor vehicles involved</t>
  </si>
  <si>
    <t>Number of motor vehicles involved</t>
  </si>
  <si>
    <t>Casualties</t>
  </si>
  <si>
    <t>Total number of casualties</t>
  </si>
  <si>
    <t>Nature of casualty</t>
  </si>
  <si>
    <r>
      <t xml:space="preserve">Fatal </t>
    </r>
    <r>
      <rPr>
        <vertAlign val="superscript"/>
        <sz val="10"/>
        <rFont val="Times New Roman"/>
        <family val="1"/>
      </rPr>
      <t>2</t>
    </r>
  </si>
  <si>
    <t>Seriously injured</t>
  </si>
  <si>
    <t>Slightly injured</t>
  </si>
  <si>
    <t>Casualties by class of road users</t>
  </si>
  <si>
    <t>Pedestrians</t>
  </si>
  <si>
    <t>Pedal cyclists</t>
  </si>
  <si>
    <t>Passengers</t>
  </si>
  <si>
    <t>Drivers or riders of motor vehicles</t>
  </si>
  <si>
    <t>Exclude accidents involving bicycles only.</t>
  </si>
  <si>
    <t>Prior to 2002, a fatal accident was defined as an accident where deaths occurred within 7 days. As from 2002, a fatal accident is defined as an accident where deaths occurred within 30 days.</t>
  </si>
  <si>
    <t>Table 13.7 - Sea Transport, 2017 - 2020</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</si>
  <si>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</si>
  <si>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</si>
  <si>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</si>
  <si>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</si>
  <si>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</si>
  <si>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</si>
  <si>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</si>
  <si>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</si>
  <si>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</si>
  <si>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</si>
  <si>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2017 - 2020</t>
  </si>
  <si>
    <r>
      <t xml:space="preserve">Number of movements </t>
    </r>
    <r>
      <rPr>
        <b/>
        <vertAlign val="superscript"/>
        <sz val="11"/>
        <rFont val="Times New Roman"/>
        <family val="1"/>
      </rPr>
      <t>1</t>
    </r>
  </si>
  <si>
    <t>Freight (tonnes)</t>
  </si>
  <si>
    <t>Landings</t>
  </si>
  <si>
    <t>Take-offs</t>
  </si>
  <si>
    <t xml:space="preserve">Loaded  </t>
  </si>
  <si>
    <r>
      <t xml:space="preserve">1 </t>
    </r>
    <r>
      <rPr>
        <sz val="9"/>
        <rFont val="Times New Roman"/>
        <family val="1"/>
      </rPr>
      <t>Excludes ferry flights (empty flights)</t>
    </r>
  </si>
  <si>
    <t>Table 13.9 - Telephone service (end of period), 2016 - 2020</t>
  </si>
  <si>
    <t>Total line capacity of local exchanges</t>
  </si>
  <si>
    <t>000</t>
  </si>
  <si>
    <r>
      <t xml:space="preserve">657.5 </t>
    </r>
    <r>
      <rPr>
        <vertAlign val="superscript"/>
        <sz val="10"/>
        <rFont val="Times New Roman"/>
        <family val="1"/>
      </rPr>
      <t>1</t>
    </r>
  </si>
  <si>
    <t>Fixed telephone lines in operation</t>
  </si>
  <si>
    <t>Cellular mobile telephone subscribers</t>
  </si>
  <si>
    <t>Number of local calls from fixed telephone</t>
  </si>
  <si>
    <t>Mn</t>
  </si>
  <si>
    <t>Number of local calls from mobile telephone</t>
  </si>
  <si>
    <t>International outgoing telephone traffic volume :</t>
  </si>
  <si>
    <t xml:space="preserve">From fixed telephone </t>
  </si>
  <si>
    <t>Mn minutes</t>
  </si>
  <si>
    <t xml:space="preserve">From mobile cellular telephone </t>
  </si>
  <si>
    <r>
      <rPr>
        <vertAlign val="superscript"/>
        <sz val="10"/>
        <rFont val="Times New Roman"/>
        <family val="1"/>
      </rPr>
      <t xml:space="preserve">1 </t>
    </r>
    <r>
      <rPr>
        <sz val="10"/>
        <rFont val="Times New Roman"/>
        <family val="1"/>
      </rPr>
      <t>Revised</t>
    </r>
  </si>
  <si>
    <t xml:space="preserve">Source: Information &amp; Communication Technologies Authority (ICTA) </t>
  </si>
  <si>
    <t>Table 13.10 - Broadcasting services (end of period), 2016 - 2020</t>
  </si>
  <si>
    <t>A. Sound</t>
  </si>
  <si>
    <t>Public: Operator</t>
  </si>
  <si>
    <t xml:space="preserve">            Channel</t>
  </si>
  <si>
    <t>Private: Operator</t>
  </si>
  <si>
    <t>Transmitters</t>
  </si>
  <si>
    <t>Weekly transmission time</t>
  </si>
  <si>
    <t>Hour</t>
  </si>
  <si>
    <t>Aerial output:</t>
  </si>
  <si>
    <t>Medium wave (ERP)</t>
  </si>
  <si>
    <t>10 / 2</t>
  </si>
  <si>
    <t>10 / 5</t>
  </si>
  <si>
    <t>F.M (ERP)</t>
  </si>
  <si>
    <t>4 / 2</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</si>
  <si>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</si>
  <si>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</si>
  <si>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</si>
  <si>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</si>
  <si>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</si>
  <si>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</si>
  <si>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Weekly transmission time (terrestrial only)</t>
  </si>
  <si>
    <t xml:space="preserve">Television sets licensed: </t>
  </si>
  <si>
    <t xml:space="preserve">           Island Mauritius</t>
  </si>
  <si>
    <t xml:space="preserve">           Island Rodrigues</t>
  </si>
  <si>
    <t>Source: Mauritius Broadcasting Corporation, and Multicarrier (Mauritius) Ltd.</t>
  </si>
  <si>
    <r>
      <t xml:space="preserve">Table 14.1 - Total area </t>
    </r>
    <r>
      <rPr>
        <b/>
        <vertAlign val="superscript"/>
        <sz val="12"/>
        <rFont val="Times New Roman"/>
        <family val="1"/>
      </rPr>
      <t>1</t>
    </r>
    <r>
      <rPr>
        <b/>
        <sz val="12"/>
        <rFont val="Times New Roman"/>
        <family val="1"/>
      </rPr>
      <t xml:space="preserve"> classified by utilization</t>
    </r>
  </si>
  <si>
    <t>Hectares</t>
  </si>
  <si>
    <t>Percentage</t>
  </si>
  <si>
    <t xml:space="preserve"> Agriculture</t>
  </si>
  <si>
    <t xml:space="preserve">   Sugar cane</t>
  </si>
  <si>
    <t xml:space="preserve">   Other agricultural activities</t>
  </si>
  <si>
    <t xml:space="preserve"> Forest, scrubs and grazing lands</t>
  </si>
  <si>
    <t xml:space="preserve"> Reservoirs, ponds, swamps &amp; rocks </t>
  </si>
  <si>
    <t xml:space="preserve"> Roads and footpaths </t>
  </si>
  <si>
    <t xml:space="preserve"> Built-up areas</t>
  </si>
  <si>
    <t xml:space="preserve"> Abandoned cane fields</t>
  </si>
  <si>
    <t>Whole Island</t>
  </si>
  <si>
    <t>Table 14.2 - Effective area under cultivation (hectares), 2015 - 2020</t>
  </si>
  <si>
    <t>Crops</t>
  </si>
  <si>
    <t xml:space="preserve">    Sugar cane</t>
  </si>
  <si>
    <t xml:space="preserve">    Tea </t>
  </si>
  <si>
    <r>
      <t>1</t>
    </r>
    <r>
      <rPr>
        <sz val="9"/>
        <rFont val="Times New Roman"/>
        <family val="1"/>
      </rPr>
      <t xml:space="preserve"> Source:  Stocktaking and Stakeholders Consultation Exercise on Climate Change Activities Report, May 2006.  </t>
    </r>
  </si>
  <si>
    <r>
      <t>2</t>
    </r>
    <r>
      <rPr>
        <sz val="9"/>
        <rFont val="Times New Roman"/>
        <family val="1"/>
      </rPr>
      <t xml:space="preserve"> Provisional</t>
    </r>
  </si>
  <si>
    <t>SECTION  15 - LOCAL   PRODUCTION</t>
  </si>
  <si>
    <t>Table 15.1 - Agriculture : production of main crops, 2015 - 2020</t>
  </si>
  <si>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</si>
  <si>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</si>
  <si>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</si>
  <si>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</si>
  <si>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</si>
  <si>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</si>
  <si>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</si>
  <si>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</si>
  <si>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</si>
  <si>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</si>
  <si>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</si>
  <si>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</si>
  <si>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</si>
  <si>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</si>
  <si>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</si>
  <si>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</si>
  <si>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</si>
  <si>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</si>
  <si>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</si>
  <si>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</si>
  <si>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</si>
  <si>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</si>
  <si>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</si>
  <si>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</si>
  <si>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2015 -2020         </t>
  </si>
  <si>
    <r>
      <t>2019</t>
    </r>
    <r>
      <rPr>
        <b/>
        <vertAlign val="superscript"/>
        <sz val="10"/>
        <rFont val="Times New Roman"/>
        <family val="1"/>
      </rPr>
      <t xml:space="preserve"> 2</t>
    </r>
  </si>
  <si>
    <r>
      <t xml:space="preserve">2020 </t>
    </r>
    <r>
      <rPr>
        <b/>
        <vertAlign val="superscript"/>
        <sz val="10"/>
        <rFont val="Times New Roman"/>
        <family val="1"/>
      </rPr>
      <t>1</t>
    </r>
  </si>
  <si>
    <t>Coastal fishing</t>
  </si>
  <si>
    <r>
      <t xml:space="preserve">High seas </t>
    </r>
    <r>
      <rPr>
        <vertAlign val="superscript"/>
        <sz val="10"/>
        <rFont val="Times New Roman"/>
        <family val="1"/>
      </rPr>
      <t>6</t>
    </r>
  </si>
  <si>
    <t>Ponds, Barachois and Marine Aquaculture</t>
  </si>
  <si>
    <r>
      <t>1</t>
    </r>
    <r>
      <rPr>
        <sz val="9"/>
        <rFont val="Times New Roman"/>
        <family val="1"/>
      </rPr>
      <t xml:space="preserve"> Provisional</t>
    </r>
  </si>
  <si>
    <t>N.A. Not Available</t>
  </si>
  <si>
    <r>
      <t>2</t>
    </r>
    <r>
      <rPr>
        <sz val="9"/>
        <rFont val="Times New Roman"/>
        <family val="1"/>
      </rPr>
      <t xml:space="preserve"> Revised</t>
    </r>
  </si>
  <si>
    <r>
      <t>3</t>
    </r>
    <r>
      <rPr>
        <sz val="9"/>
        <rFont val="Times New Roman"/>
        <family val="1"/>
      </rPr>
      <t xml:space="preserve"> Include Bittergourd, Calabash,Chouchou,Courgette,Cucumber,Patole,Pipengaille,Pumpkin,Squash,Voehm.</t>
    </r>
  </si>
  <si>
    <r>
      <rPr>
        <vertAlign val="superscript"/>
        <sz val="10"/>
        <rFont val="Times New Roman"/>
        <family val="1"/>
      </rPr>
      <t>4</t>
    </r>
    <r>
      <rPr>
        <sz val="10"/>
        <rFont val="Times New Roman"/>
        <family val="1"/>
      </rPr>
      <t xml:space="preserve"> includes "Brede Baton blanc/vert/ de chine/ Chouchou/ Giraumon/ Malabar/ Tom pouce"</t>
    </r>
  </si>
  <si>
    <r>
      <rPr>
        <vertAlign val="superscript"/>
        <sz val="10"/>
        <rFont val="Times New Roman"/>
        <family val="1"/>
      </rPr>
      <t>5</t>
    </r>
    <r>
      <rPr>
        <sz val="10"/>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</si>
  <si>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</si>
  <si>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</si>
  <si>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Source : Food and Agricultural Research and Extension Institute (FAREI)</t>
  </si>
  <si>
    <t>Table15.3 - Livestock slaughtered ¹, 2016 - 2020</t>
  </si>
  <si>
    <t>Type of Livestock</t>
  </si>
  <si>
    <t>No. of heads</t>
  </si>
  <si>
    <t>Carcass weight (tonnes)</t>
  </si>
  <si>
    <t>Cattle</t>
  </si>
  <si>
    <t xml:space="preserve">      Cows ²</t>
  </si>
  <si>
    <t>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</si>
  <si>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</si>
  <si>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</si>
  <si>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</si>
  <si>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</si>
  <si>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</si>
  <si>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</si>
  <si>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</si>
  <si>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</si>
  <si>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</si>
  <si>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2014 - 2020</t>
  </si>
  <si>
    <t>Crop year</t>
  </si>
  <si>
    <t>Millers</t>
  </si>
  <si>
    <t>Planters</t>
  </si>
  <si>
    <r>
      <t xml:space="preserve"> 2020 </t>
    </r>
    <r>
      <rPr>
        <b/>
        <vertAlign val="superscript"/>
        <sz val="10"/>
        <rFont val="Times New Roman"/>
        <family val="1"/>
      </rPr>
      <t>1</t>
    </r>
  </si>
  <si>
    <t>Table 15.5 - Sugar manufacture, 2015 - 2020</t>
  </si>
  <si>
    <t>Number of factories operating</t>
  </si>
  <si>
    <t>Commercial sugar recovered (% cane)</t>
  </si>
  <si>
    <t>White/ Special sugar</t>
  </si>
  <si>
    <t>Raw sugar</t>
  </si>
  <si>
    <t>Total sugar</t>
  </si>
  <si>
    <t>Molasses</t>
  </si>
  <si>
    <t>Scums</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</si>
  <si>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</si>
  <si>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</si>
  <si>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</si>
  <si>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</si>
  <si>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Table 15.6 - Industry: Production of selected commodities, 2014 - 2020</t>
  </si>
  <si>
    <t>2018</t>
  </si>
  <si>
    <r>
      <t>2020</t>
    </r>
    <r>
      <rPr>
        <b/>
        <vertAlign val="superscript"/>
        <sz val="11"/>
        <rFont val="Times New Roman"/>
        <family val="1"/>
      </rPr>
      <t>2</t>
    </r>
  </si>
  <si>
    <t xml:space="preserve"> Sugar</t>
  </si>
  <si>
    <t xml:space="preserve"> Molasses</t>
  </si>
  <si>
    <t xml:space="preserve"> Tea, manufactured</t>
  </si>
  <si>
    <t xml:space="preserve"> Fertilizers</t>
  </si>
  <si>
    <r>
      <t xml:space="preserve"> Fish</t>
    </r>
    <r>
      <rPr>
        <vertAlign val="superscript"/>
        <sz val="10"/>
        <rFont val="Times New Roman"/>
        <family val="1"/>
      </rPr>
      <t>3</t>
    </r>
  </si>
  <si>
    <t>Frozen</t>
  </si>
  <si>
    <t>Salted, dried or smoked</t>
  </si>
  <si>
    <t>Canned</t>
  </si>
  <si>
    <t xml:space="preserve"> Animal feeds</t>
  </si>
  <si>
    <t xml:space="preserve"> Salt</t>
  </si>
  <si>
    <t xml:space="preserve"> Iron bars &amp; steel bars</t>
  </si>
  <si>
    <r>
      <t xml:space="preserve"> Denatured spirits</t>
    </r>
    <r>
      <rPr>
        <vertAlign val="superscript"/>
        <sz val="10"/>
        <rFont val="Times New Roman"/>
        <family val="1"/>
      </rPr>
      <t>4</t>
    </r>
  </si>
  <si>
    <t>Power alcohol (power white)</t>
  </si>
  <si>
    <t>Alcohol for heating and lighting</t>
  </si>
  <si>
    <r>
      <t xml:space="preserve"> Vinegar</t>
    </r>
    <r>
      <rPr>
        <vertAlign val="superscript"/>
        <sz val="10"/>
        <rFont val="Times New Roman"/>
        <family val="1"/>
      </rPr>
      <t>4</t>
    </r>
  </si>
  <si>
    <r>
      <t xml:space="preserve"> Beer and stout</t>
    </r>
    <r>
      <rPr>
        <vertAlign val="superscript"/>
        <sz val="10"/>
        <rFont val="Times New Roman"/>
        <family val="1"/>
      </rPr>
      <t>4</t>
    </r>
  </si>
  <si>
    <r>
      <t xml:space="preserve"> Country liquor</t>
    </r>
    <r>
      <rPr>
        <vertAlign val="superscript"/>
        <sz val="10"/>
        <rFont val="Times New Roman"/>
        <family val="1"/>
      </rPr>
      <t>4</t>
    </r>
  </si>
  <si>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</si>
  <si>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r>
      <rPr>
        <vertAlign val="superscript"/>
        <sz val="10"/>
        <rFont val="Times New Roman"/>
        <family val="1"/>
      </rPr>
      <t>3</t>
    </r>
    <r>
      <rPr>
        <sz val="10"/>
        <rFont val="Times New Roman"/>
        <family val="1"/>
      </rPr>
      <t xml:space="preserve">  Product weight</t>
    </r>
  </si>
  <si>
    <r>
      <t>4</t>
    </r>
    <r>
      <rPr>
        <sz val="9"/>
        <rFont val="Times New Roman"/>
        <family val="1"/>
      </rPr>
      <t xml:space="preserve"> Source: Customs &amp; Excise Department</t>
    </r>
  </si>
  <si>
    <t>Table 15.10 -  Energy &amp; Water Indicators, 2016 - 2020</t>
  </si>
  <si>
    <t>Indicators</t>
  </si>
  <si>
    <r>
      <t xml:space="preserve">2019 </t>
    </r>
    <r>
      <rPr>
        <b/>
        <vertAlign val="superscript"/>
        <sz val="10"/>
        <rFont val="Times New Roman"/>
        <family val="1"/>
      </rPr>
      <t xml:space="preserve">1/ </t>
    </r>
  </si>
  <si>
    <t>ENERGY</t>
  </si>
  <si>
    <t xml:space="preserve"> Total primary energy requirement</t>
  </si>
  <si>
    <t xml:space="preserve">   of which: from Renewable sources</t>
  </si>
  <si>
    <t xml:space="preserve"> Annual increase</t>
  </si>
  <si>
    <t xml:space="preserve">       -16.6</t>
  </si>
  <si>
    <t xml:space="preserve"> Total primary energy requirement index 
 (2000 = 100)</t>
  </si>
  <si>
    <t xml:space="preserve"> Import dependency</t>
  </si>
  <si>
    <t xml:space="preserve"> Energy intensity</t>
  </si>
  <si>
    <t>toe per Rs.100,000 GDP at 2006 prices</t>
  </si>
  <si>
    <t xml:space="preserve"> Per capita primary energy requirement</t>
  </si>
  <si>
    <t xml:space="preserve"> Total final energy consumption </t>
  </si>
  <si>
    <t xml:space="preserve"> Per capita final energy consumption</t>
  </si>
  <si>
    <t xml:space="preserve"> Total electricity generated</t>
  </si>
  <si>
    <t xml:space="preserve"> Total electricity sold</t>
  </si>
  <si>
    <t xml:space="preserve"> Per capita consumption of electricity sold</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</si>
  <si>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</si>
  <si>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</si>
  <si>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</si>
  <si>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</si>
  <si>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</si>
  <si>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</si>
  <si>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consumed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</si>
  <si>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</si>
  <si>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</si>
  <si>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consumed</t>
    </r>
    <r>
      <rPr>
        <vertAlign val="superscript"/>
        <sz val="10"/>
        <rFont val="Times New Roman"/>
        <family val="1"/>
      </rPr>
      <t>2/</t>
    </r>
    <r>
      <rPr>
        <sz val="10"/>
        <rFont val="Times New Roman"/>
        <family val="1"/>
      </rPr>
      <t xml:space="preserve"> per capita per day</t>
    </r>
  </si>
  <si>
    <r>
      <rPr>
        <vertAlign val="superscript"/>
        <sz val="10"/>
        <rFont val="Times New Roman"/>
        <family val="1"/>
      </rPr>
      <t xml:space="preserve"> 1/</t>
    </r>
    <r>
      <rPr>
        <sz val="10"/>
        <rFont val="Times New Roman"/>
        <family val="1"/>
      </rPr>
      <t xml:space="preserve"> Revised</t>
    </r>
  </si>
  <si>
    <r>
      <t xml:space="preserve">2/ </t>
    </r>
    <r>
      <rPr>
        <sz val="10"/>
        <rFont val="Times New Roman"/>
        <family val="1"/>
      </rPr>
      <t>Refer to Island of Mauritius only</t>
    </r>
  </si>
  <si>
    <t>Table 15.11 - Energy balance, 2020</t>
  </si>
  <si>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</si>
  <si>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</si>
  <si>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</si>
  <si>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</si>
  <si>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</si>
  <si>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</si>
  <si>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</si>
  <si>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</si>
  <si>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</si>
  <si>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</si>
  <si>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</si>
  <si>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</si>
  <si>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</si>
  <si>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</si>
  <si>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</si>
  <si>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</si>
  <si>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</si>
  <si>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</si>
  <si>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</si>
  <si>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</si>
  <si>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t>Bagasse</t>
  </si>
  <si>
    <t>Total Renewables</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</si>
  <si>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</si>
  <si>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</si>
  <si>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</si>
  <si>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</si>
  <si>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</si>
  <si>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</si>
  <si>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</si>
  <si>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</si>
  <si>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</si>
  <si>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</si>
  <si>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</si>
  <si>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</si>
  <si>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7"/>
        <rFont val="Times New Roman"/>
        <family val="1"/>
      </rPr>
      <t>1</t>
    </r>
  </si>
  <si>
    <t>Commercial and distributive
    trade sector</t>
  </si>
  <si>
    <t>Household</t>
  </si>
  <si>
    <r>
      <rPr>
        <vertAlign val="superscript"/>
        <sz val="7"/>
        <rFont val="Times New Roman"/>
        <family val="1"/>
      </rPr>
      <t xml:space="preserve">1 </t>
    </r>
    <r>
      <rPr>
        <sz val="7"/>
        <rFont val="Times New Roman"/>
        <family val="1"/>
      </rPr>
      <t xml:space="preserve"> includes fuel used for transport by all sectors </t>
    </r>
  </si>
  <si>
    <t>Note: figures in brackets represent negative quantities</t>
  </si>
  <si>
    <t>Table 15.12 - Evolution of Plant effective capacity and Electricity generation, 2016 - 2020</t>
  </si>
  <si>
    <t>Plant effective capacity</t>
  </si>
  <si>
    <t xml:space="preserve">Hydro </t>
  </si>
  <si>
    <t xml:space="preserve">Wind </t>
  </si>
  <si>
    <t>Photovoltaic</t>
  </si>
  <si>
    <t>Landfill gas</t>
  </si>
  <si>
    <t>Thermal (CEB)</t>
  </si>
  <si>
    <t>Thermal (IPP)</t>
  </si>
  <si>
    <t xml:space="preserve">Electricity generated </t>
  </si>
  <si>
    <t xml:space="preserve">    Renewable source: </t>
  </si>
  <si>
    <t xml:space="preserve">    Fossil fuels:</t>
  </si>
  <si>
    <t>Fuel/Diesel oil &amp; Kerosene</t>
  </si>
  <si>
    <t>% export to CEB</t>
  </si>
  <si>
    <t>Source: Central Electricity Board (CEB) and Annual Sugar Industry Energy Survey</t>
  </si>
  <si>
    <t>Table 15.13 - Electricity sold by type of tariff, 2019 - 2020</t>
  </si>
  <si>
    <t>Class of consumer</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</si>
  <si>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</si>
  <si>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</si>
  <si>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</si>
  <si>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</si>
  <si>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</si>
  <si>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(GWh)</t>
  </si>
  <si>
    <t>(million Rupees)</t>
  </si>
  <si>
    <t>per kWh (Rupees)</t>
  </si>
  <si>
    <t>Commercial</t>
  </si>
  <si>
    <t>Industrial</t>
  </si>
  <si>
    <t>of which: irrigation</t>
  </si>
  <si>
    <t>All consumers</t>
  </si>
  <si>
    <r>
      <rPr>
        <vertAlign val="superscript"/>
        <sz val="9"/>
        <rFont val="Times New Roman"/>
        <family val="1"/>
      </rPr>
      <t xml:space="preserve">1/ </t>
    </r>
    <r>
      <rPr>
        <sz val="9"/>
        <rFont val="Times New Roman"/>
        <family val="1"/>
      </rPr>
      <t>Excluding VAT &amp; meter rent.</t>
    </r>
  </si>
  <si>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</si>
  <si>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2016 - 2020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</si>
  <si>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</si>
  <si>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</si>
  <si>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</si>
  <si>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</si>
  <si>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</si>
  <si>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</si>
  <si>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</si>
  <si>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</si>
  <si>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</si>
  <si>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</si>
  <si>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</si>
  <si>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t>Source: Central Water Authority</t>
  </si>
  <si>
    <r>
      <t>Table 15.15 - Water sales by tariff of subscriber, 2019 - 2020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</si>
  <si>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</si>
  <si>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</si>
  <si>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</si>
  <si>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 Rupees million)</t>
  </si>
  <si>
    <r>
      <t>Average sales price
 per m</t>
    </r>
    <r>
      <rPr>
        <vertAlign val="superscript"/>
        <sz val="9"/>
        <rFont val="Times New Roman"/>
        <family val="1"/>
      </rPr>
      <t>3</t>
    </r>
    <r>
      <rPr>
        <sz val="9"/>
        <rFont val="Times New Roman"/>
        <family val="1"/>
      </rPr>
      <t xml:space="preserve"> (Rupees)</t>
    </r>
  </si>
  <si>
    <t>Public Sector Agency</t>
  </si>
  <si>
    <t>Acquired / concessionary prises</t>
  </si>
  <si>
    <t>Religious</t>
  </si>
  <si>
    <t>Total potable water</t>
  </si>
  <si>
    <r>
      <t xml:space="preserve">Total non-treated water     
</t>
    </r>
    <r>
      <rPr>
        <b/>
        <i/>
        <sz val="9"/>
        <rFont val="Times New Roman"/>
        <family val="1"/>
      </rPr>
      <t>(Mainly for Agriculture and Industry)</t>
    </r>
  </si>
  <si>
    <r>
      <t>Table 16.1 - Total</t>
    </r>
    <r>
      <rPr>
        <b/>
        <vertAlign val="superscript"/>
        <sz val="11"/>
        <rFont val="Times New Roman"/>
        <family val="1"/>
      </rPr>
      <t xml:space="preserve">  1 </t>
    </r>
    <r>
      <rPr>
        <b/>
        <sz val="11"/>
        <rFont val="Times New Roman"/>
        <family val="1"/>
      </rPr>
      <t xml:space="preserve"> number of permits and floor area by type of building, 2016 - 2020</t>
    </r>
  </si>
  <si>
    <t>No.of</t>
  </si>
  <si>
    <t>Floor</t>
  </si>
  <si>
    <t>Type of building</t>
  </si>
  <si>
    <t>pemits</t>
  </si>
  <si>
    <t>area</t>
  </si>
  <si>
    <t>issued</t>
  </si>
  <si>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</si>
  <si>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</si>
  <si>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</si>
  <si>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</si>
  <si>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</si>
  <si>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</si>
  <si>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</si>
  <si>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</si>
  <si>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</si>
  <si>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</si>
  <si>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</si>
  <si>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</si>
  <si>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</si>
  <si>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</si>
  <si>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0"/>
        <rFont val="Times New Roman"/>
        <family val="1"/>
      </rPr>
      <t xml:space="preserve"> Includes new buildings and additions for which permits have been issued by Municipalities and District Councils</t>
    </r>
  </si>
  <si>
    <r>
      <t xml:space="preserve"> Table 16.2 - Total </t>
    </r>
    <r>
      <rPr>
        <b/>
        <vertAlign val="superscript"/>
        <sz val="11"/>
        <rFont val="Times New Roman"/>
        <family val="1"/>
      </rPr>
      <t>1</t>
    </r>
    <r>
      <rPr>
        <b/>
        <sz val="11"/>
        <rFont val="Times New Roman"/>
        <family val="1"/>
      </rPr>
      <t xml:space="preserve"> number of permits and floor area by  region, 2016 - 2020</t>
    </r>
  </si>
  <si>
    <t>Region</t>
  </si>
  <si>
    <t xml:space="preserve">Floor </t>
  </si>
  <si>
    <t>permits</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</si>
  <si>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</si>
  <si>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</si>
  <si>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</si>
  <si>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</si>
  <si>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</si>
  <si>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</si>
  <si>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</si>
  <si>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</si>
  <si>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</si>
  <si>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</si>
  <si>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</si>
  <si>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</si>
  <si>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</si>
  <si>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</si>
  <si>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</si>
  <si>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</si>
  <si>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</si>
  <si>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t xml:space="preserve"> Table 16.3 - Total 1 number of permits and floor area by  region for residential buildings, 2016 - 2020</t>
  </si>
  <si>
    <t xml:space="preserve"> 1  Includes new buildings and additions for which permits have been issued by Municipalities and District Councils</t>
  </si>
  <si>
    <t>'Table 16.4 -  Number 1 of permits and floor area by region for non - residential buildings, 2016 - 2020</t>
  </si>
  <si>
    <t>Table 16.5 - Number of permits for residential buildings 1 by range of floor area, 2016 - 2020</t>
  </si>
  <si>
    <t xml:space="preserve">  Range of floor
 area              (sq mts)</t>
  </si>
  <si>
    <t>Urban</t>
  </si>
  <si>
    <t>Rural</t>
  </si>
  <si>
    <t xml:space="preserve"> Less than 65</t>
  </si>
  <si>
    <t xml:space="preserve"> 65-139</t>
  </si>
  <si>
    <t xml:space="preserve"> 140-299</t>
  </si>
  <si>
    <t xml:space="preserve"> 300-499</t>
  </si>
  <si>
    <t xml:space="preserve"> 500 &amp; over</t>
  </si>
  <si>
    <t xml:space="preserve">   1  Includes new buildings and additions</t>
  </si>
  <si>
    <t>Table 16.6: Monthly Construction Price Index by input categories, January to December 2020</t>
  </si>
  <si>
    <t>(Base: 1st Quarter  2018 = 100)</t>
  </si>
  <si>
    <t>Input Categories</t>
  </si>
  <si>
    <t>Weight</t>
  </si>
  <si>
    <t>Yearly Average</t>
  </si>
  <si>
    <t>Jan</t>
  </si>
  <si>
    <t>Feb</t>
  </si>
  <si>
    <t>Mar</t>
  </si>
  <si>
    <t>Apr</t>
  </si>
  <si>
    <t>Jun</t>
  </si>
  <si>
    <t>Jul</t>
  </si>
  <si>
    <t>Aug</t>
  </si>
  <si>
    <t>Sep</t>
  </si>
  <si>
    <t>Oct</t>
  </si>
  <si>
    <t>Nov</t>
  </si>
  <si>
    <t>Dec</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</si>
  <si>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</si>
  <si>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</si>
  <si>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</si>
  <si>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</si>
  <si>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</si>
  <si>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</si>
  <si>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</si>
  <si>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</si>
  <si>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</si>
  <si>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</si>
  <si>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</si>
  <si>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</si>
  <si>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</si>
  <si>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</si>
  <si>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</si>
  <si>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</si>
  <si>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</si>
  <si>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</si>
  <si>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</si>
  <si>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</si>
  <si>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</si>
  <si>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2020</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</si>
  <si>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</si>
  <si>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</si>
  <si>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</si>
  <si>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</si>
  <si>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</si>
  <si>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</si>
  <si>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</si>
  <si>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</si>
  <si>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</si>
  <si>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</si>
  <si>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</si>
  <si>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</si>
  <si>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</si>
  <si>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</si>
  <si>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</si>
  <si>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</si>
  <si>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</si>
  <si>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</si>
  <si>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</si>
  <si>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</si>
  <si>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SECTION - 17 : CLIMATE AND ENVIRONMENT</t>
  </si>
  <si>
    <t>Table 17.1 - Main environment indicators, 2019 and 2020</t>
  </si>
  <si>
    <t>Indicator</t>
  </si>
  <si>
    <t>Units</t>
  </si>
  <si>
    <t xml:space="preserve">1.  Terrestrial protected areas </t>
  </si>
  <si>
    <t>2. Marine protected areas</t>
  </si>
  <si>
    <t xml:space="preserve">3. Total Greenhouse gas (GHG) emission </t>
  </si>
  <si>
    <r>
      <t>Gg CO</t>
    </r>
    <r>
      <rPr>
        <vertAlign val="subscript"/>
        <sz val="11"/>
        <rFont val="Times New Roman"/>
        <family val="1"/>
      </rPr>
      <t>2</t>
    </r>
    <r>
      <rPr>
        <sz val="11"/>
        <rFont val="Times New Roman"/>
        <family val="1"/>
      </rPr>
      <t>-eq</t>
    </r>
  </si>
  <si>
    <t xml:space="preserve">4. Total Carbon dioxide emission </t>
  </si>
  <si>
    <t>000 tons</t>
  </si>
  <si>
    <t xml:space="preserve">5.  Per capita carbon dioxide emission </t>
  </si>
  <si>
    <t>tons</t>
  </si>
  <si>
    <t>6.  Total electricity generated</t>
  </si>
  <si>
    <t>7.  Electricity generated from renewable sources</t>
  </si>
  <si>
    <t>8.  Total primary energy requirement</t>
  </si>
  <si>
    <t>9.  Primary energy requirement from renewable sources</t>
  </si>
  <si>
    <t>10.  Per capita primary energy requirement</t>
  </si>
  <si>
    <t>11. Per capita final energy consumption</t>
  </si>
  <si>
    <t xml:space="preserve">12. Energy intensity </t>
  </si>
  <si>
    <t>13.  Forest area</t>
  </si>
  <si>
    <t>14.  Total forest area as a % of total land area</t>
  </si>
  <si>
    <t>15.  Total fish production (fresh-weight equivalent)</t>
  </si>
  <si>
    <t xml:space="preserve">16.  Irrigated land </t>
  </si>
  <si>
    <t>17.  Mean annual rainfall</t>
  </si>
  <si>
    <t>millimetres</t>
  </si>
  <si>
    <t>18.  Mean of maximum annual temperature</t>
  </si>
  <si>
    <t>degrees Celcius</t>
  </si>
  <si>
    <t>19.  Mean of minimum annual temperature</t>
  </si>
  <si>
    <t>20.  Mean annual temperature</t>
  </si>
  <si>
    <t>21.  Annual fresh water abstraction</t>
  </si>
  <si>
    <r>
      <t>Mm</t>
    </r>
    <r>
      <rPr>
        <vertAlign val="superscript"/>
        <sz val="11"/>
        <rFont val="Times New Roman"/>
        <family val="1"/>
      </rPr>
      <t>3</t>
    </r>
  </si>
  <si>
    <t>22.  Daily per capita domestic water consumption</t>
  </si>
  <si>
    <t xml:space="preserve">23.  Daily per capita total solid  waste disposed at landfill </t>
  </si>
  <si>
    <t>Kg</t>
  </si>
  <si>
    <r>
      <rPr>
        <vertAlign val="superscript"/>
        <sz val="10"/>
        <rFont val="Times New Roman"/>
        <family val="1"/>
      </rPr>
      <t>1</t>
    </r>
    <r>
      <rPr>
        <sz val="10"/>
        <rFont val="Times New Roman"/>
        <family val="1"/>
      </rPr>
      <t xml:space="preserve"> Revised</t>
    </r>
    <r>
      <rPr>
        <vertAlign val="superscript"/>
        <sz val="10"/>
        <rFont val="Times New Roman"/>
        <family val="1"/>
      </rPr>
      <t xml:space="preserve">             2</t>
    </r>
    <r>
      <rPr>
        <sz val="10"/>
        <rFont val="Times New Roman"/>
        <family val="1"/>
      </rPr>
      <t>Provisional</t>
    </r>
  </si>
  <si>
    <t>Other Environment Statistics</t>
  </si>
  <si>
    <t>23. Length of coastline</t>
  </si>
  <si>
    <t>km</t>
  </si>
  <si>
    <t>24. Length of coral reefs</t>
  </si>
  <si>
    <t>25. Area of coral reefs</t>
  </si>
  <si>
    <r>
      <t>km</t>
    </r>
    <r>
      <rPr>
        <vertAlign val="superscript"/>
        <sz val="11"/>
        <rFont val="Times New Roman"/>
        <family val="1"/>
      </rPr>
      <t>2</t>
    </r>
  </si>
  <si>
    <t>26. Lagoon areas</t>
  </si>
  <si>
    <t>27. Exclusive Economic Zone (EEZ) - Republic of Mauritius</t>
  </si>
  <si>
    <t>2.3 million</t>
  </si>
  <si>
    <r>
      <rPr>
        <vertAlign val="superscript"/>
        <sz val="10"/>
        <rFont val="Times New Roman"/>
        <family val="1"/>
      </rPr>
      <t>1</t>
    </r>
    <r>
      <rPr>
        <sz val="10"/>
        <rFont val="Times New Roman"/>
        <family val="1"/>
      </rPr>
      <t xml:space="preserve">Revised                            </t>
    </r>
    <r>
      <rPr>
        <vertAlign val="superscript"/>
        <sz val="10"/>
        <rFont val="Times New Roman"/>
        <family val="1"/>
      </rPr>
      <t>2</t>
    </r>
    <r>
      <rPr>
        <sz val="10"/>
        <rFont val="Times New Roman"/>
        <family val="1"/>
      </rPr>
      <t xml:space="preserve"> Provisional</t>
    </r>
  </si>
  <si>
    <t>Table 17.2  Monthly mean temperature, 2011 - 2020</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</si>
  <si>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</si>
  <si>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</si>
  <si>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</si>
  <si>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</si>
  <si>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</si>
  <si>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</si>
  <si>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</si>
  <si>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</si>
  <si>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</si>
  <si>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</si>
  <si>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</si>
  <si>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</si>
  <si>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</si>
  <si>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</si>
  <si>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</si>
  <si>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</si>
  <si>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</si>
  <si>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</si>
  <si>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</si>
  <si>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</si>
  <si>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</si>
  <si>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</si>
  <si>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</si>
  <si>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</si>
  <si>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</si>
  <si>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</si>
  <si>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</si>
  <si>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</si>
  <si>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</si>
  <si>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</si>
  <si>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t>Source: Mauritius Meteorological Services</t>
  </si>
  <si>
    <r>
      <rPr>
        <vertAlign val="superscript"/>
        <sz val="10"/>
        <rFont val="Times New Roman"/>
        <family val="1"/>
      </rPr>
      <t>1</t>
    </r>
    <r>
      <rPr>
        <sz val="10"/>
        <rFont val="Times New Roman"/>
        <family val="1"/>
      </rPr>
      <t xml:space="preserve"> LTM: Long term mean, 1981-2010</t>
    </r>
  </si>
  <si>
    <t>Table 17.3  Monthly mean maximum  temperature, 2011  - 2020</t>
  </si>
  <si>
    <t xml:space="preserve">            Month 
    Year</t>
  </si>
  <si>
    <t xml:space="preserve">Jan 
</t>
  </si>
  <si>
    <t xml:space="preserve">Jun 
</t>
  </si>
  <si>
    <t xml:space="preserve">Jul 
</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</si>
  <si>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</si>
  <si>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</si>
  <si>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</si>
  <si>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</si>
  <si>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</si>
  <si>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</si>
  <si>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</si>
  <si>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</si>
  <si>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</si>
  <si>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</si>
  <si>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</si>
  <si>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</si>
  <si>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t>Table 17.4  Monthly mean minimum  temperature, 2011 - 2020</t>
  </si>
  <si>
    <t xml:space="preserve">        Month 
    Year</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</si>
  <si>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</si>
  <si>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</si>
  <si>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</si>
  <si>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</si>
  <si>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</si>
  <si>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</si>
  <si>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</si>
  <si>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</si>
  <si>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</si>
  <si>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</si>
  <si>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</si>
  <si>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t>Table 17.5- Monthly mean rainfall, 2018 - 2020</t>
  </si>
  <si>
    <t>Island of Rodrigues (Pte Canon)</t>
  </si>
  <si>
    <t>Long Term Mean (1981-2010)</t>
  </si>
  <si>
    <t>Mean</t>
  </si>
  <si>
    <t>% of Long
 Term Mean</t>
  </si>
  <si>
    <t>% of Long Term Mean</t>
  </si>
  <si>
    <t>Table 17.6 - Forest area by category, 2011  - 2020</t>
  </si>
  <si>
    <t>Category</t>
  </si>
  <si>
    <t>State - owned</t>
  </si>
  <si>
    <t>Plantations</t>
  </si>
  <si>
    <t>Nature reserves</t>
  </si>
  <si>
    <t xml:space="preserve"> on mainland</t>
  </si>
  <si>
    <t xml:space="preserve"> islets</t>
  </si>
  <si>
    <t xml:space="preserve">Black River Gorges National Park </t>
  </si>
  <si>
    <r>
      <t>Bras D'Eau National Park</t>
    </r>
    <r>
      <rPr>
        <vertAlign val="superscript"/>
        <sz val="11"/>
        <rFont val="Times New Roman"/>
        <family val="1"/>
      </rPr>
      <t xml:space="preserve"> </t>
    </r>
  </si>
  <si>
    <r>
      <t>Special Reserves</t>
    </r>
    <r>
      <rPr>
        <vertAlign val="superscript"/>
        <sz val="11"/>
        <rFont val="Times New Roman"/>
        <family val="1"/>
      </rPr>
      <t xml:space="preserve"> 2</t>
    </r>
  </si>
  <si>
    <r>
      <t xml:space="preserve">     136 </t>
    </r>
    <r>
      <rPr>
        <vertAlign val="superscript"/>
        <sz val="11"/>
        <rFont val="Times New Roman"/>
        <family val="1"/>
      </rPr>
      <t>1</t>
    </r>
  </si>
  <si>
    <t xml:space="preserve">Vallée d' Osterlog Endemic Garden </t>
  </si>
  <si>
    <t xml:space="preserve">  Ramsar sites</t>
  </si>
  <si>
    <t>Rivulet Terre Rouge Bird Sanctuary</t>
  </si>
  <si>
    <t>Pointe D'Esny Wetland</t>
  </si>
  <si>
    <t xml:space="preserve">Other forest lands </t>
  </si>
  <si>
    <r>
      <t xml:space="preserve">1,316 </t>
    </r>
    <r>
      <rPr>
        <vertAlign val="superscript"/>
        <sz val="11"/>
        <rFont val="Times New Roman"/>
        <family val="1"/>
      </rPr>
      <t>1</t>
    </r>
  </si>
  <si>
    <t xml:space="preserve"> Pas Geometriques</t>
  </si>
  <si>
    <t xml:space="preserve"> Plantations</t>
  </si>
  <si>
    <t xml:space="preserve"> Leased for grazing and tree planting</t>
  </si>
  <si>
    <t>Others (mostly rocky)</t>
  </si>
  <si>
    <r>
      <t xml:space="preserve">Privately - owned lands </t>
    </r>
    <r>
      <rPr>
        <vertAlign val="superscript"/>
        <sz val="11"/>
        <rFont val="Times New Roman"/>
        <family val="1"/>
      </rPr>
      <t>3</t>
    </r>
  </si>
  <si>
    <t xml:space="preserve"> Reserves </t>
  </si>
  <si>
    <t>Mountain reserves</t>
  </si>
  <si>
    <t>River reserves</t>
  </si>
  <si>
    <t>Private reserves</t>
  </si>
  <si>
    <r>
      <t xml:space="preserve">     Other </t>
    </r>
    <r>
      <rPr>
        <vertAlign val="superscript"/>
        <sz val="11"/>
        <rFont val="Times New Roman"/>
        <family val="1"/>
      </rPr>
      <t>4</t>
    </r>
  </si>
  <si>
    <t>Source : Forestry Service, Ministry of Agro Industry and Food Security</t>
  </si>
  <si>
    <r>
      <t>1</t>
    </r>
    <r>
      <rPr>
        <sz val="11"/>
        <rFont val="Times New Roman"/>
        <family val="1"/>
      </rPr>
      <t xml:space="preserve"> Revised</t>
    </r>
  </si>
  <si>
    <r>
      <t>2 "</t>
    </r>
    <r>
      <rPr>
        <sz val="11"/>
        <rFont val="Times New Roman"/>
        <family val="1"/>
      </rPr>
      <t>Islet National Parks" renamed as</t>
    </r>
    <r>
      <rPr>
        <vertAlign val="superscript"/>
        <sz val="11"/>
        <rFont val="Times New Roman"/>
        <family val="1"/>
      </rPr>
      <t xml:space="preserve"> </t>
    </r>
    <r>
      <rPr>
        <sz val="11"/>
        <rFont val="Times New Roman"/>
        <family val="1"/>
      </rPr>
      <t>"Special Reserves" as per Native Terrestrial Biodiversity &amp; National Parks Act of 2015</t>
    </r>
  </si>
  <si>
    <r>
      <rPr>
        <vertAlign val="superscript"/>
        <sz val="11"/>
        <rFont val="Times New Roman"/>
        <family val="1"/>
      </rPr>
      <t>3</t>
    </r>
    <r>
      <rPr>
        <sz val="11"/>
        <rFont val="Times New Roman"/>
        <family val="1"/>
      </rPr>
      <t xml:space="preserve"> Current figures for privately-owned lands are crude estimates based on expert knowledge from Forestry Service. </t>
    </r>
  </si>
  <si>
    <r>
      <t>4</t>
    </r>
    <r>
      <rPr>
        <sz val="11"/>
        <rFont val="Times New Roman"/>
        <family val="1"/>
      </rPr>
      <t xml:space="preserve"> Includes plantations, forest lands, scrub and grazing lands. </t>
    </r>
  </si>
  <si>
    <r>
      <t xml:space="preserve">Table 17.7 - Forest plantations </t>
    </r>
    <r>
      <rPr>
        <b/>
        <vertAlign val="superscript"/>
        <sz val="12"/>
        <rFont val="Times New Roman"/>
        <family val="1"/>
      </rPr>
      <t>1</t>
    </r>
    <r>
      <rPr>
        <b/>
        <sz val="12"/>
        <rFont val="Times New Roman"/>
        <family val="1"/>
      </rPr>
      <t xml:space="preserve"> by type of plants, 2011 - 2020</t>
    </r>
  </si>
  <si>
    <t>Type of plant</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</si>
  <si>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</si>
  <si>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</si>
  <si>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</si>
  <si>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</si>
  <si>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</si>
  <si>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</si>
  <si>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</si>
  <si>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t>
    </r>
  </si>
  <si>
    <r>
      <t xml:space="preserve">Table 17.8 - Local production logs, poles and fuelwood, 2011 </t>
    </r>
    <r>
      <rPr>
        <sz val="13"/>
        <rFont val="Times New Roman"/>
        <family val="1"/>
      </rPr>
      <t>-</t>
    </r>
    <r>
      <rPr>
        <b/>
        <sz val="13"/>
        <rFont val="Times New Roman"/>
        <family val="1"/>
      </rPr>
      <t xml:space="preserve"> 2020</t>
    </r>
  </si>
  <si>
    <t>cubic metre (roundwood)</t>
  </si>
  <si>
    <t>Local Production</t>
  </si>
  <si>
    <t>Timber</t>
  </si>
  <si>
    <t>State Lands</t>
  </si>
  <si>
    <r>
      <t xml:space="preserve">Private Lands </t>
    </r>
    <r>
      <rPr>
        <i/>
        <vertAlign val="superscript"/>
        <sz val="12"/>
        <rFont val="Times New Roman"/>
        <family val="1"/>
      </rPr>
      <t>1</t>
    </r>
  </si>
  <si>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</si>
  <si>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</si>
  <si>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</si>
  <si>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1"/>
        <rFont val="Times New Roman"/>
        <family val="1"/>
      </rPr>
      <t>1</t>
    </r>
    <r>
      <rPr>
        <b/>
        <sz val="11"/>
        <rFont val="Times New Roman"/>
        <family val="1"/>
      </rPr>
      <t xml:space="preserve"> and removals of greenhouse gases,  2017 </t>
    </r>
    <r>
      <rPr>
        <b/>
        <vertAlign val="superscript"/>
        <sz val="11"/>
        <rFont val="Times New Roman"/>
        <family val="1"/>
      </rPr>
      <t>2</t>
    </r>
    <r>
      <rPr>
        <b/>
        <sz val="11"/>
        <rFont val="Times New Roman"/>
        <family val="1"/>
      </rPr>
      <t xml:space="preserve"> - 2020 </t>
    </r>
    <r>
      <rPr>
        <b/>
        <vertAlign val="superscript"/>
        <sz val="11"/>
        <rFont val="Times New Roman"/>
        <family val="1"/>
      </rPr>
      <t>2</t>
    </r>
  </si>
  <si>
    <t xml:space="preserve">  Greenhouse gas</t>
  </si>
  <si>
    <t>Emissions</t>
  </si>
  <si>
    <r>
      <t>Carbon Dioxide (CO</t>
    </r>
    <r>
      <rPr>
        <vertAlign val="subscript"/>
        <sz val="11"/>
        <rFont val="Times New Roman"/>
        <family val="1"/>
      </rPr>
      <t>2</t>
    </r>
    <r>
      <rPr>
        <sz val="11"/>
        <rFont val="Times New Roman"/>
        <family val="1"/>
      </rPr>
      <t xml:space="preserve">) </t>
    </r>
  </si>
  <si>
    <t>Thousand tonnes</t>
  </si>
  <si>
    <r>
      <t>Methane (CH</t>
    </r>
    <r>
      <rPr>
        <vertAlign val="subscript"/>
        <sz val="11"/>
        <rFont val="Times New Roman"/>
        <family val="1"/>
      </rPr>
      <t>4</t>
    </r>
    <r>
      <rPr>
        <sz val="11"/>
        <rFont val="Times New Roman"/>
        <family val="1"/>
      </rPr>
      <t xml:space="preserve">) </t>
    </r>
  </si>
  <si>
    <r>
      <t>Nitrous Oxide (N</t>
    </r>
    <r>
      <rPr>
        <vertAlign val="subscript"/>
        <sz val="11"/>
        <rFont val="Times New Roman"/>
        <family val="1"/>
      </rPr>
      <t>2</t>
    </r>
    <r>
      <rPr>
        <sz val="11"/>
        <rFont val="Times New Roman"/>
        <family val="1"/>
      </rPr>
      <t xml:space="preserve">O) </t>
    </r>
  </si>
  <si>
    <t xml:space="preserve">Hydrofuorocarbons (HFCs) </t>
  </si>
  <si>
    <r>
      <t>Thousand tonnes CO</t>
    </r>
    <r>
      <rPr>
        <vertAlign val="subscript"/>
        <sz val="11"/>
        <rFont val="Times New Roman"/>
        <family val="1"/>
      </rPr>
      <t>2</t>
    </r>
    <r>
      <rPr>
        <sz val="11"/>
        <rFont val="Times New Roman"/>
        <family val="1"/>
      </rPr>
      <t>-eq</t>
    </r>
  </si>
  <si>
    <r>
      <t xml:space="preserve">Total Greenhouse Gas (GHG) </t>
    </r>
    <r>
      <rPr>
        <vertAlign val="superscript"/>
        <sz val="11"/>
        <rFont val="Times New Roman"/>
        <family val="1"/>
      </rPr>
      <t>3</t>
    </r>
  </si>
  <si>
    <r>
      <t xml:space="preserve">Net GHG </t>
    </r>
    <r>
      <rPr>
        <vertAlign val="superscript"/>
        <sz val="11"/>
        <rFont val="Times New Roman"/>
        <family val="1"/>
      </rPr>
      <t>3</t>
    </r>
    <r>
      <rPr>
        <sz val="11"/>
        <rFont val="Times New Roman"/>
        <family val="1"/>
      </rPr>
      <t xml:space="preserve"> </t>
    </r>
  </si>
  <si>
    <r>
      <rPr>
        <vertAlign val="superscript"/>
        <sz val="11"/>
        <rFont val="Times New Roman"/>
        <family val="1"/>
      </rPr>
      <t>1</t>
    </r>
    <r>
      <rPr>
        <sz val="11"/>
        <rFont val="Times New Roman"/>
        <family val="1"/>
      </rPr>
      <t xml:space="preserve"> Based on 2006 Intergovernmental Panel on Climate Change (IPCC)  Guidelines of the United Nations Framework Convention on Climate Change (UNFCCC)</t>
    </r>
  </si>
  <si>
    <r>
      <rPr>
        <vertAlign val="superscript"/>
        <sz val="11"/>
        <rFont val="Times New Roman"/>
        <family val="1"/>
      </rPr>
      <t>2</t>
    </r>
    <r>
      <rPr>
        <sz val="11"/>
        <rFont val="Times New Roman"/>
        <family val="1"/>
      </rPr>
      <t xml:space="preserve"> Provisional (To be revised in First Biennal Update Report)</t>
    </r>
  </si>
  <si>
    <r>
      <rPr>
        <vertAlign val="superscript"/>
        <sz val="11"/>
        <rFont val="Times New Roman"/>
        <family val="1"/>
      </rPr>
      <t>3</t>
    </r>
    <r>
      <rPr>
        <sz val="11"/>
        <rFont val="Times New Roman"/>
        <family val="1"/>
      </rPr>
      <t xml:space="preserve"> Refers to carbon dioxide, methane, nitrous oxide and hydrofluorocarbons</t>
    </r>
  </si>
  <si>
    <t>Table 17.10 - Disposal of solid waste by type at Mare Chicose landfill site, 2014 - 2020</t>
  </si>
  <si>
    <t>Tonnes</t>
  </si>
  <si>
    <t>Waste type</t>
  </si>
  <si>
    <t>Domestic and Commercial</t>
  </si>
  <si>
    <t>Industrial
 (excl. 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</si>
  <si>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</si>
  <si>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</si>
  <si>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</si>
  <si>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</si>
  <si>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</si>
  <si>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</si>
  <si>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</si>
  <si>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</si>
  <si>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</si>
  <si>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</si>
  <si>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</si>
  <si>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</si>
  <si>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</si>
  <si>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</si>
  <si>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</si>
  <si>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</si>
  <si>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</si>
  <si>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</si>
  <si>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</si>
  <si>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</si>
  <si>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</si>
  <si>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</si>
  <si>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</si>
  <si>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</si>
  <si>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</si>
  <si>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</si>
  <si>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</si>
  <si>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</si>
  <si>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</si>
  <si>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Not Available</t>
  </si>
  <si>
    <t>Metric Tonnes</t>
  </si>
  <si>
    <t xml:space="preserve"> Type of substances</t>
  </si>
  <si>
    <t>Source: Ministry of Environment, Solid Waste Management and Climate Change</t>
  </si>
  <si>
    <t>Annual Digest of Statistics - 2020</t>
  </si>
  <si>
    <t>Estimated resident population of Mauritius as at 31st December 2019 &amp; 2020</t>
  </si>
  <si>
    <t>Evolution of the resident population of the Republic of Mauritius as from the 2011 census to 1st July 2020</t>
  </si>
  <si>
    <t>Estimated resident population by geographical district, sex and density - Republic of Mauritius, 2019 &amp; 2020 (Mid-year estimates)</t>
  </si>
  <si>
    <t>Estimated resident population by geographical district, sex and density - Republic of Mauritius, 2019 &amp; 2021 (End of year estimates)</t>
  </si>
  <si>
    <t>Estimated resident population by urban/rural residence and sex - Republic of Mauritius, 2019&amp; 2020 (Mid-year estimates)</t>
  </si>
  <si>
    <t>Estimated resident population by urban/rural residence and sex - Republic of Mauritius, 2019 &amp; 2020 (End of  year estimates)</t>
  </si>
  <si>
    <t>Estimated resident population by age group and sex - Republic of Mauritius, 2019 &amp; 2020 (Mid-year estimates)</t>
  </si>
  <si>
    <t>Estimated resident population by age group and sex - Island of Mauritius, 2019 &amp; 2020 (Mid-year estimates)</t>
  </si>
  <si>
    <t>Distribution of the resident population by selected age group and sex - Republic of Mauritius, 2019 &amp; 2020(Mid-year estimates)</t>
  </si>
  <si>
    <t>Distribution of the resident population by selected age group and sex - Island of Mauritius, 2019 &amp; 2020 (Mid-year estimates)</t>
  </si>
  <si>
    <t>Growth of the resident population and vital statistics - Republic of Mauritius, 2011 - 2020</t>
  </si>
  <si>
    <t>Growth of the resident population and vital statistics - Island of Mauritius, 2011 - 2020</t>
  </si>
  <si>
    <t>Growth of the resident population and vital statistics - Island of Rodrigues, 2011 - 2020</t>
  </si>
  <si>
    <t>Rate of increase of the population of Mauritius compared with other countries, 2010 - 2019</t>
  </si>
  <si>
    <t>Population and vital statistics - Republic of Mauritius, 1985 - 2020</t>
  </si>
  <si>
    <t>Population and vital statistics - Island of Mauritius, 1979 - 2020</t>
  </si>
  <si>
    <t>Population and vital statistics - Island of Rodrigues, 1985 - 2020</t>
  </si>
  <si>
    <t>Population and vital statistics rates - Republic of Mauritius, 1985 - 2020</t>
  </si>
  <si>
    <t>Population and vital statistics rates - Island of Mauritius, 1979 - 2020</t>
  </si>
  <si>
    <t>Population and vital statistics rates - Island of Rodrigues, 1985 - 2020</t>
  </si>
  <si>
    <t>Registered vital statistics by sex - Republic of Mauritius, 2001 - 2020</t>
  </si>
  <si>
    <t>Registered vital statistics by geographical district - Republic of Mauritius, 2019 &amp;  2020</t>
  </si>
  <si>
    <t>Vital statistics by month of registration - Republic of Mauritius and Island of Mauritius, 2020</t>
  </si>
  <si>
    <t>Age specific fertility rates by age of mother and live birth order - Republic of Mauritius, 2019 &amp; 2020</t>
  </si>
  <si>
    <t>Age specific fertility rates by age of mother and live birth order - Island of Mauritius, 2019 &amp; 2020</t>
  </si>
  <si>
    <t>Fertility rates - Republic of Mauritius and Island of Mauritius, 2019 &amp; 2020</t>
  </si>
  <si>
    <t>Marriages by type of marriage celebration and month - Republic of Mauritius, 2020</t>
  </si>
  <si>
    <t>Marriages by type of marriage celebration and district - Republic of Mauritius, 2020</t>
  </si>
  <si>
    <t>Deaths by age group and sex - Republic of Mauritius, Island of Mauritius and Island of Rodrigues, 2020</t>
  </si>
  <si>
    <t>Infant deaths by age and sex - Republic of Mauritius, Island of Mauritius and Island of Rodrigues, 2020</t>
  </si>
  <si>
    <t>Under one year mortality rates - Republic of Mauritius, Island of Mauritius &amp; Island of Rodrigues, 2011 - 2020</t>
  </si>
  <si>
    <t>Deaths by cause - Republic of Mauritius, 2020</t>
  </si>
  <si>
    <t>Deaths by cause - Island of Mauritius, 2020</t>
  </si>
  <si>
    <t>Deaths by cause - Island of Rodrigues, 2020</t>
  </si>
  <si>
    <t>Projections of the resident population by sex - Republic of Mauritius, 2020- 2060</t>
  </si>
  <si>
    <t>Passenger traffic - Island of Mauritius, 2008 - 2020</t>
  </si>
  <si>
    <t>Passenger traffic- Island of Mauritius,by country of embarkation or country of disembarkation, 2020</t>
  </si>
  <si>
    <t>Tourist arrivals by mode of transport and tourist nights spent during period, 2009 - 2020</t>
  </si>
  <si>
    <t>Tourist arrivals by country of residence, 2013 - 2020</t>
  </si>
  <si>
    <t>Tourist nights by country of residence of tourist, 2013 - 2020</t>
  </si>
  <si>
    <t>Hotels, rooms and bed places, 2010 - 2020</t>
  </si>
  <si>
    <t>Monthly occupancy rates in large hotels, 2019 &amp; 2020</t>
  </si>
  <si>
    <t>Health Infrastucture and selected personnel  (as at 31st December) -Republic of Mauritius, 2016 -2020</t>
  </si>
  <si>
    <t>Statistics of government hospitals - Island of Mauritius, 2014 - 2020</t>
  </si>
  <si>
    <t>Notifiable, contagious or communicable diseases - Republic of Mauritius, 2018  - 2020</t>
  </si>
  <si>
    <t>Budgetary Central Government Operations, 2015/16 - 2019/20</t>
  </si>
  <si>
    <t>Budgetary Central Government Revenue, 2015/16 - 2019/20</t>
  </si>
  <si>
    <t>Budgetary Central Government Expense by economic type and Acquisition of nonfinancial assets, 2015/16 - 2019/20</t>
  </si>
  <si>
    <t>Budgetary Central Government Expenditure by function,  2015/16 - 2019/20</t>
  </si>
  <si>
    <t>Sectoral Balance Sheet of Bank of Mauritius, 2019-2020</t>
  </si>
  <si>
    <t>Gross Official International Reserves, 2017-2020</t>
  </si>
  <si>
    <t>Components and sources of Monetary Base: December 2017 - December 2020</t>
  </si>
  <si>
    <t xml:space="preserve"> Bank Loans to Other Nonfinancial Corporations, Households and Other Sectors1:  2018- 2020</t>
  </si>
  <si>
    <t>Principal Interest Rates: December  2019 - December 2020</t>
  </si>
  <si>
    <t>Maubank  2016 - 2020</t>
  </si>
  <si>
    <t>Assets and Liabilities of the Mauritius Housing Company Ltd.  (at end of Dec), 2016 - 2020</t>
  </si>
  <si>
    <t>Assets and Liabilities of the Sugar Insurance Fund Board, (at end of December), 2016 -2020</t>
  </si>
  <si>
    <t>Distribution of assets of Insurance Companies -  Year 2017-2020</t>
  </si>
  <si>
    <t>Distribution of Equity and Liabilities of Insurance Companies - Year 2017-2020</t>
  </si>
  <si>
    <t>Main National Accounts aggregates, 2017 - 2020</t>
  </si>
  <si>
    <t>Growth rates and ratios, 2017 - 2020</t>
  </si>
  <si>
    <t>Gross Value Added by industry group at current basic prices, 2017 - 2020</t>
  </si>
  <si>
    <t>Gross Value added by industry group at current basic prices for General Government, 2017 - 2020</t>
  </si>
  <si>
    <t>Gross Value Added at current basic prices - sectoral real growth rates (% over previous year), 2017 - 2019</t>
  </si>
  <si>
    <t>Gross Value Added at current prices - sectoral deflators (% over previous year), 2017 - 2020</t>
  </si>
  <si>
    <t>Expenditure on Gross Domestic product at current prices, 2017- 2020</t>
  </si>
  <si>
    <t>National Disposable Income and its appropriation at current prices, 2017 - 2020</t>
  </si>
  <si>
    <t xml:space="preserve">Gross Fixed Capital Formation at current prices by type and use, 2017-2020
</t>
  </si>
  <si>
    <t>Gross Fixed Capital Formation - Annual real growth rates (%) by type and use, 2017 - 2020</t>
  </si>
  <si>
    <t>Gross Fixed Capital Formation - Deflators (% over previous year), 2017 - 2020</t>
  </si>
  <si>
    <t>Gross  Fixed Capital Formation by industrial use and sector, 2017 - 2020</t>
  </si>
  <si>
    <t xml:space="preserve"> Balance of Payments calendar year of 2019-2020</t>
  </si>
  <si>
    <t>Summary of External Trade, 2015 - 2020</t>
  </si>
  <si>
    <t>Price indices of exports and imports and terms of trade, 2018 - 2020</t>
  </si>
  <si>
    <t>Annual % change in prices of Imports by section, 2018 - 2020</t>
  </si>
  <si>
    <t>Exports of goods by section, 2015 - 2020</t>
  </si>
  <si>
    <t>Domestic exports by main commodities by section, 2015 - 2020</t>
  </si>
  <si>
    <t>Exports of goods by main countries of destination, 2015 - 2020</t>
  </si>
  <si>
    <t>Total imports by section / main commodities, 2015 - 2020</t>
  </si>
  <si>
    <t>Imports of selected commodities, quantity, 2015 - 2020</t>
  </si>
  <si>
    <t>Total imports by main countries of origin, 2015 - 2020</t>
  </si>
  <si>
    <t>Labour force, Employment and Unemployment, 16 years and over, 2013 - 2020</t>
  </si>
  <si>
    <t>Employment in large establishments by major industrial group, March 2018 - March 2020</t>
  </si>
  <si>
    <t>Employment in large establishments by sector, March 2018 - March 2020</t>
  </si>
  <si>
    <t>Average monthly earnings in large establishments by industrial group, March 2018 - March 2020</t>
  </si>
  <si>
    <t>Average monthly earnings in large establishments by industrial group for employees on monthly rates of pay, March 2017 - March 2019</t>
  </si>
  <si>
    <t>Average daily earnings (Rupees) in large establishments by industrial group for employees on daily rates of pay, March 2017 - March 2019</t>
  </si>
  <si>
    <t>Average monthly earnings (Rupees) in EOE by industrial group for employees exclusively on monthly rates of pay, March 2017 - March 2019</t>
  </si>
  <si>
    <t>Average daily earnings (Rupees) in EOE by industrial group for employees exclusively on daily rates of pay, March 2017 - March 2019</t>
  </si>
  <si>
    <t>Minimum wages per month as prescribed by Ministry of Labour, Human Resource Development and Training for specified occupations in principal industries, 2017 - 2020</t>
  </si>
  <si>
    <t>Earnings per month for typical occupations in selected industries (excluding Government),  2019 - 2020</t>
  </si>
  <si>
    <t>Minimum and maximum salary rates per month of specified occupations in Ministry/Department,  2016</t>
  </si>
  <si>
    <t>Average wages/salaries per month of selected occupations in Government Services, 2019 - 2020</t>
  </si>
  <si>
    <t>Social Benefits, Republic of Mauritius, 2016/17 -2019/20</t>
  </si>
  <si>
    <t>Social Benefits, Island of Mauritius, 2016/17 -2019/20</t>
  </si>
  <si>
    <t>Social Benefits, Island of Rodrigues, 2016/17 -2019/20</t>
  </si>
  <si>
    <t>Contribution to the National Pensions Fund (NPF), Republic of Mauritius, 2016/17 -2019/20</t>
  </si>
  <si>
    <t>Contribution to the National Savings Fund (NSF), Republic of Mauritius, 2016/17 -2019/20</t>
  </si>
  <si>
    <t>Number of pre-primary schools, enrolment and personnel by district and sex, 2020</t>
  </si>
  <si>
    <t>Number of pre-primary schools, enrolment and personnel by zone and sex, 2020</t>
  </si>
  <si>
    <t>Primary Education - Number of schools, pupils, personnel and pupil/teacher ratio, 2016-2020</t>
  </si>
  <si>
    <t>Enrolment in primary schools by district and grade, 2020</t>
  </si>
  <si>
    <t>Enrolment in primary schools by type of administration, grade and sex, 2018 - 2020 - Republic of Mauritius</t>
  </si>
  <si>
    <t>Certificate of Primary Education (CPE) examination results - Primary School Achievement Certificate (PSAC) Assessment results - Republic of Mauritius, 2007 - 2020</t>
  </si>
  <si>
    <t>Secondary Education - Number of schools, pupils, personnel and pupil/teacher ratio, 2016 - 2020</t>
  </si>
  <si>
    <t>Enrolment in secondary schools (general stream) by geographical district and grade, 2020</t>
  </si>
  <si>
    <t>Enrolment in secondary schools (academic stream) by zone and grade, 2020</t>
  </si>
  <si>
    <t xml:space="preserve">Enrolment in secondary schools (general stream) by type of administration, grade and sex,  2018 - 2020, Republic of Mauritius </t>
  </si>
  <si>
    <t>Cambridge School Certificate (SC) examination results - Republic of Mauritius, 2009 - 2020</t>
  </si>
  <si>
    <t>Pre-vocational Education - Number of schools, pupils, staff and pupil/teacher ratio, 2016 - 2020</t>
  </si>
  <si>
    <t>Enrolment in schools offering pre-vocational education by district, sex and year of study, 2020</t>
  </si>
  <si>
    <t>Enrolment in schools offering pre-vocational education by zone, sex and year of study, 2020</t>
  </si>
  <si>
    <t>Enrolment in schools offering pre-vocational education by type of administration, age, sex and  year of study, 2020</t>
  </si>
  <si>
    <t>University of Mauritius - Enrolment by course level, faculty, sex and year of study, 2020 / 2021</t>
  </si>
  <si>
    <t>University of Technology - Mauritius : Enrolment by school, course level, year of study and sex, 2020/2021</t>
  </si>
  <si>
    <t>University of Technology - Mauritius : Enrolment  by mode of study,  school and sex, 2020/2021</t>
  </si>
  <si>
    <t>Mauritius Institute of Health - Enrolment by course level and sex, 2020/2021</t>
  </si>
  <si>
    <t>Mauritius Institute of Education - Enrolment by course level, mode of study (full-time) and sex, 2020/2021</t>
  </si>
  <si>
    <t>Mauritius Institute of Education - Enrolment by course level, mode of study (part -time) and sex, 2020/2021</t>
  </si>
  <si>
    <t>Mahatma Gandhi Institute  - Enrolment by course level, mode of study and sex, 2020/2021</t>
  </si>
  <si>
    <t>Open University of Mauritius - Enrolment by Distance/Full Time Education by course level and sex, 2020/2021</t>
  </si>
  <si>
    <t>Universite des Mascareignes- Enrolment by field, year of study and sex, 2020/2021</t>
  </si>
  <si>
    <t>Fashion and Design Institute - Enrolment by faculty, course level, field of study and sex, 2020/2021</t>
  </si>
  <si>
    <t>Enrolment in Post-Secondary Institutions, 2020 / 2021</t>
  </si>
  <si>
    <t>Motor vehicles registered, 2017 - 2020</t>
  </si>
  <si>
    <t>Registration of new motor vehicles, 2017- 2020</t>
  </si>
  <si>
    <t>Motor vehicles off the road, 2017 - 2020</t>
  </si>
  <si>
    <t>Bus operational statistics, 2017- 2020</t>
  </si>
  <si>
    <t>Sea transport, 2017-2020</t>
  </si>
  <si>
    <t>Air transport, 2017-2020</t>
  </si>
  <si>
    <t>Telephone service (end of period), 2016 - 2020</t>
  </si>
  <si>
    <t>Broadcasting services (end of period), 2016 - 2020</t>
  </si>
  <si>
    <t>Effective area under cultivation (hectares), 2015 - 2020</t>
  </si>
  <si>
    <t>Agriculture : production of main crops, 2015 - 2020</t>
  </si>
  <si>
    <t>Fisheries statistics, 2015 - 2020</t>
  </si>
  <si>
    <t>Livestock slaughtered, 2016 - 2020</t>
  </si>
  <si>
    <t>Sugar industry - cane cultivation, 2014 - 2020</t>
  </si>
  <si>
    <t>Sugar manufacture, 2015 - 2020</t>
  </si>
  <si>
    <t>Industry: Production of selected commodities,  2014 - 2020</t>
  </si>
  <si>
    <t>Energy &amp; Water Indicators, 2016 - 2020</t>
  </si>
  <si>
    <t>Energy balance, 2020</t>
  </si>
  <si>
    <t>Electricity sold by type of tariff, 2019 - 2020</t>
  </si>
  <si>
    <t>Average monthly potable water production (Mm3), 2016-2020 (Island of Mauritius)</t>
  </si>
  <si>
    <t>Water sales by tariff of subscriber, 2019-2020 ( Island of Mauritius )</t>
  </si>
  <si>
    <t>Total number of permits and floor area by type of building, 2016 - 2020</t>
  </si>
  <si>
    <t>Total number of permits and floor area by region, 2016 - 2020</t>
  </si>
  <si>
    <t>Total number of permits and floor area by region for residential buildings, 2016 - 2020</t>
  </si>
  <si>
    <t>Total number of permits and floor area by region for non-residential buildings, 2016 - 2020</t>
  </si>
  <si>
    <t>Number of permits for residential buildings by range of floor area, 2016 - 2020</t>
  </si>
  <si>
    <t>Monthly Construction Price Index by input categories, January -  December 2020</t>
  </si>
  <si>
    <t>Monthly Construction Price Index by work categories, January - December 2020</t>
  </si>
  <si>
    <t>Main environment indicators, 2019 and 2020</t>
  </si>
  <si>
    <t>Monthly mean temperature 2011 - 2020</t>
  </si>
  <si>
    <t>Monthly mean maximum temperature 2011 - 2020</t>
  </si>
  <si>
    <t>Monthly mean minimum temperature 2011 - 2020</t>
  </si>
  <si>
    <t xml:space="preserve">Forest area by category, 2011 - 2020     </t>
  </si>
  <si>
    <t>Forest plantations by type of plants, 2010 - 2020</t>
  </si>
  <si>
    <t>Local production logs, poles and fuelwood, 2011 - 2020</t>
  </si>
  <si>
    <t>Total emissions and removals of greenhouse gases, 2017 - 2020</t>
  </si>
  <si>
    <t>Disposal of Solid waste  by type at Mare Chicose landfill site, 2014 - 2020</t>
  </si>
  <si>
    <t>Table 8.4 - Monthly Consumer Price Index, July 2007 - December 2020</t>
  </si>
  <si>
    <t>Month</t>
  </si>
  <si>
    <t>Base: July 2006-
June 2007 = 100</t>
  </si>
  <si>
    <t>Base: Jan - Dec 2012 = 100</t>
  </si>
  <si>
    <t>Base: Jan - Dec 2017 = 100</t>
  </si>
  <si>
    <t>Yearly average</t>
  </si>
  <si>
    <t>Table 8.5 - Inflation rate (%), 1975 - 2020</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</si>
  <si>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</si>
  <si>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</si>
  <si>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</si>
  <si>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</si>
  <si>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</si>
  <si>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</si>
  <si>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</si>
  <si>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</si>
  <si>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</si>
  <si>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</si>
  <si>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</si>
  <si>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</si>
  <si>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</si>
  <si>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</si>
  <si>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</si>
  <si>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</si>
  <si>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</si>
  <si>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</si>
  <si>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</si>
  <si>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</si>
  <si>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</si>
  <si>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</si>
  <si>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</si>
  <si>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</si>
  <si>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</si>
  <si>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</si>
  <si>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</si>
  <si>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</si>
  <si>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</si>
  <si>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</si>
  <si>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</si>
  <si>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</si>
  <si>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</si>
  <si>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</si>
  <si>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</si>
  <si>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</si>
  <si>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</si>
  <si>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</si>
  <si>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</si>
  <si>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</si>
  <si>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</si>
  <si>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</si>
  <si>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</si>
  <si>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</si>
  <si>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</si>
  <si>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</si>
  <si>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</si>
  <si>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2019 - 2020</t>
  </si>
  <si>
    <t>Table 8.6 - Monthly sub-indices by division of consumption expenditure, January - December 2020</t>
  </si>
  <si>
    <t>Base: January - December 2017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</si>
  <si>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</si>
  <si>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</si>
  <si>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</si>
  <si>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</si>
  <si>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</si>
  <si>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</si>
  <si>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</si>
  <si>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</si>
  <si>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</si>
  <si>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</si>
  <si>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</si>
  <si>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</si>
  <si>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</si>
  <si>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</si>
  <si>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</si>
  <si>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09</t>
  </si>
  <si>
    <t>Recreation and culture</t>
  </si>
  <si>
    <t>10</t>
  </si>
  <si>
    <t>Restaurants and hotels</t>
  </si>
  <si>
    <t>Miscellaneous goods and services</t>
  </si>
  <si>
    <t>EQUIVALENT PURCHASING POWER</t>
  </si>
  <si>
    <t>Monthly Consumer Price Index, July 2007 - December 2020</t>
  </si>
  <si>
    <t>Inflation rate (%), 1975 - 2020</t>
  </si>
  <si>
    <t>Monthly sub-indices by division of consumption expenditure, January-  December 2020</t>
  </si>
  <si>
    <t>SECTION 8 - CONSUMER PRICE INDEX</t>
  </si>
  <si>
    <t>Table 8.1 - Consumer Price Index, 1963 - 1976 : Yearly Average</t>
  </si>
  <si>
    <t>(Base : January - June 1962 = 100)</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</si>
  <si>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</si>
  <si>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</si>
  <si>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</si>
  <si>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</si>
  <si>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</si>
  <si>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</si>
  <si>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</si>
  <si>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</si>
  <si>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</si>
  <si>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</si>
  <si>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</si>
  <si>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</si>
  <si>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</si>
  <si>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</si>
  <si>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</si>
  <si>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</si>
  <si>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</si>
  <si>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</si>
  <si>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</si>
  <si>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Table 8.3 - Monthly Consumer Price Index, July 1997 - June 2007</t>
  </si>
  <si>
    <t>Base: July 1996 - June 1997 = 100</t>
  </si>
  <si>
    <t xml:space="preserve">Base: July 2001 - 
June 2002 = 100
</t>
  </si>
  <si>
    <t>Consumer Price Index, 1963 - 1976 : Yearly Average</t>
  </si>
  <si>
    <t>Consumer Price Index, 1976 - 1996</t>
  </si>
  <si>
    <t>Monthly Consumer Price Index, July 1997 - June 2007</t>
  </si>
  <si>
    <t>Table 9.7 - EOE exports by main section / commodity, 2016 - 2020</t>
  </si>
  <si>
    <r>
      <t xml:space="preserve">2019 </t>
    </r>
    <r>
      <rPr>
        <b/>
        <vertAlign val="superscript"/>
        <sz val="10.5"/>
        <rFont val="Times New Roman"/>
        <family val="1"/>
      </rPr>
      <t>1</t>
    </r>
  </si>
  <si>
    <r>
      <t xml:space="preserve">2020 </t>
    </r>
    <r>
      <rPr>
        <b/>
        <vertAlign val="superscript"/>
        <sz val="10.5"/>
        <rFont val="Times New Roman"/>
        <family val="1"/>
      </rPr>
      <t>2</t>
    </r>
  </si>
  <si>
    <t>Table 9.8 - EOE  exports by main countries of destination, 2016 - 2020</t>
  </si>
  <si>
    <t>Table 9.11 - EOE  imports by main section / commodity, 2016 - 2020</t>
  </si>
  <si>
    <r>
      <t>Table 15.7 -Number of large establishments</t>
    </r>
    <r>
      <rPr>
        <b/>
        <vertAlign val="superscript"/>
        <sz val="11"/>
        <rFont val="Times New Roman"/>
        <family val="1"/>
      </rPr>
      <t>1</t>
    </r>
    <r>
      <rPr>
        <b/>
        <sz val="11"/>
        <rFont val="Times New Roman"/>
        <family val="1"/>
      </rPr>
      <t xml:space="preserve">  by Industry group, March 2018 - March 2020</t>
    </r>
  </si>
  <si>
    <r>
      <t xml:space="preserve">2018 </t>
    </r>
    <r>
      <rPr>
        <b/>
        <vertAlign val="superscript"/>
        <sz val="10"/>
        <rFont val="Times New Roman"/>
        <family val="1"/>
      </rPr>
      <t>2</t>
    </r>
  </si>
  <si>
    <t>Food products</t>
  </si>
  <si>
    <t>Wearing apparel</t>
  </si>
  <si>
    <t>Leather and related products</t>
  </si>
  <si>
    <t>Of which:   Footwear</t>
  </si>
  <si>
    <t>Wood and of products of wood and cork, except furniture; Articles of straw and plaiting materials</t>
  </si>
  <si>
    <t>Paper and paper products</t>
  </si>
  <si>
    <t>Printing and reproduction of recorded media</t>
  </si>
  <si>
    <t>Coke and refined petroleum products / Chemicals and chemical products / Basic pharmaceutical products and pharmaceutical preparations</t>
  </si>
  <si>
    <t>Rubber and plastic products</t>
  </si>
  <si>
    <t>Other non-metallic mineral products</t>
  </si>
  <si>
    <t>Basic metals</t>
  </si>
  <si>
    <t>Fabricated metal products, except machinery and equipment</t>
  </si>
  <si>
    <t>Computer, electronic and optical products</t>
  </si>
  <si>
    <t>Electrical equipment</t>
  </si>
  <si>
    <t>Machinery and equipment n.e.c.</t>
  </si>
  <si>
    <t>Motor vehicles, trailers and semi-trailers / Other transport equipment</t>
  </si>
  <si>
    <t xml:space="preserve">Furniture </t>
  </si>
  <si>
    <t>Of which:   Jewellery, bijouterie and related articles</t>
  </si>
  <si>
    <t>Repair and installation of machinery and equipment</t>
  </si>
  <si>
    <t>Industrial Sector</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</si>
  <si>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</si>
  <si>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 xml:space="preserve"> * Source: Survey of Employment and Earnings in Large (employing 10 or more persons) as at March of each year  </t>
  </si>
  <si>
    <t>Table 15.9 - Productivity and unit labour cost indices (Manufacturing Sector), 2007-2020</t>
  </si>
  <si>
    <t>Index  Year 2007 = 100</t>
  </si>
  <si>
    <t xml:space="preserve">  Production index (A)</t>
  </si>
  <si>
    <t xml:space="preserve">  Employment index (B)</t>
  </si>
  <si>
    <t xml:space="preserve"> Capital index         (C)</t>
  </si>
  <si>
    <t xml:space="preserve">  Labour cost index (D)</t>
  </si>
  <si>
    <t xml:space="preserve">  Labour productivity index (A/B)</t>
  </si>
  <si>
    <t xml:space="preserve">  Capital productivity index (A/C)</t>
  </si>
  <si>
    <t xml:space="preserve">  Unit labour cost index (D/A)</t>
  </si>
  <si>
    <t>Note: The indices have been computed using GDP and Vadded based on the results of the 2013 CEA</t>
  </si>
  <si>
    <t xml:space="preserve">Source:  PRB report 2016 </t>
  </si>
  <si>
    <r>
      <t xml:space="preserve">(m </t>
    </r>
    <r>
      <rPr>
        <b/>
        <vertAlign val="superscript"/>
        <sz val="10"/>
        <rFont val="Times New Roman"/>
        <family val="1"/>
      </rPr>
      <t>2</t>
    </r>
    <r>
      <rPr>
        <b/>
        <sz val="10"/>
        <rFont val="Times New Roman"/>
        <family val="1"/>
      </rPr>
      <t>)</t>
    </r>
  </si>
  <si>
    <r>
      <t xml:space="preserve">(m </t>
    </r>
    <r>
      <rPr>
        <vertAlign val="superscript"/>
        <sz val="10"/>
        <rFont val="Times New Roman"/>
        <family val="1"/>
      </rPr>
      <t>2</t>
    </r>
    <r>
      <rPr>
        <sz val="10"/>
        <rFont val="Times New Roman"/>
        <family val="1"/>
      </rPr>
      <t>)</t>
    </r>
  </si>
  <si>
    <r>
      <t xml:space="preserve">2019 </t>
    </r>
    <r>
      <rPr>
        <b/>
        <vertAlign val="superscript"/>
        <sz val="10"/>
        <rFont val="Times New Roman"/>
        <family val="1"/>
      </rPr>
      <t>1</t>
    </r>
  </si>
  <si>
    <r>
      <rPr>
        <b/>
        <i/>
        <vertAlign val="superscript"/>
        <sz val="9"/>
        <rFont val="Times New Roman"/>
        <family val="1"/>
      </rPr>
      <t>1</t>
    </r>
    <r>
      <rPr>
        <b/>
        <i/>
        <sz val="9"/>
        <rFont val="Times New Roman"/>
        <family val="1"/>
      </rPr>
      <t xml:space="preserve"> /Preliminary estimates.</t>
    </r>
  </si>
  <si>
    <r>
      <rPr>
        <b/>
        <i/>
        <vertAlign val="superscript"/>
        <sz val="9"/>
        <rFont val="Times New Roman"/>
        <family val="1"/>
      </rPr>
      <t>1</t>
    </r>
    <r>
      <rPr>
        <b/>
        <i/>
        <sz val="9"/>
        <rFont val="Times New Roman"/>
        <family val="1"/>
      </rPr>
      <t>/Provisional</t>
    </r>
  </si>
  <si>
    <r>
      <rPr>
        <b/>
        <i/>
        <vertAlign val="superscript"/>
        <sz val="8"/>
        <rFont val="Times New Roman"/>
        <family val="1"/>
      </rPr>
      <t>1</t>
    </r>
    <r>
      <rPr>
        <b/>
        <i/>
        <sz val="8"/>
        <rFont val="Times New Roman"/>
        <family val="1"/>
      </rPr>
      <t>/Provisional</t>
    </r>
  </si>
  <si>
    <r>
      <t xml:space="preserve">  </t>
    </r>
    <r>
      <rPr>
        <b/>
        <i/>
        <vertAlign val="superscript"/>
        <sz val="8"/>
        <rFont val="Times New Roman"/>
        <family val="1"/>
      </rPr>
      <t>1</t>
    </r>
    <r>
      <rPr>
        <b/>
        <i/>
        <sz val="8"/>
        <rFont val="Times New Roman"/>
        <family val="1"/>
      </rPr>
      <t>/Provisional</t>
    </r>
  </si>
  <si>
    <r>
      <rPr>
        <b/>
        <i/>
        <vertAlign val="superscript"/>
        <sz val="8"/>
        <rFont val="Times New Roman"/>
        <family val="1"/>
      </rPr>
      <t>1</t>
    </r>
    <r>
      <rPr>
        <b/>
        <i/>
        <sz val="8"/>
        <rFont val="Times New Roman"/>
        <family val="1"/>
      </rPr>
      <t>/Revised               2/ Provisional</t>
    </r>
  </si>
  <si>
    <r>
      <rPr>
        <b/>
        <i/>
        <vertAlign val="superscript"/>
        <sz val="8"/>
        <rFont val="Times New Roman"/>
        <family val="1"/>
      </rPr>
      <t>1</t>
    </r>
    <r>
      <rPr>
        <b/>
        <i/>
        <sz val="8"/>
        <rFont val="Times New Roman"/>
        <family val="1"/>
      </rPr>
      <t xml:space="preserve"> /Revised     </t>
    </r>
    <r>
      <rPr>
        <b/>
        <i/>
        <vertAlign val="superscript"/>
        <sz val="8"/>
        <rFont val="Times New Roman"/>
        <family val="1"/>
      </rPr>
      <t>2</t>
    </r>
    <r>
      <rPr>
        <b/>
        <i/>
        <sz val="8"/>
        <rFont val="Times New Roman"/>
        <family val="1"/>
      </rPr>
      <t>/Provisional</t>
    </r>
  </si>
  <si>
    <r>
      <t xml:space="preserve">Statistical discrepancies </t>
    </r>
    <r>
      <rPr>
        <vertAlign val="superscript"/>
        <sz val="9"/>
        <rFont val="Times New Roman"/>
        <family val="1"/>
      </rPr>
      <t>4</t>
    </r>
  </si>
  <si>
    <r>
      <t xml:space="preserve">  Taxes on products (net of subsidies) </t>
    </r>
    <r>
      <rPr>
        <b/>
        <vertAlign val="superscript"/>
        <sz val="9"/>
        <rFont val="Times New Roman"/>
        <family val="1"/>
      </rPr>
      <t>3</t>
    </r>
  </si>
  <si>
    <r>
      <t xml:space="preserve"> 2. Taxes on products (net of subsidies) </t>
    </r>
    <r>
      <rPr>
        <b/>
        <vertAlign val="superscript"/>
        <sz val="10"/>
        <rFont val="Times New Roman"/>
        <family val="1"/>
      </rPr>
      <t>3</t>
    </r>
  </si>
  <si>
    <r>
      <rPr>
        <b/>
        <i/>
        <vertAlign val="superscript"/>
        <sz val="8"/>
        <rFont val="Times New Roman"/>
        <family val="1"/>
      </rPr>
      <t xml:space="preserve">1 </t>
    </r>
    <r>
      <rPr>
        <b/>
        <i/>
        <sz val="8"/>
        <rFont val="Times New Roman"/>
        <family val="1"/>
      </rPr>
      <t xml:space="preserve">/Revised     </t>
    </r>
    <r>
      <rPr>
        <b/>
        <i/>
        <vertAlign val="superscript"/>
        <sz val="8"/>
        <rFont val="Arial"/>
        <family val="2"/>
      </rPr>
      <t/>
    </r>
  </si>
  <si>
    <r>
      <rPr>
        <b/>
        <i/>
        <vertAlign val="superscript"/>
        <sz val="8"/>
        <rFont val="Times New Roman"/>
        <family val="1"/>
      </rPr>
      <t>2</t>
    </r>
    <r>
      <rPr>
        <b/>
        <i/>
        <sz val="8"/>
        <rFont val="Times New Roman"/>
        <family val="1"/>
      </rPr>
      <t xml:space="preserve"> /Provisional</t>
    </r>
  </si>
  <si>
    <r>
      <rPr>
        <b/>
        <i/>
        <vertAlign val="superscript"/>
        <sz val="8"/>
        <rFont val="Times New Roman"/>
        <family val="1"/>
      </rPr>
      <t>3</t>
    </r>
    <r>
      <rPr>
        <b/>
        <i/>
        <sz val="8"/>
        <rFont val="Times New Roman"/>
        <family val="1"/>
      </rPr>
      <t xml:space="preserve"> /Source: Ministry of Finance, Economic Planning and Development </t>
    </r>
  </si>
  <si>
    <r>
      <t>Table 6.4: Bank Loans to Other Nonfinancial Corporations, Households and Other Sectors</t>
    </r>
    <r>
      <rPr>
        <b/>
        <vertAlign val="superscript"/>
        <sz val="12"/>
        <rFont val="Times New Roman"/>
        <family val="1"/>
      </rPr>
      <t>1</t>
    </r>
    <r>
      <rPr>
        <b/>
        <sz val="12"/>
        <rFont val="Times New Roman"/>
        <family val="1"/>
      </rPr>
      <t>:  2018- 2020</t>
    </r>
  </si>
  <si>
    <r>
      <rPr>
        <vertAlign val="superscript"/>
        <sz val="11"/>
        <rFont val="Times New Roman"/>
        <family val="1"/>
      </rPr>
      <t>1</t>
    </r>
    <r>
      <rPr>
        <sz val="11"/>
        <rFont val="Times New Roman"/>
        <family val="1"/>
      </rPr>
      <t xml:space="preserve"> Bank loans include </t>
    </r>
    <r>
      <rPr>
        <u/>
        <sz val="11"/>
        <rFont val="Times New Roman"/>
        <family val="1"/>
      </rPr>
      <t>only</t>
    </r>
    <r>
      <rPr>
        <sz val="11"/>
        <rFont val="Times New Roman"/>
        <family val="1"/>
      </rPr>
      <t xml:space="preserve"> facilities provided by banks in the form of loans, overdrafts and finance leases. Hence, the data are </t>
    </r>
    <r>
      <rPr>
        <u/>
        <sz val="11"/>
        <rFont val="Times New Roman"/>
        <family val="1"/>
      </rPr>
      <t>not</t>
    </r>
    <r>
      <rPr>
        <sz val="11"/>
        <rFont val="Times New Roman"/>
        <family val="1"/>
      </rPr>
      <t xml:space="preserve"> strictly comparable with those prior to October 2018.</t>
    </r>
  </si>
  <si>
    <r>
      <t xml:space="preserve">2019 </t>
    </r>
    <r>
      <rPr>
        <b/>
        <vertAlign val="superscript"/>
        <sz val="10"/>
        <rFont val="Arial"/>
        <family val="2"/>
      </rPr>
      <t>1</t>
    </r>
  </si>
  <si>
    <r>
      <t xml:space="preserve">2020 </t>
    </r>
    <r>
      <rPr>
        <b/>
        <vertAlign val="superscript"/>
        <sz val="10"/>
        <rFont val="Arial"/>
        <family val="2"/>
      </rPr>
      <t>2</t>
    </r>
  </si>
  <si>
    <t xml:space="preserve">         Sugarcane    </t>
  </si>
  <si>
    <t xml:space="preserve">         Other    </t>
  </si>
  <si>
    <t xml:space="preserve">        Sugar   </t>
  </si>
  <si>
    <t xml:space="preserve">        Food exc Sugar</t>
  </si>
  <si>
    <r>
      <t>Public administration and defence; compulsory social security</t>
    </r>
    <r>
      <rPr>
        <b/>
        <vertAlign val="superscript"/>
        <sz val="10"/>
        <rFont val="Arial"/>
        <family val="2"/>
      </rPr>
      <t xml:space="preserve"> </t>
    </r>
  </si>
  <si>
    <t>General Government</t>
  </si>
  <si>
    <t>Table7.5 - Gross Value Added at basic prices -sectoral real growth rates (% over previous year), 2017 - 2020</t>
  </si>
  <si>
    <r>
      <t xml:space="preserve">2019 </t>
    </r>
    <r>
      <rPr>
        <b/>
        <vertAlign val="superscript"/>
        <sz val="9"/>
        <rFont val="Arial"/>
        <family val="2"/>
      </rPr>
      <t>1</t>
    </r>
  </si>
  <si>
    <r>
      <t xml:space="preserve">2020 </t>
    </r>
    <r>
      <rPr>
        <b/>
        <vertAlign val="superscript"/>
        <sz val="9"/>
        <rFont val="Arial"/>
        <family val="2"/>
      </rPr>
      <t>2</t>
    </r>
  </si>
  <si>
    <r>
      <rPr>
        <b/>
        <i/>
        <vertAlign val="superscript"/>
        <sz val="8"/>
        <rFont val="Arial"/>
        <family val="2"/>
      </rPr>
      <t>1</t>
    </r>
    <r>
      <rPr>
        <b/>
        <i/>
        <sz val="8"/>
        <rFont val="Arial"/>
        <family val="2"/>
      </rPr>
      <t xml:space="preserve"> /Revised     </t>
    </r>
    <r>
      <rPr>
        <b/>
        <i/>
        <vertAlign val="superscript"/>
        <sz val="8"/>
        <rFont val="Arial"/>
        <family val="2"/>
      </rPr>
      <t>2</t>
    </r>
    <r>
      <rPr>
        <b/>
        <i/>
        <sz val="8"/>
        <rFont val="Arial"/>
        <family val="2"/>
      </rPr>
      <t>/Provisional</t>
    </r>
  </si>
  <si>
    <t>Table 15.8 (a) - Quarterly &amp; yearly indices of the Manufacturing sector by industry group, 1st Quarter 2019 - 4th Quarter 2020</t>
  </si>
  <si>
    <t xml:space="preserve">                                                                                              </t>
  </si>
  <si>
    <t>Base period: Year 2013=100</t>
  </si>
  <si>
    <t>NSIC</t>
  </si>
  <si>
    <t>1st Qr.</t>
  </si>
  <si>
    <t>2nd Qr.</t>
  </si>
  <si>
    <t>3rd Qr.</t>
  </si>
  <si>
    <t>4th Qr.</t>
  </si>
  <si>
    <t>Year Average</t>
  </si>
  <si>
    <t>10-33</t>
  </si>
  <si>
    <t>Total manufacturing</t>
  </si>
  <si>
    <t>10/11</t>
  </si>
  <si>
    <t>Food products and beverages</t>
  </si>
  <si>
    <t>16/17</t>
  </si>
  <si>
    <t>Wood and products of wood &amp; cork; articles of straw and plaiting materials/ Paper and paper products</t>
  </si>
  <si>
    <t>Chemicals and chemical products</t>
  </si>
  <si>
    <t>Fabricated metal products</t>
  </si>
  <si>
    <t>Machinery and equipment, n.e.c</t>
  </si>
  <si>
    <t>Motor vehicles, trailers and semi-trailers</t>
  </si>
  <si>
    <t>Other transport equipment</t>
  </si>
  <si>
    <t>Furniture</t>
  </si>
  <si>
    <t>Other products</t>
  </si>
  <si>
    <t>Table 15.8 (b) - Quarterly &amp; yearly indices for the Manufacturing of Food Products &amp; Beverages by industry group, 1st Quarter 2019 - 4th Quarter 2020</t>
  </si>
  <si>
    <t>10-11</t>
  </si>
  <si>
    <t>Total food products &amp; beverages</t>
  </si>
  <si>
    <t>101-108</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</si>
  <si>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</si>
  <si>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</si>
  <si>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</si>
  <si>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</si>
  <si>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</si>
  <si>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</si>
  <si>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</si>
  <si>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</si>
  <si>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</si>
  <si>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</si>
  <si>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</si>
  <si>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</si>
  <si>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</si>
  <si>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</si>
  <si>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</si>
  <si>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</si>
  <si>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</si>
  <si>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</si>
  <si>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</si>
  <si>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Distilled potable alcoholic beverages</t>
  </si>
  <si>
    <t>Wines</t>
  </si>
  <si>
    <t>Malt liquors and malt including non alcoholic beer</t>
  </si>
  <si>
    <t>Soft drinks, mineral waters and other bottled waters</t>
  </si>
  <si>
    <t>Table 12.11 - Cambridge Higher School Certificate (HSC) examination results - Republic of Mauritius, 2008 - 2020</t>
  </si>
  <si>
    <t>Table 12.25 : Enrolment at Tertiary Education Level, both Locally &amp; Overseas, by Source and Field of Study, as at December 2020</t>
  </si>
  <si>
    <r>
      <t>Private</t>
    </r>
    <r>
      <rPr>
        <b/>
        <vertAlign val="superscript"/>
        <sz val="10"/>
        <rFont val="Times New Roman"/>
        <family val="1"/>
      </rPr>
      <t xml:space="preserve"> 2</t>
    </r>
  </si>
  <si>
    <t>Overseas</t>
  </si>
  <si>
    <t>Non Science and Technology</t>
  </si>
  <si>
    <t>Cambridge Higher School Certificate (HSC) examination results - Republic of Mauritius, 2008 - 2020</t>
  </si>
  <si>
    <t>Enrolment at Tertiary Education level, both locally and overseas, by Source and Field of Study, as at December 20209</t>
  </si>
  <si>
    <t xml:space="preserve"> Currency with other Depository  Corporations</t>
  </si>
  <si>
    <t xml:space="preserve">deposits of budgetary central government,extra-budgetary units and social security funds, as well as their holdings of </t>
  </si>
  <si>
    <t xml:space="preserve">Bank of Mauritius securities,which were formerly classified as "Deposits and Securities Other than Shares,Excluded from Monetary Base". </t>
  </si>
  <si>
    <r>
      <t>Table 6.4 (Cont'): Bank Loans to Other Nonfinancial Corporations, Households and Other Sectors</t>
    </r>
    <r>
      <rPr>
        <b/>
        <vertAlign val="superscript"/>
        <sz val="12"/>
        <rFont val="Times New Roman"/>
        <family val="1"/>
      </rPr>
      <t>1</t>
    </r>
    <r>
      <rPr>
        <b/>
        <sz val="12"/>
        <rFont val="Times New Roman"/>
        <family val="1"/>
      </rPr>
      <t>:  2018- 2020</t>
    </r>
  </si>
  <si>
    <t>6.10</t>
  </si>
  <si>
    <r>
      <t>Table 10.5  -  Average monthly earnings in large establishments</t>
    </r>
    <r>
      <rPr>
        <b/>
        <vertAlign val="superscript"/>
        <sz val="10.5"/>
        <rFont val="Times New Roman"/>
        <family val="1"/>
      </rPr>
      <t>1</t>
    </r>
    <r>
      <rPr>
        <b/>
        <sz val="10.5"/>
        <rFont val="Times New Roman"/>
        <family val="1"/>
      </rPr>
      <t xml:space="preserve"> by industrial group for employees on monthly rates of pay, March 2017 - March 2019 *</t>
    </r>
  </si>
  <si>
    <t>* Employment and earnings for employees in large establishments exclusively on monthly, daily, piece and hourly rates of pay are not collected separately as from 2020 and hence, these figures will not be available as from 2020</t>
  </si>
  <si>
    <r>
      <t>Table 10.6 -  Average daily earnings (Rupees) in large establishments</t>
    </r>
    <r>
      <rPr>
        <b/>
        <vertAlign val="superscript"/>
        <sz val="9"/>
        <rFont val="Times New Roman"/>
        <family val="1"/>
      </rPr>
      <t>1</t>
    </r>
    <r>
      <rPr>
        <b/>
        <sz val="9"/>
        <rFont val="Times New Roman"/>
        <family val="1"/>
      </rPr>
      <t xml:space="preserve"> by industrial group for employees on daily rates of pay, March 2017 - March 2019 *</t>
    </r>
  </si>
  <si>
    <r>
      <t xml:space="preserve">1, 2, 3, 4, 5, 6, 7, 8 and 9  </t>
    </r>
    <r>
      <rPr>
        <sz val="11"/>
        <rFont val="Times New Roman"/>
        <family val="1"/>
      </rPr>
      <t>See footnotes on page 11.1 (c )</t>
    </r>
  </si>
  <si>
    <t>Table 10.9 - Minimum wages per month as prescribed by the National Remuneration Board for specified occupations
 in principal industries, 2016 - 2019</t>
  </si>
  <si>
    <r>
      <t xml:space="preserve">    Furniture, wooden</t>
    </r>
    <r>
      <rPr>
        <sz val="10"/>
        <rFont val="Times New Roman"/>
        <family val="1"/>
      </rPr>
      <t xml:space="preserve"> </t>
    </r>
  </si>
  <si>
    <t xml:space="preserve">   Nursing homes</t>
  </si>
  <si>
    <t>Table 12.1 -  Number of pre-primary schools, enrolment and personnel by district and sex, 2020</t>
  </si>
  <si>
    <t>Table 12.2 -  Number of pre-primary schools, enrolment and personnel by zone and sex, 2020</t>
  </si>
  <si>
    <r>
      <t>Table 12.3 - Primary Education</t>
    </r>
    <r>
      <rPr>
        <b/>
        <vertAlign val="superscript"/>
        <sz val="12"/>
        <rFont val="Times New Roman"/>
        <family val="1"/>
      </rPr>
      <t>1</t>
    </r>
    <r>
      <rPr>
        <b/>
        <sz val="12"/>
        <rFont val="Times New Roman"/>
        <family val="1"/>
      </rPr>
      <t xml:space="preserve"> - Number of schools, pupils, personnel and pupil/teacher ratio, 2016- 2020</t>
    </r>
  </si>
  <si>
    <t>Table 12.4 - Enrolment in primary schools by district and grade, 2020</t>
  </si>
  <si>
    <t>Table 12.8(a) - Enrolment in secondary schools (general stream) by  district and grade, 2020</t>
  </si>
  <si>
    <t>Table 12.8(b) - Enrolment in secondary schools (general stream) by zone and grade,  2020</t>
  </si>
  <si>
    <t xml:space="preserve">                     grade and sex, 2018 - 2020, Republic of Mauritius</t>
  </si>
  <si>
    <t>Table 12.12 - Pre-vocational Education - Number of schools, pupils, staff and pupil/teacher ratio, 2016 - 2020</t>
  </si>
  <si>
    <r>
      <t xml:space="preserve">Mar-20 </t>
    </r>
    <r>
      <rPr>
        <b/>
        <vertAlign val="superscript"/>
        <sz val="11"/>
        <rFont val="Times New Roman"/>
        <family val="1"/>
      </rPr>
      <t>2</t>
    </r>
  </si>
  <si>
    <t xml:space="preserve"> Table 12.13 - Enrolment in schools offering pre-vocational education by  district, sex and year of study, 2020</t>
  </si>
  <si>
    <r>
      <t>I</t>
    </r>
    <r>
      <rPr>
        <b/>
        <vertAlign val="superscript"/>
        <sz val="10"/>
        <rFont val="Times New Roman"/>
        <family val="1"/>
      </rPr>
      <t>1</t>
    </r>
  </si>
  <si>
    <r>
      <t>II</t>
    </r>
    <r>
      <rPr>
        <b/>
        <vertAlign val="superscript"/>
        <sz val="12"/>
        <rFont val="Times New Roman"/>
        <family val="1"/>
      </rPr>
      <t>1</t>
    </r>
  </si>
  <si>
    <r>
      <t>III</t>
    </r>
    <r>
      <rPr>
        <b/>
        <vertAlign val="superscript"/>
        <sz val="12"/>
        <rFont val="Times New Roman"/>
        <family val="1"/>
      </rPr>
      <t>1</t>
    </r>
  </si>
  <si>
    <r>
      <t>IV</t>
    </r>
    <r>
      <rPr>
        <b/>
        <vertAlign val="superscript"/>
        <sz val="12"/>
        <rFont val="Times New Roman"/>
        <family val="1"/>
      </rPr>
      <t xml:space="preserve"> 2</t>
    </r>
  </si>
  <si>
    <t xml:space="preserve"> Table 12.14 - Enrolment in schools offering pre-vocational education by  zone, sex and year of study, 2020</t>
  </si>
  <si>
    <r>
      <rPr>
        <vertAlign val="superscript"/>
        <sz val="10"/>
        <rFont val="Times New Roman"/>
        <family val="1"/>
      </rPr>
      <t>1</t>
    </r>
    <r>
      <rPr>
        <sz val="10"/>
        <rFont val="Times New Roman"/>
        <family val="1"/>
      </rPr>
      <t xml:space="preserve"> Pre-vocational Year I, II &amp; III : Not Applicable</t>
    </r>
  </si>
  <si>
    <r>
      <t>I</t>
    </r>
    <r>
      <rPr>
        <vertAlign val="superscript"/>
        <sz val="10"/>
        <rFont val="Times New Roman"/>
        <family val="1"/>
      </rPr>
      <t>1</t>
    </r>
  </si>
  <si>
    <r>
      <t>II</t>
    </r>
    <r>
      <rPr>
        <vertAlign val="superscript"/>
        <sz val="10"/>
        <rFont val="Times New Roman"/>
        <family val="1"/>
      </rPr>
      <t>1</t>
    </r>
  </si>
  <si>
    <r>
      <t>III</t>
    </r>
    <r>
      <rPr>
        <vertAlign val="superscript"/>
        <sz val="10"/>
        <rFont val="Times New Roman"/>
        <family val="1"/>
      </rPr>
      <t>1</t>
    </r>
  </si>
  <si>
    <r>
      <t xml:space="preserve">Table 12.16-  University of Mauritius - Enrolment by course level, faculty, sex and year of study, </t>
    </r>
    <r>
      <rPr>
        <b/>
        <sz val="11"/>
        <rFont val="Times New Roman"/>
        <family val="1"/>
      </rPr>
      <t>2020/2021</t>
    </r>
  </si>
  <si>
    <t>Table 12.17(a) -  University of Technology - Mauritius: Enrolment by school, course level, year of study and sex, 2020/2021</t>
  </si>
  <si>
    <t>Table 12.17(b) - University of Technology - Mauritius : Enrolment by mode of study, school and sex, 2020/2021</t>
  </si>
  <si>
    <t>Table 12.18 - Mauritius Institute of Health - Enrolment by course level and sex, 2020/2021</t>
  </si>
  <si>
    <t>Table 12.19(a) - Mauritius Institute of Education - Enrolment by course level, mode of study (full-time) and sex, 2020/2021</t>
  </si>
  <si>
    <t>Table 12.19(b) - Mauritius Institute of Education - Enrolment by course level, mode of study (part-time) and sex, 2020/2021</t>
  </si>
  <si>
    <t>Table 12.20 - Mahatma Gandhi Institute/Rabindranath Tagore Institute - Enrolment by course level, mode of study and sex, 2020/2021</t>
  </si>
  <si>
    <t>Table 12.22-  Universite des Mascareignes -Enrolment by field, year of study and sex, 2020/2021</t>
  </si>
  <si>
    <t>Table 12.23 - Fashion and Design Institute - Enrolment by faculty, course level, field of study and sex, 2020/2021</t>
  </si>
  <si>
    <t>Table 12.24 - Enrolment in Post-Secondary Institutions, 2020/2021</t>
  </si>
  <si>
    <r>
      <rPr>
        <b/>
        <sz val="12"/>
        <rFont val="Times New Roman"/>
        <family val="1"/>
      </rPr>
      <t xml:space="preserve">Table 6.5 - Foreign exchange rates, 2017 -  2020 (end of the month) </t>
    </r>
    <r>
      <rPr>
        <b/>
        <vertAlign val="superscript"/>
        <sz val="12"/>
        <rFont val="Times New Roman"/>
        <family val="1"/>
      </rPr>
      <t>1</t>
    </r>
  </si>
  <si>
    <r>
      <rPr>
        <b/>
        <i/>
        <vertAlign val="superscript"/>
        <sz val="8"/>
        <rFont val="Times New Roman"/>
        <family val="1"/>
      </rPr>
      <t>1</t>
    </r>
    <r>
      <rPr>
        <b/>
        <i/>
        <sz val="8"/>
        <rFont val="Times New Roman"/>
        <family val="1"/>
      </rPr>
      <t xml:space="preserve"> /Revised     </t>
    </r>
    <r>
      <rPr>
        <b/>
        <i/>
        <vertAlign val="superscript"/>
        <sz val="8"/>
        <rFont val="Times New Roman"/>
        <family val="1"/>
      </rPr>
      <t>2</t>
    </r>
    <r>
      <rPr>
        <b/>
        <i/>
        <sz val="8"/>
        <rFont val="Times New Roman"/>
        <family val="1"/>
      </rPr>
      <t xml:space="preserve">/Provisional  </t>
    </r>
    <r>
      <rPr>
        <b/>
        <i/>
        <vertAlign val="superscript"/>
        <sz val="8"/>
        <rFont val="Times New Roman"/>
        <family val="1"/>
      </rPr>
      <t>3</t>
    </r>
    <r>
      <rPr>
        <b/>
        <i/>
        <sz val="8"/>
        <rFont val="Times New Roman"/>
        <family val="1"/>
      </rPr>
      <t xml:space="preserve"> /Source: Ministry of Finance, Economic Planning and Development </t>
    </r>
  </si>
  <si>
    <t>Table 7.4 - Gross Value Added by industry group at current basic prices for General Government, 2017 - 2020</t>
  </si>
  <si>
    <t xml:space="preserve">  Sea food </t>
  </si>
  <si>
    <t xml:space="preserve">  Freeport</t>
  </si>
  <si>
    <t xml:space="preserve">  Tourism</t>
  </si>
  <si>
    <t xml:space="preserve">  Global business</t>
  </si>
  <si>
    <r>
      <t>Table 7.8 - Expenditure on GDP at market prices - Growth rates (% over previous year), 2017</t>
    </r>
    <r>
      <rPr>
        <b/>
        <strike/>
        <sz val="11"/>
        <rFont val="Times New Roman"/>
        <family val="1"/>
      </rPr>
      <t xml:space="preserve"> </t>
    </r>
    <r>
      <rPr>
        <b/>
        <sz val="11"/>
        <rFont val="Times New Roman"/>
        <family val="1"/>
      </rPr>
      <t>- 2020</t>
    </r>
  </si>
  <si>
    <r>
      <t>Table 7.15 - Quarterly Gross value added by industry group at current basic prices, Q</t>
    </r>
    <r>
      <rPr>
        <b/>
        <vertAlign val="subscript"/>
        <sz val="10.5"/>
        <rFont val="Times New Roman"/>
        <family val="1"/>
      </rPr>
      <t>1</t>
    </r>
    <r>
      <rPr>
        <b/>
        <sz val="10.5"/>
        <rFont val="Times New Roman"/>
        <family val="1"/>
      </rPr>
      <t xml:space="preserve"> 2019 - Q</t>
    </r>
    <r>
      <rPr>
        <b/>
        <vertAlign val="subscript"/>
        <sz val="10.5"/>
        <rFont val="Times New Roman"/>
        <family val="1"/>
      </rPr>
      <t>2</t>
    </r>
    <r>
      <rPr>
        <b/>
        <sz val="10.5"/>
        <rFont val="Times New Roman"/>
        <family val="1"/>
      </rPr>
      <t xml:space="preserve"> 2021</t>
    </r>
  </si>
  <si>
    <r>
      <t xml:space="preserve">2021 </t>
    </r>
    <r>
      <rPr>
        <b/>
        <vertAlign val="superscript"/>
        <sz val="8.5"/>
        <rFont val="Times New Roman"/>
        <family val="1"/>
      </rPr>
      <t>1</t>
    </r>
  </si>
  <si>
    <r>
      <t>Taxes on products (net of subsidies)</t>
    </r>
    <r>
      <rPr>
        <b/>
        <vertAlign val="superscript"/>
        <sz val="8.5"/>
        <rFont val="Times New Roman"/>
        <family val="1"/>
      </rPr>
      <t>2</t>
    </r>
  </si>
  <si>
    <t>1/ provisional   2/ Source: Ministry of Finance, Economic Planning &amp; Development</t>
  </si>
  <si>
    <r>
      <t>Table 7.16 - Quarterly Gross Value Added-sectoral growth rates (% over corresponding period of previous year), Q</t>
    </r>
    <r>
      <rPr>
        <b/>
        <vertAlign val="subscript"/>
        <sz val="10"/>
        <rFont val="Times New Roman"/>
        <family val="1"/>
      </rPr>
      <t>1</t>
    </r>
    <r>
      <rPr>
        <b/>
        <sz val="10"/>
        <rFont val="Times New Roman"/>
        <family val="1"/>
      </rPr>
      <t xml:space="preserve"> 2019 - Q</t>
    </r>
    <r>
      <rPr>
        <b/>
        <vertAlign val="subscript"/>
        <sz val="10"/>
        <rFont val="Times New Roman"/>
        <family val="1"/>
      </rPr>
      <t xml:space="preserve">2 </t>
    </r>
    <r>
      <rPr>
        <b/>
        <sz val="10"/>
        <rFont val="Times New Roman"/>
        <family val="1"/>
      </rPr>
      <t>2021</t>
    </r>
  </si>
  <si>
    <t xml:space="preserve">1/ provisional   </t>
  </si>
  <si>
    <r>
      <t>Table 7.17 - Quarterly expenditure on Gross Domestic Product at current market prices, Q</t>
    </r>
    <r>
      <rPr>
        <b/>
        <vertAlign val="subscript"/>
        <sz val="10.5"/>
        <rFont val="Times New Roman"/>
        <family val="1"/>
      </rPr>
      <t>1</t>
    </r>
    <r>
      <rPr>
        <b/>
        <sz val="10.5"/>
        <rFont val="Times New Roman"/>
        <family val="1"/>
      </rPr>
      <t xml:space="preserve"> 2019 - Q</t>
    </r>
    <r>
      <rPr>
        <b/>
        <vertAlign val="subscript"/>
        <sz val="10.5"/>
        <rFont val="Times New Roman"/>
        <family val="1"/>
      </rPr>
      <t>2</t>
    </r>
    <r>
      <rPr>
        <b/>
        <sz val="10.5"/>
        <rFont val="Times New Roman"/>
        <family val="1"/>
      </rPr>
      <t xml:space="preserve"> 2021</t>
    </r>
  </si>
  <si>
    <t xml:space="preserve">1/ provisional    </t>
  </si>
  <si>
    <t>Table 7.18 - Expenditure on GDP at market prices - Growth rates (% over corresponding period of previous year), Q1 2019 - Q2 2021</t>
  </si>
  <si>
    <t xml:space="preserve">1/ provisional </t>
  </si>
  <si>
    <r>
      <t>2020</t>
    </r>
    <r>
      <rPr>
        <vertAlign val="superscript"/>
        <sz val="8.5"/>
        <rFont val="Times New Roman"/>
        <family val="1"/>
      </rPr>
      <t xml:space="preserve"> 1</t>
    </r>
  </si>
  <si>
    <r>
      <t xml:space="preserve">2021 </t>
    </r>
    <r>
      <rPr>
        <vertAlign val="superscript"/>
        <sz val="8.5"/>
        <rFont val="Times New Roman"/>
        <family val="1"/>
      </rPr>
      <t>1</t>
    </r>
  </si>
  <si>
    <r>
      <t xml:space="preserve">2020 </t>
    </r>
    <r>
      <rPr>
        <vertAlign val="superscript"/>
        <sz val="8.5"/>
        <rFont val="Times New Roman"/>
        <family val="1"/>
      </rPr>
      <t>1</t>
    </r>
  </si>
  <si>
    <t xml:space="preserve">2020 </t>
  </si>
  <si>
    <r>
      <t xml:space="preserve">   Exports</t>
    </r>
    <r>
      <rPr>
        <b/>
        <vertAlign val="superscript"/>
        <sz val="11"/>
        <rFont val="Times New Roman"/>
        <family val="1"/>
      </rPr>
      <t>1</t>
    </r>
  </si>
  <si>
    <r>
      <rPr>
        <sz val="9"/>
        <rFont val="Times New Roman"/>
        <family val="1"/>
      </rPr>
      <t xml:space="preserve"> </t>
    </r>
    <r>
      <rPr>
        <vertAlign val="superscript"/>
        <sz val="9"/>
        <rFont val="Times New Roman"/>
        <family val="1"/>
      </rPr>
      <t>1</t>
    </r>
    <r>
      <rPr>
        <sz val="9"/>
        <rFont val="Times New Roman"/>
        <family val="1"/>
      </rPr>
      <t xml:space="preserve"> Excludes ship's stores and bunkers</t>
    </r>
  </si>
  <si>
    <r>
      <t>Hong Kong (S.A.R)</t>
    </r>
    <r>
      <rPr>
        <vertAlign val="superscript"/>
        <sz val="9"/>
        <rFont val="Times New Roman"/>
        <family val="1"/>
      </rPr>
      <t>2</t>
    </r>
  </si>
  <si>
    <r>
      <rPr>
        <vertAlign val="superscript"/>
        <sz val="8"/>
        <rFont val="Times New Roman"/>
        <family val="1"/>
      </rPr>
      <t>2</t>
    </r>
    <r>
      <rPr>
        <sz val="8"/>
        <rFont val="Times New Roman"/>
        <family val="1"/>
      </rPr>
      <t>Special Administrative Region of China</t>
    </r>
  </si>
  <si>
    <r>
      <t>Hong Kong (S.A.R)</t>
    </r>
    <r>
      <rPr>
        <vertAlign val="superscript"/>
        <sz val="9"/>
        <rFont val="Times New Roman"/>
        <family val="1"/>
      </rPr>
      <t>1</t>
    </r>
  </si>
  <si>
    <r>
      <rPr>
        <vertAlign val="superscript"/>
        <sz val="10"/>
        <rFont val="Times New Roman"/>
        <family val="1"/>
      </rPr>
      <t>1</t>
    </r>
    <r>
      <rPr>
        <sz val="10"/>
        <rFont val="Times New Roman"/>
        <family val="1"/>
      </rPr>
      <t xml:space="preserve"> Special Administrative Region of China        </t>
    </r>
  </si>
  <si>
    <r>
      <rPr>
        <vertAlign val="superscript"/>
        <sz val="10"/>
        <rFont val="Times New Roman"/>
        <family val="1"/>
      </rPr>
      <t>2</t>
    </r>
    <r>
      <rPr>
        <sz val="10"/>
        <rFont val="Times New Roman"/>
        <family val="1"/>
      </rPr>
      <t xml:space="preserve"> Formerly Swaziland</t>
    </r>
  </si>
  <si>
    <r>
      <t xml:space="preserve">Kingdom of Eswatini </t>
    </r>
    <r>
      <rPr>
        <vertAlign val="superscript"/>
        <sz val="8"/>
        <rFont val="Times New Roman"/>
        <family val="1"/>
      </rPr>
      <t>2</t>
    </r>
  </si>
  <si>
    <t>Cane harvested
(Thousand tonnes)</t>
  </si>
  <si>
    <t>Area harvested
(Thousand hectares)</t>
  </si>
  <si>
    <t>Average yield
(Tonnes per hectare)</t>
  </si>
  <si>
    <t>Area under cultivation
(Thousand hectares)</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</si>
  <si>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</si>
  <si>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</si>
  <si>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 xml:space="preserve">ex-syndicate
</t>
    </r>
    <r>
      <rPr>
        <b/>
        <sz val="10"/>
        <rFont val="Times New Roman"/>
        <family val="1"/>
      </rPr>
      <t>(Rs per tonne)</t>
    </r>
  </si>
  <si>
    <r>
      <t>Table 13.3 - Registration of  second-hand motor vehicles</t>
    </r>
    <r>
      <rPr>
        <b/>
        <vertAlign val="superscript"/>
        <sz val="12"/>
        <rFont val="Times New Roman"/>
        <family val="1"/>
      </rPr>
      <t>1</t>
    </r>
    <r>
      <rPr>
        <b/>
        <sz val="12"/>
        <rFont val="Times New Roman"/>
        <family val="1"/>
      </rPr>
      <t>, 2017 - 2020</t>
    </r>
  </si>
  <si>
    <t>Table 12.5 - Enrolment in primary schools by type of administration, grade and sex, 2018 - 2020</t>
  </si>
  <si>
    <t>Table 12.6 - Certificate of Primary Education (CPE) examination results/ Primary School Achievement Certificate (PSAC) Assessment results - Republic of Mauritius, 2007 - 2020</t>
  </si>
  <si>
    <t>Table 12.7 - Secondary Education (general stream) - Number of schools, pupils, personnel and pupil/teacher ratio, 2016 - 2020</t>
  </si>
  <si>
    <r>
      <t xml:space="preserve">IV </t>
    </r>
    <r>
      <rPr>
        <vertAlign val="superscript"/>
        <sz val="10"/>
        <rFont val="Times New Roman"/>
        <family val="1"/>
      </rPr>
      <t>2</t>
    </r>
  </si>
  <si>
    <r>
      <rPr>
        <vertAlign val="superscript"/>
        <sz val="10"/>
        <rFont val="Times New Roman"/>
        <family val="1"/>
      </rPr>
      <t>2</t>
    </r>
    <r>
      <rPr>
        <sz val="10"/>
        <rFont val="Times New Roman"/>
        <family val="1"/>
      </rPr>
      <t xml:space="preserve"> Prevocational  Year IV at MITD Centres</t>
    </r>
  </si>
  <si>
    <t>Table 12.21 - Open University of Mauritius - Enrolment by Distance/Full Time Education by course level and sex, 2020/2021</t>
  </si>
  <si>
    <t>Introductory Jewellery</t>
  </si>
  <si>
    <t xml:space="preserve">           2 - Private includes enrolment in Private Higher Education Institutions's (PHEI's) and private students pursuing  studies without going through an intermediary/ PHEI's locally</t>
  </si>
  <si>
    <t>Head Teacher/ Deputy HT</t>
  </si>
  <si>
    <t>Total number of schools</t>
  </si>
  <si>
    <t>Meningitis (cerebrospinal)</t>
  </si>
  <si>
    <r>
      <t>Table 6.2 - Gross Official International Reserves</t>
    </r>
    <r>
      <rPr>
        <b/>
        <sz val="11"/>
        <color indexed="8"/>
        <rFont val="Times New Roman"/>
        <family val="1"/>
      </rPr>
      <t>, 2017 - 2020</t>
    </r>
  </si>
  <si>
    <t>1/ Revised       2/ Provisional</t>
  </si>
  <si>
    <r>
      <t xml:space="preserve">Foreign exchange rates, 2016 - </t>
    </r>
    <r>
      <rPr>
        <u/>
        <sz val="10"/>
        <color theme="10"/>
        <rFont val="Times New Roman"/>
        <family val="1"/>
      </rPr>
      <t>2020 (end of the month)</t>
    </r>
  </si>
  <si>
    <t>Expenditure on GDP at current market prices - Growth rates (% over previous year), 2017 - 2020</t>
  </si>
  <si>
    <t>Quarterly Gross Value Added by industry group at current basic prices, Q1 2019 - Q2 2021</t>
  </si>
  <si>
    <t>Quarterly  Gross Value Added - sectoral growth rates (% over corresponding period of previous year ), Q1 2019 - Q2 2021</t>
  </si>
  <si>
    <t>Quarterly  expenditure on Gross Domestic Product at current  market prices, Q1 2019 -  Q2 2021</t>
  </si>
  <si>
    <t>Expenditure on GDP at market prices - Growth rates ( % over corresponding period of previous year) , Q1 2019 -  Q2 2021</t>
  </si>
  <si>
    <t>Monthly mean rainfall, 2018 - 2020</t>
  </si>
  <si>
    <t>Table 8.7 - Internal purchasing power of the rupee, (1994 - 2020)</t>
  </si>
  <si>
    <t>Internal purchasing power of the rupee, (1994 - 2020)</t>
  </si>
  <si>
    <t xml:space="preserve">Jun </t>
  </si>
  <si>
    <t xml:space="preserve">Sept </t>
  </si>
  <si>
    <t xml:space="preserve">Jul </t>
  </si>
  <si>
    <t>Hydrochlorofluorocarbon  (HCFC's)</t>
  </si>
  <si>
    <t xml:space="preserve"> Table 17.12 - Consumption of controlled ozone-depleting substances by type of substances, 2011 - 2019</t>
  </si>
  <si>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2011 - 2019
                                                                                                                                                                                                                         </t>
    </r>
  </si>
  <si>
    <t>Consumption of controlled ozone-depleting substances by type of substances, 2011 - 2019</t>
  </si>
  <si>
    <t>Volume of waste water treated  by public treatment stations and by type of treatment, 2011 - 2019</t>
  </si>
  <si>
    <t>30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</si>
</sst>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3">
    <numFmt numFmtId="8" formatCode="&quot;$&quot;#,##0.00_);[Red]\(&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 \ "/>
    <numFmt numFmtId="167" formatCode="#,##0.0\ \ "/>
    <numFmt numFmtId="168" formatCode="#,##0\ \ \ \ "/>
    <numFmt numFmtId="169" formatCode="0.0\ \ \ "/>
    <numFmt numFmtId="170" formatCode="#,##0\ "/>
    <numFmt numFmtId="171" formatCode="\+\ #,##0\ "/>
    <numFmt numFmtId="172" formatCode="_(* #,##0.00_);_(* \(#,##0.00\);_(* &quot;-&quot;?_);_(@_)"/>
    <numFmt numFmtId="173" formatCode="0.00\ \ \ \ "/>
    <numFmt numFmtId="174" formatCode="#,##0\ \ \ "/>
    <numFmt numFmtId="175" formatCode="#,##0.00\ \ \ \ "/>
    <numFmt numFmtId="176" formatCode="0.00\ \ \ "/>
    <numFmt numFmtId="177" formatCode="0.00\ "/>
    <numFmt numFmtId="178" formatCode="0.0\ \ "/>
    <numFmt numFmtId="179" formatCode="0.0"/>
    <numFmt numFmtId="180" formatCode="#,##0.0\ \ \ "/>
    <numFmt numFmtId="181" formatCode="#,##0\ \ \ \ \ "/>
    <numFmt numFmtId="182" formatCode="#,##0.0\ \ \ \ \ "/>
    <numFmt numFmtId="183" formatCode="0.0\ \ \ \ \ \ \ "/>
    <numFmt numFmtId="184" formatCode="#,##0.0\ \ \ \ "/>
    <numFmt numFmtId="185" formatCode="#,##0.0"/>
    <numFmt numFmtId="186" formatCode="0.0\ \ \ \ \ \ "/>
    <numFmt numFmtId="187" formatCode="0\ \ \ "/>
    <numFmt numFmtId="188" formatCode="#,##0\ \ \ \ \ \ \ \ "/>
    <numFmt numFmtId="189" formatCode="#,##0\ \ \ \ \ \ "/>
    <numFmt numFmtId="190" formatCode="#,##0.0\ \ \ \ \ \ "/>
    <numFmt numFmtId="191" formatCode="\(0.0\)"/>
    <numFmt numFmtId="192" formatCode="0.0\ \ \ \ "/>
    <numFmt numFmtId="193" formatCode="\ \ General"/>
    <numFmt numFmtId="194" formatCode="\(#,##0\)\ \ "/>
    <numFmt numFmtId="195" formatCode="\ \ \ \ \ \ \ \-\ \ \ \ \ \ "/>
    <numFmt numFmtId="196" formatCode="\ \ \ \ General"/>
    <numFmt numFmtId="197" formatCode="0.0\ \ \ \ \ "/>
    <numFmt numFmtId="198" formatCode="#,##0.000"/>
    <numFmt numFmtId="199" formatCode="_(* #,##0_);_(* \(#,##0\);_(* &quot;-&quot;??_);_(@_)"/>
    <numFmt numFmtId="200" formatCode="\+\ #,###;\-\ #,###"/>
    <numFmt numFmtId="201" formatCode="#,###\ \ \ \ \ \ \ "/>
    <numFmt numFmtId="202" formatCode="\(0\)"/>
    <numFmt numFmtId="203" formatCode="#,##0\ \ \ \ \ \ \ \ \ \ \ \ \ "/>
    <numFmt numFmtId="204" formatCode="#,##0\ \ \ \ \ \ \ \ \ \ "/>
    <numFmt numFmtId="205" formatCode="\+\ 0.0;\ \-\ 0.0"/>
    <numFmt numFmtId="206" formatCode="\+\ 0.0\ \ \ \ \ \ \ "/>
    <numFmt numFmtId="207" formatCode="0.0_ ;\-0.0\ "/>
    <numFmt numFmtId="208" formatCode="#,###\ \ \ \ \ \ \ \ \ \ "/>
    <numFmt numFmtId="209" formatCode="#,###\ \ \ "/>
    <numFmt numFmtId="210" formatCode="##,##0\ \ \ "/>
    <numFmt numFmtId="211" formatCode="#,##0\ \ \ \ \ \ \ \ \ \ \ \ \ \ \ "/>
    <numFmt numFmtId="212" formatCode="\(#,##0\)\ \ \ "/>
    <numFmt numFmtId="213" formatCode="_-* #,##0.0_-;\-* #,##0.0_-;_-* &quot;-&quot;??_-;_-@_-"/>
    <numFmt numFmtId="214" formatCode="_(* #,##0.0_);_(* \(#,##0.0\);_(* &quot;-&quot;?_);_(@_)"/>
    <numFmt numFmtId="215" formatCode="_(* #,##0.0_);_(* \(#,##0.0\);_(* &quot;-&quot;??_);_(@_)"/>
    <numFmt numFmtId="216" formatCode="0.000"/>
    <numFmt numFmtId="217" formatCode="[$-409]mmm\-yy;@"/>
    <numFmt numFmtId="218" formatCode="#,##0.00\ \ "/>
    <numFmt numFmtId="219" formatCode="mmm\ yy"/>
    <numFmt numFmtId="220" formatCode="\-\ \ \ "/>
    <numFmt numFmtId="221" formatCode="#,##0.00\ \ \ \ \ \ \ \ "/>
    <numFmt numFmtId="222" formatCode="#,##0.0\ \ \ \ \ \ \ \ "/>
    <numFmt numFmtId="223" formatCode="\+0.0"/>
    <numFmt numFmtId="224" formatCode="\ \ \-\ \ \ \ \ "/>
    <numFmt numFmtId="225" formatCode="\+#,##0.0\ \ ;\-#,##0.0\ \ "/>
    <numFmt numFmtId="226" formatCode="#,##0.0\ \ ;\-#,##0.0\ \ "/>
    <numFmt numFmtId="227" formatCode="\+0.0\ "/>
    <numFmt numFmtId="228" formatCode="\(#,###\)\ \ \ "/>
    <numFmt numFmtId="229" formatCode="\(#,##0\)\ "/>
    <numFmt numFmtId="230" formatCode="\+0.0\ \ \ \ \ \ "/>
    <numFmt numFmtId="231" formatCode="\+0.0\ \ \ \ "/>
    <numFmt numFmtId="232" formatCode="\+#,##0\ \ ;\-#,##0\ \ "/>
    <numFmt numFmtId="233" formatCode="\+#,##0\ \ \ \ \ "/>
    <numFmt numFmtId="234" formatCode="\+#,##0.0\ ;\-#,##0.0\ "/>
    <numFmt numFmtId="235" formatCode="\+#,##0.0_);\-#,##0.0"/>
    <numFmt numFmtId="236" formatCode="\+#,##0.0\ \ ;\-#,##0.0\ \ \ "/>
    <numFmt numFmtId="237" formatCode="\ \ \-"/>
    <numFmt numFmtId="238" formatCode="#,##0.00\ "/>
    <numFmt numFmtId="239" formatCode="#,##0.0\ ;#,##0.0\ "/>
    <numFmt numFmtId="240" formatCode="#,##0.0\ ;\-#,##0.0\ "/>
    <numFmt numFmtId="241" formatCode="0."/>
    <numFmt numFmtId="242" formatCode="\ General"/>
    <numFmt numFmtId="243" formatCode="\ #,##0\ \ "/>
    <numFmt numFmtId="244" formatCode="\ \ \ \ \ \ \-\ \ "/>
    <numFmt numFmtId="245" formatCode="\ \ \ \-\ \ \ \ "/>
    <numFmt numFmtId="246" formatCode="\ \ \ \ \ \ \ \-\ \ "/>
    <numFmt numFmtId="247" formatCode="\-\ \ \ \ \ \ \ \ \ "/>
    <numFmt numFmtId="248" formatCode="\-\ \ \ \ \ \ \ \ \ \ "/>
    <numFmt numFmtId="249" formatCode="0\ \ \ \ \ \ \ \ "/>
    <numFmt numFmtId="250" formatCode="#,##0."/>
    <numFmt numFmtId="251" formatCode="#,##0.0\ "/>
    <numFmt numFmtId="252" formatCode="_(* #,##0_);_(* \(#,##0\);_(* &quot;-&quot;_);_(@_)\ \ "/>
    <numFmt numFmtId="253" formatCode="_(* #,##0_);_(* \(#,##0\);_(* &quot;-&quot;_)\ \ \ \ \ \ \ "/>
    <numFmt numFmtId="254" formatCode="_(* #,##0_);_(* \(#,##0\);_(* &quot;-&quot;_)\ \ \ \ "/>
    <numFmt numFmtId="255" formatCode="_(* #,##0.0_);_(* \(#,##0.0\);_(* &quot;-&quot;_)\ \ \ \ "/>
    <numFmt numFmtId="256" formatCode="_(* #,##0_);_(* \(#,##0\);_(* &quot;-&quot;_)\ \ "/>
    <numFmt numFmtId="257" formatCode="_(* #,##0_);_(* \(#,##0\);_(* &quot;-&quot;_);_(@_)\ "/>
    <numFmt numFmtId="258" formatCode="\-\ \ "/>
    <numFmt numFmtId="259" formatCode="\-\ \ \ \ "/>
    <numFmt numFmtId="260" formatCode="\-\ General\ \-"/>
    <numFmt numFmtId="261" formatCode="###0\ \ "/>
    <numFmt numFmtId="262" formatCode="000"/>
    <numFmt numFmtId="263" formatCode="###0\ \ \ "/>
    <numFmt numFmtId="264" formatCode="0\ \ "/>
    <numFmt numFmtId="265" formatCode="\+0.0\ \ "/>
    <numFmt numFmtId="266" formatCode="General_)"/>
    <numFmt numFmtId="267" formatCode="_(* \-\ \ \ \ \ "/>
    <numFmt numFmtId="268" formatCode="#,##0.00\ \ \ \ \ \ "/>
    <numFmt numFmtId="269" formatCode="#,##0.00\ \ \ \ \ "/>
    <numFmt numFmtId="270" formatCode="\ \ \ \ \ \ \ \ \ \-\ \ \ \ \ \ \ \ "/>
    <numFmt numFmtId="271" formatCode="0.0\ "/>
    <numFmt numFmtId="272" formatCode="#,##0______"/>
    <numFmt numFmtId="273" formatCode="#,##0.0______"/>
    <numFmt numFmtId="274" formatCode="#,##0.00______"/>
    <numFmt numFmtId="275" formatCode="#,##0__"/>
    <numFmt numFmtId="276" formatCode="\ \ \ General"/>
    <numFmt numFmtId="277" formatCode="0.0\ \ \ \ \ \ \ \ \ \ \ \ \ \ \ \ "/>
    <numFmt numFmtId="278" formatCode="\ \ \ \ \ \ \ \ #,##0\ \ \ \ \ \ \ \ \ \ "/>
    <numFmt numFmtId="279" formatCode="_(* ###0_);_(* \(###0\);_(* &quot;-&quot;??_);_(@_)"/>
    <numFmt numFmtId="280" formatCode="0\ \ \ \ \ "/>
    <numFmt numFmtId="281" formatCode="General\ \ \ \ \ \ \ \ "/>
    <numFmt numFmtId="282" formatCode="\ \ \ \ \ \ \-\ \ \ \ \ "/>
  </numFmts>
  <fonts count="212"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3"/>
      <name val="Times New Roman"/>
      <family val="1"/>
    </font>
    <font>
      <sz val="12"/>
      <name val="Times New Roman"/>
      <family val="1"/>
    </font>
    <font>
      <sz val="14"/>
      <name val="Times New Roman"/>
      <family val="1"/>
    </font>
    <font>
      <b/>
      <sz val="12"/>
      <name val="Times New Roman"/>
      <family val="1"/>
    </font>
    <font>
      <b/>
      <vertAlign val="superscript"/>
      <sz val="12"/>
      <name val="Times New Roman"/>
      <family val="1"/>
    </font>
    <font>
      <sz val="13"/>
      <name val="Times New Roman"/>
      <family val="1"/>
    </font>
    <font>
      <b/>
      <sz val="11"/>
      <name val="Times New Roman"/>
      <family val="1"/>
    </font>
    <font>
      <sz val="11"/>
      <name val="Times New Roman"/>
      <family val="1"/>
    </font>
    <font>
      <vertAlign val="superscript"/>
      <sz val="9"/>
      <name val="Times New Roman"/>
      <family val="1"/>
    </font>
    <font>
      <sz val="9"/>
      <name val="Times New Roman"/>
      <family val="1"/>
    </font>
    <font>
      <sz val="10"/>
      <name val="Times New Roman"/>
      <family val="1"/>
    </font>
    <font>
      <b/>
      <vertAlign val="superscript"/>
      <sz val="11"/>
      <name val="Times New Roman"/>
      <family val="1"/>
    </font>
    <font>
      <vertAlign val="superscript"/>
      <sz val="10"/>
      <name val="Times New Roman"/>
      <family val="1"/>
    </font>
    <font>
      <i/>
      <sz val="11"/>
      <name val="Times New Roman"/>
      <family val="1"/>
    </font>
    <font>
      <i/>
      <sz val="12"/>
      <name val="Times New Roman"/>
      <family val="1"/>
    </font>
    <font>
      <sz val="10"/>
      <name val="Courier"/>
      <family val="3"/>
    </font>
    <font>
      <b/>
      <vertAlign val="superscript"/>
      <sz val="13"/>
      <name val="Times New Roman"/>
      <family val="1"/>
    </font>
    <font>
      <u/>
      <sz val="12"/>
      <name val="Times New Roman"/>
      <family val="1"/>
    </font>
    <font>
      <sz val="10"/>
      <name val="MS Sans Serif"/>
      <family val="2"/>
    </font>
    <font>
      <b/>
      <sz val="10"/>
      <name val="Times New Roman"/>
      <family val="1"/>
    </font>
    <font>
      <vertAlign val="superscript"/>
      <sz val="11"/>
      <name val="Times New Roman"/>
      <family val="1"/>
    </font>
    <font>
      <sz val="8"/>
      <name val="Times New Roman"/>
      <family val="1"/>
    </font>
    <font>
      <vertAlign val="superscript"/>
      <sz val="8"/>
      <name val="Times New Roman"/>
      <family val="1"/>
    </font>
    <font>
      <vertAlign val="superscript"/>
      <sz val="12"/>
      <name val="Times New Roman"/>
      <family val="1"/>
    </font>
    <font>
      <u/>
      <sz val="10"/>
      <color theme="10"/>
      <name val="Times New Roman"/>
      <family val="1"/>
    </font>
    <font>
      <b/>
      <u/>
      <sz val="10"/>
      <name val="Times New Roman"/>
      <family val="1"/>
    </font>
    <font>
      <sz val="10"/>
      <name val="MS Sans Serif"/>
    </font>
    <font>
      <b/>
      <u/>
      <sz val="12"/>
      <name val="Times New Roman"/>
      <family val="1"/>
    </font>
    <font>
      <sz val="10"/>
      <name val="Helv"/>
    </font>
    <font>
      <sz val="10"/>
      <name val="Arial"/>
      <family val="2"/>
    </font>
    <font>
      <sz val="10"/>
      <name val="Times New Roman"/>
      <family val="1"/>
    </font>
    <font>
      <u/>
      <sz val="10"/>
      <color theme="10"/>
      <name val="Times New Roman"/>
      <family val="1"/>
    </font>
    <font>
      <sz val="10"/>
      <name val="Arial"/>
      <family val="2"/>
    </font>
    <font>
      <b/>
      <i/>
      <sz val="11"/>
      <color indexed="8"/>
      <name val="Times New Roman"/>
      <family val="1"/>
    </font>
    <font>
      <b/>
      <sz val="11"/>
      <color indexed="16"/>
      <name val="Times New Roman"/>
      <family val="1"/>
    </font>
    <font>
      <sz val="11"/>
      <color indexed="8"/>
      <name val="Calibri"/>
      <family val="2"/>
    </font>
    <font>
      <u/>
      <sz val="10"/>
      <color indexed="12"/>
      <name val="Arial"/>
      <family val="2"/>
    </font>
    <font>
      <u/>
      <sz val="11"/>
      <color theme="10"/>
      <name val="Calibri"/>
      <family val="2"/>
    </font>
    <font>
      <sz val="10"/>
      <name val="CG Times"/>
      <family val="1"/>
    </font>
    <font>
      <sz val="11"/>
      <color theme="1"/>
      <name val="Times New Roman"/>
      <family val="2"/>
    </font>
    <font>
      <sz val="8"/>
      <name val="Arial"/>
      <family val="2"/>
    </font>
    <font>
      <b/>
      <sz val="8"/>
      <name val="Arial"/>
      <family val="2"/>
    </font>
    <font>
      <sz val="10"/>
      <color indexed="8"/>
      <name val="Segoe UI"/>
      <family val="2"/>
    </font>
    <font>
      <u/>
      <sz val="10"/>
      <color theme="10"/>
      <name val="Helv"/>
    </font>
    <font>
      <sz val="10.5"/>
      <color theme="1"/>
      <name val="Segoe UI"/>
      <family val="2"/>
    </font>
    <font>
      <b/>
      <sz val="14"/>
      <name val="Times New Roman"/>
      <family val="1"/>
    </font>
    <font>
      <sz val="11"/>
      <color theme="1"/>
      <name val="Times New Roman"/>
      <family val="1"/>
    </font>
    <font>
      <b/>
      <sz val="11"/>
      <color theme="1"/>
      <name val="Times New Roman"/>
      <family val="1"/>
    </font>
    <font>
      <b/>
      <u/>
      <sz val="14"/>
      <name val="Times New Roman"/>
      <family val="1"/>
    </font>
    <font>
      <sz val="12.5"/>
      <name val="Times New Roman"/>
      <family val="1"/>
    </font>
    <font>
      <u/>
      <sz val="10"/>
      <color theme="10"/>
      <name val="MS Sans Serif"/>
      <family val="2"/>
    </font>
    <font>
      <sz val="11"/>
      <color indexed="9"/>
      <name val="Calibri"/>
      <family val="2"/>
    </font>
    <font>
      <sz val="11"/>
      <color indexed="20"/>
      <name val="Calibri"/>
      <family val="2"/>
    </font>
    <font>
      <b/>
      <sz val="11"/>
      <color indexed="17"/>
      <name val="Calibri"/>
      <family val="2"/>
    </font>
    <font>
      <b/>
      <sz val="11"/>
      <color indexed="52"/>
      <name val="Calibri"/>
      <family val="2"/>
    </font>
    <font>
      <b/>
      <sz val="11"/>
      <color indexed="9"/>
      <name val="Calibri"/>
      <family val="2"/>
    </font>
    <font>
      <sz val="10"/>
      <color theme="1"/>
      <name val="Segoe U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62"/>
      <name val="Calibri"/>
      <family val="2"/>
    </font>
    <font>
      <sz val="11"/>
      <color indexed="52"/>
      <name val="Calibri"/>
      <family val="2"/>
    </font>
    <font>
      <sz val="11"/>
      <color indexed="60"/>
      <name val="Calibri"/>
      <family val="2"/>
    </font>
    <font>
      <sz val="11"/>
      <color theme="1"/>
      <name val="Calibri"/>
      <family val="2"/>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b/>
      <sz val="15"/>
      <name val="Times New Roman"/>
      <family val="1"/>
    </font>
    <font>
      <u/>
      <sz val="12"/>
      <color theme="10"/>
      <name val="Times New Roman"/>
      <family val="1"/>
    </font>
    <font>
      <sz val="12"/>
      <color rgb="FF000000"/>
      <name val="Times New Roman"/>
      <family val="1"/>
    </font>
    <font>
      <b/>
      <sz val="12"/>
      <color rgb="FFFF0000"/>
      <name val="Times New Roman"/>
      <family val="1"/>
    </font>
    <font>
      <sz val="12"/>
      <color rgb="FFFF0000"/>
      <name val="Times New Roman"/>
      <family val="1"/>
    </font>
    <font>
      <sz val="9"/>
      <color rgb="FFC00000"/>
      <name val="Times New Roman"/>
      <family val="1"/>
    </font>
    <font>
      <sz val="10"/>
      <color rgb="FFC00000"/>
      <name val="Times New Roman"/>
      <family val="1"/>
    </font>
    <font>
      <sz val="10"/>
      <color rgb="FFFF0000"/>
      <name val="Times New Roman"/>
      <family val="1"/>
    </font>
    <font>
      <u/>
      <sz val="10"/>
      <name val="Times New Roman"/>
      <family val="1"/>
    </font>
    <font>
      <vertAlign val="superscript"/>
      <sz val="14"/>
      <name val="Times New Roman"/>
      <family val="1"/>
    </font>
    <font>
      <b/>
      <vertAlign val="superscript"/>
      <sz val="10"/>
      <name val="Times New Roman"/>
      <family val="1"/>
    </font>
    <font>
      <u/>
      <sz val="9"/>
      <name val="Times New Roman"/>
      <family val="1"/>
    </font>
    <font>
      <i/>
      <sz val="10"/>
      <name val="Times New Roman"/>
      <family val="1"/>
    </font>
    <font>
      <sz val="10"/>
      <color indexed="50"/>
      <name val="Times New Roman"/>
      <family val="1"/>
    </font>
    <font>
      <b/>
      <i/>
      <sz val="11"/>
      <name val="Times New Roman"/>
      <family val="1"/>
    </font>
    <font>
      <b/>
      <sz val="9"/>
      <name val="Times New Roman"/>
      <family val="1"/>
    </font>
    <font>
      <sz val="7"/>
      <name val="Times New Roman"/>
      <family val="1"/>
    </font>
    <font>
      <b/>
      <vertAlign val="superscript"/>
      <sz val="9"/>
      <name val="Times New Roman"/>
      <family val="1"/>
    </font>
    <font>
      <i/>
      <sz val="9"/>
      <name val="Times New Roman"/>
      <family val="1"/>
    </font>
    <font>
      <b/>
      <sz val="8"/>
      <name val="Times New Roman"/>
      <family val="1"/>
    </font>
    <font>
      <i/>
      <sz val="8"/>
      <name val="Times New Roman"/>
      <family val="1"/>
    </font>
    <font>
      <i/>
      <vertAlign val="superscript"/>
      <sz val="8"/>
      <name val="Times New Roman"/>
      <family val="1"/>
    </font>
    <font>
      <i/>
      <vertAlign val="superscript"/>
      <sz val="8"/>
      <color theme="1"/>
      <name val="Times New Roman"/>
      <family val="1"/>
    </font>
    <font>
      <i/>
      <sz val="8"/>
      <color indexed="8"/>
      <name val="Times New Roman"/>
      <family val="1"/>
    </font>
    <font>
      <b/>
      <sz val="11"/>
      <color indexed="8"/>
      <name val="Times New Roman"/>
      <family val="1"/>
    </font>
    <font>
      <b/>
      <vertAlign val="superscript"/>
      <sz val="11"/>
      <color indexed="8"/>
      <name val="Times New Roman"/>
      <family val="1"/>
    </font>
    <font>
      <sz val="12"/>
      <color indexed="8"/>
      <name val="Times New Roman"/>
      <family val="1"/>
    </font>
    <font>
      <sz val="10"/>
      <color indexed="8"/>
      <name val="Times New Roman"/>
      <family val="1"/>
    </font>
    <font>
      <sz val="9"/>
      <color indexed="8"/>
      <name val="Times New Roman"/>
      <family val="1"/>
    </font>
    <font>
      <sz val="8"/>
      <color indexed="8"/>
      <name val="Times New Roman"/>
      <family val="1"/>
    </font>
    <font>
      <i/>
      <sz val="9"/>
      <color indexed="8"/>
      <name val="Times New Roman"/>
      <family val="1"/>
    </font>
    <font>
      <b/>
      <sz val="9"/>
      <color indexed="8"/>
      <name val="Times New Roman"/>
      <family val="1"/>
    </font>
    <font>
      <b/>
      <vertAlign val="superscript"/>
      <sz val="8"/>
      <name val="Times New Roman"/>
      <family val="1"/>
    </font>
    <font>
      <b/>
      <sz val="12"/>
      <color indexed="8"/>
      <name val="Times New Roman"/>
      <family val="1"/>
    </font>
    <font>
      <sz val="11"/>
      <color indexed="8"/>
      <name val="Times New Roman"/>
      <family val="1"/>
    </font>
    <font>
      <i/>
      <sz val="10"/>
      <color indexed="8"/>
      <name val="Times New Roman"/>
      <family val="1"/>
    </font>
    <font>
      <sz val="14"/>
      <color indexed="8"/>
      <name val="Times New Roman"/>
      <family val="1"/>
    </font>
    <font>
      <vertAlign val="superscript"/>
      <sz val="11"/>
      <color indexed="8"/>
      <name val="Times New Roman"/>
      <family val="1"/>
    </font>
    <font>
      <b/>
      <sz val="10"/>
      <color indexed="8"/>
      <name val="Times New Roman"/>
      <family val="1"/>
    </font>
    <font>
      <b/>
      <sz val="10.5"/>
      <color indexed="8"/>
      <name val="Times New Roman"/>
      <family val="1"/>
    </font>
    <font>
      <sz val="9.5"/>
      <color indexed="8"/>
      <name val="Times New Roman"/>
      <family val="1"/>
    </font>
    <font>
      <vertAlign val="superscript"/>
      <sz val="9.5"/>
      <color indexed="8"/>
      <name val="Times New Roman"/>
      <family val="1"/>
    </font>
    <font>
      <b/>
      <sz val="9.5"/>
      <color indexed="8"/>
      <name val="Times New Roman"/>
      <family val="1"/>
    </font>
    <font>
      <sz val="13"/>
      <color indexed="8"/>
      <name val="Times New Roman"/>
      <family val="1"/>
    </font>
    <font>
      <b/>
      <vertAlign val="superscript"/>
      <sz val="10"/>
      <color indexed="8"/>
      <name val="Times New Roman"/>
      <family val="1"/>
    </font>
    <font>
      <b/>
      <i/>
      <vertAlign val="superscript"/>
      <sz val="8"/>
      <name val="Arial"/>
      <family val="2"/>
    </font>
    <font>
      <b/>
      <i/>
      <sz val="8"/>
      <name val="Times New Roman"/>
      <family val="1"/>
    </font>
    <font>
      <sz val="8"/>
      <color indexed="10"/>
      <name val="Times New Roman"/>
      <family val="1"/>
    </font>
    <font>
      <b/>
      <sz val="8"/>
      <color indexed="8"/>
      <name val="Times New Roman"/>
      <family val="1"/>
    </font>
    <font>
      <b/>
      <sz val="10.5"/>
      <name val="Times New Roman"/>
      <family val="1"/>
    </font>
    <font>
      <b/>
      <vertAlign val="subscript"/>
      <sz val="10.5"/>
      <name val="Times New Roman"/>
      <family val="1"/>
    </font>
    <font>
      <b/>
      <sz val="8.5"/>
      <name val="Times New Roman"/>
      <family val="1"/>
    </font>
    <font>
      <b/>
      <vertAlign val="superscript"/>
      <sz val="8.5"/>
      <name val="Times New Roman"/>
      <family val="1"/>
    </font>
    <font>
      <sz val="8.5"/>
      <name val="Times New Roman"/>
      <family val="1"/>
    </font>
    <font>
      <b/>
      <vertAlign val="subscript"/>
      <sz val="10"/>
      <name val="Times New Roman"/>
      <family val="1"/>
    </font>
    <font>
      <b/>
      <i/>
      <sz val="8.5"/>
      <name val="Times New Roman"/>
      <family val="1"/>
    </font>
    <font>
      <i/>
      <sz val="8.5"/>
      <name val="Times New Roman"/>
      <family val="1"/>
    </font>
    <font>
      <b/>
      <i/>
      <sz val="9"/>
      <name val="Times New Roman"/>
      <family val="1"/>
    </font>
    <font>
      <b/>
      <u/>
      <sz val="9"/>
      <name val="Times New Roman"/>
      <family val="1"/>
    </font>
    <font>
      <b/>
      <u/>
      <sz val="8"/>
      <name val="Times New Roman"/>
      <family val="1"/>
    </font>
    <font>
      <u/>
      <sz val="8"/>
      <name val="Times New Roman"/>
      <family val="1"/>
    </font>
    <font>
      <b/>
      <vertAlign val="superscript"/>
      <sz val="10.5"/>
      <name val="Times New Roman"/>
      <family val="1"/>
    </font>
    <font>
      <sz val="10.5"/>
      <name val="Times New Roman"/>
      <family val="1"/>
    </font>
    <font>
      <b/>
      <u/>
      <sz val="11"/>
      <name val="Times New Roman"/>
      <family val="1"/>
    </font>
    <font>
      <u/>
      <sz val="11"/>
      <name val="Times New Roman"/>
      <family val="1"/>
    </font>
    <font>
      <b/>
      <sz val="10"/>
      <color rgb="FFFF0000"/>
      <name val="Times New Roman"/>
      <family val="1"/>
    </font>
    <font>
      <b/>
      <sz val="10"/>
      <color rgb="FF000000"/>
      <name val="Times New Roman"/>
      <family val="1"/>
    </font>
    <font>
      <b/>
      <i/>
      <sz val="10"/>
      <color rgb="FF000000"/>
      <name val="Times New Roman"/>
      <family val="1"/>
    </font>
    <font>
      <sz val="10.5"/>
      <color theme="1"/>
      <name val="Times New Roman"/>
      <family val="1"/>
    </font>
    <font>
      <i/>
      <sz val="10.5"/>
      <name val="Times New Roman"/>
      <family val="1"/>
    </font>
    <font>
      <i/>
      <sz val="10.5"/>
      <color theme="1"/>
      <name val="Times New Roman"/>
      <family val="1"/>
    </font>
    <font>
      <b/>
      <sz val="10.5"/>
      <color theme="1"/>
      <name val="Times New Roman"/>
      <family val="1"/>
    </font>
    <font>
      <sz val="9"/>
      <color rgb="FF000000"/>
      <name val="Times New Roman"/>
      <family val="1"/>
    </font>
    <font>
      <i/>
      <sz val="9"/>
      <color rgb="FF000000"/>
      <name val="Times New Roman"/>
      <family val="1"/>
    </font>
    <font>
      <b/>
      <sz val="9"/>
      <color rgb="FF000000"/>
      <name val="Times New Roman"/>
      <family val="1"/>
    </font>
    <font>
      <sz val="9"/>
      <color theme="1"/>
      <name val="Times New Roman"/>
      <family val="1"/>
    </font>
    <font>
      <sz val="8"/>
      <color rgb="FFFF0000"/>
      <name val="Times New Roman"/>
      <family val="1"/>
    </font>
    <font>
      <sz val="9.5"/>
      <name val="Times New Roman"/>
      <family val="1"/>
    </font>
    <font>
      <b/>
      <sz val="10"/>
      <color theme="1"/>
      <name val="Times New Roman"/>
      <family val="1"/>
    </font>
    <font>
      <b/>
      <vertAlign val="superscript"/>
      <sz val="11"/>
      <color theme="1"/>
      <name val="Times New Roman"/>
      <family val="1"/>
    </font>
    <font>
      <vertAlign val="superscript"/>
      <sz val="10"/>
      <color indexed="8"/>
      <name val="Times New Roman"/>
      <family val="1"/>
    </font>
    <font>
      <sz val="10"/>
      <color theme="1"/>
      <name val="Times New Roman"/>
      <family val="1"/>
    </font>
    <font>
      <sz val="11"/>
      <color rgb="FFFF0000"/>
      <name val="Times New Roman"/>
      <family val="1"/>
    </font>
    <font>
      <b/>
      <i/>
      <sz val="10"/>
      <name val="Times New Roman"/>
      <family val="1"/>
    </font>
    <font>
      <b/>
      <sz val="9.5"/>
      <color theme="1"/>
      <name val="Times New Roman"/>
      <family val="1"/>
    </font>
    <font>
      <i/>
      <sz val="9"/>
      <color theme="1"/>
      <name val="Times New Roman"/>
      <family val="1"/>
    </font>
    <font>
      <i/>
      <sz val="10"/>
      <color theme="1"/>
      <name val="Times New Roman"/>
      <family val="1"/>
    </font>
    <font>
      <sz val="7.5"/>
      <name val="Times New Roman"/>
      <family val="1"/>
    </font>
    <font>
      <b/>
      <sz val="7"/>
      <name val="Times New Roman"/>
      <family val="1"/>
    </font>
    <font>
      <i/>
      <sz val="7"/>
      <name val="Times New Roman"/>
      <family val="1"/>
    </font>
    <font>
      <vertAlign val="superscript"/>
      <sz val="7"/>
      <name val="Times New Roman"/>
      <family val="1"/>
    </font>
    <font>
      <sz val="8.5"/>
      <name val="MS Sans Serif"/>
      <family val="2"/>
    </font>
    <font>
      <sz val="6"/>
      <name val="Times New Roman"/>
      <family val="1"/>
    </font>
    <font>
      <vertAlign val="superscript"/>
      <sz val="6"/>
      <color indexed="16"/>
      <name val="Arial"/>
      <family val="2"/>
    </font>
    <font>
      <sz val="6.5"/>
      <name val="Times New Roman"/>
      <family val="1"/>
    </font>
    <font>
      <b/>
      <i/>
      <vertAlign val="superscript"/>
      <sz val="8"/>
      <name val="Times New Roman"/>
      <family val="1"/>
    </font>
    <font>
      <vertAlign val="subscript"/>
      <sz val="11"/>
      <name val="Times New Roman"/>
      <family val="1"/>
    </font>
    <font>
      <b/>
      <sz val="16"/>
      <name val="Times New Roman"/>
      <family val="1"/>
    </font>
    <font>
      <i/>
      <sz val="14"/>
      <name val="Times New Roman"/>
      <family val="1"/>
    </font>
    <font>
      <i/>
      <vertAlign val="superscript"/>
      <sz val="12"/>
      <name val="Times New Roman"/>
      <family val="1"/>
    </font>
    <font>
      <u/>
      <sz val="10"/>
      <color rgb="FF002060"/>
      <name val="Times New Roman"/>
      <family val="1"/>
    </font>
    <font>
      <sz val="12"/>
      <color rgb="FF002060"/>
      <name val="Times New Roman"/>
      <family val="1"/>
    </font>
    <font>
      <b/>
      <i/>
      <sz val="12"/>
      <name val="Times New Roman"/>
      <family val="1"/>
    </font>
    <font>
      <sz val="9"/>
      <color rgb="FFA00000"/>
      <name val="Times New Roman"/>
      <family val="1"/>
    </font>
    <font>
      <b/>
      <i/>
      <vertAlign val="superscript"/>
      <sz val="9"/>
      <name val="Times New Roman"/>
      <family val="1"/>
    </font>
    <font>
      <b/>
      <sz val="11"/>
      <name val="Arial"/>
      <family val="2"/>
    </font>
    <font>
      <b/>
      <sz val="10"/>
      <name val="Arial"/>
      <family val="2"/>
    </font>
    <font>
      <b/>
      <vertAlign val="superscript"/>
      <sz val="10"/>
      <name val="Arial"/>
      <family val="2"/>
    </font>
    <font>
      <b/>
      <sz val="9"/>
      <name val="Arial"/>
      <family val="2"/>
    </font>
    <font>
      <sz val="9"/>
      <name val="Helv"/>
    </font>
    <font>
      <b/>
      <vertAlign val="superscript"/>
      <sz val="9"/>
      <name val="Arial"/>
      <family val="2"/>
    </font>
    <font>
      <b/>
      <i/>
      <sz val="8"/>
      <name val="Arial"/>
      <family val="2"/>
    </font>
    <font>
      <sz val="11"/>
      <name val="Calibri"/>
      <family val="2"/>
      <scheme val="minor"/>
    </font>
    <font>
      <sz val="10"/>
      <color rgb="FF000000"/>
      <name val="Times New Roman"/>
      <family val="1"/>
    </font>
    <font>
      <i/>
      <sz val="10"/>
      <color rgb="FF000000"/>
      <name val="Times New Roman"/>
      <family val="1"/>
    </font>
    <font>
      <b/>
      <sz val="10"/>
      <name val="Helv"/>
    </font>
    <font>
      <b/>
      <i/>
      <strike/>
      <sz val="8"/>
      <color rgb="FFFF0000"/>
      <name val="Times New Roman"/>
      <family val="1"/>
    </font>
    <font>
      <b/>
      <strike/>
      <sz val="11"/>
      <name val="Times New Roman"/>
      <family val="1"/>
    </font>
    <font>
      <vertAlign val="superscript"/>
      <sz val="8.5"/>
      <name val="Times New Roman"/>
      <family val="1"/>
    </font>
  </fonts>
  <fills count="6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5"/>
      </patternFill>
    </fill>
    <fill>
      <patternFill patternType="solid">
        <fgColor indexed="35"/>
        <bgColor indexed="35"/>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bgColor indexed="64"/>
      </patternFill>
    </fill>
    <fill>
      <patternFill patternType="solid">
        <fgColor indexed="1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indexed="9"/>
        <bgColor indexed="8"/>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79998168889431442"/>
        <bgColor indexed="64"/>
      </patternFill>
    </fill>
  </fills>
  <borders count="316">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49"/>
      </bottom>
      <diagonal/>
    </border>
    <border>
      <left/>
      <right/>
      <top/>
      <bottom style="double">
        <color indexed="1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bottom/>
      <diagonal/>
    </border>
    <border>
      <left/>
      <right style="thin">
        <color indexed="8"/>
      </right>
      <top/>
      <bottom style="thin">
        <color indexed="64"/>
      </bottom>
      <diagonal/>
    </border>
    <border>
      <left style="thin">
        <color indexed="8"/>
      </left>
      <right/>
      <top/>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8"/>
      </left>
      <right/>
      <top/>
      <bottom/>
      <diagonal/>
    </border>
    <border>
      <left style="medium">
        <color indexed="8"/>
      </left>
      <right style="thin">
        <color indexed="8"/>
      </right>
      <top/>
      <bottom/>
      <diagonal/>
    </border>
    <border>
      <left style="medium">
        <color indexed="8"/>
      </left>
      <right style="thin">
        <color indexed="64"/>
      </right>
      <top style="thin">
        <color indexed="64"/>
      </top>
      <bottom style="thin">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style="thin">
        <color indexed="64"/>
      </top>
      <bottom style="thin">
        <color indexed="64"/>
      </bottom>
      <diagonal/>
    </border>
    <border>
      <left style="thick">
        <color indexed="56"/>
      </left>
      <right/>
      <top/>
      <bottom/>
      <diagonal/>
    </border>
    <border>
      <left style="thick">
        <color indexed="56"/>
      </left>
      <right/>
      <top/>
      <bottom style="thin">
        <color indexed="64"/>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right style="medium">
        <color indexed="64"/>
      </right>
      <top/>
      <bottom style="medium">
        <color indexed="8"/>
      </bottom>
      <diagonal/>
    </border>
    <border>
      <left style="medium">
        <color indexed="8"/>
      </left>
      <right style="thin">
        <color indexed="64"/>
      </right>
      <top/>
      <bottom/>
      <diagonal/>
    </border>
    <border>
      <left style="medium">
        <color indexed="8"/>
      </left>
      <right/>
      <top/>
      <bottom style="medium">
        <color indexed="8"/>
      </bottom>
      <diagonal/>
    </border>
    <border>
      <left/>
      <right style="thin">
        <color indexed="64"/>
      </right>
      <top/>
      <bottom style="medium">
        <color indexed="8"/>
      </bottom>
      <diagonal/>
    </border>
    <border>
      <left style="medium">
        <color indexed="8"/>
      </left>
      <right style="thin">
        <color indexed="64"/>
      </right>
      <top/>
      <bottom style="medium">
        <color indexed="8"/>
      </bottom>
      <diagonal/>
    </border>
    <border>
      <left style="thin">
        <color indexed="8"/>
      </left>
      <right style="thin">
        <color indexed="64"/>
      </right>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diagonal/>
    </border>
    <border>
      <left style="medium">
        <color indexed="8"/>
      </left>
      <right/>
      <top/>
      <bottom style="medium">
        <color indexed="64"/>
      </bottom>
      <diagonal/>
    </border>
    <border>
      <left style="thin">
        <color indexed="8"/>
      </left>
      <right style="medium">
        <color indexed="8"/>
      </right>
      <top/>
      <bottom style="medium">
        <color indexed="64"/>
      </bottom>
      <diagonal/>
    </border>
    <border>
      <left style="medium">
        <color indexed="8"/>
      </left>
      <right style="medium">
        <color indexed="8"/>
      </right>
      <top/>
      <bottom style="medium">
        <color indexed="64"/>
      </bottom>
      <diagonal/>
    </border>
    <border>
      <left style="thin">
        <color indexed="8"/>
      </left>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bottom style="hair">
        <color rgb="FF002060"/>
      </bottom>
      <diagonal/>
    </border>
    <border>
      <left/>
      <right style="thin">
        <color indexed="64"/>
      </right>
      <top/>
      <bottom style="hair">
        <color rgb="FF002060"/>
      </bottom>
      <diagonal/>
    </border>
    <border>
      <left style="thin">
        <color indexed="64"/>
      </left>
      <right style="thin">
        <color indexed="64"/>
      </right>
      <top style="hair">
        <color rgb="FF002060"/>
      </top>
      <bottom style="thin">
        <color indexed="64"/>
      </bottom>
      <diagonal/>
    </border>
    <border>
      <left/>
      <right style="thin">
        <color indexed="64"/>
      </right>
      <top style="hair">
        <color rgb="FF002060"/>
      </top>
      <bottom style="thin">
        <color indexed="64"/>
      </bottom>
      <diagonal/>
    </border>
    <border>
      <left/>
      <right style="thin">
        <color rgb="FF002060"/>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
      <left style="dotted">
        <color indexed="64"/>
      </left>
      <right/>
      <top/>
      <bottom/>
      <diagonal/>
    </border>
    <border>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style="hair">
        <color indexed="8"/>
      </left>
      <right style="hair">
        <color indexed="8"/>
      </right>
      <top style="thin">
        <color indexed="8"/>
      </top>
      <bottom/>
      <diagonal/>
    </border>
    <border>
      <left/>
      <right style="medium">
        <color indexed="8"/>
      </right>
      <top style="thin">
        <color indexed="8"/>
      </top>
      <bottom/>
      <diagonal/>
    </border>
    <border>
      <left style="hair">
        <color indexed="8"/>
      </left>
      <right style="hair">
        <color indexed="8"/>
      </right>
      <top style="medium">
        <color indexed="8"/>
      </top>
      <bottom/>
      <diagonal/>
    </border>
    <border>
      <left style="hair">
        <color indexed="8"/>
      </left>
      <right style="hair">
        <color indexed="8"/>
      </right>
      <top/>
      <bottom/>
      <diagonal/>
    </border>
    <border>
      <left style="medium">
        <color indexed="8"/>
      </left>
      <right style="medium">
        <color indexed="8"/>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dashed">
        <color indexed="64"/>
      </left>
      <right style="dotted">
        <color indexed="64"/>
      </right>
      <top style="thin">
        <color indexed="64"/>
      </top>
      <bottom/>
      <diagonal/>
    </border>
    <border>
      <left style="dashed">
        <color indexed="64"/>
      </left>
      <right style="dotted">
        <color indexed="64"/>
      </right>
      <top/>
      <bottom/>
      <diagonal/>
    </border>
    <border>
      <left style="dashed">
        <color indexed="64"/>
      </left>
      <right style="dott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otted">
        <color indexed="64"/>
      </right>
      <top style="thin">
        <color indexed="64"/>
      </top>
      <bottom style="thin">
        <color indexed="64"/>
      </bottom>
      <diagonal/>
    </border>
    <border>
      <left style="thin">
        <color theme="1"/>
      </left>
      <right style="thin">
        <color theme="1"/>
      </right>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8"/>
      </left>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style="dashed">
        <color indexed="64"/>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style="thin">
        <color indexed="0"/>
      </left>
      <right style="thin">
        <color indexed="0"/>
      </right>
      <top style="thin">
        <color indexed="64"/>
      </top>
      <bottom style="thin">
        <color indexed="64"/>
      </bottom>
      <diagonal/>
    </border>
    <border>
      <left/>
      <right style="thin">
        <color indexed="8"/>
      </right>
      <top style="thin">
        <color indexed="64"/>
      </top>
      <bottom/>
      <diagonal/>
    </border>
    <border>
      <left style="thin">
        <color indexed="8"/>
      </left>
      <right/>
      <top/>
      <bottom style="thin">
        <color indexed="64"/>
      </bottom>
      <diagonal/>
    </border>
    <border>
      <left style="medium">
        <color indexed="64"/>
      </left>
      <right style="thin">
        <color indexed="64"/>
      </right>
      <top/>
      <bottom style="medium">
        <color indexed="8"/>
      </bottom>
      <diagonal/>
    </border>
    <border>
      <left style="medium">
        <color indexed="8"/>
      </left>
      <right style="medium">
        <color indexed="64"/>
      </right>
      <top/>
      <bottom style="medium">
        <color indexed="64"/>
      </bottom>
      <diagonal/>
    </border>
    <border>
      <left style="medium">
        <color indexed="8"/>
      </left>
      <right/>
      <top style="medium">
        <color indexed="64"/>
      </top>
      <bottom style="medium">
        <color indexed="64"/>
      </bottom>
      <diagonal/>
    </border>
    <border>
      <left/>
      <right style="thin">
        <color rgb="FF002060"/>
      </right>
      <top/>
      <bottom/>
      <diagonal/>
    </border>
    <border>
      <left/>
      <right style="thin">
        <color indexed="64"/>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64"/>
      </left>
      <right/>
      <top/>
      <bottom style="thin">
        <color indexed="8"/>
      </bottom>
      <diagonal/>
    </border>
    <border>
      <left style="thin">
        <color indexed="8"/>
      </left>
      <right style="thin">
        <color indexed="64"/>
      </right>
      <top style="dashed">
        <color indexed="8"/>
      </top>
      <bottom style="thin">
        <color indexed="8"/>
      </bottom>
      <diagonal/>
    </border>
    <border>
      <left style="medium">
        <color indexed="64"/>
      </left>
      <right style="thin">
        <color indexed="8"/>
      </right>
      <top style="dashed">
        <color indexed="8"/>
      </top>
      <bottom style="thin">
        <color indexed="64"/>
      </bottom>
      <diagonal/>
    </border>
    <border>
      <left style="thin">
        <color indexed="8"/>
      </left>
      <right style="medium">
        <color indexed="64"/>
      </right>
      <top style="dashed">
        <color indexed="8"/>
      </top>
      <bottom style="thin">
        <color indexed="64"/>
      </bottom>
      <diagonal/>
    </border>
    <border>
      <left style="thin">
        <color indexed="8"/>
      </left>
      <right style="thin">
        <color indexed="64"/>
      </right>
      <top style="dashed">
        <color indexed="8"/>
      </top>
      <bottom style="thin">
        <color indexed="64"/>
      </bottom>
      <diagonal/>
    </border>
  </borders>
  <cellStyleXfs count="584">
    <xf numFmtId="0" fontId="0" fillId="0" borderId="0"/>
    <xf numFmtId="43" fontId="26" fillId="0" borderId="0" applyFont="0" applyFill="0" applyBorder="0" applyAlignment="0" applyProtection="0"/>
    <xf numFmtId="0" fontId="26" fillId="0" borderId="0"/>
    <xf numFmtId="0" fontId="34" fillId="0" borderId="0"/>
    <xf numFmtId="43" fontId="15" fillId="0" borderId="0" applyFont="0" applyFill="0" applyBorder="0" applyAlignment="0" applyProtection="0"/>
    <xf numFmtId="0" fontId="15" fillId="0" borderId="0"/>
    <xf numFmtId="0" fontId="40" fillId="0" borderId="0" applyNumberFormat="0" applyFill="0" applyBorder="0" applyAlignment="0" applyProtection="0"/>
    <xf numFmtId="0" fontId="34" fillId="0" borderId="0"/>
    <xf numFmtId="0" fontId="42" fillId="0" borderId="0"/>
    <xf numFmtId="0" fontId="15" fillId="0" borderId="0"/>
    <xf numFmtId="0" fontId="45" fillId="0" borderId="0"/>
    <xf numFmtId="0" fontId="47" fillId="0" borderId="0" applyNumberFormat="0" applyFill="0" applyBorder="0" applyAlignment="0" applyProtection="0"/>
    <xf numFmtId="0" fontId="48" fillId="0" borderId="0"/>
    <xf numFmtId="165" fontId="14" fillId="0" borderId="0" applyFont="0" applyFill="0" applyBorder="0" applyAlignment="0" applyProtection="0"/>
    <xf numFmtId="165" fontId="14" fillId="0" borderId="0" applyFont="0" applyFill="0" applyBorder="0" applyAlignment="0" applyProtection="0"/>
    <xf numFmtId="0" fontId="49" fillId="2" borderId="0">
      <alignment horizontal="right"/>
    </xf>
    <xf numFmtId="0" fontId="50" fillId="2" borderId="41"/>
    <xf numFmtId="41" fontId="17"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165" fontId="45" fillId="0" borderId="0" applyFont="0" applyFill="0" applyBorder="0" applyAlignment="0" applyProtection="0"/>
    <xf numFmtId="4" fontId="44" fillId="0" borderId="0" applyFont="0" applyFill="0" applyBorder="0" applyAlignment="0" applyProtection="0"/>
    <xf numFmtId="43" fontId="17" fillId="0" borderId="0" applyFont="0" applyFill="0" applyBorder="0" applyAlignment="0" applyProtection="0"/>
    <xf numFmtId="40" fontId="34" fillId="0" borderId="0" applyFont="0" applyFill="0" applyBorder="0" applyAlignment="0" applyProtection="0"/>
    <xf numFmtId="165" fontId="17" fillId="0" borderId="0" applyFont="0" applyFill="0" applyBorder="0" applyAlignment="0" applyProtection="0"/>
    <xf numFmtId="179" fontId="45" fillId="0" borderId="0" applyFont="0" applyFill="0" applyBorder="0" applyAlignment="0" applyProtection="0"/>
    <xf numFmtId="43" fontId="14" fillId="0" borderId="0" applyFont="0" applyFill="0" applyBorder="0" applyAlignment="0" applyProtection="0"/>
    <xf numFmtId="4" fontId="34" fillId="0" borderId="0" applyFont="0" applyFill="0" applyBorder="0" applyAlignment="0" applyProtection="0"/>
    <xf numFmtId="43" fontId="17" fillId="0" borderId="0" applyFont="0" applyFill="0" applyBorder="0" applyAlignment="0" applyProtection="0"/>
    <xf numFmtId="4" fontId="44"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8" fontId="34" fillId="0" borderId="0" applyFont="0" applyFill="0" applyBorder="0" applyAlignment="0" applyProtection="0"/>
    <xf numFmtId="44" fontId="26" fillId="0" borderId="0" applyFont="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5" fillId="0" borderId="0"/>
    <xf numFmtId="0" fontId="14" fillId="0" borderId="0"/>
    <xf numFmtId="0" fontId="45" fillId="0" borderId="0"/>
    <xf numFmtId="0" fontId="14" fillId="0" borderId="0"/>
    <xf numFmtId="0" fontId="14" fillId="0" borderId="0"/>
    <xf numFmtId="0" fontId="14" fillId="0" borderId="0"/>
    <xf numFmtId="0" fontId="17" fillId="0" borderId="0"/>
    <xf numFmtId="0" fontId="34" fillId="0" borderId="0"/>
    <xf numFmtId="0" fontId="26" fillId="0" borderId="0"/>
    <xf numFmtId="0" fontId="45" fillId="0" borderId="0"/>
    <xf numFmtId="0" fontId="54"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54" fillId="0" borderId="0"/>
    <xf numFmtId="0" fontId="34" fillId="0" borderId="0"/>
    <xf numFmtId="0" fontId="44" fillId="0" borderId="0"/>
    <xf numFmtId="0" fontId="14" fillId="0" borderId="0"/>
    <xf numFmtId="0" fontId="44" fillId="0" borderId="0">
      <alignment horizontal="left" vertical="top" wrapText="1"/>
    </xf>
    <xf numFmtId="0" fontId="45" fillId="0" borderId="0"/>
    <xf numFmtId="0" fontId="45" fillId="0" borderId="0"/>
    <xf numFmtId="0" fontId="44" fillId="0" borderId="0"/>
    <xf numFmtId="0" fontId="45" fillId="0" borderId="0"/>
    <xf numFmtId="0" fontId="48" fillId="0" borderId="0"/>
    <xf numFmtId="0" fontId="1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55" fillId="0" borderId="0"/>
    <xf numFmtId="0" fontId="55" fillId="0" borderId="0"/>
    <xf numFmtId="0" fontId="45" fillId="0" borderId="0"/>
    <xf numFmtId="0" fontId="17" fillId="0" borderId="0"/>
    <xf numFmtId="0" fontId="55" fillId="0" borderId="0"/>
    <xf numFmtId="0" fontId="45" fillId="0" borderId="0"/>
    <xf numFmtId="0" fontId="55" fillId="0" borderId="0"/>
    <xf numFmtId="0" fontId="55" fillId="0" borderId="0"/>
    <xf numFmtId="0" fontId="55" fillId="0" borderId="0"/>
    <xf numFmtId="0" fontId="55" fillId="0" borderId="0"/>
    <xf numFmtId="0" fontId="55" fillId="0" borderId="0"/>
    <xf numFmtId="0" fontId="45" fillId="0" borderId="0"/>
    <xf numFmtId="0" fontId="54" fillId="0" borderId="0"/>
    <xf numFmtId="0" fontId="45" fillId="0" borderId="0"/>
    <xf numFmtId="0" fontId="17" fillId="0" borderId="0"/>
    <xf numFmtId="0" fontId="44" fillId="0" borderId="0">
      <alignment horizontal="left" vertical="top" wrapText="1"/>
    </xf>
    <xf numFmtId="0" fontId="14" fillId="0" borderId="0"/>
    <xf numFmtId="0" fontId="45" fillId="0" borderId="0"/>
    <xf numFmtId="0" fontId="14"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4" fillId="0" borderId="0"/>
    <xf numFmtId="0" fontId="45" fillId="0" borderId="0"/>
    <xf numFmtId="0" fontId="44" fillId="0" borderId="0"/>
    <xf numFmtId="0" fontId="26" fillId="0" borderId="0"/>
    <xf numFmtId="9" fontId="45" fillId="0" borderId="0" applyFont="0" applyFill="0" applyBorder="0" applyAlignment="0" applyProtection="0"/>
    <xf numFmtId="0" fontId="45" fillId="0" borderId="0"/>
    <xf numFmtId="43" fontId="58" fillId="0" borderId="0" applyFont="0" applyFill="0" applyBorder="0" applyAlignment="0" applyProtection="0"/>
    <xf numFmtId="9" fontId="14" fillId="0" borderId="0" applyFont="0" applyFill="0" applyBorder="0" applyAlignment="0" applyProtection="0"/>
    <xf numFmtId="0" fontId="59" fillId="0" borderId="0" applyNumberFormat="0" applyFill="0" applyBorder="0" applyAlignment="0" applyProtection="0">
      <alignment horizontal="left" vertical="top" wrapText="1"/>
    </xf>
    <xf numFmtId="0" fontId="44" fillId="0" borderId="0">
      <alignment horizontal="left" vertical="top" wrapText="1"/>
    </xf>
    <xf numFmtId="0" fontId="45" fillId="0" borderId="0"/>
    <xf numFmtId="0" fontId="60" fillId="0" borderId="0"/>
    <xf numFmtId="0" fontId="40"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40" fillId="0" borderId="0" applyNumberFormat="0" applyFill="0" applyBorder="0" applyAlignment="0" applyProtection="0"/>
    <xf numFmtId="0" fontId="46" fillId="0" borderId="0"/>
    <xf numFmtId="0" fontId="40" fillId="0" borderId="0" applyNumberFormat="0" applyFill="0" applyBorder="0" applyAlignment="0" applyProtection="0"/>
    <xf numFmtId="0" fontId="26" fillId="0" borderId="0"/>
    <xf numFmtId="0" fontId="14" fillId="0" borderId="0"/>
    <xf numFmtId="0" fontId="14" fillId="0" borderId="0"/>
    <xf numFmtId="0" fontId="14" fillId="0" borderId="0"/>
    <xf numFmtId="41"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7" fillId="0" borderId="0" applyFont="0" applyFill="0" applyBorder="0" applyAlignment="0" applyProtection="0"/>
    <xf numFmtId="165"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45" fillId="0" borderId="0" applyFont="0" applyFill="0" applyBorder="0" applyAlignment="0" applyProtection="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51" fillId="0" borderId="0"/>
    <xf numFmtId="0" fontId="51" fillId="0" borderId="0"/>
    <xf numFmtId="0" fontId="51" fillId="0" borderId="0"/>
    <xf numFmtId="0" fontId="51" fillId="0" borderId="0"/>
    <xf numFmtId="0" fontId="51" fillId="0" borderId="0"/>
    <xf numFmtId="0" fontId="14" fillId="0" borderId="0"/>
    <xf numFmtId="0" fontId="45" fillId="0" borderId="0"/>
    <xf numFmtId="0" fontId="14" fillId="0" borderId="0"/>
    <xf numFmtId="0" fontId="14" fillId="0" borderId="0"/>
    <xf numFmtId="0" fontId="26"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45" fillId="0" borderId="0"/>
    <xf numFmtId="0" fontId="45"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45"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66" fillId="0" borderId="0" applyNumberFormat="0" applyFill="0" applyBorder="0" applyAlignment="0" applyProtection="0">
      <alignment vertical="top"/>
      <protection locked="0"/>
    </xf>
    <xf numFmtId="0" fontId="34" fillId="0" borderId="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7" borderId="0" applyNumberFormat="0" applyBorder="0" applyAlignment="0" applyProtection="0"/>
    <xf numFmtId="0" fontId="51" fillId="9" borderId="0" applyNumberFormat="0" applyBorder="0" applyAlignment="0" applyProtection="0"/>
    <xf numFmtId="0" fontId="51" fillId="6" borderId="0" applyNumberFormat="0" applyBorder="0" applyAlignment="0" applyProtection="0"/>
    <xf numFmtId="0" fontId="51" fillId="10" borderId="0" applyNumberFormat="0" applyBorder="0" applyAlignment="0" applyProtection="0"/>
    <xf numFmtId="0" fontId="51" fillId="9" borderId="0" applyNumberFormat="0" applyBorder="0" applyAlignment="0" applyProtection="0"/>
    <xf numFmtId="0" fontId="51" fillId="11" borderId="0" applyNumberFormat="0" applyBorder="0" applyAlignment="0" applyProtection="0"/>
    <xf numFmtId="0" fontId="51" fillId="10" borderId="0" applyNumberFormat="0" applyBorder="0" applyAlignment="0" applyProtection="0"/>
    <xf numFmtId="0" fontId="67" fillId="12" borderId="0" applyNumberFormat="0" applyBorder="0" applyAlignment="0" applyProtection="0"/>
    <xf numFmtId="0" fontId="67" fillId="6" borderId="0" applyNumberFormat="0" applyBorder="0" applyAlignment="0" applyProtection="0"/>
    <xf numFmtId="0" fontId="67" fillId="10"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67" fillId="6"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2"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51" fillId="17" borderId="0" applyNumberFormat="0" applyBorder="0" applyAlignment="0" applyProtection="0"/>
    <xf numFmtId="0" fontId="51" fillId="27" borderId="0" applyNumberFormat="0" applyBorder="0" applyAlignment="0" applyProtection="0"/>
    <xf numFmtId="0" fontId="67" fillId="18"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2"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67"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8" fillId="37" borderId="0" applyNumberFormat="0" applyBorder="0" applyAlignment="0" applyProtection="0"/>
    <xf numFmtId="0" fontId="69" fillId="38" borderId="73" applyNumberFormat="0" applyAlignment="0" applyProtection="0"/>
    <xf numFmtId="0" fontId="70" fillId="39" borderId="74" applyNumberFormat="0" applyAlignment="0" applyProtection="0"/>
    <xf numFmtId="0" fontId="71" fillId="28" borderId="75" applyNumberFormat="0" applyAlignment="0" applyProtection="0"/>
    <xf numFmtId="0" fontId="71" fillId="40" borderId="75" applyNumberFormat="0" applyAlignment="0" applyProtection="0"/>
    <xf numFmtId="43" fontId="34" fillId="0" borderId="0" applyFont="0" applyFill="0" applyBorder="0" applyAlignment="0" applyProtection="0"/>
    <xf numFmtId="165" fontId="45" fillId="0" borderId="0" applyFont="0" applyFill="0" applyBorder="0" applyAlignment="0" applyProtection="0"/>
    <xf numFmtId="4" fontId="44" fillId="0" borderId="0" applyFont="0" applyFill="0" applyBorder="0" applyAlignment="0" applyProtection="0"/>
    <xf numFmtId="165" fontId="11" fillId="0" borderId="0" applyFont="0" applyFill="0" applyBorder="0" applyAlignment="0" applyProtection="0"/>
    <xf numFmtId="165"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0" fontId="3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5" fontId="45"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4" fillId="0" borderId="0" applyNumberFormat="0" applyFill="0" applyBorder="0" applyAlignment="0" applyProtection="0"/>
    <xf numFmtId="0" fontId="51" fillId="23" borderId="0" applyNumberFormat="0" applyBorder="0" applyAlignment="0" applyProtection="0"/>
    <xf numFmtId="0" fontId="75" fillId="44" borderId="0" applyNumberFormat="0" applyBorder="0" applyAlignment="0" applyProtection="0"/>
    <xf numFmtId="0" fontId="76" fillId="0" borderId="76" applyNumberFormat="0" applyFill="0" applyAlignment="0" applyProtection="0"/>
    <xf numFmtId="0" fontId="76" fillId="0" borderId="77" applyNumberFormat="0" applyFill="0" applyAlignment="0" applyProtection="0"/>
    <xf numFmtId="0" fontId="77" fillId="0" borderId="78" applyNumberFormat="0" applyFill="0" applyAlignment="0" applyProtection="0"/>
    <xf numFmtId="0" fontId="77" fillId="0" borderId="79" applyNumberFormat="0" applyFill="0" applyAlignment="0" applyProtection="0"/>
    <xf numFmtId="0" fontId="78" fillId="0" borderId="80" applyNumberFormat="0" applyFill="0" applyAlignment="0" applyProtection="0"/>
    <xf numFmtId="0" fontId="78" fillId="0" borderId="81" applyNumberFormat="0" applyFill="0" applyAlignment="0" applyProtection="0"/>
    <xf numFmtId="0" fontId="78" fillId="0" borderId="0" applyNumberFormat="0" applyFill="0" applyBorder="0" applyAlignment="0" applyProtection="0"/>
    <xf numFmtId="0" fontId="79" fillId="33" borderId="73" applyNumberFormat="0" applyAlignment="0" applyProtection="0"/>
    <xf numFmtId="0" fontId="80" fillId="10" borderId="74" applyNumberFormat="0" applyAlignment="0" applyProtection="0"/>
    <xf numFmtId="0" fontId="75" fillId="0" borderId="82" applyNumberFormat="0" applyFill="0" applyAlignment="0" applyProtection="0"/>
    <xf numFmtId="0" fontId="81" fillId="0" borderId="83" applyNumberFormat="0" applyFill="0" applyAlignment="0" applyProtection="0"/>
    <xf numFmtId="0" fontId="75" fillId="33" borderId="0" applyNumberFormat="0" applyBorder="0" applyAlignment="0" applyProtection="0"/>
    <xf numFmtId="0" fontId="82" fillId="10" borderId="0" applyNumberFormat="0" applyBorder="0" applyAlignment="0" applyProtection="0"/>
    <xf numFmtId="0" fontId="11" fillId="0" borderId="0"/>
    <xf numFmtId="0" fontId="11" fillId="0" borderId="0"/>
    <xf numFmtId="0" fontId="44" fillId="0" borderId="0">
      <alignment horizontal="left" vertical="top" wrapText="1"/>
    </xf>
    <xf numFmtId="0" fontId="11" fillId="0" borderId="0"/>
    <xf numFmtId="0" fontId="44" fillId="0" borderId="0">
      <alignment horizontal="left" vertical="top" wrapText="1"/>
    </xf>
    <xf numFmtId="0" fontId="11" fillId="0" borderId="0"/>
    <xf numFmtId="0" fontId="45" fillId="0" borderId="0"/>
    <xf numFmtId="0" fontId="45" fillId="0" borderId="0"/>
    <xf numFmtId="0" fontId="34" fillId="0" borderId="0"/>
    <xf numFmtId="0" fontId="45" fillId="0" borderId="0"/>
    <xf numFmtId="0" fontId="45" fillId="0" borderId="0"/>
    <xf numFmtId="0" fontId="45" fillId="0" borderId="0"/>
    <xf numFmtId="0" fontId="11" fillId="0" borderId="0"/>
    <xf numFmtId="0" fontId="51" fillId="0" borderId="0"/>
    <xf numFmtId="0" fontId="45" fillId="0" borderId="0"/>
    <xf numFmtId="0" fontId="45" fillId="0" borderId="0"/>
    <xf numFmtId="0" fontId="83" fillId="0" borderId="0"/>
    <xf numFmtId="0" fontId="44" fillId="0" borderId="0"/>
    <xf numFmtId="0" fontId="45" fillId="0" borderId="0"/>
    <xf numFmtId="0" fontId="11" fillId="0" borderId="0"/>
    <xf numFmtId="0" fontId="45" fillId="0" borderId="0"/>
    <xf numFmtId="0" fontId="45" fillId="0" borderId="0"/>
    <xf numFmtId="0" fontId="56" fillId="32" borderId="73" applyNumberFormat="0" applyFont="0" applyAlignment="0" applyProtection="0"/>
    <xf numFmtId="0" fontId="11" fillId="4" borderId="72" applyNumberFormat="0" applyFont="0" applyAlignment="0" applyProtection="0"/>
    <xf numFmtId="0" fontId="44" fillId="7" borderId="84" applyNumberFormat="0" applyFont="0" applyAlignment="0" applyProtection="0"/>
    <xf numFmtId="0" fontId="84" fillId="38" borderId="85" applyNumberFormat="0" applyAlignment="0" applyProtection="0"/>
    <xf numFmtId="0" fontId="84" fillId="39" borderId="85" applyNumberFormat="0" applyAlignment="0" applyProtection="0"/>
    <xf numFmtId="9" fontId="11" fillId="0" borderId="0" applyFont="0" applyFill="0" applyBorder="0" applyAlignment="0" applyProtection="0"/>
    <xf numFmtId="4" fontId="56" fillId="10" borderId="73" applyNumberFormat="0" applyProtection="0">
      <alignment vertical="center"/>
    </xf>
    <xf numFmtId="4" fontId="85" fillId="45" borderId="73" applyNumberFormat="0" applyProtection="0">
      <alignment vertical="center"/>
    </xf>
    <xf numFmtId="4" fontId="56" fillId="45" borderId="73" applyNumberFormat="0" applyProtection="0">
      <alignment horizontal="left" vertical="center" indent="1"/>
    </xf>
    <xf numFmtId="0" fontId="86" fillId="10" borderId="86" applyNumberFormat="0" applyProtection="0">
      <alignment horizontal="left" vertical="top"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37" borderId="73" applyNumberFormat="0" applyProtection="0">
      <alignment horizontal="right" vertical="center"/>
    </xf>
    <xf numFmtId="4" fontId="56" fillId="46" borderId="73" applyNumberFormat="0" applyProtection="0">
      <alignment horizontal="right" vertical="center"/>
    </xf>
    <xf numFmtId="4" fontId="56" fillId="21" borderId="87" applyNumberFormat="0" applyProtection="0">
      <alignment horizontal="right" vertical="center"/>
    </xf>
    <xf numFmtId="4" fontId="56" fillId="47" borderId="73" applyNumberFormat="0" applyProtection="0">
      <alignment horizontal="right" vertical="center"/>
    </xf>
    <xf numFmtId="4" fontId="56" fillId="48" borderId="73" applyNumberFormat="0" applyProtection="0">
      <alignment horizontal="right" vertical="center"/>
    </xf>
    <xf numFmtId="4" fontId="56" fillId="36" borderId="73" applyNumberFormat="0" applyProtection="0">
      <alignment horizontal="right" vertical="center"/>
    </xf>
    <xf numFmtId="4" fontId="56" fillId="26" borderId="73" applyNumberFormat="0" applyProtection="0">
      <alignment horizontal="right" vertical="center"/>
    </xf>
    <xf numFmtId="4" fontId="56" fillId="49" borderId="73" applyNumberFormat="0" applyProtection="0">
      <alignment horizontal="right" vertical="center"/>
    </xf>
    <xf numFmtId="4" fontId="56" fillId="50" borderId="73" applyNumberFormat="0" applyProtection="0">
      <alignment horizontal="right" vertical="center"/>
    </xf>
    <xf numFmtId="4" fontId="56" fillId="51" borderId="87" applyNumberFormat="0" applyProtection="0">
      <alignment horizontal="left" vertical="center" indent="1"/>
    </xf>
    <xf numFmtId="4" fontId="45" fillId="29" borderId="87" applyNumberFormat="0" applyProtection="0">
      <alignment horizontal="left" vertical="center" indent="1"/>
    </xf>
    <xf numFmtId="4" fontId="45" fillId="29" borderId="87" applyNumberFormat="0" applyProtection="0">
      <alignment horizontal="left" vertical="center" indent="1"/>
    </xf>
    <xf numFmtId="4" fontId="56" fillId="52" borderId="73" applyNumberFormat="0" applyProtection="0">
      <alignment horizontal="right" vertical="center"/>
    </xf>
    <xf numFmtId="4" fontId="56" fillId="53" borderId="87" applyNumberFormat="0" applyProtection="0">
      <alignment horizontal="left" vertical="center" indent="1"/>
    </xf>
    <xf numFmtId="4" fontId="56" fillId="52" borderId="87" applyNumberFormat="0" applyProtection="0">
      <alignment horizontal="left" vertical="center" indent="1"/>
    </xf>
    <xf numFmtId="0" fontId="56" fillId="9" borderId="73" applyNumberFormat="0" applyProtection="0">
      <alignment horizontal="left" vertical="center" indent="1"/>
    </xf>
    <xf numFmtId="0" fontId="56" fillId="29" borderId="86" applyNumberFormat="0" applyProtection="0">
      <alignment horizontal="left" vertical="top" indent="1"/>
    </xf>
    <xf numFmtId="0" fontId="56" fillId="54" borderId="73" applyNumberFormat="0" applyProtection="0">
      <alignment horizontal="left" vertical="center" indent="1"/>
    </xf>
    <xf numFmtId="0" fontId="56" fillId="52" borderId="86" applyNumberFormat="0" applyProtection="0">
      <alignment horizontal="left" vertical="top" indent="1"/>
    </xf>
    <xf numFmtId="0" fontId="56" fillId="11" borderId="73" applyNumberFormat="0" applyProtection="0">
      <alignment horizontal="left" vertical="center" indent="1"/>
    </xf>
    <xf numFmtId="0" fontId="56" fillId="11" borderId="86" applyNumberFormat="0" applyProtection="0">
      <alignment horizontal="left" vertical="top" indent="1"/>
    </xf>
    <xf numFmtId="0" fontId="56" fillId="53" borderId="73" applyNumberFormat="0" applyProtection="0">
      <alignment horizontal="left" vertical="center" indent="1"/>
    </xf>
    <xf numFmtId="0" fontId="56" fillId="53" borderId="86" applyNumberFormat="0" applyProtection="0">
      <alignment horizontal="left" vertical="top" indent="1"/>
    </xf>
    <xf numFmtId="0" fontId="56" fillId="39" borderId="88" applyNumberFormat="0">
      <protection locked="0"/>
    </xf>
    <xf numFmtId="0" fontId="57" fillId="29" borderId="89" applyBorder="0"/>
    <xf numFmtId="4" fontId="87" fillId="7" borderId="86" applyNumberFormat="0" applyProtection="0">
      <alignment vertical="center"/>
    </xf>
    <xf numFmtId="4" fontId="85" fillId="55" borderId="11" applyNumberFormat="0" applyProtection="0">
      <alignment vertical="center"/>
    </xf>
    <xf numFmtId="4" fontId="87" fillId="9" borderId="86" applyNumberFormat="0" applyProtection="0">
      <alignment horizontal="left" vertical="center" indent="1"/>
    </xf>
    <xf numFmtId="0" fontId="87" fillId="7" borderId="86" applyNumberFormat="0" applyProtection="0">
      <alignment horizontal="left" vertical="top" indent="1"/>
    </xf>
    <xf numFmtId="4" fontId="56" fillId="0" borderId="73" applyNumberFormat="0" applyProtection="0">
      <alignment horizontal="right" vertical="center"/>
    </xf>
    <xf numFmtId="4" fontId="85" fillId="2" borderId="73" applyNumberFormat="0" applyProtection="0">
      <alignment horizontal="right" vertical="center"/>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4" fontId="56" fillId="12" borderId="73" applyNumberFormat="0" applyProtection="0">
      <alignment horizontal="left" vertical="center" indent="1"/>
    </xf>
    <xf numFmtId="0" fontId="87" fillId="52" borderId="86" applyNumberFormat="0" applyProtection="0">
      <alignment horizontal="left" vertical="top" indent="1"/>
    </xf>
    <xf numFmtId="4" fontId="88" fillId="56" borderId="87" applyNumberFormat="0" applyProtection="0">
      <alignment horizontal="left" vertical="center" indent="1"/>
    </xf>
    <xf numFmtId="0" fontId="56" fillId="57" borderId="11"/>
    <xf numFmtId="4" fontId="89" fillId="39" borderId="73" applyNumberFormat="0" applyProtection="0">
      <alignment horizontal="right" vertical="center"/>
    </xf>
    <xf numFmtId="0" fontId="90" fillId="0" borderId="0" applyNumberFormat="0" applyFill="0" applyBorder="0" applyAlignment="0" applyProtection="0"/>
    <xf numFmtId="0" fontId="90" fillId="0" borderId="0" applyNumberFormat="0" applyFill="0" applyBorder="0" applyAlignment="0" applyProtection="0"/>
    <xf numFmtId="0" fontId="73" fillId="0" borderId="90" applyNumberFormat="0" applyFill="0" applyAlignment="0" applyProtection="0"/>
    <xf numFmtId="0" fontId="73" fillId="0" borderId="91" applyNumberFormat="0" applyFill="0" applyAlignment="0" applyProtection="0"/>
    <xf numFmtId="0" fontId="91" fillId="0" borderId="0" applyNumberFormat="0" applyFill="0" applyBorder="0" applyAlignment="0" applyProtection="0"/>
    <xf numFmtId="0" fontId="92" fillId="0" borderId="0" applyNumberFormat="0" applyFill="0" applyBorder="0" applyAlignment="0" applyProtection="0"/>
    <xf numFmtId="43" fontId="10" fillId="0" borderId="0" applyFont="0" applyFill="0" applyBorder="0" applyAlignment="0" applyProtection="0"/>
    <xf numFmtId="164" fontId="26" fillId="0" borderId="0" applyFont="0" applyFill="0" applyBorder="0" applyAlignment="0" applyProtection="0"/>
    <xf numFmtId="0" fontId="44" fillId="0" borderId="0"/>
    <xf numFmtId="0" fontId="9" fillId="0" borderId="0"/>
    <xf numFmtId="0" fontId="44" fillId="0" borderId="0"/>
    <xf numFmtId="0" fontId="44" fillId="0" borderId="0"/>
    <xf numFmtId="0" fontId="44" fillId="0" borderId="0"/>
    <xf numFmtId="165" fontId="8" fillId="0" borderId="0" applyFont="0" applyFill="0" applyBorder="0" applyAlignment="0" applyProtection="0"/>
    <xf numFmtId="165" fontId="8" fillId="0" borderId="0" applyFont="0" applyFill="0" applyBorder="0" applyAlignment="0" applyProtection="0"/>
    <xf numFmtId="0" fontId="34" fillId="0" borderId="0"/>
    <xf numFmtId="0" fontId="34" fillId="0" borderId="0"/>
    <xf numFmtId="0" fontId="45" fillId="0" borderId="0"/>
    <xf numFmtId="0" fontId="7" fillId="0" borderId="0"/>
    <xf numFmtId="0" fontId="26" fillId="0" borderId="0"/>
    <xf numFmtId="0" fontId="34" fillId="0" borderId="0"/>
    <xf numFmtId="0" fontId="45" fillId="0" borderId="0"/>
    <xf numFmtId="0" fontId="44" fillId="0" borderId="0">
      <alignment horizontal="left" vertical="top" wrapText="1"/>
    </xf>
    <xf numFmtId="0" fontId="45" fillId="0" borderId="0"/>
    <xf numFmtId="0" fontId="45" fillId="0" borderId="0"/>
    <xf numFmtId="43" fontId="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44" fillId="0" borderId="0"/>
    <xf numFmtId="0" fontId="44" fillId="0" borderId="0"/>
    <xf numFmtId="0" fontId="34" fillId="0" borderId="0"/>
    <xf numFmtId="0" fontId="44" fillId="0" borderId="0" applyFont="0"/>
    <xf numFmtId="0" fontId="17" fillId="0" borderId="0"/>
    <xf numFmtId="0" fontId="17" fillId="0" borderId="0" applyNumberFormat="0"/>
    <xf numFmtId="0" fontId="34" fillId="0" borderId="0"/>
    <xf numFmtId="0" fontId="26" fillId="0" borderId="0"/>
    <xf numFmtId="0" fontId="34" fillId="0" borderId="0"/>
    <xf numFmtId="0" fontId="34" fillId="0" borderId="0"/>
    <xf numFmtId="0" fontId="34" fillId="0" borderId="0"/>
    <xf numFmtId="0" fontId="45" fillId="0" borderId="0"/>
    <xf numFmtId="0" fontId="34" fillId="0" borderId="0"/>
    <xf numFmtId="0" fontId="34" fillId="0" borderId="0"/>
    <xf numFmtId="0" fontId="34" fillId="0" borderId="0"/>
    <xf numFmtId="40" fontId="34" fillId="0" borderId="0" applyFont="0" applyFill="0" applyBorder="0" applyAlignment="0" applyProtection="0"/>
    <xf numFmtId="0" fontId="34" fillId="0" borderId="0"/>
    <xf numFmtId="0" fontId="34" fillId="0" borderId="0"/>
    <xf numFmtId="0" fontId="5" fillId="0" borderId="0"/>
    <xf numFmtId="0" fontId="34" fillId="0" borderId="0"/>
    <xf numFmtId="0" fontId="26" fillId="0" borderId="0"/>
    <xf numFmtId="0" fontId="45" fillId="0" borderId="0"/>
    <xf numFmtId="0" fontId="45" fillId="0" borderId="0"/>
    <xf numFmtId="0" fontId="45" fillId="0" borderId="0"/>
    <xf numFmtId="0" fontId="45" fillId="0" borderId="0"/>
    <xf numFmtId="0" fontId="34" fillId="0" borderId="0"/>
    <xf numFmtId="0" fontId="45" fillId="0" borderId="0"/>
    <xf numFmtId="0" fontId="34" fillId="0" borderId="0"/>
    <xf numFmtId="0" fontId="17" fillId="0" borderId="0"/>
    <xf numFmtId="165" fontId="45" fillId="0" borderId="0" applyFont="0" applyFill="0" applyBorder="0" applyAlignment="0" applyProtection="0"/>
    <xf numFmtId="43" fontId="17" fillId="0" borderId="0" applyFont="0" applyFill="0" applyBorder="0" applyAlignment="0" applyProtection="0"/>
    <xf numFmtId="266" fontId="31" fillId="0" borderId="0"/>
    <xf numFmtId="0" fontId="34" fillId="0" borderId="0"/>
    <xf numFmtId="0" fontId="184" fillId="0" borderId="0"/>
    <xf numFmtId="0" fontId="45" fillId="0" borderId="0"/>
    <xf numFmtId="0" fontId="17" fillId="0" borderId="0"/>
    <xf numFmtId="0" fontId="17" fillId="0" borderId="0"/>
    <xf numFmtId="0" fontId="34" fillId="0" borderId="0"/>
    <xf numFmtId="0" fontId="45" fillId="0" borderId="0"/>
    <xf numFmtId="0" fontId="34" fillId="0" borderId="0"/>
    <xf numFmtId="0" fontId="26" fillId="0" borderId="0"/>
    <xf numFmtId="0" fontId="17" fillId="0" borderId="0"/>
    <xf numFmtId="0" fontId="26" fillId="0" borderId="0"/>
    <xf numFmtId="0" fontId="34" fillId="0" borderId="0"/>
    <xf numFmtId="0" fontId="34" fillId="0" borderId="0"/>
    <xf numFmtId="0" fontId="34" fillId="0" borderId="0"/>
    <xf numFmtId="0" fontId="45" fillId="0" borderId="0"/>
    <xf numFmtId="0" fontId="34" fillId="0" borderId="0">
      <alignment horizontal="center" vertical="center"/>
    </xf>
    <xf numFmtId="40" fontId="51" fillId="0" borderId="0" applyFont="0" applyFill="0" applyBorder="0" applyAlignment="0" applyProtection="0"/>
    <xf numFmtId="0" fontId="34" fillId="0" borderId="0">
      <alignment horizontal="center" vertical="center"/>
    </xf>
    <xf numFmtId="0" fontId="34" fillId="0" borderId="0">
      <alignment horizontal="center" vertical="center"/>
    </xf>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43" fontId="2" fillId="0" borderId="0" applyFont="0" applyFill="0" applyBorder="0" applyAlignment="0" applyProtection="0"/>
    <xf numFmtId="0" fontId="26"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cellStyleXfs>
  <cellXfs count="7328">
    <xf numFmtId="0" fontId="0" fillId="0" borderId="0" xfId="0"/>
    <xf numFmtId="0" fontId="19" fillId="0" borderId="0" xfId="3" quotePrefix="1" applyFont="1" applyFill="1" applyAlignment="1">
      <alignment horizontal="left"/>
    </xf>
    <xf numFmtId="0" fontId="17" fillId="0" borderId="0" xfId="3" applyFont="1" applyFill="1"/>
    <xf numFmtId="0" fontId="19" fillId="0" borderId="21" xfId="3" applyFont="1" applyFill="1" applyBorder="1"/>
    <xf numFmtId="0" fontId="19" fillId="0" borderId="13" xfId="3" applyFont="1" applyFill="1" applyBorder="1" applyAlignment="1">
      <alignment vertical="center"/>
    </xf>
    <xf numFmtId="0" fontId="19" fillId="0" borderId="14" xfId="3" applyFont="1" applyFill="1" applyBorder="1" applyAlignment="1">
      <alignment horizontal="center"/>
    </xf>
    <xf numFmtId="0" fontId="19" fillId="0" borderId="15" xfId="3" applyFont="1" applyFill="1" applyBorder="1"/>
    <xf numFmtId="0" fontId="19" fillId="0" borderId="13" xfId="3" applyFont="1" applyFill="1" applyBorder="1"/>
    <xf numFmtId="0" fontId="19" fillId="0" borderId="14" xfId="3" quotePrefix="1" applyFont="1" applyFill="1" applyBorder="1" applyAlignment="1">
      <alignment horizontal="center"/>
    </xf>
    <xf numFmtId="0" fontId="19" fillId="0" borderId="0" xfId="3" applyFont="1" applyFill="1"/>
    <xf numFmtId="0" fontId="19" fillId="0" borderId="27" xfId="3" applyFont="1" applyFill="1" applyBorder="1" applyAlignment="1">
      <alignment horizontal="center"/>
    </xf>
    <xf numFmtId="0" fontId="19" fillId="0" borderId="27" xfId="3" quotePrefix="1" applyFont="1" applyFill="1" applyBorder="1" applyAlignment="1">
      <alignment horizontal="center"/>
    </xf>
    <xf numFmtId="0" fontId="19" fillId="0" borderId="5" xfId="3" applyFont="1" applyFill="1" applyBorder="1" applyAlignment="1">
      <alignment horizontal="center"/>
    </xf>
    <xf numFmtId="0" fontId="19" fillId="0" borderId="28" xfId="3" applyFont="1" applyFill="1" applyBorder="1" applyAlignment="1">
      <alignment horizontal="center"/>
    </xf>
    <xf numFmtId="0" fontId="19" fillId="0" borderId="25" xfId="3" applyFont="1" applyFill="1" applyBorder="1" applyAlignment="1">
      <alignment horizontal="center"/>
    </xf>
    <xf numFmtId="0" fontId="19" fillId="0" borderId="32" xfId="3" applyFont="1" applyFill="1" applyBorder="1" applyAlignment="1">
      <alignment horizontal="center"/>
    </xf>
    <xf numFmtId="0" fontId="19" fillId="0" borderId="17" xfId="3" applyFont="1" applyFill="1" applyBorder="1" applyAlignment="1">
      <alignment vertical="top"/>
    </xf>
    <xf numFmtId="0" fontId="19" fillId="0" borderId="18" xfId="3" applyFont="1" applyFill="1" applyBorder="1" applyAlignment="1">
      <alignment vertical="top"/>
    </xf>
    <xf numFmtId="0" fontId="19" fillId="0" borderId="19" xfId="3" applyFont="1" applyFill="1" applyBorder="1" applyAlignment="1">
      <alignment horizontal="center" vertical="top"/>
    </xf>
    <xf numFmtId="0" fontId="19" fillId="0" borderId="33" xfId="3" applyFont="1" applyFill="1" applyBorder="1" applyAlignment="1">
      <alignment horizontal="center" vertical="top"/>
    </xf>
    <xf numFmtId="0" fontId="19" fillId="0" borderId="30" xfId="3" applyFont="1" applyFill="1" applyBorder="1" applyAlignment="1">
      <alignment vertical="top"/>
    </xf>
    <xf numFmtId="0" fontId="19" fillId="0" borderId="0" xfId="3" applyFont="1" applyFill="1" applyAlignment="1">
      <alignment vertical="top"/>
    </xf>
    <xf numFmtId="0" fontId="19" fillId="0" borderId="26" xfId="3" applyFont="1" applyFill="1" applyBorder="1" applyAlignment="1">
      <alignment horizontal="center"/>
    </xf>
    <xf numFmtId="188" fontId="19" fillId="0" borderId="26" xfId="3" applyNumberFormat="1" applyFont="1" applyFill="1" applyBorder="1" applyAlignment="1"/>
    <xf numFmtId="189" fontId="17" fillId="0" borderId="27" xfId="3" applyNumberFormat="1" applyFont="1" applyFill="1" applyBorder="1" applyAlignment="1"/>
    <xf numFmtId="189" fontId="17" fillId="0" borderId="5" xfId="3" applyNumberFormat="1" applyFont="1" applyFill="1" applyBorder="1" applyAlignment="1"/>
    <xf numFmtId="189" fontId="17" fillId="0" borderId="28" xfId="3" applyNumberFormat="1" applyFont="1" applyFill="1" applyBorder="1" applyAlignment="1"/>
    <xf numFmtId="181" fontId="17" fillId="0" borderId="26" xfId="3" applyNumberFormat="1" applyFont="1" applyFill="1" applyBorder="1" applyAlignment="1"/>
    <xf numFmtId="189" fontId="17" fillId="0" borderId="26" xfId="3" applyNumberFormat="1" applyFont="1" applyFill="1" applyBorder="1" applyAlignment="1"/>
    <xf numFmtId="190" fontId="17" fillId="0" borderId="27" xfId="3" applyNumberFormat="1" applyFont="1" applyFill="1" applyBorder="1" applyAlignment="1"/>
    <xf numFmtId="190" fontId="17" fillId="0" borderId="5" xfId="3" applyNumberFormat="1" applyFont="1" applyFill="1" applyBorder="1" applyAlignment="1"/>
    <xf numFmtId="190" fontId="17" fillId="0" borderId="28" xfId="3" applyNumberFormat="1" applyFont="1" applyFill="1" applyBorder="1" applyAlignment="1"/>
    <xf numFmtId="189" fontId="19" fillId="0" borderId="26" xfId="3" applyNumberFormat="1" applyFont="1" applyFill="1" applyBorder="1" applyAlignment="1"/>
    <xf numFmtId="0" fontId="17" fillId="0" borderId="0" xfId="46" applyFont="1" applyFill="1"/>
    <xf numFmtId="0" fontId="17" fillId="0" borderId="0" xfId="46" applyFont="1" applyFill="1" applyBorder="1"/>
    <xf numFmtId="0" fontId="19" fillId="0" borderId="0" xfId="46" quotePrefix="1" applyFont="1" applyFill="1" applyAlignment="1">
      <alignment horizontal="left"/>
    </xf>
    <xf numFmtId="0" fontId="25" fillId="0" borderId="0" xfId="46" applyFont="1" applyFill="1"/>
    <xf numFmtId="0" fontId="26" fillId="0" borderId="0" xfId="46" applyFont="1" applyFill="1"/>
    <xf numFmtId="0" fontId="23" fillId="0" borderId="56" xfId="46" applyFont="1" applyFill="1" applyBorder="1"/>
    <xf numFmtId="0" fontId="19" fillId="0" borderId="5" xfId="46" applyFont="1" applyFill="1" applyBorder="1" applyAlignment="1">
      <alignment horizontal="center" vertical="center"/>
    </xf>
    <xf numFmtId="0" fontId="23" fillId="0" borderId="6" xfId="46" applyFont="1" applyFill="1" applyBorder="1" applyAlignment="1">
      <alignment vertical="center"/>
    </xf>
    <xf numFmtId="0" fontId="21" fillId="0" borderId="0" xfId="0" applyFont="1" applyAlignment="1">
      <alignment vertical="center"/>
    </xf>
    <xf numFmtId="0" fontId="65" fillId="0" borderId="0" xfId="0" applyFont="1" applyAlignment="1">
      <alignment vertical="center"/>
    </xf>
    <xf numFmtId="0" fontId="61" fillId="0" borderId="0" xfId="0" applyFont="1" applyAlignment="1">
      <alignment horizontal="center" vertical="center"/>
    </xf>
    <xf numFmtId="0" fontId="93" fillId="0" borderId="0" xfId="0" applyFont="1" applyAlignment="1">
      <alignment vertical="center"/>
    </xf>
    <xf numFmtId="0" fontId="17" fillId="0" borderId="0" xfId="0" applyFont="1" applyAlignment="1">
      <alignment horizontal="justify" vertical="center"/>
    </xf>
    <xf numFmtId="0" fontId="17" fillId="0" borderId="0" xfId="0" applyFont="1" applyAlignment="1">
      <alignment vertical="center"/>
    </xf>
    <xf numFmtId="0" fontId="19" fillId="0" borderId="0" xfId="0" applyFont="1" applyAlignment="1">
      <alignment horizontal="left" vertical="center"/>
    </xf>
    <xf numFmtId="0" fontId="17" fillId="0" borderId="0" xfId="0" applyFont="1" applyAlignment="1">
      <alignment horizontal="left" vertical="center"/>
    </xf>
    <xf numFmtId="0" fontId="43" fillId="0" borderId="0" xfId="0" applyFont="1" applyAlignment="1">
      <alignment horizontal="left" vertical="center"/>
    </xf>
    <xf numFmtId="0" fontId="94" fillId="0" borderId="0" xfId="6" applyFont="1" applyAlignment="1">
      <alignment vertical="center"/>
    </xf>
    <xf numFmtId="17" fontId="19" fillId="0" borderId="0" xfId="0" quotePrefix="1" applyNumberFormat="1" applyFont="1" applyAlignment="1">
      <alignment horizontal="left" vertical="center"/>
    </xf>
    <xf numFmtId="0" fontId="16" fillId="0" borderId="0" xfId="46" applyFont="1" applyFill="1" applyAlignment="1">
      <alignment horizontal="centerContinuous"/>
    </xf>
    <xf numFmtId="0" fontId="17" fillId="0" borderId="0" xfId="46" applyFont="1" applyFill="1" applyAlignment="1">
      <alignment horizontal="centerContinuous"/>
    </xf>
    <xf numFmtId="0" fontId="18" fillId="0" borderId="0" xfId="46" applyFont="1" applyFill="1" applyAlignment="1">
      <alignment horizontal="centerContinuous"/>
    </xf>
    <xf numFmtId="0" fontId="18" fillId="0" borderId="0" xfId="46" applyFont="1" applyFill="1" applyBorder="1"/>
    <xf numFmtId="0" fontId="18" fillId="0" borderId="0" xfId="46" applyFont="1" applyFill="1"/>
    <xf numFmtId="0" fontId="16" fillId="0" borderId="0" xfId="46" applyFont="1" applyFill="1"/>
    <xf numFmtId="0" fontId="21" fillId="0" borderId="0" xfId="46" applyFont="1" applyFill="1"/>
    <xf numFmtId="0" fontId="21" fillId="0" borderId="0" xfId="46" applyFont="1" applyFill="1" applyBorder="1"/>
    <xf numFmtId="166" fontId="23" fillId="0" borderId="5" xfId="46" applyNumberFormat="1" applyFont="1" applyBorder="1"/>
    <xf numFmtId="0" fontId="23" fillId="0" borderId="0" xfId="46" applyFont="1" applyFill="1" applyBorder="1" applyAlignment="1">
      <alignment vertical="center"/>
    </xf>
    <xf numFmtId="170" fontId="17" fillId="0" borderId="5" xfId="46" applyNumberFormat="1" applyFont="1" applyFill="1" applyBorder="1" applyAlignment="1">
      <alignment vertical="center"/>
    </xf>
    <xf numFmtId="170" fontId="23" fillId="0" borderId="5" xfId="46" applyNumberFormat="1" applyFont="1" applyFill="1" applyBorder="1" applyAlignment="1">
      <alignment vertical="center"/>
    </xf>
    <xf numFmtId="171" fontId="23" fillId="0" borderId="5" xfId="46" applyNumberFormat="1" applyFont="1" applyFill="1" applyBorder="1" applyAlignment="1">
      <alignment vertical="center"/>
    </xf>
    <xf numFmtId="0" fontId="23" fillId="0" borderId="6" xfId="46" quotePrefix="1" applyFont="1" applyFill="1" applyBorder="1" applyAlignment="1">
      <alignment horizontal="left" vertical="center"/>
    </xf>
    <xf numFmtId="170" fontId="17" fillId="0" borderId="3" xfId="46" applyNumberFormat="1" applyFont="1" applyFill="1" applyBorder="1" applyAlignment="1">
      <alignment vertical="center"/>
    </xf>
    <xf numFmtId="170" fontId="23" fillId="0" borderId="3" xfId="46" applyNumberFormat="1" applyFont="1" applyFill="1" applyBorder="1" applyAlignment="1">
      <alignment vertical="center"/>
    </xf>
    <xf numFmtId="0" fontId="24" fillId="0" borderId="0" xfId="46" quotePrefix="1" applyFont="1" applyFill="1" applyAlignment="1">
      <alignment horizontal="left"/>
    </xf>
    <xf numFmtId="0" fontId="17" fillId="0" borderId="0" xfId="46" applyFont="1"/>
    <xf numFmtId="0" fontId="25" fillId="0" borderId="0" xfId="2" applyFont="1" applyAlignment="1" applyProtection="1">
      <alignment horizontal="left"/>
    </xf>
    <xf numFmtId="172" fontId="17" fillId="0" borderId="0" xfId="46" applyNumberFormat="1" applyFont="1"/>
    <xf numFmtId="170" fontId="17" fillId="0" borderId="0" xfId="46" applyNumberFormat="1" applyFont="1" applyFill="1"/>
    <xf numFmtId="0" fontId="19" fillId="0" borderId="0" xfId="46" quotePrefix="1" applyFont="1" applyAlignment="1"/>
    <xf numFmtId="0" fontId="23" fillId="0" borderId="12" xfId="46" applyFont="1" applyBorder="1"/>
    <xf numFmtId="0" fontId="23" fillId="0" borderId="13" xfId="46" applyFont="1" applyBorder="1" applyAlignment="1">
      <alignment vertical="center"/>
    </xf>
    <xf numFmtId="0" fontId="22" fillId="0" borderId="14" xfId="46" applyFont="1" applyBorder="1" applyAlignment="1">
      <alignment horizontal="center" vertical="center"/>
    </xf>
    <xf numFmtId="0" fontId="22" fillId="0" borderId="15" xfId="46" applyFont="1" applyBorder="1" applyAlignment="1">
      <alignment vertical="center"/>
    </xf>
    <xf numFmtId="0" fontId="22" fillId="0" borderId="13" xfId="46" applyFont="1" applyBorder="1" applyAlignment="1">
      <alignment vertical="center"/>
    </xf>
    <xf numFmtId="0" fontId="23" fillId="0" borderId="15" xfId="46" applyFont="1" applyBorder="1" applyAlignment="1">
      <alignment vertical="center"/>
    </xf>
    <xf numFmtId="0" fontId="22" fillId="0" borderId="16" xfId="46" applyFont="1" applyBorder="1" applyAlignment="1">
      <alignment horizontal="center" vertical="top" wrapText="1"/>
    </xf>
    <xf numFmtId="0" fontId="22" fillId="0" borderId="17" xfId="46" applyFont="1" applyBorder="1" applyAlignment="1">
      <alignment horizontal="center" vertical="top" wrapText="1"/>
    </xf>
    <xf numFmtId="0" fontId="22" fillId="0" borderId="18" xfId="46" quotePrefix="1" applyFont="1" applyBorder="1" applyAlignment="1">
      <alignment horizontal="center" vertical="center" wrapText="1"/>
    </xf>
    <xf numFmtId="0" fontId="22" fillId="0" borderId="19" xfId="46" quotePrefix="1" applyFont="1" applyBorder="1" applyAlignment="1">
      <alignment horizontal="center" vertical="top" wrapText="1"/>
    </xf>
    <xf numFmtId="0" fontId="22" fillId="0" borderId="20" xfId="46" applyFont="1" applyBorder="1" applyAlignment="1">
      <alignment horizontal="center" vertical="top" wrapText="1"/>
    </xf>
    <xf numFmtId="0" fontId="22" fillId="0" borderId="12" xfId="46" applyFont="1" applyBorder="1"/>
    <xf numFmtId="166" fontId="23" fillId="0" borderId="21" xfId="46" applyNumberFormat="1" applyFont="1" applyBorder="1"/>
    <xf numFmtId="166" fontId="23" fillId="0" borderId="22" xfId="46" applyNumberFormat="1" applyFont="1" applyBorder="1"/>
    <xf numFmtId="173" fontId="23" fillId="0" borderId="23" xfId="46" applyNumberFormat="1" applyFont="1" applyBorder="1" applyAlignment="1">
      <alignment horizontal="center"/>
    </xf>
    <xf numFmtId="173" fontId="23" fillId="0" borderId="24" xfId="46" applyNumberFormat="1" applyFont="1" applyBorder="1"/>
    <xf numFmtId="166" fontId="23" fillId="0" borderId="25" xfId="46" applyNumberFormat="1" applyFont="1" applyBorder="1"/>
    <xf numFmtId="0" fontId="22" fillId="0" borderId="26" xfId="46" applyFont="1" applyBorder="1"/>
    <xf numFmtId="166" fontId="23" fillId="0" borderId="27" xfId="46" applyNumberFormat="1" applyFont="1" applyBorder="1"/>
    <xf numFmtId="173" fontId="23" fillId="0" borderId="28" xfId="46" applyNumberFormat="1" applyFont="1" applyBorder="1"/>
    <xf numFmtId="173" fontId="23" fillId="0" borderId="0" xfId="46" applyNumberFormat="1" applyFont="1" applyBorder="1"/>
    <xf numFmtId="166" fontId="23" fillId="0" borderId="29" xfId="46" applyNumberFormat="1" applyFont="1" applyBorder="1"/>
    <xf numFmtId="0" fontId="22" fillId="0" borderId="26" xfId="46" quotePrefix="1" applyFont="1" applyBorder="1" applyAlignment="1">
      <alignment horizontal="left"/>
    </xf>
    <xf numFmtId="0" fontId="22" fillId="0" borderId="16" xfId="46" applyFont="1" applyBorder="1" applyAlignment="1">
      <alignment horizontal="left"/>
    </xf>
    <xf numFmtId="166" fontId="23" fillId="0" borderId="17" xfId="46" applyNumberFormat="1" applyFont="1" applyBorder="1"/>
    <xf numFmtId="166" fontId="23" fillId="0" borderId="18" xfId="46" applyNumberFormat="1" applyFont="1" applyBorder="1"/>
    <xf numFmtId="173" fontId="23" fillId="3" borderId="19" xfId="46" applyNumberFormat="1" applyFont="1" applyFill="1" applyBorder="1"/>
    <xf numFmtId="166" fontId="23" fillId="3" borderId="17" xfId="46" applyNumberFormat="1" applyFont="1" applyFill="1" applyBorder="1"/>
    <xf numFmtId="166" fontId="23" fillId="3" borderId="18" xfId="46" applyNumberFormat="1" applyFont="1" applyFill="1" applyBorder="1"/>
    <xf numFmtId="173" fontId="23" fillId="3" borderId="20" xfId="46" applyNumberFormat="1" applyFont="1" applyFill="1" applyBorder="1"/>
    <xf numFmtId="0" fontId="26" fillId="0" borderId="0" xfId="46" quotePrefix="1" applyFont="1" applyAlignment="1">
      <alignment horizontal="left"/>
    </xf>
    <xf numFmtId="0" fontId="26" fillId="0" borderId="0" xfId="46" applyFont="1"/>
    <xf numFmtId="0" fontId="28" fillId="0" borderId="0" xfId="46" quotePrefix="1" applyFont="1" applyAlignment="1">
      <alignment horizontal="left"/>
    </xf>
    <xf numFmtId="0" fontId="16" fillId="0" borderId="0" xfId="46" quotePrefix="1" applyFont="1" applyAlignment="1">
      <alignment horizontal="left"/>
    </xf>
    <xf numFmtId="0" fontId="23" fillId="0" borderId="13" xfId="46" applyFont="1" applyBorder="1"/>
    <xf numFmtId="0" fontId="22" fillId="0" borderId="14" xfId="46" applyFont="1" applyBorder="1" applyAlignment="1">
      <alignment horizontal="center"/>
    </xf>
    <xf numFmtId="0" fontId="22" fillId="0" borderId="15" xfId="46" applyFont="1" applyBorder="1"/>
    <xf numFmtId="0" fontId="22" fillId="0" borderId="13" xfId="46" applyFont="1" applyBorder="1"/>
    <xf numFmtId="0" fontId="23" fillId="0" borderId="15" xfId="46" applyFont="1" applyBorder="1"/>
    <xf numFmtId="0" fontId="22" fillId="0" borderId="16" xfId="46" applyFont="1" applyBorder="1" applyAlignment="1">
      <alignment horizontal="center" vertical="center" wrapText="1"/>
    </xf>
    <xf numFmtId="0" fontId="22" fillId="0" borderId="17" xfId="46" applyFont="1" applyBorder="1" applyAlignment="1">
      <alignment horizontal="center" vertical="center"/>
    </xf>
    <xf numFmtId="0" fontId="22" fillId="0" borderId="18" xfId="46" applyFont="1" applyBorder="1" applyAlignment="1">
      <alignment horizontal="center" vertical="center"/>
    </xf>
    <xf numFmtId="0" fontId="22" fillId="0" borderId="19" xfId="46" applyFont="1" applyBorder="1" applyAlignment="1">
      <alignment horizontal="center" vertical="center"/>
    </xf>
    <xf numFmtId="0" fontId="22" fillId="0" borderId="12" xfId="46" applyFont="1" applyBorder="1" applyAlignment="1">
      <alignment horizontal="center"/>
    </xf>
    <xf numFmtId="174" fontId="22" fillId="0" borderId="21" xfId="46" applyNumberFormat="1" applyFont="1" applyBorder="1"/>
    <xf numFmtId="174" fontId="23" fillId="0" borderId="22" xfId="46" applyNumberFormat="1" applyFont="1" applyBorder="1"/>
    <xf numFmtId="174" fontId="23" fillId="0" borderId="0" xfId="46" applyNumberFormat="1" applyFont="1"/>
    <xf numFmtId="174" fontId="23" fillId="0" borderId="23" xfId="46" applyNumberFormat="1" applyFont="1" applyBorder="1"/>
    <xf numFmtId="174" fontId="22" fillId="0" borderId="21" xfId="46" applyNumberFormat="1" applyFont="1" applyBorder="1" applyAlignment="1">
      <alignment horizontal="center"/>
    </xf>
    <xf numFmtId="174" fontId="22" fillId="0" borderId="22" xfId="46" applyNumberFormat="1" applyFont="1" applyBorder="1" applyAlignment="1">
      <alignment horizontal="center"/>
    </xf>
    <xf numFmtId="174" fontId="23" fillId="0" borderId="23" xfId="46" applyNumberFormat="1" applyFont="1" applyBorder="1" applyAlignment="1">
      <alignment horizontal="right"/>
    </xf>
    <xf numFmtId="0" fontId="22" fillId="0" borderId="26" xfId="46" applyFont="1" applyBorder="1" applyAlignment="1">
      <alignment horizontal="center"/>
    </xf>
    <xf numFmtId="174" fontId="22" fillId="0" borderId="27" xfId="46" applyNumberFormat="1" applyFont="1" applyBorder="1"/>
    <xf numFmtId="174" fontId="23" fillId="0" borderId="5" xfId="46" applyNumberFormat="1" applyFont="1" applyBorder="1"/>
    <xf numFmtId="174" fontId="23" fillId="0" borderId="28" xfId="46" applyNumberFormat="1" applyFont="1" applyBorder="1"/>
    <xf numFmtId="174" fontId="22" fillId="0" borderId="27" xfId="46" applyNumberFormat="1" applyFont="1" applyBorder="1" applyAlignment="1">
      <alignment horizontal="center"/>
    </xf>
    <xf numFmtId="174" fontId="22" fillId="0" borderId="5" xfId="46" applyNumberFormat="1" applyFont="1" applyBorder="1" applyAlignment="1">
      <alignment horizontal="center"/>
    </xf>
    <xf numFmtId="174" fontId="23" fillId="0" borderId="28" xfId="46" applyNumberFormat="1" applyFont="1" applyBorder="1" applyAlignment="1">
      <alignment horizontal="right"/>
    </xf>
    <xf numFmtId="0" fontId="22" fillId="0" borderId="16" xfId="46" applyFont="1" applyBorder="1" applyAlignment="1">
      <alignment horizontal="center"/>
    </xf>
    <xf numFmtId="174" fontId="22" fillId="0" borderId="17" xfId="46" applyNumberFormat="1" applyFont="1" applyBorder="1"/>
    <xf numFmtId="174" fontId="23" fillId="0" borderId="18" xfId="46" applyNumberFormat="1" applyFont="1" applyBorder="1"/>
    <xf numFmtId="174" fontId="23" fillId="0" borderId="19" xfId="46" applyNumberFormat="1" applyFont="1" applyBorder="1"/>
    <xf numFmtId="0" fontId="19" fillId="0" borderId="0" xfId="46" applyFont="1"/>
    <xf numFmtId="0" fontId="22" fillId="0" borderId="12" xfId="46" quotePrefix="1" applyFont="1" applyBorder="1" applyAlignment="1">
      <alignment horizontal="center" vertical="center" wrapText="1"/>
    </xf>
    <xf numFmtId="0" fontId="23" fillId="0" borderId="21" xfId="46" applyFont="1" applyBorder="1"/>
    <xf numFmtId="0" fontId="23" fillId="0" borderId="14" xfId="46" applyFont="1" applyBorder="1" applyAlignment="1">
      <alignment vertical="center"/>
    </xf>
    <xf numFmtId="0" fontId="22" fillId="0" borderId="16" xfId="46" quotePrefix="1" applyFont="1" applyBorder="1" applyAlignment="1">
      <alignment horizontal="center" vertical="top" wrapText="1"/>
    </xf>
    <xf numFmtId="0" fontId="22" fillId="0" borderId="27" xfId="46" quotePrefix="1" applyFont="1" applyBorder="1" applyAlignment="1">
      <alignment horizontal="center"/>
    </xf>
    <xf numFmtId="0" fontId="22" fillId="0" borderId="21" xfId="46" applyFont="1" applyBorder="1" applyAlignment="1">
      <alignment horizontal="left"/>
    </xf>
    <xf numFmtId="170" fontId="22" fillId="0" borderId="21" xfId="46" applyNumberFormat="1" applyFont="1" applyBorder="1"/>
    <xf numFmtId="170" fontId="22" fillId="0" borderId="22" xfId="46" applyNumberFormat="1" applyFont="1" applyBorder="1"/>
    <xf numFmtId="170" fontId="22" fillId="0" borderId="0" xfId="46" applyNumberFormat="1" applyFont="1"/>
    <xf numFmtId="170" fontId="22" fillId="0" borderId="23" xfId="46" applyNumberFormat="1" applyFont="1" applyBorder="1"/>
    <xf numFmtId="166" fontId="22" fillId="0" borderId="21" xfId="46" applyNumberFormat="1" applyFont="1" applyBorder="1" applyAlignment="1">
      <alignment horizontal="right"/>
    </xf>
    <xf numFmtId="166" fontId="22" fillId="0" borderId="22" xfId="46" applyNumberFormat="1" applyFont="1" applyBorder="1" applyAlignment="1">
      <alignment horizontal="right"/>
    </xf>
    <xf numFmtId="166" fontId="22" fillId="0" borderId="23" xfId="46" applyNumberFormat="1" applyFont="1" applyBorder="1" applyAlignment="1">
      <alignment horizontal="right"/>
    </xf>
    <xf numFmtId="0" fontId="23" fillId="0" borderId="27" xfId="46" applyFont="1" applyBorder="1"/>
    <xf numFmtId="170" fontId="22" fillId="0" borderId="27" xfId="46" applyNumberFormat="1" applyFont="1" applyBorder="1"/>
    <xf numFmtId="170" fontId="23" fillId="0" borderId="5" xfId="46" applyNumberFormat="1" applyFont="1" applyBorder="1"/>
    <xf numFmtId="170" fontId="23" fillId="0" borderId="28" xfId="46" applyNumberFormat="1" applyFont="1" applyBorder="1"/>
    <xf numFmtId="174" fontId="22" fillId="0" borderId="27" xfId="46" applyNumberFormat="1" applyFont="1" applyBorder="1" applyAlignment="1"/>
    <xf numFmtId="174" fontId="23" fillId="0" borderId="5" xfId="46" applyNumberFormat="1" applyFont="1" applyBorder="1" applyAlignment="1"/>
    <xf numFmtId="174" fontId="23" fillId="0" borderId="28" xfId="46" applyNumberFormat="1" applyFont="1" applyBorder="1" applyAlignment="1"/>
    <xf numFmtId="0" fontId="22" fillId="0" borderId="27" xfId="46" applyFont="1" applyBorder="1" applyAlignment="1">
      <alignment horizontal="left"/>
    </xf>
    <xf numFmtId="170" fontId="22" fillId="0" borderId="5" xfId="46" applyNumberFormat="1" applyFont="1" applyBorder="1"/>
    <xf numFmtId="170" fontId="22" fillId="0" borderId="28" xfId="46" applyNumberFormat="1" applyFont="1" applyBorder="1"/>
    <xf numFmtId="166" fontId="22" fillId="0" borderId="27" xfId="46" applyNumberFormat="1" applyFont="1" applyBorder="1"/>
    <xf numFmtId="166" fontId="22" fillId="0" borderId="5" xfId="46" applyNumberFormat="1" applyFont="1" applyBorder="1"/>
    <xf numFmtId="166" fontId="22" fillId="0" borderId="28" xfId="46" applyNumberFormat="1" applyFont="1" applyBorder="1"/>
    <xf numFmtId="0" fontId="22" fillId="0" borderId="17" xfId="46" quotePrefix="1" applyFont="1" applyBorder="1" applyAlignment="1">
      <alignment horizontal="center"/>
    </xf>
    <xf numFmtId="170" fontId="22" fillId="0" borderId="17" xfId="46" applyNumberFormat="1" applyFont="1" applyBorder="1"/>
    <xf numFmtId="170" fontId="22" fillId="0" borderId="18" xfId="46" applyNumberFormat="1" applyFont="1" applyBorder="1"/>
    <xf numFmtId="170" fontId="22" fillId="0" borderId="19" xfId="46" applyNumberFormat="1" applyFont="1" applyBorder="1"/>
    <xf numFmtId="166" fontId="22" fillId="0" borderId="17" xfId="46" applyNumberFormat="1" applyFont="1" applyBorder="1"/>
    <xf numFmtId="166" fontId="22" fillId="0" borderId="18" xfId="46" applyNumberFormat="1" applyFont="1" applyBorder="1"/>
    <xf numFmtId="166" fontId="22" fillId="0" borderId="19" xfId="46" applyNumberFormat="1" applyFont="1" applyBorder="1"/>
    <xf numFmtId="0" fontId="19" fillId="0" borderId="0" xfId="46" applyFont="1" applyAlignment="1">
      <alignment vertical="center"/>
    </xf>
    <xf numFmtId="0" fontId="17" fillId="3" borderId="0" xfId="46" applyFont="1" applyFill="1"/>
    <xf numFmtId="0" fontId="22" fillId="0" borderId="13" xfId="46" applyFont="1" applyBorder="1" applyAlignment="1">
      <alignment horizontal="centerContinuous" vertical="center"/>
    </xf>
    <xf numFmtId="0" fontId="23" fillId="0" borderId="14" xfId="46" applyFont="1" applyBorder="1" applyAlignment="1">
      <alignment horizontal="centerContinuous" vertical="center"/>
    </xf>
    <xf numFmtId="0" fontId="22" fillId="0" borderId="13" xfId="46" quotePrefix="1" applyFont="1" applyBorder="1" applyAlignment="1">
      <alignment horizontal="centerContinuous" vertical="center"/>
    </xf>
    <xf numFmtId="0" fontId="23" fillId="0" borderId="15" xfId="46" applyFont="1" applyBorder="1" applyAlignment="1">
      <alignment horizontal="centerContinuous" vertical="center"/>
    </xf>
    <xf numFmtId="0" fontId="22" fillId="0" borderId="20" xfId="46" applyFont="1" applyBorder="1" applyAlignment="1">
      <alignment horizontal="center" vertical="center"/>
    </xf>
    <xf numFmtId="0" fontId="22" fillId="0" borderId="30" xfId="46" quotePrefix="1" applyFont="1" applyBorder="1" applyAlignment="1">
      <alignment horizontal="center" vertical="center" wrapText="1"/>
    </xf>
    <xf numFmtId="0" fontId="22" fillId="0" borderId="12" xfId="46" quotePrefix="1" applyFont="1" applyBorder="1" applyAlignment="1">
      <alignment horizontal="left"/>
    </xf>
    <xf numFmtId="170" fontId="19" fillId="0" borderId="0" xfId="46" quotePrefix="1" applyNumberFormat="1" applyFont="1" applyAlignment="1">
      <alignment horizontal="left"/>
    </xf>
    <xf numFmtId="170" fontId="17" fillId="0" borderId="0" xfId="46" applyNumberFormat="1" applyFont="1"/>
    <xf numFmtId="0" fontId="17" fillId="0" borderId="12" xfId="46" applyFont="1" applyBorder="1"/>
    <xf numFmtId="0" fontId="19" fillId="0" borderId="23" xfId="46" applyFont="1" applyBorder="1" applyAlignment="1">
      <alignment horizontal="center" vertical="center"/>
    </xf>
    <xf numFmtId="0" fontId="19" fillId="0" borderId="14" xfId="46" applyFont="1" applyBorder="1" applyAlignment="1">
      <alignment horizontal="centerContinuous" vertical="center"/>
    </xf>
    <xf numFmtId="0" fontId="17" fillId="0" borderId="15" xfId="46" applyFont="1" applyBorder="1" applyAlignment="1">
      <alignment horizontal="centerContinuous" vertical="center"/>
    </xf>
    <xf numFmtId="0" fontId="17" fillId="0" borderId="23" xfId="46" applyFont="1" applyBorder="1" applyAlignment="1">
      <alignment horizontal="centerContinuous" vertical="center"/>
    </xf>
    <xf numFmtId="0" fontId="22" fillId="0" borderId="26" xfId="46" applyFont="1" applyBorder="1" applyAlignment="1">
      <alignment horizontal="center" vertical="top"/>
    </xf>
    <xf numFmtId="0" fontId="22" fillId="0" borderId="28" xfId="46" quotePrefix="1" applyFont="1" applyBorder="1" applyAlignment="1">
      <alignment horizontal="center" vertical="center"/>
    </xf>
    <xf numFmtId="0" fontId="22" fillId="0" borderId="27" xfId="46" applyFont="1" applyBorder="1" applyAlignment="1">
      <alignment horizontal="center" vertical="center"/>
    </xf>
    <xf numFmtId="0" fontId="22" fillId="0" borderId="5" xfId="46" applyFont="1" applyBorder="1" applyAlignment="1">
      <alignment horizontal="center" vertical="center"/>
    </xf>
    <xf numFmtId="0" fontId="22" fillId="0" borderId="31" xfId="46" applyFont="1" applyBorder="1" applyAlignment="1">
      <alignment horizontal="center" vertical="center"/>
    </xf>
    <xf numFmtId="0" fontId="22" fillId="0" borderId="23" xfId="46" applyFont="1" applyFill="1" applyBorder="1" applyAlignment="1">
      <alignment horizontal="center" vertical="center" wrapText="1"/>
    </xf>
    <xf numFmtId="0" fontId="26" fillId="3" borderId="0" xfId="46" quotePrefix="1" applyFont="1" applyFill="1" applyAlignment="1">
      <alignment horizontal="left"/>
    </xf>
    <xf numFmtId="0" fontId="26" fillId="3" borderId="0" xfId="46" applyFont="1" applyFill="1"/>
    <xf numFmtId="0" fontId="19" fillId="0" borderId="37" xfId="46" applyFont="1" applyBorder="1" applyAlignment="1">
      <alignment horizontal="centerContinuous" vertical="center"/>
    </xf>
    <xf numFmtId="0" fontId="17" fillId="0" borderId="37" xfId="46" applyFont="1" applyBorder="1" applyAlignment="1">
      <alignment horizontal="centerContinuous" vertical="center"/>
    </xf>
    <xf numFmtId="0" fontId="22" fillId="0" borderId="34" xfId="46" applyFont="1" applyBorder="1" applyAlignment="1">
      <alignment horizontal="center" vertical="center"/>
    </xf>
    <xf numFmtId="0" fontId="22" fillId="0" borderId="15" xfId="46" applyFont="1" applyBorder="1" applyAlignment="1">
      <alignment horizontal="center" vertical="center"/>
    </xf>
    <xf numFmtId="0" fontId="22" fillId="0" borderId="15" xfId="46" applyFont="1" applyFill="1" applyBorder="1" applyAlignment="1">
      <alignment horizontal="center" vertical="center" wrapText="1"/>
    </xf>
    <xf numFmtId="0" fontId="17" fillId="0" borderId="0" xfId="46" quotePrefix="1" applyFont="1" applyAlignment="1">
      <alignment horizontal="left"/>
    </xf>
    <xf numFmtId="0" fontId="23" fillId="0" borderId="12" xfId="46" applyFont="1" applyBorder="1" applyAlignment="1">
      <alignment horizontal="centerContinuous" vertical="center"/>
    </xf>
    <xf numFmtId="0" fontId="22" fillId="0" borderId="14" xfId="46" applyFont="1" applyBorder="1" applyAlignment="1">
      <alignment horizontal="centerContinuous" vertical="center"/>
    </xf>
    <xf numFmtId="0" fontId="22" fillId="0" borderId="15" xfId="46" applyFont="1" applyBorder="1" applyAlignment="1">
      <alignment horizontal="centerContinuous" vertical="center"/>
    </xf>
    <xf numFmtId="0" fontId="23" fillId="0" borderId="26" xfId="46" applyFont="1" applyBorder="1" applyAlignment="1">
      <alignment horizontal="centerContinuous"/>
    </xf>
    <xf numFmtId="0" fontId="22" fillId="0" borderId="0" xfId="46" quotePrefix="1" applyFont="1" applyBorder="1" applyAlignment="1">
      <alignment horizontal="center"/>
    </xf>
    <xf numFmtId="0" fontId="22" fillId="0" borderId="5" xfId="46" applyFont="1" applyBorder="1" applyAlignment="1">
      <alignment horizontal="center"/>
    </xf>
    <xf numFmtId="0" fontId="22" fillId="3" borderId="31" xfId="46" applyFont="1" applyFill="1" applyBorder="1" applyAlignment="1">
      <alignment horizontal="center" vertical="center"/>
    </xf>
    <xf numFmtId="0" fontId="23" fillId="0" borderId="16" xfId="46" applyFont="1" applyBorder="1"/>
    <xf numFmtId="0" fontId="22" fillId="0" borderId="20" xfId="46" applyFont="1" applyBorder="1"/>
    <xf numFmtId="0" fontId="22" fillId="0" borderId="18" xfId="46" applyFont="1" applyBorder="1"/>
    <xf numFmtId="0" fontId="22" fillId="0" borderId="19" xfId="46" applyFont="1" applyBorder="1"/>
    <xf numFmtId="0" fontId="22" fillId="0" borderId="17" xfId="46" applyFont="1" applyBorder="1"/>
    <xf numFmtId="0" fontId="22" fillId="3" borderId="30" xfId="46" quotePrefix="1" applyFont="1" applyFill="1" applyBorder="1" applyAlignment="1">
      <alignment horizontal="center"/>
    </xf>
    <xf numFmtId="170" fontId="22" fillId="0" borderId="32" xfId="46" applyNumberFormat="1" applyFont="1" applyBorder="1"/>
    <xf numFmtId="170" fontId="22" fillId="0" borderId="40" xfId="46" applyNumberFormat="1" applyFont="1" applyBorder="1"/>
    <xf numFmtId="176" fontId="22" fillId="0" borderId="32" xfId="46" applyNumberFormat="1" applyFont="1" applyFill="1" applyBorder="1"/>
    <xf numFmtId="0" fontId="23" fillId="0" borderId="26" xfId="46" quotePrefix="1" applyFont="1" applyBorder="1" applyAlignment="1">
      <alignment horizontal="left"/>
    </xf>
    <xf numFmtId="170" fontId="22" fillId="0" borderId="31" xfId="46" applyNumberFormat="1" applyFont="1" applyBorder="1"/>
    <xf numFmtId="170" fontId="22" fillId="0" borderId="41" xfId="46" applyNumberFormat="1" applyFont="1" applyBorder="1"/>
    <xf numFmtId="176" fontId="23" fillId="0" borderId="31" xfId="46" applyNumberFormat="1" applyFont="1" applyFill="1" applyBorder="1"/>
    <xf numFmtId="0" fontId="29" fillId="0" borderId="26" xfId="46" quotePrefix="1" applyFont="1" applyBorder="1" applyAlignment="1">
      <alignment horizontal="left"/>
    </xf>
    <xf numFmtId="170" fontId="23" fillId="0" borderId="27" xfId="46" applyNumberFormat="1" applyFont="1" applyBorder="1"/>
    <xf numFmtId="170" fontId="23" fillId="0" borderId="31" xfId="46" applyNumberFormat="1" applyFont="1" applyBorder="1"/>
    <xf numFmtId="170" fontId="23" fillId="0" borderId="41" xfId="46" applyNumberFormat="1" applyFont="1" applyBorder="1"/>
    <xf numFmtId="0" fontId="30" fillId="0" borderId="0" xfId="46" applyFont="1"/>
    <xf numFmtId="170" fontId="22" fillId="0" borderId="30" xfId="46" applyNumberFormat="1" applyFont="1" applyBorder="1"/>
    <xf numFmtId="176" fontId="22" fillId="0" borderId="30" xfId="46" applyNumberFormat="1" applyFont="1" applyFill="1" applyBorder="1"/>
    <xf numFmtId="170" fontId="22" fillId="0" borderId="29" xfId="46" applyNumberFormat="1" applyFont="1" applyBorder="1"/>
    <xf numFmtId="176" fontId="22" fillId="3" borderId="32" xfId="46" applyNumberFormat="1" applyFont="1" applyFill="1" applyBorder="1"/>
    <xf numFmtId="170" fontId="22" fillId="0" borderId="27" xfId="46" quotePrefix="1" applyNumberFormat="1" applyFont="1" applyBorder="1" applyAlignment="1">
      <alignment horizontal="center"/>
    </xf>
    <xf numFmtId="170" fontId="23" fillId="0" borderId="5" xfId="46" quotePrefix="1" applyNumberFormat="1" applyFont="1" applyBorder="1" applyAlignment="1">
      <alignment horizontal="center"/>
    </xf>
    <xf numFmtId="170" fontId="23" fillId="0" borderId="28" xfId="46" quotePrefix="1" applyNumberFormat="1" applyFont="1" applyBorder="1" applyAlignment="1">
      <alignment horizontal="center"/>
    </xf>
    <xf numFmtId="170" fontId="23" fillId="0" borderId="29" xfId="46" quotePrefix="1" applyNumberFormat="1" applyFont="1" applyBorder="1" applyAlignment="1">
      <alignment horizontal="center"/>
    </xf>
    <xf numFmtId="170" fontId="23" fillId="0" borderId="41" xfId="46" quotePrefix="1" applyNumberFormat="1" applyFont="1" applyBorder="1" applyAlignment="1">
      <alignment horizontal="center"/>
    </xf>
    <xf numFmtId="177" fontId="23" fillId="3" borderId="28" xfId="46" quotePrefix="1" applyNumberFormat="1" applyFont="1" applyFill="1" applyBorder="1" applyAlignment="1">
      <alignment horizontal="center"/>
    </xf>
    <xf numFmtId="176" fontId="23" fillId="3" borderId="31" xfId="46" applyNumberFormat="1" applyFont="1" applyFill="1" applyBorder="1"/>
    <xf numFmtId="0" fontId="22" fillId="0" borderId="42" xfId="46" quotePrefix="1" applyFont="1" applyBorder="1" applyAlignment="1">
      <alignment horizontal="left"/>
    </xf>
    <xf numFmtId="170" fontId="22" fillId="0" borderId="43" xfId="46" applyNumberFormat="1" applyFont="1" applyBorder="1"/>
    <xf numFmtId="170" fontId="22" fillId="0" borderId="44" xfId="46" applyNumberFormat="1" applyFont="1" applyBorder="1"/>
    <xf numFmtId="170" fontId="22" fillId="0" borderId="45" xfId="46" applyNumberFormat="1" applyFont="1" applyBorder="1"/>
    <xf numFmtId="170" fontId="22" fillId="0" borderId="46" xfId="46" applyNumberFormat="1" applyFont="1" applyBorder="1"/>
    <xf numFmtId="176" fontId="22" fillId="3" borderId="47" xfId="46" applyNumberFormat="1" applyFont="1" applyFill="1" applyBorder="1"/>
    <xf numFmtId="0" fontId="23" fillId="0" borderId="16" xfId="46" quotePrefix="1" applyFont="1" applyBorder="1" applyAlignment="1">
      <alignment horizontal="left"/>
    </xf>
    <xf numFmtId="170" fontId="23" fillId="0" borderId="18" xfId="46" applyNumberFormat="1" applyFont="1" applyBorder="1"/>
    <xf numFmtId="170" fontId="23" fillId="0" borderId="19" xfId="46" applyNumberFormat="1" applyFont="1" applyBorder="1"/>
    <xf numFmtId="170" fontId="22" fillId="0" borderId="33" xfId="46" applyNumberFormat="1" applyFont="1" applyBorder="1"/>
    <xf numFmtId="176" fontId="23" fillId="3" borderId="30" xfId="46" applyNumberFormat="1" applyFont="1" applyFill="1" applyBorder="1"/>
    <xf numFmtId="0" fontId="26" fillId="0" borderId="0" xfId="46" applyFont="1" applyAlignment="1">
      <alignment horizontal="left"/>
    </xf>
    <xf numFmtId="0" fontId="26" fillId="0" borderId="0" xfId="46" applyFont="1" applyBorder="1" applyAlignment="1">
      <alignment horizontal="left" vertical="center"/>
    </xf>
    <xf numFmtId="178" fontId="26" fillId="0" borderId="0" xfId="46" applyNumberFormat="1" applyFont="1" applyBorder="1" applyAlignment="1">
      <alignment horizontal="left" vertical="center"/>
    </xf>
    <xf numFmtId="0" fontId="26" fillId="0" borderId="0" xfId="46" applyFont="1" applyFill="1" applyBorder="1" applyAlignment="1">
      <alignment horizontal="left"/>
    </xf>
    <xf numFmtId="0" fontId="26" fillId="0" borderId="0" xfId="2" quotePrefix="1" applyFont="1" applyAlignment="1" applyProtection="1">
      <alignment horizontal="left"/>
    </xf>
    <xf numFmtId="0" fontId="26" fillId="0" borderId="0" xfId="2" applyFont="1" applyAlignment="1">
      <alignment horizontal="left"/>
    </xf>
    <xf numFmtId="0" fontId="26" fillId="0" borderId="0" xfId="46" applyFont="1" applyFill="1" applyAlignment="1">
      <alignment horizontal="left"/>
    </xf>
    <xf numFmtId="0" fontId="19" fillId="0" borderId="0" xfId="46" quotePrefix="1" applyFont="1" applyFill="1" applyAlignment="1">
      <alignment horizontal="left" vertical="center"/>
    </xf>
    <xf numFmtId="0" fontId="17" fillId="0" borderId="0" xfId="46" quotePrefix="1" applyFont="1" applyFill="1" applyAlignment="1">
      <alignment horizontal="left"/>
    </xf>
    <xf numFmtId="0" fontId="19" fillId="0" borderId="14" xfId="46" applyFont="1" applyFill="1" applyBorder="1" applyAlignment="1">
      <alignment horizontal="centerContinuous" vertical="center"/>
    </xf>
    <xf numFmtId="0" fontId="19" fillId="0" borderId="15" xfId="46" applyFont="1" applyFill="1" applyBorder="1" applyAlignment="1">
      <alignment horizontal="centerContinuous" vertical="center"/>
    </xf>
    <xf numFmtId="0" fontId="26" fillId="0" borderId="0" xfId="46" quotePrefix="1" applyFont="1" applyFill="1" applyAlignment="1">
      <alignment horizontal="left"/>
    </xf>
    <xf numFmtId="0" fontId="26" fillId="0" borderId="0" xfId="2" applyFont="1" applyAlignment="1" applyProtection="1">
      <alignment horizontal="left"/>
    </xf>
    <xf numFmtId="0" fontId="26" fillId="0" borderId="0" xfId="2" applyFont="1"/>
    <xf numFmtId="0" fontId="25" fillId="0" borderId="0" xfId="2" applyFont="1"/>
    <xf numFmtId="0" fontId="26" fillId="0" borderId="0" xfId="46" quotePrefix="1" applyFont="1" applyFill="1"/>
    <xf numFmtId="0" fontId="26" fillId="0" borderId="0" xfId="2" applyFont="1" applyAlignment="1" applyProtection="1"/>
    <xf numFmtId="0" fontId="16" fillId="0" borderId="0" xfId="46" quotePrefix="1" applyFont="1" applyAlignment="1" applyProtection="1">
      <alignment horizontal="left"/>
    </xf>
    <xf numFmtId="0" fontId="22" fillId="0" borderId="12" xfId="46" applyFont="1" applyBorder="1" applyAlignment="1" applyProtection="1">
      <alignment horizontal="center"/>
    </xf>
    <xf numFmtId="0" fontId="22" fillId="0" borderId="14" xfId="46" quotePrefix="1" applyNumberFormat="1" applyFont="1" applyBorder="1" applyAlignment="1" applyProtection="1">
      <alignment horizontal="centerContinuous" vertical="center"/>
    </xf>
    <xf numFmtId="0" fontId="22" fillId="0" borderId="14" xfId="46" applyFont="1" applyBorder="1" applyAlignment="1">
      <alignment horizontal="centerContinuous"/>
    </xf>
    <xf numFmtId="0" fontId="22" fillId="0" borderId="15" xfId="46" applyFont="1" applyBorder="1" applyAlignment="1">
      <alignment horizontal="centerContinuous"/>
    </xf>
    <xf numFmtId="0" fontId="22" fillId="0" borderId="26" xfId="46" applyFont="1" applyBorder="1" applyAlignment="1" applyProtection="1">
      <alignment horizontal="center"/>
    </xf>
    <xf numFmtId="0" fontId="22" fillId="0" borderId="27" xfId="46" applyFont="1" applyBorder="1" applyAlignment="1" applyProtection="1">
      <alignment horizontal="center"/>
    </xf>
    <xf numFmtId="0" fontId="22" fillId="0" borderId="22" xfId="46" applyFont="1" applyBorder="1" applyAlignment="1" applyProtection="1">
      <alignment horizontal="center"/>
    </xf>
    <xf numFmtId="0" fontId="22" fillId="0" borderId="20" xfId="46" applyFont="1" applyBorder="1" applyAlignment="1">
      <alignment horizontal="centerContinuous" vertical="center"/>
    </xf>
    <xf numFmtId="0" fontId="22" fillId="0" borderId="30" xfId="46" applyFont="1" applyBorder="1" applyAlignment="1">
      <alignment horizontal="centerContinuous"/>
    </xf>
    <xf numFmtId="0" fontId="22" fillId="0" borderId="27" xfId="46" applyFont="1" applyBorder="1"/>
    <xf numFmtId="0" fontId="22" fillId="0" borderId="5" xfId="46" applyFont="1" applyBorder="1"/>
    <xf numFmtId="0" fontId="22" fillId="0" borderId="0" xfId="46" applyFont="1" applyBorder="1" applyAlignment="1" applyProtection="1">
      <alignment horizontal="center"/>
    </xf>
    <xf numFmtId="0" fontId="22" fillId="0" borderId="31" xfId="46" applyFont="1" applyBorder="1" applyAlignment="1" applyProtection="1">
      <alignment horizontal="center"/>
    </xf>
    <xf numFmtId="168" fontId="23" fillId="0" borderId="21" xfId="46" applyNumberFormat="1" applyFont="1" applyBorder="1" applyProtection="1"/>
    <xf numFmtId="168" fontId="23" fillId="0" borderId="22" xfId="46" applyNumberFormat="1" applyFont="1" applyBorder="1" applyProtection="1"/>
    <xf numFmtId="168" fontId="22" fillId="0" borderId="24" xfId="46" applyNumberFormat="1" applyFont="1" applyBorder="1" applyProtection="1"/>
    <xf numFmtId="180" fontId="23" fillId="0" borderId="32" xfId="46" applyNumberFormat="1" applyFont="1" applyBorder="1" applyProtection="1"/>
    <xf numFmtId="168" fontId="23" fillId="0" borderId="27" xfId="46" applyNumberFormat="1" applyFont="1" applyBorder="1" applyProtection="1"/>
    <xf numFmtId="168" fontId="23" fillId="0" borderId="5" xfId="46" applyNumberFormat="1" applyFont="1" applyBorder="1" applyProtection="1"/>
    <xf numFmtId="168" fontId="22" fillId="0" borderId="0" xfId="46" applyNumberFormat="1" applyFont="1" applyBorder="1" applyProtection="1"/>
    <xf numFmtId="180" fontId="23" fillId="0" borderId="31" xfId="46" applyNumberFormat="1" applyFont="1" applyBorder="1" applyProtection="1"/>
    <xf numFmtId="180" fontId="23" fillId="0" borderId="31" xfId="46" applyNumberFormat="1" applyFont="1" applyFill="1" applyBorder="1" applyProtection="1"/>
    <xf numFmtId="0" fontId="22" fillId="0" borderId="26" xfId="46" quotePrefix="1" applyFont="1" applyBorder="1" applyAlignment="1" applyProtection="1">
      <alignment horizontal="center"/>
    </xf>
    <xf numFmtId="180" fontId="23" fillId="0" borderId="30" xfId="46" applyNumberFormat="1" applyFont="1" applyBorder="1" applyProtection="1"/>
    <xf numFmtId="0" fontId="22" fillId="0" borderId="37" xfId="46" applyFont="1" applyBorder="1" applyAlignment="1" applyProtection="1">
      <alignment horizontal="center" vertical="center"/>
    </xf>
    <xf numFmtId="174" fontId="22" fillId="0" borderId="13" xfId="46" applyNumberFormat="1" applyFont="1" applyBorder="1" applyAlignment="1" applyProtection="1">
      <alignment vertical="center"/>
    </xf>
    <xf numFmtId="174" fontId="22" fillId="0" borderId="34" xfId="46" applyNumberFormat="1" applyFont="1" applyBorder="1" applyAlignment="1" applyProtection="1">
      <alignment vertical="center"/>
    </xf>
    <xf numFmtId="168" fontId="22" fillId="0" borderId="14" xfId="46" applyNumberFormat="1" applyFont="1" applyBorder="1" applyAlignment="1" applyProtection="1">
      <alignment vertical="center"/>
    </xf>
    <xf numFmtId="180" fontId="22" fillId="0" borderId="39" xfId="46" applyNumberFormat="1" applyFont="1" applyBorder="1" applyAlignment="1" applyProtection="1">
      <alignment vertical="center"/>
    </xf>
    <xf numFmtId="0" fontId="26" fillId="0" borderId="0" xfId="46" quotePrefix="1" applyFont="1" applyAlignment="1" applyProtection="1">
      <alignment horizontal="left"/>
    </xf>
    <xf numFmtId="0" fontId="23" fillId="0" borderId="0" xfId="46" quotePrefix="1" applyFont="1" applyAlignment="1" applyProtection="1">
      <alignment horizontal="left"/>
    </xf>
    <xf numFmtId="0" fontId="23" fillId="0" borderId="0" xfId="46" applyFont="1"/>
    <xf numFmtId="37" fontId="23" fillId="0" borderId="0" xfId="46" applyNumberFormat="1" applyFont="1" applyProtection="1"/>
    <xf numFmtId="180" fontId="23" fillId="0" borderId="0" xfId="46" applyNumberFormat="1" applyFont="1" applyProtection="1"/>
    <xf numFmtId="0" fontId="28" fillId="0" borderId="0" xfId="46" quotePrefix="1" applyFont="1" applyAlignment="1" applyProtection="1">
      <alignment horizontal="left"/>
    </xf>
    <xf numFmtId="179" fontId="17" fillId="0" borderId="0" xfId="46" applyNumberFormat="1" applyFont="1" applyProtection="1"/>
    <xf numFmtId="37" fontId="17" fillId="0" borderId="0" xfId="46" applyNumberFormat="1" applyFont="1" applyProtection="1"/>
    <xf numFmtId="0" fontId="19" fillId="0" borderId="0" xfId="46" quotePrefix="1" applyFont="1" applyAlignment="1" applyProtection="1">
      <alignment horizontal="left"/>
    </xf>
    <xf numFmtId="0" fontId="22" fillId="0" borderId="16" xfId="46" applyFont="1" applyBorder="1"/>
    <xf numFmtId="0" fontId="22" fillId="0" borderId="20" xfId="46" applyFont="1" applyBorder="1" applyAlignment="1" applyProtection="1">
      <alignment horizontal="center"/>
    </xf>
    <xf numFmtId="0" fontId="22" fillId="0" borderId="30" xfId="46" applyFont="1" applyBorder="1" applyAlignment="1" applyProtection="1">
      <alignment horizontal="center"/>
    </xf>
    <xf numFmtId="0" fontId="17" fillId="0" borderId="0" xfId="46" applyFont="1" applyAlignment="1" applyProtection="1">
      <alignment horizontal="left"/>
    </xf>
    <xf numFmtId="0" fontId="19" fillId="0" borderId="56" xfId="46" applyFont="1" applyBorder="1" applyAlignment="1">
      <alignment vertical="center"/>
    </xf>
    <xf numFmtId="0" fontId="19" fillId="0" borderId="1" xfId="46" applyFont="1" applyBorder="1" applyAlignment="1">
      <alignment vertical="center"/>
    </xf>
    <xf numFmtId="0" fontId="95" fillId="0" borderId="0" xfId="46" applyFont="1" applyAlignment="1">
      <alignment horizontal="center" readingOrder="2"/>
    </xf>
    <xf numFmtId="0" fontId="19" fillId="0" borderId="57" xfId="46" applyFont="1" applyBorder="1" applyAlignment="1" applyProtection="1">
      <alignment horizontal="center" vertical="center"/>
    </xf>
    <xf numFmtId="0" fontId="19" fillId="0" borderId="7" xfId="46" applyFont="1" applyBorder="1" applyAlignment="1">
      <alignment horizontal="center" vertical="center"/>
    </xf>
    <xf numFmtId="0" fontId="19" fillId="0" borderId="3" xfId="46" applyFont="1" applyBorder="1" applyAlignment="1">
      <alignment horizontal="center" vertical="center"/>
    </xf>
    <xf numFmtId="0" fontId="22" fillId="0" borderId="5" xfId="46" applyFont="1" applyBorder="1" applyAlignment="1" applyProtection="1">
      <alignment horizontal="center"/>
    </xf>
    <xf numFmtId="168" fontId="23" fillId="0" borderId="41" xfId="46" applyNumberFormat="1" applyFont="1" applyBorder="1" applyProtection="1"/>
    <xf numFmtId="168" fontId="22" fillId="0" borderId="6" xfId="46" applyNumberFormat="1" applyFont="1" applyBorder="1" applyProtection="1"/>
    <xf numFmtId="183" fontId="23" fillId="0" borderId="5" xfId="46" applyNumberFormat="1" applyFont="1" applyBorder="1" applyProtection="1"/>
    <xf numFmtId="0" fontId="22" fillId="0" borderId="11" xfId="46" applyFont="1" applyBorder="1" applyAlignment="1" applyProtection="1">
      <alignment horizontal="center" vertical="center"/>
    </xf>
    <xf numFmtId="174" fontId="22" fillId="0" borderId="55" xfId="46" applyNumberFormat="1" applyFont="1" applyBorder="1" applyAlignment="1" applyProtection="1">
      <alignment vertical="center"/>
    </xf>
    <xf numFmtId="183" fontId="22" fillId="0" borderId="11" xfId="46" applyNumberFormat="1" applyFont="1" applyBorder="1" applyAlignment="1" applyProtection="1">
      <alignment vertical="center"/>
    </xf>
    <xf numFmtId="183" fontId="23" fillId="0" borderId="11" xfId="46" applyNumberFormat="1" applyFont="1" applyBorder="1" applyProtection="1"/>
    <xf numFmtId="0" fontId="26" fillId="0" borderId="0" xfId="46" applyFont="1" applyAlignment="1" applyProtection="1">
      <alignment horizontal="left"/>
    </xf>
    <xf numFmtId="0" fontId="17" fillId="0" borderId="0" xfId="46" quotePrefix="1" applyFont="1" applyAlignment="1" applyProtection="1">
      <alignment horizontal="left"/>
    </xf>
    <xf numFmtId="0" fontId="16" fillId="0" borderId="0" xfId="46" quotePrefix="1" applyFont="1" applyBorder="1" applyAlignment="1" applyProtection="1">
      <alignment horizontal="left"/>
    </xf>
    <xf numFmtId="0" fontId="33" fillId="0" borderId="0" xfId="46" applyFont="1"/>
    <xf numFmtId="0" fontId="19" fillId="0" borderId="21" xfId="46" applyFont="1" applyBorder="1" applyAlignment="1" applyProtection="1">
      <alignment horizontal="center" vertical="center"/>
    </xf>
    <xf numFmtId="0" fontId="19" fillId="0" borderId="58" xfId="46" applyFont="1" applyBorder="1" applyAlignment="1" applyProtection="1">
      <alignment horizontal="centerContinuous" vertical="center"/>
    </xf>
    <xf numFmtId="0" fontId="19" fillId="0" borderId="59" xfId="46" applyFont="1" applyBorder="1" applyAlignment="1" applyProtection="1">
      <alignment horizontal="centerContinuous" vertical="center"/>
    </xf>
    <xf numFmtId="0" fontId="19" fillId="0" borderId="59" xfId="46" applyFont="1" applyBorder="1" applyAlignment="1">
      <alignment horizontal="centerContinuous" vertical="center"/>
    </xf>
    <xf numFmtId="0" fontId="19" fillId="0" borderId="60" xfId="46" applyFont="1" applyBorder="1" applyAlignment="1">
      <alignment horizontal="centerContinuous" vertical="center"/>
    </xf>
    <xf numFmtId="0" fontId="19" fillId="0" borderId="27" xfId="46" applyFont="1" applyBorder="1" applyAlignment="1">
      <alignment horizontal="center"/>
    </xf>
    <xf numFmtId="0" fontId="19" fillId="0" borderId="21" xfId="46" applyFont="1" applyBorder="1" applyAlignment="1">
      <alignment vertical="center"/>
    </xf>
    <xf numFmtId="0" fontId="19" fillId="0" borderId="22" xfId="46" applyFont="1" applyBorder="1" applyAlignment="1">
      <alignment vertical="center"/>
    </xf>
    <xf numFmtId="0" fontId="19" fillId="0" borderId="61" xfId="46" applyFont="1" applyBorder="1" applyAlignment="1" applyProtection="1">
      <alignment horizontal="centerContinuous" vertical="center"/>
    </xf>
    <xf numFmtId="0" fontId="19" fillId="0" borderId="17" xfId="46" applyFont="1" applyBorder="1" applyAlignment="1" applyProtection="1">
      <alignment horizontal="center" vertical="center"/>
    </xf>
    <xf numFmtId="0" fontId="19" fillId="0" borderId="18" xfId="46" applyFont="1" applyBorder="1" applyAlignment="1" applyProtection="1">
      <alignment horizontal="center" vertical="center"/>
    </xf>
    <xf numFmtId="0" fontId="19" fillId="0" borderId="20" xfId="46" applyFont="1" applyBorder="1" applyAlignment="1" applyProtection="1">
      <alignment horizontal="center" vertical="center"/>
    </xf>
    <xf numFmtId="0" fontId="19" fillId="0" borderId="30" xfId="46" applyFont="1" applyBorder="1" applyAlignment="1" applyProtection="1">
      <alignment horizontal="center" vertical="center"/>
    </xf>
    <xf numFmtId="0" fontId="22" fillId="0" borderId="27" xfId="46" applyFont="1" applyBorder="1" applyAlignment="1" applyProtection="1">
      <alignment horizontal="center" vertical="center"/>
    </xf>
    <xf numFmtId="168" fontId="23" fillId="0" borderId="25" xfId="46" applyNumberFormat="1" applyFont="1" applyBorder="1" applyAlignment="1">
      <alignment horizontal="right"/>
    </xf>
    <xf numFmtId="168" fontId="23" fillId="0" borderId="41" xfId="46" applyNumberFormat="1" applyFont="1" applyBorder="1" applyAlignment="1">
      <alignment horizontal="right"/>
    </xf>
    <xf numFmtId="168" fontId="22" fillId="0" borderId="0" xfId="46" applyNumberFormat="1" applyFont="1" applyBorder="1" applyAlignment="1" applyProtection="1">
      <alignment vertical="center"/>
    </xf>
    <xf numFmtId="184" fontId="23" fillId="0" borderId="31" xfId="46" applyNumberFormat="1" applyFont="1" applyBorder="1" applyAlignment="1" applyProtection="1">
      <alignment vertical="center"/>
    </xf>
    <xf numFmtId="168" fontId="23" fillId="0" borderId="29" xfId="46" applyNumberFormat="1" applyFont="1" applyBorder="1" applyAlignment="1">
      <alignment horizontal="right"/>
    </xf>
    <xf numFmtId="0" fontId="17" fillId="0" borderId="0" xfId="46" applyFont="1" applyAlignment="1">
      <alignment vertical="center"/>
    </xf>
    <xf numFmtId="0" fontId="22" fillId="0" borderId="36" xfId="46" applyFont="1" applyBorder="1" applyAlignment="1" applyProtection="1">
      <alignment horizontal="center" vertical="center"/>
    </xf>
    <xf numFmtId="174" fontId="22" fillId="0" borderId="36" xfId="46" applyNumberFormat="1" applyFont="1" applyBorder="1" applyAlignment="1" applyProtection="1">
      <alignment vertical="center"/>
    </xf>
    <xf numFmtId="184" fontId="22" fillId="0" borderId="39" xfId="46" applyNumberFormat="1" applyFont="1" applyBorder="1" applyAlignment="1" applyProtection="1">
      <alignment vertical="center"/>
    </xf>
    <xf numFmtId="174" fontId="22" fillId="0" borderId="14" xfId="46" applyNumberFormat="1" applyFont="1" applyBorder="1" applyAlignment="1" applyProtection="1">
      <alignment vertical="center"/>
    </xf>
    <xf numFmtId="0" fontId="25" fillId="0" borderId="0" xfId="46" applyFont="1" applyAlignment="1" applyProtection="1">
      <alignment horizontal="left"/>
    </xf>
    <xf numFmtId="0" fontId="25" fillId="0" borderId="0" xfId="46" applyFont="1"/>
    <xf numFmtId="184" fontId="17" fillId="0" borderId="0" xfId="46" applyNumberFormat="1" applyFont="1"/>
    <xf numFmtId="185" fontId="17" fillId="0" borderId="0" xfId="46" applyNumberFormat="1" applyFont="1"/>
    <xf numFmtId="0" fontId="19" fillId="0" borderId="0" xfId="46" applyFont="1" applyAlignment="1" applyProtection="1">
      <alignment horizontal="left"/>
    </xf>
    <xf numFmtId="0" fontId="19" fillId="0" borderId="0" xfId="46" applyFont="1" applyAlignment="1">
      <alignment vertical="top"/>
    </xf>
    <xf numFmtId="0" fontId="22" fillId="0" borderId="21" xfId="46" applyFont="1" applyBorder="1" applyAlignment="1" applyProtection="1">
      <alignment horizontal="center" vertical="center"/>
    </xf>
    <xf numFmtId="0" fontId="22" fillId="0" borderId="58" xfId="46" applyFont="1" applyBorder="1" applyAlignment="1" applyProtection="1">
      <alignment horizontal="centerContinuous" vertical="center"/>
    </xf>
    <xf numFmtId="0" fontId="22" fillId="0" borderId="59" xfId="46" applyFont="1" applyBorder="1" applyAlignment="1" applyProtection="1">
      <alignment horizontal="centerContinuous" vertical="center"/>
    </xf>
    <xf numFmtId="0" fontId="22" fillId="0" borderId="59" xfId="46" applyFont="1" applyBorder="1" applyAlignment="1">
      <alignment horizontal="centerContinuous" vertical="center"/>
    </xf>
    <xf numFmtId="0" fontId="22" fillId="0" borderId="60" xfId="46" applyFont="1" applyBorder="1" applyAlignment="1">
      <alignment horizontal="centerContinuous" vertical="center"/>
    </xf>
    <xf numFmtId="0" fontId="22" fillId="0" borderId="21" xfId="46" applyFont="1" applyBorder="1" applyAlignment="1">
      <alignment vertical="center"/>
    </xf>
    <xf numFmtId="0" fontId="22" fillId="0" borderId="22" xfId="46" applyFont="1" applyBorder="1" applyAlignment="1">
      <alignment vertical="center"/>
    </xf>
    <xf numFmtId="0" fontId="22" fillId="0" borderId="61" xfId="46" applyFont="1" applyBorder="1" applyAlignment="1" applyProtection="1">
      <alignment horizontal="centerContinuous" vertical="center"/>
    </xf>
    <xf numFmtId="0" fontId="22" fillId="0" borderId="17" xfId="46" applyFont="1" applyBorder="1" applyAlignment="1" applyProtection="1">
      <alignment horizontal="center" vertical="center"/>
    </xf>
    <xf numFmtId="0" fontId="22" fillId="0" borderId="18" xfId="46" applyFont="1" applyBorder="1" applyAlignment="1" applyProtection="1">
      <alignment horizontal="center" vertical="center"/>
    </xf>
    <xf numFmtId="0" fontId="22" fillId="0" borderId="20" xfId="46" applyFont="1" applyBorder="1" applyAlignment="1" applyProtection="1">
      <alignment horizontal="center" vertical="center"/>
    </xf>
    <xf numFmtId="0" fontId="22" fillId="0" borderId="30" xfId="46" applyFont="1" applyBorder="1" applyAlignment="1" applyProtection="1">
      <alignment horizontal="center" vertical="center"/>
    </xf>
    <xf numFmtId="0" fontId="22" fillId="0" borderId="27" xfId="46" applyFont="1" applyFill="1" applyBorder="1" applyAlignment="1" applyProtection="1">
      <alignment horizontal="center" vertical="center"/>
    </xf>
    <xf numFmtId="168" fontId="17" fillId="0" borderId="29" xfId="46" applyNumberFormat="1" applyFont="1" applyFill="1" applyBorder="1" applyAlignment="1">
      <alignment horizontal="right"/>
    </xf>
    <xf numFmtId="168" fontId="17" fillId="0" borderId="5" xfId="46" applyNumberFormat="1" applyFont="1" applyFill="1" applyBorder="1" applyAlignment="1">
      <alignment horizontal="right"/>
    </xf>
    <xf numFmtId="168" fontId="22" fillId="0" borderId="0" xfId="46" applyNumberFormat="1" applyFont="1" applyFill="1" applyBorder="1" applyAlignment="1" applyProtection="1">
      <alignment vertical="center"/>
    </xf>
    <xf numFmtId="184" fontId="17" fillId="0" borderId="31" xfId="46" applyNumberFormat="1" applyFont="1" applyFill="1" applyBorder="1" applyAlignment="1" applyProtection="1">
      <alignment horizontal="center" vertical="center"/>
    </xf>
    <xf numFmtId="0" fontId="17" fillId="0" borderId="0" xfId="46" applyFont="1" applyFill="1" applyAlignment="1">
      <alignment vertical="center"/>
    </xf>
    <xf numFmtId="168" fontId="17" fillId="0" borderId="29" xfId="46" applyNumberFormat="1" applyFont="1" applyBorder="1" applyAlignment="1">
      <alignment horizontal="right"/>
    </xf>
    <xf numFmtId="168" fontId="17" fillId="0" borderId="5" xfId="46" applyNumberFormat="1" applyFont="1" applyBorder="1" applyAlignment="1">
      <alignment horizontal="right"/>
    </xf>
    <xf numFmtId="0" fontId="22" fillId="3" borderId="27" xfId="46" applyFont="1" applyFill="1" applyBorder="1" applyAlignment="1" applyProtection="1">
      <alignment horizontal="center" vertical="center"/>
    </xf>
    <xf numFmtId="168" fontId="17" fillId="3" borderId="29" xfId="46" applyNumberFormat="1" applyFont="1" applyFill="1" applyBorder="1" applyAlignment="1">
      <alignment horizontal="right"/>
    </xf>
    <xf numFmtId="174" fontId="22" fillId="0" borderId="13" xfId="46" applyNumberFormat="1" applyFont="1" applyFill="1" applyBorder="1" applyAlignment="1" applyProtection="1">
      <alignment vertical="center"/>
    </xf>
    <xf numFmtId="184" fontId="19" fillId="0" borderId="39" xfId="46" applyNumberFormat="1" applyFont="1" applyBorder="1" applyAlignment="1" applyProtection="1">
      <alignment horizontal="center" vertical="center"/>
    </xf>
    <xf numFmtId="0" fontId="19" fillId="0" borderId="0" xfId="46" applyFont="1" applyBorder="1"/>
    <xf numFmtId="0" fontId="17" fillId="0" borderId="0" xfId="46" applyFont="1" applyBorder="1"/>
    <xf numFmtId="181" fontId="19" fillId="0" borderId="0" xfId="46" applyNumberFormat="1" applyFont="1" applyBorder="1" applyProtection="1"/>
    <xf numFmtId="183" fontId="19" fillId="0" borderId="0" xfId="46" applyNumberFormat="1" applyFont="1" applyBorder="1" applyProtection="1"/>
    <xf numFmtId="0" fontId="25" fillId="0" borderId="0" xfId="46" quotePrefix="1" applyFont="1" applyAlignment="1" applyProtection="1">
      <alignment horizontal="left"/>
    </xf>
    <xf numFmtId="0" fontId="22" fillId="0" borderId="13" xfId="46" applyFont="1" applyBorder="1" applyAlignment="1" applyProtection="1">
      <alignment horizontal="centerContinuous" vertical="center"/>
    </xf>
    <xf numFmtId="0" fontId="22" fillId="0" borderId="14" xfId="46" quotePrefix="1" applyFont="1" applyBorder="1" applyAlignment="1" applyProtection="1">
      <alignment horizontal="centerContinuous" vertical="center"/>
    </xf>
    <xf numFmtId="0" fontId="19" fillId="0" borderId="15" xfId="46" applyFont="1" applyBorder="1" applyAlignment="1">
      <alignment horizontal="centerContinuous" vertical="center"/>
    </xf>
    <xf numFmtId="0" fontId="22" fillId="0" borderId="26" xfId="46" quotePrefix="1" applyFont="1" applyBorder="1" applyAlignment="1" applyProtection="1">
      <alignment horizontal="centerContinuous" vertical="center"/>
    </xf>
    <xf numFmtId="0" fontId="22" fillId="0" borderId="63" xfId="46" applyFont="1" applyBorder="1" applyAlignment="1" applyProtection="1">
      <alignment horizontal="centerContinuous" vertical="center"/>
    </xf>
    <xf numFmtId="0" fontId="19" fillId="0" borderId="19" xfId="46" applyFont="1" applyBorder="1" applyAlignment="1">
      <alignment horizontal="centerContinuous" vertical="center"/>
    </xf>
    <xf numFmtId="0" fontId="23" fillId="0" borderId="26" xfId="46" applyFont="1" applyBorder="1"/>
    <xf numFmtId="0" fontId="22" fillId="0" borderId="29" xfId="46" applyFont="1" applyBorder="1" applyAlignment="1">
      <alignment horizontal="center" vertical="center"/>
    </xf>
    <xf numFmtId="0" fontId="22" fillId="0" borderId="41" xfId="46" applyFont="1" applyBorder="1" applyAlignment="1">
      <alignment horizontal="center" vertical="center"/>
    </xf>
    <xf numFmtId="0" fontId="22" fillId="0" borderId="0" xfId="46" applyFont="1" applyBorder="1" applyAlignment="1" applyProtection="1">
      <alignment horizontal="centerContinuous" vertical="center"/>
    </xf>
    <xf numFmtId="0" fontId="19" fillId="0" borderId="31" xfId="46" applyFont="1" applyBorder="1" applyAlignment="1" applyProtection="1">
      <alignment horizontal="centerContinuous" vertical="center"/>
    </xf>
    <xf numFmtId="0" fontId="17" fillId="0" borderId="28" xfId="46" applyFont="1" applyBorder="1"/>
    <xf numFmtId="0" fontId="17" fillId="0" borderId="19" xfId="46" applyFont="1" applyBorder="1"/>
    <xf numFmtId="0" fontId="25" fillId="0" borderId="0" xfId="46" quotePrefix="1" applyFont="1" applyAlignment="1">
      <alignment horizontal="left"/>
    </xf>
    <xf numFmtId="0" fontId="22" fillId="0" borderId="19" xfId="46" applyFont="1" applyBorder="1" applyAlignment="1">
      <alignment horizontal="centerContinuous" vertical="center"/>
    </xf>
    <xf numFmtId="0" fontId="22" fillId="0" borderId="31" xfId="46" applyFont="1" applyBorder="1" applyAlignment="1" applyProtection="1">
      <alignment horizontal="centerContinuous" vertical="center"/>
    </xf>
    <xf numFmtId="0" fontId="23" fillId="0" borderId="23" xfId="46" applyFont="1" applyBorder="1"/>
    <xf numFmtId="0" fontId="23" fillId="0" borderId="28" xfId="46" applyFont="1" applyFill="1" applyBorder="1"/>
    <xf numFmtId="0" fontId="23" fillId="0" borderId="28" xfId="46" applyFont="1" applyBorder="1"/>
    <xf numFmtId="0" fontId="23" fillId="0" borderId="19" xfId="46" applyFont="1" applyBorder="1"/>
    <xf numFmtId="0" fontId="19" fillId="0" borderId="21" xfId="46" applyFont="1" applyFill="1" applyBorder="1" applyAlignment="1">
      <alignment vertical="center"/>
    </xf>
    <xf numFmtId="0" fontId="19" fillId="0" borderId="12" xfId="46" applyFont="1" applyFill="1" applyBorder="1" applyAlignment="1">
      <alignment horizontal="center" vertical="center"/>
    </xf>
    <xf numFmtId="0" fontId="17" fillId="0" borderId="13" xfId="46" applyFont="1" applyFill="1" applyBorder="1" applyAlignment="1">
      <alignment vertical="center"/>
    </xf>
    <xf numFmtId="0" fontId="17" fillId="0" borderId="15" xfId="46" applyFont="1" applyFill="1" applyBorder="1" applyAlignment="1">
      <alignment vertical="center"/>
    </xf>
    <xf numFmtId="0" fontId="19" fillId="0" borderId="12" xfId="46" quotePrefix="1" applyFont="1" applyFill="1" applyBorder="1" applyAlignment="1">
      <alignment horizontal="center" vertical="center"/>
    </xf>
    <xf numFmtId="0" fontId="19" fillId="0" borderId="14" xfId="46" quotePrefix="1" applyFont="1" applyFill="1" applyBorder="1" applyAlignment="1">
      <alignment horizontal="center" vertical="center"/>
    </xf>
    <xf numFmtId="0" fontId="19" fillId="0" borderId="27" xfId="46" applyFont="1" applyFill="1" applyBorder="1" applyAlignment="1">
      <alignment horizontal="center" vertical="center"/>
    </xf>
    <xf numFmtId="0" fontId="19" fillId="0" borderId="26" xfId="46" applyFont="1" applyFill="1" applyBorder="1" applyAlignment="1">
      <alignment horizontal="center" vertical="center"/>
    </xf>
    <xf numFmtId="0" fontId="19" fillId="0" borderId="28" xfId="46" applyFont="1" applyFill="1" applyBorder="1" applyAlignment="1">
      <alignment horizontal="center" vertical="center"/>
    </xf>
    <xf numFmtId="0" fontId="19" fillId="0" borderId="5" xfId="46" applyFont="1" applyFill="1" applyBorder="1" applyAlignment="1">
      <alignment horizontal="center" vertical="center" wrapText="1"/>
    </xf>
    <xf numFmtId="0" fontId="19" fillId="0" borderId="26" xfId="46" quotePrefix="1" applyFont="1" applyFill="1" applyBorder="1" applyAlignment="1">
      <alignment horizontal="center" vertical="center"/>
    </xf>
    <xf numFmtId="0" fontId="19" fillId="0" borderId="17" xfId="46" applyFont="1" applyFill="1" applyBorder="1" applyAlignment="1">
      <alignment vertical="center"/>
    </xf>
    <xf numFmtId="0" fontId="19" fillId="0" borderId="16" xfId="46" quotePrefix="1" applyFont="1" applyFill="1" applyBorder="1" applyAlignment="1">
      <alignment horizontal="center" vertical="center"/>
    </xf>
    <xf numFmtId="0" fontId="19" fillId="0" borderId="18" xfId="46" applyFont="1" applyFill="1" applyBorder="1" applyAlignment="1">
      <alignment vertical="center"/>
    </xf>
    <xf numFmtId="0" fontId="19" fillId="0" borderId="16" xfId="46" applyFont="1" applyFill="1" applyBorder="1" applyAlignment="1">
      <alignment horizontal="center" vertical="center"/>
    </xf>
    <xf numFmtId="0" fontId="17" fillId="0" borderId="16" xfId="46" applyFont="1" applyFill="1" applyBorder="1" applyAlignment="1">
      <alignment vertical="center"/>
    </xf>
    <xf numFmtId="0" fontId="19" fillId="0" borderId="18" xfId="46" applyFont="1" applyFill="1" applyBorder="1" applyAlignment="1">
      <alignment horizontal="center" vertical="center"/>
    </xf>
    <xf numFmtId="0" fontId="19" fillId="0" borderId="19" xfId="46" applyFont="1" applyFill="1" applyBorder="1" applyAlignment="1">
      <alignment vertical="center"/>
    </xf>
    <xf numFmtId="0" fontId="19" fillId="0" borderId="16" xfId="46" applyFont="1" applyFill="1" applyBorder="1" applyAlignment="1">
      <alignment vertical="center"/>
    </xf>
    <xf numFmtId="0" fontId="17" fillId="0" borderId="13" xfId="46" applyFont="1" applyFill="1" applyBorder="1" applyAlignment="1">
      <alignment horizontal="center" vertical="center"/>
    </xf>
    <xf numFmtId="0" fontId="17" fillId="0" borderId="15" xfId="46" applyFont="1" applyFill="1" applyBorder="1" applyAlignment="1">
      <alignment horizontal="center" vertical="center"/>
    </xf>
    <xf numFmtId="0" fontId="17" fillId="0" borderId="16" xfId="46" applyFont="1" applyFill="1" applyBorder="1" applyAlignment="1">
      <alignment horizontal="center" vertical="center"/>
    </xf>
    <xf numFmtId="0" fontId="96" fillId="0" borderId="0" xfId="46" applyFont="1"/>
    <xf numFmtId="0" fontId="22" fillId="0" borderId="24" xfId="46" applyFont="1" applyBorder="1"/>
    <xf numFmtId="0" fontId="35" fillId="0" borderId="27" xfId="46" applyFont="1" applyBorder="1" applyAlignment="1">
      <alignment horizontal="centerContinuous"/>
    </xf>
    <xf numFmtId="0" fontId="22" fillId="0" borderId="27" xfId="46" applyFont="1" applyBorder="1" applyAlignment="1">
      <alignment horizontal="centerContinuous"/>
    </xf>
    <xf numFmtId="0" fontId="22" fillId="0" borderId="28" xfId="46" applyFont="1" applyBorder="1" applyAlignment="1">
      <alignment horizontal="centerContinuous"/>
    </xf>
    <xf numFmtId="0" fontId="26" fillId="0" borderId="17" xfId="46" applyFont="1" applyBorder="1"/>
    <xf numFmtId="0" fontId="35" fillId="0" borderId="20" xfId="46" applyFont="1" applyBorder="1"/>
    <xf numFmtId="0" fontId="22" fillId="0" borderId="17" xfId="46" applyFont="1" applyBorder="1" applyAlignment="1">
      <alignment horizontal="centerContinuous" vertical="top"/>
    </xf>
    <xf numFmtId="0" fontId="22" fillId="0" borderId="20" xfId="46" applyFont="1" applyBorder="1" applyAlignment="1">
      <alignment horizontal="centerContinuous" vertical="top"/>
    </xf>
    <xf numFmtId="0" fontId="35" fillId="3" borderId="21" xfId="46" applyFont="1" applyFill="1" applyBorder="1"/>
    <xf numFmtId="0" fontId="26" fillId="0" borderId="24" xfId="46" applyFont="1" applyBorder="1"/>
    <xf numFmtId="0" fontId="23" fillId="0" borderId="24" xfId="46" applyFont="1" applyBorder="1"/>
    <xf numFmtId="0" fontId="26" fillId="3" borderId="27" xfId="46" applyFont="1" applyFill="1" applyBorder="1"/>
    <xf numFmtId="179" fontId="23" fillId="0" borderId="27" xfId="46" applyNumberFormat="1" applyFont="1" applyBorder="1"/>
    <xf numFmtId="179" fontId="23" fillId="0" borderId="0" xfId="46" applyNumberFormat="1" applyFont="1" applyAlignment="1">
      <alignment horizontal="center"/>
    </xf>
    <xf numFmtId="179" fontId="23" fillId="0" borderId="28" xfId="46" applyNumberFormat="1" applyFont="1" applyBorder="1"/>
    <xf numFmtId="0" fontId="17" fillId="0" borderId="27" xfId="46" applyFont="1" applyBorder="1"/>
    <xf numFmtId="191" fontId="23" fillId="0" borderId="27" xfId="46" quotePrefix="1" applyNumberFormat="1" applyFont="1" applyBorder="1"/>
    <xf numFmtId="191" fontId="23" fillId="0" borderId="0" xfId="46" quotePrefix="1" applyNumberFormat="1" applyFont="1" applyAlignment="1">
      <alignment horizontal="center"/>
    </xf>
    <xf numFmtId="191" fontId="23" fillId="0" borderId="28" xfId="46" quotePrefix="1" applyNumberFormat="1" applyFont="1" applyBorder="1"/>
    <xf numFmtId="0" fontId="23" fillId="0" borderId="0" xfId="46" applyFont="1" applyAlignment="1">
      <alignment horizontal="center"/>
    </xf>
    <xf numFmtId="179" fontId="23" fillId="0" borderId="27" xfId="46" applyNumberFormat="1" applyFont="1" applyBorder="1" applyAlignment="1">
      <alignment horizontal="centerContinuous"/>
    </xf>
    <xf numFmtId="0" fontId="23" fillId="0" borderId="28" xfId="46" applyFont="1" applyBorder="1" applyAlignment="1">
      <alignment horizontal="centerContinuous"/>
    </xf>
    <xf numFmtId="179" fontId="29" fillId="0" borderId="27" xfId="46" applyNumberFormat="1" applyFont="1" applyBorder="1"/>
    <xf numFmtId="179" fontId="23" fillId="0" borderId="0" xfId="46" applyNumberFormat="1" applyFont="1" applyAlignment="1">
      <alignment horizontal="centerContinuous"/>
    </xf>
    <xf numFmtId="0" fontId="35" fillId="3" borderId="27" xfId="46" applyFont="1" applyFill="1" applyBorder="1"/>
    <xf numFmtId="0" fontId="23" fillId="0" borderId="27" xfId="46" quotePrefix="1" applyFont="1" applyBorder="1" applyAlignment="1">
      <alignment horizontal="left"/>
    </xf>
    <xf numFmtId="179" fontId="23" fillId="0" borderId="27" xfId="46" quotePrefix="1" applyNumberFormat="1" applyFont="1" applyBorder="1"/>
    <xf numFmtId="179" fontId="23" fillId="0" borderId="28" xfId="46" quotePrefix="1" applyNumberFormat="1" applyFont="1" applyBorder="1"/>
    <xf numFmtId="179" fontId="23" fillId="0" borderId="0" xfId="46" quotePrefix="1" applyNumberFormat="1" applyFont="1" applyAlignment="1">
      <alignment horizontal="center"/>
    </xf>
    <xf numFmtId="0" fontId="35" fillId="0" borderId="27" xfId="46" applyFont="1" applyBorder="1"/>
    <xf numFmtId="179" fontId="23" fillId="0" borderId="27" xfId="46" applyNumberFormat="1" applyFont="1" applyBorder="1" applyAlignment="1">
      <alignment horizontal="center"/>
    </xf>
    <xf numFmtId="0" fontId="26" fillId="0" borderId="27" xfId="46" applyFont="1" applyBorder="1"/>
    <xf numFmtId="0" fontId="26" fillId="0" borderId="20" xfId="46" applyFont="1" applyBorder="1"/>
    <xf numFmtId="179" fontId="23" fillId="0" borderId="17" xfId="46" applyNumberFormat="1" applyFont="1" applyBorder="1" applyAlignment="1">
      <alignment horizontal="center"/>
    </xf>
    <xf numFmtId="0" fontId="23" fillId="0" borderId="20" xfId="46" applyFont="1" applyBorder="1" applyAlignment="1">
      <alignment horizontal="center"/>
    </xf>
    <xf numFmtId="0" fontId="23" fillId="0" borderId="17" xfId="46" applyFont="1" applyBorder="1"/>
    <xf numFmtId="0" fontId="23" fillId="0" borderId="20" xfId="46" applyFont="1" applyBorder="1"/>
    <xf numFmtId="0" fontId="19" fillId="0" borderId="21" xfId="46" quotePrefix="1" applyFont="1" applyBorder="1" applyAlignment="1">
      <alignment horizontal="centerContinuous"/>
    </xf>
    <xf numFmtId="0" fontId="22" fillId="0" borderId="24" xfId="46" applyFont="1" applyBorder="1" applyAlignment="1">
      <alignment horizontal="centerContinuous"/>
    </xf>
    <xf numFmtId="0" fontId="22" fillId="0" borderId="23" xfId="46" applyFont="1" applyBorder="1"/>
    <xf numFmtId="0" fontId="22" fillId="0" borderId="28" xfId="46" applyFont="1" applyBorder="1"/>
    <xf numFmtId="0" fontId="19" fillId="0" borderId="27" xfId="46" applyFont="1" applyBorder="1" applyAlignment="1">
      <alignment horizontal="left"/>
    </xf>
    <xf numFmtId="0" fontId="22" fillId="0" borderId="25" xfId="46" applyFont="1" applyBorder="1" applyAlignment="1">
      <alignment horizontal="center"/>
    </xf>
    <xf numFmtId="0" fontId="22" fillId="0" borderId="22" xfId="46" applyFont="1" applyBorder="1" applyAlignment="1">
      <alignment horizontal="center"/>
    </xf>
    <xf numFmtId="0" fontId="22" fillId="0" borderId="23" xfId="46" quotePrefix="1" applyFont="1" applyBorder="1" applyAlignment="1">
      <alignment horizontal="center"/>
    </xf>
    <xf numFmtId="0" fontId="22" fillId="0" borderId="29" xfId="46" applyFont="1" applyBorder="1" applyAlignment="1">
      <alignment horizontal="center"/>
    </xf>
    <xf numFmtId="17" fontId="22" fillId="0" borderId="28" xfId="46" quotePrefix="1" applyNumberFormat="1" applyFont="1" applyBorder="1" applyAlignment="1">
      <alignment horizontal="center"/>
    </xf>
    <xf numFmtId="0" fontId="17" fillId="0" borderId="17" xfId="46" applyFont="1" applyBorder="1"/>
    <xf numFmtId="0" fontId="23" fillId="0" borderId="33" xfId="46" applyFont="1" applyBorder="1"/>
    <xf numFmtId="0" fontId="23" fillId="0" borderId="18" xfId="46" applyFont="1" applyBorder="1"/>
    <xf numFmtId="0" fontId="17" fillId="0" borderId="21" xfId="46" applyFont="1" applyBorder="1"/>
    <xf numFmtId="0" fontId="23" fillId="0" borderId="23" xfId="46" applyFont="1" applyBorder="1" applyAlignment="1">
      <alignment horizontal="center"/>
    </xf>
    <xf numFmtId="167" fontId="23" fillId="0" borderId="5" xfId="46" applyNumberFormat="1" applyFont="1" applyBorder="1"/>
    <xf numFmtId="167" fontId="23" fillId="0" borderId="28" xfId="46" applyNumberFormat="1" applyFont="1" applyBorder="1"/>
    <xf numFmtId="0" fontId="17" fillId="0" borderId="18" xfId="46" applyFont="1" applyBorder="1"/>
    <xf numFmtId="0" fontId="19" fillId="0" borderId="12" xfId="46" applyFont="1" applyBorder="1" applyAlignment="1">
      <alignment horizontal="center"/>
    </xf>
    <xf numFmtId="0" fontId="19" fillId="0" borderId="26" xfId="46" applyFont="1" applyBorder="1" applyAlignment="1">
      <alignment horizontal="center"/>
    </xf>
    <xf numFmtId="0" fontId="19" fillId="0" borderId="26" xfId="46" quotePrefix="1" applyFont="1" applyBorder="1" applyAlignment="1">
      <alignment horizontal="center"/>
    </xf>
    <xf numFmtId="0" fontId="19" fillId="0" borderId="16" xfId="46" applyFont="1" applyBorder="1" applyAlignment="1">
      <alignment horizontal="center"/>
    </xf>
    <xf numFmtId="0" fontId="19" fillId="0" borderId="16" xfId="46" quotePrefix="1" applyFont="1" applyBorder="1" applyAlignment="1">
      <alignment horizontal="center" vertical="top"/>
    </xf>
    <xf numFmtId="166" fontId="23" fillId="0" borderId="26" xfId="46" applyNumberFormat="1" applyFont="1" applyBorder="1"/>
    <xf numFmtId="174" fontId="23" fillId="0" borderId="26" xfId="46" applyNumberFormat="1" applyFont="1" applyBorder="1"/>
    <xf numFmtId="174" fontId="23" fillId="0" borderId="26" xfId="46" applyNumberFormat="1" applyFont="1" applyBorder="1" applyAlignment="1"/>
    <xf numFmtId="166" fontId="23" fillId="0" borderId="16" xfId="46" applyNumberFormat="1" applyFont="1" applyBorder="1"/>
    <xf numFmtId="0" fontId="22" fillId="0" borderId="26" xfId="46" quotePrefix="1" applyFont="1" applyBorder="1" applyAlignment="1">
      <alignment horizontal="center"/>
    </xf>
    <xf numFmtId="0" fontId="22" fillId="0" borderId="16" xfId="46" quotePrefix="1" applyFont="1" applyBorder="1" applyAlignment="1">
      <alignment horizontal="center" vertical="center"/>
    </xf>
    <xf numFmtId="168" fontId="23" fillId="0" borderId="26" xfId="46" applyNumberFormat="1" applyFont="1" applyBorder="1" applyAlignment="1"/>
    <xf numFmtId="168" fontId="23" fillId="0" borderId="16" xfId="46" applyNumberFormat="1" applyFont="1" applyBorder="1" applyAlignment="1"/>
    <xf numFmtId="174" fontId="23" fillId="0" borderId="16" xfId="46" applyNumberFormat="1" applyFont="1" applyBorder="1"/>
    <xf numFmtId="168" fontId="23" fillId="0" borderId="26" xfId="46" applyNumberFormat="1" applyFont="1" applyBorder="1"/>
    <xf numFmtId="168" fontId="23" fillId="0" borderId="16" xfId="46" applyNumberFormat="1" applyFont="1" applyBorder="1"/>
    <xf numFmtId="0" fontId="19" fillId="0" borderId="12" xfId="46" quotePrefix="1" applyFont="1" applyBorder="1" applyAlignment="1">
      <alignment horizontal="center"/>
    </xf>
    <xf numFmtId="0" fontId="19" fillId="0" borderId="16" xfId="46" applyFont="1" applyBorder="1" applyAlignment="1">
      <alignment horizontal="center" vertical="top"/>
    </xf>
    <xf numFmtId="0" fontId="19" fillId="0" borderId="20" xfId="46" applyFont="1" applyBorder="1"/>
    <xf numFmtId="0" fontId="19" fillId="0" borderId="16" xfId="46" applyFont="1" applyBorder="1"/>
    <xf numFmtId="192" fontId="23" fillId="0" borderId="26" xfId="46" applyNumberFormat="1" applyFont="1" applyBorder="1"/>
    <xf numFmtId="192" fontId="23" fillId="0" borderId="26" xfId="46" quotePrefix="1" applyNumberFormat="1" applyFont="1" applyBorder="1" applyAlignment="1"/>
    <xf numFmtId="192" fontId="23" fillId="0" borderId="26" xfId="46" applyNumberFormat="1" applyFont="1" applyBorder="1" applyAlignment="1"/>
    <xf numFmtId="192" fontId="23" fillId="0" borderId="26" xfId="46" applyNumberFormat="1" applyFont="1" applyFill="1" applyBorder="1" applyAlignment="1"/>
    <xf numFmtId="192" fontId="23" fillId="0" borderId="16" xfId="46" applyNumberFormat="1" applyFont="1" applyBorder="1"/>
    <xf numFmtId="192" fontId="23" fillId="0" borderId="16" xfId="46" applyNumberFormat="1" applyFont="1" applyFill="1" applyBorder="1" applyAlignment="1"/>
    <xf numFmtId="0" fontId="35" fillId="0" borderId="0" xfId="46" applyFont="1"/>
    <xf numFmtId="0" fontId="24" fillId="0" borderId="0" xfId="46" quotePrefix="1" applyFont="1" applyAlignment="1">
      <alignment horizontal="left"/>
    </xf>
    <xf numFmtId="0" fontId="19" fillId="0" borderId="16" xfId="46" applyFont="1" applyBorder="1" applyAlignment="1">
      <alignment horizontal="left"/>
    </xf>
    <xf numFmtId="0" fontId="19" fillId="0" borderId="16" xfId="46" quotePrefix="1" applyFont="1" applyBorder="1" applyAlignment="1">
      <alignment horizontal="center"/>
    </xf>
    <xf numFmtId="192" fontId="17" fillId="0" borderId="26" xfId="46" applyNumberFormat="1" applyFont="1" applyBorder="1" applyAlignment="1"/>
    <xf numFmtId="169" fontId="17" fillId="0" borderId="26" xfId="46" applyNumberFormat="1" applyFont="1" applyBorder="1" applyAlignment="1"/>
    <xf numFmtId="169" fontId="23" fillId="0" borderId="26" xfId="46" applyNumberFormat="1" applyFont="1" applyBorder="1" applyAlignment="1"/>
    <xf numFmtId="0" fontId="17" fillId="0" borderId="0" xfId="46" applyFont="1" applyAlignment="1"/>
    <xf numFmtId="192" fontId="23" fillId="0" borderId="16" xfId="46" applyNumberFormat="1" applyFont="1" applyBorder="1" applyAlignment="1"/>
    <xf numFmtId="169" fontId="23" fillId="0" borderId="16" xfId="46" applyNumberFormat="1" applyFont="1" applyBorder="1" applyAlignment="1"/>
    <xf numFmtId="181" fontId="23" fillId="0" borderId="26" xfId="46" applyNumberFormat="1" applyFont="1" applyBorder="1"/>
    <xf numFmtId="184" fontId="23" fillId="0" borderId="26" xfId="46" applyNumberFormat="1" applyFont="1" applyBorder="1" applyAlignment="1"/>
    <xf numFmtId="181" fontId="23" fillId="0" borderId="26" xfId="46" applyNumberFormat="1" applyFont="1" applyBorder="1" applyAlignment="1"/>
    <xf numFmtId="184" fontId="23" fillId="0" borderId="26" xfId="46" applyNumberFormat="1" applyFont="1" applyFill="1" applyBorder="1" applyAlignment="1"/>
    <xf numFmtId="184" fontId="36" fillId="0" borderId="26" xfId="46" applyNumberFormat="1" applyFont="1" applyFill="1" applyBorder="1" applyAlignment="1"/>
    <xf numFmtId="0" fontId="22" fillId="0" borderId="26" xfId="46" quotePrefix="1" applyFont="1" applyFill="1" applyBorder="1" applyAlignment="1">
      <alignment horizontal="center"/>
    </xf>
    <xf numFmtId="168" fontId="23" fillId="0" borderId="26" xfId="46" applyNumberFormat="1" applyFont="1" applyFill="1" applyBorder="1"/>
    <xf numFmtId="0" fontId="97" fillId="0" borderId="0" xfId="46" applyFont="1"/>
    <xf numFmtId="184" fontId="23" fillId="0" borderId="16" xfId="46" applyNumberFormat="1" applyFont="1" applyFill="1" applyBorder="1" applyAlignment="1"/>
    <xf numFmtId="0" fontId="37" fillId="0" borderId="0" xfId="46" applyFont="1"/>
    <xf numFmtId="0" fontId="38" fillId="0" borderId="0" xfId="46" quotePrefix="1" applyFont="1" applyAlignment="1">
      <alignment horizontal="left"/>
    </xf>
    <xf numFmtId="0" fontId="37" fillId="0" borderId="0" xfId="46" quotePrefix="1" applyFont="1" applyAlignment="1">
      <alignment horizontal="left"/>
    </xf>
    <xf numFmtId="0" fontId="22" fillId="0" borderId="18" xfId="46" applyFont="1" applyBorder="1" applyAlignment="1">
      <alignment horizontal="center"/>
    </xf>
    <xf numFmtId="0" fontId="22" fillId="0" borderId="26" xfId="46" applyFont="1" applyBorder="1" applyAlignment="1">
      <alignment horizontal="center" vertical="center"/>
    </xf>
    <xf numFmtId="166" fontId="22" fillId="0" borderId="0" xfId="46" applyNumberFormat="1" applyFont="1" applyBorder="1" applyAlignment="1">
      <alignment vertical="center"/>
    </xf>
    <xf numFmtId="166" fontId="23" fillId="0" borderId="5" xfId="46" applyNumberFormat="1" applyFont="1" applyBorder="1" applyAlignment="1">
      <alignment vertical="center"/>
    </xf>
    <xf numFmtId="166" fontId="23" fillId="0" borderId="28" xfId="46" applyNumberFormat="1" applyFont="1" applyBorder="1" applyAlignment="1">
      <alignment vertical="center"/>
    </xf>
    <xf numFmtId="174" fontId="22" fillId="0" borderId="0" xfId="46" applyNumberFormat="1" applyFont="1" applyBorder="1" applyAlignment="1">
      <alignment vertical="center"/>
    </xf>
    <xf numFmtId="174" fontId="23" fillId="0" borderId="5" xfId="46" applyNumberFormat="1" applyFont="1" applyBorder="1" applyAlignment="1">
      <alignment vertical="center"/>
    </xf>
    <xf numFmtId="174" fontId="23" fillId="0" borderId="28" xfId="46" applyNumberFormat="1" applyFont="1" applyBorder="1" applyAlignment="1">
      <alignment vertical="center"/>
    </xf>
    <xf numFmtId="174" fontId="22" fillId="0" borderId="5" xfId="46" applyNumberFormat="1" applyFont="1" applyBorder="1" applyAlignment="1">
      <alignment vertical="center"/>
    </xf>
    <xf numFmtId="166" fontId="22" fillId="0" borderId="17" xfId="46" applyNumberFormat="1" applyFont="1" applyBorder="1" applyAlignment="1">
      <alignment vertical="center"/>
    </xf>
    <xf numFmtId="166" fontId="23" fillId="0" borderId="18" xfId="46" applyNumberFormat="1" applyFont="1" applyBorder="1" applyAlignment="1">
      <alignment vertical="center"/>
    </xf>
    <xf numFmtId="166" fontId="23" fillId="0" borderId="19" xfId="46" applyNumberFormat="1" applyFont="1" applyBorder="1" applyAlignment="1">
      <alignment vertical="center"/>
    </xf>
    <xf numFmtId="166" fontId="22" fillId="0" borderId="20" xfId="46" applyNumberFormat="1" applyFont="1" applyBorder="1" applyAlignment="1">
      <alignment vertical="center"/>
    </xf>
    <xf numFmtId="174" fontId="23" fillId="0" borderId="18" xfId="46" applyNumberFormat="1" applyFont="1" applyBorder="1" applyAlignment="1">
      <alignment vertical="center"/>
    </xf>
    <xf numFmtId="174" fontId="23" fillId="0" borderId="19" xfId="46" applyNumberFormat="1" applyFont="1" applyBorder="1" applyAlignment="1">
      <alignment vertical="center"/>
    </xf>
    <xf numFmtId="166" fontId="22" fillId="0" borderId="35" xfId="46" applyNumberFormat="1" applyFont="1" applyBorder="1" applyAlignment="1">
      <alignment vertical="center"/>
    </xf>
    <xf numFmtId="166" fontId="19" fillId="0" borderId="0" xfId="46" applyNumberFormat="1" applyFont="1" applyBorder="1" applyAlignment="1">
      <alignment vertical="center"/>
    </xf>
    <xf numFmtId="166" fontId="17" fillId="0" borderId="0" xfId="46" applyNumberFormat="1" applyFont="1" applyBorder="1" applyAlignment="1">
      <alignment vertical="center"/>
    </xf>
    <xf numFmtId="0" fontId="22" fillId="0" borderId="0" xfId="46" quotePrefix="1" applyFont="1" applyAlignment="1">
      <alignment horizontal="left"/>
    </xf>
    <xf numFmtId="0" fontId="22" fillId="0" borderId="17" xfId="46" applyFont="1" applyBorder="1" applyAlignment="1">
      <alignment horizontal="centerContinuous" vertical="center" wrapText="1"/>
    </xf>
    <xf numFmtId="0" fontId="19" fillId="0" borderId="18" xfId="46" applyFont="1" applyBorder="1" applyAlignment="1">
      <alignment horizontal="center" vertical="center" wrapText="1"/>
    </xf>
    <xf numFmtId="174" fontId="22" fillId="0" borderId="5" xfId="46" applyNumberFormat="1" applyFont="1" applyBorder="1"/>
    <xf numFmtId="0" fontId="22" fillId="0" borderId="0" xfId="46" applyFont="1"/>
    <xf numFmtId="3" fontId="23" fillId="0" borderId="29" xfId="46" applyNumberFormat="1" applyFont="1" applyBorder="1"/>
    <xf numFmtId="3" fontId="23" fillId="0" borderId="29" xfId="46" applyNumberFormat="1" applyFont="1" applyBorder="1" applyAlignment="1">
      <alignment horizontal="left"/>
    </xf>
    <xf numFmtId="3" fontId="22" fillId="0" borderId="29" xfId="46" applyNumberFormat="1" applyFont="1" applyBorder="1" applyAlignment="1">
      <alignment horizontal="left"/>
    </xf>
    <xf numFmtId="170" fontId="22" fillId="0" borderId="3" xfId="46" applyNumberFormat="1" applyFont="1" applyBorder="1"/>
    <xf numFmtId="170" fontId="22" fillId="0" borderId="51" xfId="46" applyNumberFormat="1" applyFont="1" applyBorder="1"/>
    <xf numFmtId="3" fontId="23" fillId="0" borderId="65" xfId="46" applyNumberFormat="1" applyFont="1" applyBorder="1"/>
    <xf numFmtId="3" fontId="22" fillId="0" borderId="50" xfId="46" applyNumberFormat="1" applyFont="1" applyBorder="1" applyAlignment="1">
      <alignment horizontal="left"/>
    </xf>
    <xf numFmtId="193" fontId="22" fillId="0" borderId="33" xfId="46" applyNumberFormat="1" applyFont="1" applyBorder="1" applyAlignment="1">
      <alignment horizontal="left"/>
    </xf>
    <xf numFmtId="0" fontId="23" fillId="0" borderId="13" xfId="46" applyFont="1" applyBorder="1" applyAlignment="1"/>
    <xf numFmtId="0" fontId="23" fillId="0" borderId="14" xfId="46" applyFont="1" applyBorder="1" applyAlignment="1"/>
    <xf numFmtId="0" fontId="22" fillId="0" borderId="14" xfId="46" applyFont="1" applyBorder="1" applyAlignment="1">
      <alignment vertical="center"/>
    </xf>
    <xf numFmtId="0" fontId="22" fillId="0" borderId="26" xfId="46" applyFont="1" applyBorder="1" applyAlignment="1">
      <alignment horizontal="center" vertical="top" wrapText="1"/>
    </xf>
    <xf numFmtId="0" fontId="22" fillId="0" borderId="0" xfId="46" applyFont="1" applyBorder="1" applyAlignment="1">
      <alignment horizontal="center" vertical="center"/>
    </xf>
    <xf numFmtId="0" fontId="22" fillId="0" borderId="5" xfId="46" applyFont="1" applyBorder="1" applyAlignment="1">
      <alignment horizontal="center" vertical="center" wrapText="1"/>
    </xf>
    <xf numFmtId="0" fontId="22" fillId="0" borderId="12" xfId="46" quotePrefix="1" applyFont="1" applyBorder="1" applyAlignment="1">
      <alignment horizontal="center"/>
    </xf>
    <xf numFmtId="192" fontId="23" fillId="0" borderId="0" xfId="46" applyNumberFormat="1" applyFont="1" applyBorder="1" applyAlignment="1">
      <alignment horizontal="right" vertical="center"/>
    </xf>
    <xf numFmtId="192" fontId="23" fillId="0" borderId="5" xfId="46" applyNumberFormat="1" applyFont="1" applyBorder="1" applyAlignment="1">
      <alignment horizontal="right" vertical="center"/>
    </xf>
    <xf numFmtId="192" fontId="23" fillId="0" borderId="5" xfId="46" applyNumberFormat="1" applyFont="1" applyBorder="1" applyAlignment="1">
      <alignment horizontal="right" vertical="center" indent="1"/>
    </xf>
    <xf numFmtId="182" fontId="22" fillId="0" borderId="26" xfId="46" applyNumberFormat="1" applyFont="1" applyBorder="1" applyAlignment="1">
      <alignment horizontal="right" vertical="center"/>
    </xf>
    <xf numFmtId="192" fontId="23" fillId="0" borderId="6" xfId="46" applyNumberFormat="1" applyFont="1" applyBorder="1" applyAlignment="1">
      <alignment horizontal="right" vertical="center" indent="1"/>
    </xf>
    <xf numFmtId="192" fontId="22" fillId="0" borderId="16" xfId="46" applyNumberFormat="1" applyFont="1" applyBorder="1" applyAlignment="1">
      <alignment horizontal="right" vertical="center" indent="1"/>
    </xf>
    <xf numFmtId="0" fontId="22" fillId="0" borderId="16" xfId="46" quotePrefix="1" applyFont="1" applyBorder="1" applyAlignment="1">
      <alignment horizontal="center"/>
    </xf>
    <xf numFmtId="0" fontId="22" fillId="0" borderId="37" xfId="46" applyFont="1" applyBorder="1" applyAlignment="1">
      <alignment horizontal="center"/>
    </xf>
    <xf numFmtId="184" fontId="22" fillId="0" borderId="14" xfId="46" applyNumberFormat="1" applyFont="1" applyBorder="1" applyAlignment="1">
      <alignment vertical="center"/>
    </xf>
    <xf numFmtId="184" fontId="22" fillId="0" borderId="34" xfId="46" applyNumberFormat="1" applyFont="1" applyBorder="1" applyAlignment="1">
      <alignment vertical="center"/>
    </xf>
    <xf numFmtId="192" fontId="22" fillId="0" borderId="34" xfId="46" applyNumberFormat="1" applyFont="1" applyBorder="1" applyAlignment="1">
      <alignment vertical="center"/>
    </xf>
    <xf numFmtId="182" fontId="22" fillId="0" borderId="37" xfId="46" applyNumberFormat="1" applyFont="1" applyBorder="1" applyAlignment="1">
      <alignment horizontal="right" vertical="center"/>
    </xf>
    <xf numFmtId="0" fontId="24" fillId="0" borderId="0" xfId="46" quotePrefix="1" applyFont="1" applyAlignment="1">
      <alignment horizontal="left" vertical="center"/>
    </xf>
    <xf numFmtId="0" fontId="25" fillId="0" borderId="0" xfId="46" applyFont="1" applyAlignment="1">
      <alignment vertical="center"/>
    </xf>
    <xf numFmtId="0" fontId="25" fillId="0" borderId="0" xfId="46" quotePrefix="1" applyFont="1" applyAlignment="1">
      <alignment horizontal="left" vertical="center"/>
    </xf>
    <xf numFmtId="0" fontId="25" fillId="0" borderId="0" xfId="46" applyFont="1" applyAlignment="1">
      <alignment horizontal="left" vertical="center"/>
    </xf>
    <xf numFmtId="0" fontId="25" fillId="3" borderId="0" xfId="46" quotePrefix="1" applyFont="1" applyFill="1" applyAlignment="1">
      <alignment horizontal="left"/>
    </xf>
    <xf numFmtId="0" fontId="25" fillId="3" borderId="0" xfId="46" applyFont="1" applyFill="1"/>
    <xf numFmtId="0" fontId="23" fillId="0" borderId="14" xfId="46" applyFont="1" applyBorder="1" applyAlignment="1">
      <alignment horizontal="centerContinuous"/>
    </xf>
    <xf numFmtId="0" fontId="22" fillId="0" borderId="33" xfId="46" applyFont="1" applyBorder="1" applyAlignment="1">
      <alignment horizontal="center" vertical="center"/>
    </xf>
    <xf numFmtId="0" fontId="22" fillId="0" borderId="18" xfId="46" applyFont="1" applyBorder="1" applyAlignment="1">
      <alignment horizontal="center" vertical="center" wrapText="1"/>
    </xf>
    <xf numFmtId="0" fontId="22" fillId="0" borderId="16" xfId="46" applyFont="1" applyBorder="1" applyAlignment="1">
      <alignment horizontal="center" vertical="top"/>
    </xf>
    <xf numFmtId="0" fontId="22" fillId="0" borderId="26" xfId="46" quotePrefix="1" applyFont="1" applyBorder="1" applyAlignment="1">
      <alignment horizontal="center" vertical="center"/>
    </xf>
    <xf numFmtId="0" fontId="23" fillId="0" borderId="26" xfId="46" applyFont="1" applyBorder="1" applyAlignment="1">
      <alignment vertical="center"/>
    </xf>
    <xf numFmtId="0" fontId="22" fillId="0" borderId="37" xfId="46" applyFont="1" applyBorder="1" applyAlignment="1">
      <alignment horizontal="center" vertical="center"/>
    </xf>
    <xf numFmtId="0" fontId="22" fillId="0" borderId="13" xfId="46" applyFont="1" applyBorder="1" applyAlignment="1">
      <alignment horizontal="center" vertical="center" wrapText="1"/>
    </xf>
    <xf numFmtId="0" fontId="22" fillId="0" borderId="39" xfId="46" applyFont="1" applyBorder="1" applyAlignment="1">
      <alignment horizontal="center" vertical="center" wrapText="1"/>
    </xf>
    <xf numFmtId="192" fontId="23" fillId="0" borderId="5" xfId="46" applyNumberFormat="1" applyFont="1" applyBorder="1"/>
    <xf numFmtId="192" fontId="23" fillId="0" borderId="31" xfId="46" applyNumberFormat="1" applyFont="1" applyBorder="1"/>
    <xf numFmtId="192" fontId="23" fillId="0" borderId="31" xfId="46" applyNumberFormat="1" applyFont="1" applyFill="1" applyBorder="1"/>
    <xf numFmtId="0" fontId="23" fillId="0" borderId="5" xfId="46" applyFont="1" applyBorder="1"/>
    <xf numFmtId="166" fontId="23" fillId="0" borderId="28" xfId="46" applyNumberFormat="1" applyFont="1" applyFill="1" applyBorder="1"/>
    <xf numFmtId="0" fontId="23" fillId="0" borderId="31" xfId="46" applyFont="1" applyFill="1" applyBorder="1"/>
    <xf numFmtId="0" fontId="23" fillId="0" borderId="31" xfId="46" applyFont="1" applyBorder="1"/>
    <xf numFmtId="192" fontId="23" fillId="0" borderId="41" xfId="46" applyNumberFormat="1" applyFont="1" applyBorder="1"/>
    <xf numFmtId="192" fontId="23" fillId="0" borderId="35" xfId="46" applyNumberFormat="1" applyFont="1" applyBorder="1"/>
    <xf numFmtId="192" fontId="23" fillId="0" borderId="30" xfId="46" applyNumberFormat="1" applyFont="1" applyBorder="1"/>
    <xf numFmtId="0" fontId="23" fillId="0" borderId="14" xfId="46" applyFont="1" applyBorder="1" applyAlignment="1">
      <alignment horizontal="center" vertical="center"/>
    </xf>
    <xf numFmtId="0" fontId="23" fillId="0" borderId="34" xfId="46" applyFont="1" applyBorder="1" applyAlignment="1">
      <alignment horizontal="center" vertical="center"/>
    </xf>
    <xf numFmtId="166" fontId="23" fillId="0" borderId="34" xfId="46" applyNumberFormat="1" applyFont="1" applyBorder="1" applyAlignment="1">
      <alignment horizontal="center" vertical="center"/>
    </xf>
    <xf numFmtId="166" fontId="23" fillId="0" borderId="15" xfId="46" applyNumberFormat="1" applyFont="1" applyBorder="1" applyAlignment="1">
      <alignment horizontal="center" vertical="center"/>
    </xf>
    <xf numFmtId="0" fontId="17" fillId="3" borderId="25" xfId="46" applyFont="1" applyFill="1" applyBorder="1" applyAlignment="1">
      <alignment vertical="center"/>
    </xf>
    <xf numFmtId="0" fontId="17" fillId="3" borderId="22" xfId="46" applyFont="1" applyFill="1" applyBorder="1" applyAlignment="1">
      <alignment horizontal="center" vertical="center"/>
    </xf>
    <xf numFmtId="0" fontId="17" fillId="3" borderId="22" xfId="46" applyFont="1" applyFill="1" applyBorder="1" applyAlignment="1">
      <alignment horizontal="right" vertical="center"/>
    </xf>
    <xf numFmtId="0" fontId="17" fillId="3" borderId="32" xfId="46" applyFont="1" applyFill="1" applyBorder="1" applyAlignment="1">
      <alignment horizontal="center" vertical="center"/>
    </xf>
    <xf numFmtId="0" fontId="19" fillId="3" borderId="29" xfId="46" applyFont="1" applyFill="1" applyBorder="1" applyAlignment="1">
      <alignment horizontal="center" vertical="center"/>
    </xf>
    <xf numFmtId="0" fontId="17" fillId="3" borderId="5" xfId="46" applyFont="1" applyFill="1" applyBorder="1" applyAlignment="1">
      <alignment horizontal="center" vertical="center"/>
    </xf>
    <xf numFmtId="0" fontId="17" fillId="3" borderId="31" xfId="46" applyFont="1" applyFill="1" applyBorder="1" applyAlignment="1">
      <alignment horizontal="center" vertical="center"/>
    </xf>
    <xf numFmtId="0" fontId="17" fillId="3" borderId="50" xfId="46" applyFont="1" applyFill="1" applyBorder="1" applyAlignment="1">
      <alignment vertical="center"/>
    </xf>
    <xf numFmtId="0" fontId="17" fillId="3" borderId="3" xfId="46" applyFont="1" applyFill="1" applyBorder="1" applyAlignment="1">
      <alignment horizontal="center" vertical="center"/>
    </xf>
    <xf numFmtId="0" fontId="17" fillId="3" borderId="3" xfId="46" applyFont="1" applyFill="1" applyBorder="1" applyAlignment="1">
      <alignment vertical="center"/>
    </xf>
    <xf numFmtId="0" fontId="17" fillId="3" borderId="3" xfId="46" quotePrefix="1" applyFont="1" applyFill="1" applyBorder="1" applyAlignment="1">
      <alignment horizontal="right" vertical="center"/>
    </xf>
    <xf numFmtId="0" fontId="26" fillId="3" borderId="3" xfId="46" applyFont="1" applyFill="1" applyBorder="1" applyAlignment="1">
      <alignment horizontal="center" vertical="center"/>
    </xf>
    <xf numFmtId="0" fontId="26" fillId="3" borderId="3" xfId="46" quotePrefix="1" applyFont="1" applyFill="1" applyBorder="1" applyAlignment="1">
      <alignment horizontal="center" vertical="center"/>
    </xf>
    <xf numFmtId="0" fontId="26" fillId="3" borderId="51" xfId="46" applyFont="1" applyFill="1" applyBorder="1" applyAlignment="1">
      <alignment horizontal="center" vertical="center"/>
    </xf>
    <xf numFmtId="174" fontId="17" fillId="0" borderId="0" xfId="46" applyNumberFormat="1" applyFont="1"/>
    <xf numFmtId="0" fontId="22" fillId="0" borderId="17" xfId="46" quotePrefix="1" applyFont="1" applyBorder="1" applyAlignment="1">
      <alignment horizontal="center" vertical="center"/>
    </xf>
    <xf numFmtId="0" fontId="22" fillId="0" borderId="20" xfId="46" quotePrefix="1" applyFont="1" applyBorder="1" applyAlignment="1">
      <alignment horizontal="center" vertical="center"/>
    </xf>
    <xf numFmtId="0" fontId="22" fillId="0" borderId="14" xfId="46" quotePrefix="1" applyFont="1" applyBorder="1" applyAlignment="1">
      <alignment horizontal="center" vertical="center"/>
    </xf>
    <xf numFmtId="0" fontId="22" fillId="0" borderId="13" xfId="46" quotePrefix="1" applyFont="1" applyBorder="1" applyAlignment="1">
      <alignment horizontal="center" vertical="center"/>
    </xf>
    <xf numFmtId="0" fontId="23" fillId="0" borderId="21" xfId="46" applyFont="1" applyBorder="1" applyAlignment="1">
      <alignment horizontal="center"/>
    </xf>
    <xf numFmtId="0" fontId="22" fillId="0" borderId="39" xfId="46" applyFont="1" applyBorder="1" applyAlignment="1">
      <alignment horizontal="center" vertical="center"/>
    </xf>
    <xf numFmtId="0" fontId="22" fillId="0" borderId="39" xfId="46" applyFont="1" applyFill="1" applyBorder="1" applyAlignment="1">
      <alignment horizontal="center" vertical="center"/>
    </xf>
    <xf numFmtId="0" fontId="23" fillId="0" borderId="29" xfId="46" applyFont="1" applyBorder="1" applyAlignment="1">
      <alignment horizontal="center"/>
    </xf>
    <xf numFmtId="0" fontId="22" fillId="0" borderId="0" xfId="46" applyFont="1" applyBorder="1"/>
    <xf numFmtId="180" fontId="23" fillId="0" borderId="31" xfId="46" applyNumberFormat="1" applyFont="1" applyBorder="1"/>
    <xf numFmtId="0" fontId="23" fillId="0" borderId="33" xfId="46" applyFont="1" applyBorder="1" applyAlignment="1">
      <alignment horizontal="center"/>
    </xf>
    <xf numFmtId="0" fontId="23" fillId="0" borderId="17" xfId="46" quotePrefix="1" applyFont="1" applyBorder="1" applyAlignment="1">
      <alignment horizontal="left"/>
    </xf>
    <xf numFmtId="180" fontId="23" fillId="0" borderId="30" xfId="46" applyNumberFormat="1" applyFont="1" applyBorder="1"/>
    <xf numFmtId="0" fontId="22" fillId="0" borderId="29" xfId="46" quotePrefix="1" applyFont="1" applyBorder="1" applyAlignment="1">
      <alignment horizontal="center"/>
    </xf>
    <xf numFmtId="0" fontId="23" fillId="0" borderId="25" xfId="46" applyFont="1" applyBorder="1" applyAlignment="1">
      <alignment horizontal="center"/>
    </xf>
    <xf numFmtId="0" fontId="23" fillId="0" borderId="21" xfId="46" quotePrefix="1" applyFont="1" applyBorder="1" applyAlignment="1">
      <alignment horizontal="left"/>
    </xf>
    <xf numFmtId="180" fontId="23" fillId="0" borderId="32" xfId="46" applyNumberFormat="1" applyFont="1" applyBorder="1"/>
    <xf numFmtId="180" fontId="23" fillId="0" borderId="31" xfId="46" quotePrefix="1" applyNumberFormat="1" applyFont="1" applyBorder="1" applyAlignment="1"/>
    <xf numFmtId="0" fontId="98" fillId="0" borderId="0" xfId="46" applyFont="1"/>
    <xf numFmtId="0" fontId="19" fillId="0" borderId="0" xfId="46" quotePrefix="1" applyFont="1" applyBorder="1" applyAlignment="1">
      <alignment horizontal="left"/>
    </xf>
    <xf numFmtId="0" fontId="23" fillId="0" borderId="25" xfId="46" applyFont="1" applyBorder="1"/>
    <xf numFmtId="0" fontId="23" fillId="0" borderId="64" xfId="46" applyFont="1" applyBorder="1"/>
    <xf numFmtId="0" fontId="23" fillId="0" borderId="40" xfId="46" applyFont="1" applyBorder="1"/>
    <xf numFmtId="0" fontId="22" fillId="0" borderId="23" xfId="46" applyFont="1" applyFill="1" applyBorder="1" applyAlignment="1">
      <alignment horizontal="center"/>
    </xf>
    <xf numFmtId="0" fontId="23" fillId="0" borderId="29" xfId="46" applyFont="1" applyBorder="1"/>
    <xf numFmtId="0" fontId="23" fillId="0" borderId="0" xfId="46" applyFont="1" applyBorder="1"/>
    <xf numFmtId="0" fontId="35" fillId="0" borderId="8" xfId="46" applyFont="1" applyBorder="1" applyAlignment="1">
      <alignment horizontal="center"/>
    </xf>
    <xf numFmtId="0" fontId="35" fillId="0" borderId="1" xfId="46" applyFont="1" applyBorder="1" applyAlignment="1">
      <alignment horizontal="center"/>
    </xf>
    <xf numFmtId="0" fontId="23" fillId="0" borderId="2" xfId="46" applyFont="1" applyBorder="1"/>
    <xf numFmtId="0" fontId="22" fillId="0" borderId="2" xfId="46" applyFont="1" applyBorder="1" applyAlignment="1"/>
    <xf numFmtId="0" fontId="23" fillId="0" borderId="56" xfId="46" applyFont="1" applyBorder="1"/>
    <xf numFmtId="0" fontId="22" fillId="0" borderId="28" xfId="46" applyFont="1" applyFill="1" applyBorder="1" applyAlignment="1">
      <alignment horizontal="center"/>
    </xf>
    <xf numFmtId="0" fontId="22" fillId="0" borderId="0" xfId="46" applyFont="1" applyBorder="1" applyAlignment="1">
      <alignment horizontal="center"/>
    </xf>
    <xf numFmtId="0" fontId="35" fillId="0" borderId="7" xfId="46" applyFont="1" applyBorder="1" applyAlignment="1">
      <alignment horizontal="center"/>
    </xf>
    <xf numFmtId="195" fontId="35" fillId="0" borderId="3" xfId="46" applyNumberFormat="1" applyFont="1" applyBorder="1" applyAlignment="1">
      <alignment horizontal="center"/>
    </xf>
    <xf numFmtId="0" fontId="23" fillId="0" borderId="1" xfId="46" applyFont="1" applyBorder="1"/>
    <xf numFmtId="0" fontId="35" fillId="0" borderId="10" xfId="46" quotePrefix="1" applyFont="1" applyBorder="1" applyAlignment="1"/>
    <xf numFmtId="0" fontId="23" fillId="0" borderId="55" xfId="46" applyFont="1" applyBorder="1"/>
    <xf numFmtId="0" fontId="35" fillId="0" borderId="63" xfId="46" quotePrefix="1" applyFont="1" applyBorder="1" applyAlignment="1">
      <alignment horizontal="left"/>
    </xf>
    <xf numFmtId="0" fontId="35" fillId="0" borderId="18" xfId="46" quotePrefix="1" applyFont="1" applyBorder="1" applyAlignment="1">
      <alignment horizontal="centerContinuous"/>
    </xf>
    <xf numFmtId="0" fontId="22" fillId="0" borderId="20" xfId="46" applyFont="1" applyBorder="1" applyAlignment="1">
      <alignment horizontal="center"/>
    </xf>
    <xf numFmtId="0" fontId="22" fillId="0" borderId="35" xfId="46" applyFont="1" applyBorder="1" applyAlignment="1">
      <alignment horizontal="center"/>
    </xf>
    <xf numFmtId="0" fontId="22" fillId="0" borderId="19" xfId="46" applyFont="1" applyFill="1" applyBorder="1" applyAlignment="1">
      <alignment horizontal="center"/>
    </xf>
    <xf numFmtId="196" fontId="23" fillId="0" borderId="29" xfId="46" applyNumberFormat="1" applyFont="1" applyBorder="1"/>
    <xf numFmtId="174" fontId="22" fillId="0" borderId="25" xfId="46" applyNumberFormat="1" applyFont="1" applyBorder="1" applyAlignment="1">
      <alignment horizontal="center"/>
    </xf>
    <xf numFmtId="174" fontId="22" fillId="0" borderId="5" xfId="46" applyNumberFormat="1" applyFont="1" applyFill="1" applyBorder="1" applyAlignment="1">
      <alignment horizontal="right"/>
    </xf>
    <xf numFmtId="197" fontId="23" fillId="0" borderId="5" xfId="46" applyNumberFormat="1" applyFont="1" applyFill="1" applyBorder="1"/>
    <xf numFmtId="197" fontId="23" fillId="0" borderId="31" xfId="46" applyNumberFormat="1" applyFont="1" applyFill="1" applyBorder="1"/>
    <xf numFmtId="198" fontId="17" fillId="0" borderId="0" xfId="46" applyNumberFormat="1" applyFont="1"/>
    <xf numFmtId="174" fontId="22" fillId="0" borderId="29" xfId="46" applyNumberFormat="1" applyFont="1" applyBorder="1" applyAlignment="1">
      <alignment horizontal="center"/>
    </xf>
    <xf numFmtId="174" fontId="22" fillId="0" borderId="41" xfId="46" applyNumberFormat="1" applyFont="1" applyBorder="1" applyAlignment="1">
      <alignment horizontal="center"/>
    </xf>
    <xf numFmtId="196" fontId="23" fillId="0" borderId="29" xfId="46" applyNumberFormat="1" applyFont="1" applyBorder="1" applyAlignment="1">
      <alignment horizontal="center"/>
    </xf>
    <xf numFmtId="0" fontId="23" fillId="0" borderId="66" xfId="46" applyFont="1" applyBorder="1"/>
    <xf numFmtId="0" fontId="22" fillId="0" borderId="69" xfId="46" applyFont="1" applyBorder="1" applyAlignment="1">
      <alignment horizontal="center"/>
    </xf>
    <xf numFmtId="174" fontId="22" fillId="0" borderId="67" xfId="46" applyNumberFormat="1" applyFont="1" applyFill="1" applyBorder="1" applyAlignment="1">
      <alignment horizontal="right"/>
    </xf>
    <xf numFmtId="197" fontId="22" fillId="0" borderId="67" xfId="46" applyNumberFormat="1" applyFont="1" applyFill="1" applyBorder="1"/>
    <xf numFmtId="197" fontId="22" fillId="0" borderId="68" xfId="46" applyNumberFormat="1" applyFont="1" applyFill="1" applyBorder="1"/>
    <xf numFmtId="174" fontId="17" fillId="0" borderId="0" xfId="46" applyNumberFormat="1" applyFont="1" applyBorder="1"/>
    <xf numFmtId="197" fontId="17" fillId="0" borderId="0" xfId="46" applyNumberFormat="1" applyFont="1" applyBorder="1"/>
    <xf numFmtId="197" fontId="17" fillId="0" borderId="0" xfId="46" applyNumberFormat="1" applyFont="1" applyFill="1" applyBorder="1"/>
    <xf numFmtId="174" fontId="37" fillId="0" borderId="0" xfId="46" applyNumberFormat="1" applyFont="1"/>
    <xf numFmtId="197" fontId="17" fillId="0" borderId="0" xfId="46" applyNumberFormat="1" applyFont="1" applyFill="1"/>
    <xf numFmtId="197" fontId="17" fillId="0" borderId="0" xfId="46" applyNumberFormat="1" applyFont="1"/>
    <xf numFmtId="0" fontId="23" fillId="0" borderId="58" xfId="46" applyFont="1" applyBorder="1"/>
    <xf numFmtId="0" fontId="23" fillId="0" borderId="59" xfId="46" applyFont="1" applyBorder="1"/>
    <xf numFmtId="0" fontId="22" fillId="0" borderId="59" xfId="46" applyFont="1" applyBorder="1"/>
    <xf numFmtId="0" fontId="23" fillId="0" borderId="70" xfId="46" applyFont="1" applyFill="1" applyBorder="1"/>
    <xf numFmtId="0" fontId="22" fillId="3" borderId="23" xfId="46" applyFont="1" applyFill="1" applyBorder="1" applyAlignment="1">
      <alignment horizontal="center"/>
    </xf>
    <xf numFmtId="0" fontId="22" fillId="0" borderId="65" xfId="46" applyFont="1" applyBorder="1" applyAlignment="1">
      <alignment horizontal="center"/>
    </xf>
    <xf numFmtId="0" fontId="22" fillId="0" borderId="1" xfId="46" applyFont="1" applyBorder="1" applyAlignment="1">
      <alignment horizontal="center"/>
    </xf>
    <xf numFmtId="0" fontId="22" fillId="0" borderId="0" xfId="46" applyFont="1" applyBorder="1" applyAlignment="1"/>
    <xf numFmtId="0" fontId="22" fillId="3" borderId="28" xfId="46" applyFont="1" applyFill="1" applyBorder="1" applyAlignment="1">
      <alignment horizontal="center"/>
    </xf>
    <xf numFmtId="0" fontId="22" fillId="0" borderId="50" xfId="46" applyFont="1" applyBorder="1" applyAlignment="1">
      <alignment horizontal="center"/>
    </xf>
    <xf numFmtId="0" fontId="22" fillId="0" borderId="3" xfId="46" applyFont="1" applyBorder="1" applyAlignment="1">
      <alignment horizontal="center"/>
    </xf>
    <xf numFmtId="0" fontId="22" fillId="0" borderId="8" xfId="46" quotePrefix="1" applyFont="1" applyBorder="1" applyAlignment="1">
      <alignment horizontal="left"/>
    </xf>
    <xf numFmtId="0" fontId="22" fillId="0" borderId="71" xfId="46" quotePrefix="1" applyFont="1" applyBorder="1" applyAlignment="1">
      <alignment horizontal="left"/>
    </xf>
    <xf numFmtId="0" fontId="22" fillId="0" borderId="69" xfId="46" quotePrefix="1" applyFont="1" applyBorder="1" applyAlignment="1">
      <alignment horizontal="left"/>
    </xf>
    <xf numFmtId="0" fontId="22" fillId="0" borderId="67" xfId="46" applyFont="1" applyBorder="1" applyAlignment="1">
      <alignment horizontal="center"/>
    </xf>
    <xf numFmtId="0" fontId="22" fillId="0" borderId="67" xfId="46" applyFont="1" applyFill="1" applyBorder="1" applyAlignment="1">
      <alignment horizontal="center"/>
    </xf>
    <xf numFmtId="0" fontId="22" fillId="3" borderId="19" xfId="46" applyFont="1" applyFill="1" applyBorder="1" applyAlignment="1">
      <alignment horizontal="center"/>
    </xf>
    <xf numFmtId="174" fontId="22" fillId="0" borderId="22" xfId="46" applyNumberFormat="1" applyFont="1" applyBorder="1"/>
    <xf numFmtId="180" fontId="23" fillId="0" borderId="22" xfId="46" applyNumberFormat="1" applyFont="1" applyBorder="1"/>
    <xf numFmtId="180" fontId="23" fillId="0" borderId="5" xfId="46" applyNumberFormat="1" applyFont="1" applyBorder="1"/>
    <xf numFmtId="180" fontId="23" fillId="0" borderId="18" xfId="46" applyNumberFormat="1" applyFont="1" applyBorder="1"/>
    <xf numFmtId="0" fontId="23" fillId="0" borderId="36" xfId="46" applyFont="1" applyBorder="1"/>
    <xf numFmtId="174" fontId="22" fillId="0" borderId="13" xfId="46" applyNumberFormat="1" applyFont="1" applyFill="1" applyBorder="1" applyAlignment="1">
      <alignment horizontal="center"/>
    </xf>
    <xf numFmtId="174" fontId="22" fillId="0" borderId="34" xfId="46" applyNumberFormat="1" applyFont="1" applyFill="1" applyBorder="1" applyAlignment="1">
      <alignment horizontal="center"/>
    </xf>
    <xf numFmtId="180" fontId="22" fillId="0" borderId="38" xfId="46" applyNumberFormat="1" applyFont="1" applyFill="1" applyBorder="1" applyAlignment="1">
      <alignment horizontal="center"/>
    </xf>
    <xf numFmtId="180" fontId="22" fillId="0" borderId="39" xfId="46" applyNumberFormat="1" applyFont="1" applyFill="1" applyBorder="1" applyAlignment="1">
      <alignment horizontal="center"/>
    </xf>
    <xf numFmtId="0" fontId="23" fillId="0" borderId="61" xfId="46" applyFont="1" applyBorder="1"/>
    <xf numFmtId="0" fontId="23" fillId="0" borderId="70" xfId="46" applyFont="1" applyBorder="1"/>
    <xf numFmtId="0" fontId="23" fillId="0" borderId="41" xfId="46" applyFont="1" applyBorder="1"/>
    <xf numFmtId="0" fontId="22" fillId="0" borderId="41" xfId="46" applyFont="1" applyBorder="1" applyAlignment="1">
      <alignment horizontal="center"/>
    </xf>
    <xf numFmtId="0" fontId="23" fillId="0" borderId="35" xfId="46" applyFont="1" applyBorder="1"/>
    <xf numFmtId="0" fontId="22" fillId="0" borderId="68" xfId="46" quotePrefix="1" applyFont="1" applyBorder="1" applyAlignment="1">
      <alignment horizontal="left"/>
    </xf>
    <xf numFmtId="197" fontId="23" fillId="0" borderId="5" xfId="46" applyNumberFormat="1" applyFont="1" applyBorder="1"/>
    <xf numFmtId="0" fontId="17" fillId="0" borderId="66" xfId="46" applyFont="1" applyBorder="1"/>
    <xf numFmtId="0" fontId="19" fillId="0" borderId="69" xfId="46" applyFont="1" applyBorder="1" applyAlignment="1">
      <alignment horizontal="center"/>
    </xf>
    <xf numFmtId="174" fontId="19" fillId="0" borderId="67" xfId="46" applyNumberFormat="1" applyFont="1" applyBorder="1" applyAlignment="1">
      <alignment horizontal="center"/>
    </xf>
    <xf numFmtId="174" fontId="19" fillId="0" borderId="67" xfId="46" applyNumberFormat="1" applyFont="1" applyBorder="1" applyAlignment="1">
      <alignment horizontal="right"/>
    </xf>
    <xf numFmtId="180" fontId="19" fillId="0" borderId="67" xfId="46" applyNumberFormat="1" applyFont="1" applyFill="1" applyBorder="1"/>
    <xf numFmtId="180" fontId="19" fillId="0" borderId="68" xfId="46" applyNumberFormat="1" applyFont="1" applyFill="1" applyBorder="1"/>
    <xf numFmtId="170" fontId="35" fillId="0" borderId="0" xfId="46" quotePrefix="1" applyNumberFormat="1" applyFont="1" applyAlignment="1">
      <alignment horizontal="left" vertical="center"/>
    </xf>
    <xf numFmtId="170" fontId="26" fillId="0" borderId="0" xfId="46" applyNumberFormat="1" applyFont="1" applyAlignment="1">
      <alignment vertical="center"/>
    </xf>
    <xf numFmtId="0" fontId="26" fillId="0" borderId="0" xfId="46" applyFont="1" applyAlignment="1">
      <alignment vertical="center"/>
    </xf>
    <xf numFmtId="0" fontId="99" fillId="0" borderId="0" xfId="46" applyFont="1" applyAlignment="1">
      <alignment vertical="center"/>
    </xf>
    <xf numFmtId="170" fontId="26" fillId="0" borderId="21" xfId="46" applyNumberFormat="1" applyFont="1" applyBorder="1" applyAlignment="1">
      <alignment horizontal="center" vertical="center"/>
    </xf>
    <xf numFmtId="0" fontId="63" fillId="0" borderId="0" xfId="46" applyFont="1" applyAlignment="1">
      <alignment horizontal="center" vertical="center"/>
    </xf>
    <xf numFmtId="170" fontId="35" fillId="0" borderId="17" xfId="46" applyNumberFormat="1" applyFont="1" applyBorder="1" applyAlignment="1">
      <alignment horizontal="center" vertical="center"/>
    </xf>
    <xf numFmtId="170" fontId="35" fillId="0" borderId="36" xfId="46" applyNumberFormat="1" applyFont="1" applyBorder="1" applyAlignment="1">
      <alignment horizontal="center" vertical="center"/>
    </xf>
    <xf numFmtId="170" fontId="35" fillId="0" borderId="34" xfId="46" applyNumberFormat="1" applyFont="1" applyBorder="1" applyAlignment="1">
      <alignment horizontal="center" vertical="center"/>
    </xf>
    <xf numFmtId="170" fontId="35" fillId="0" borderId="39" xfId="46" quotePrefix="1" applyNumberFormat="1" applyFont="1" applyBorder="1" applyAlignment="1">
      <alignment horizontal="center" vertical="center"/>
    </xf>
    <xf numFmtId="170" fontId="35" fillId="0" borderId="0" xfId="46" quotePrefix="1" applyNumberFormat="1" applyFont="1" applyAlignment="1">
      <alignment horizontal="center" vertical="center"/>
    </xf>
    <xf numFmtId="170" fontId="35" fillId="0" borderId="27" xfId="46" applyNumberFormat="1" applyFont="1" applyBorder="1" applyAlignment="1">
      <alignment horizontal="center" vertical="center"/>
    </xf>
    <xf numFmtId="199" fontId="62" fillId="0" borderId="29" xfId="488" applyNumberFormat="1" applyFont="1" applyFill="1" applyBorder="1"/>
    <xf numFmtId="199" fontId="62" fillId="0" borderId="5" xfId="488" applyNumberFormat="1" applyFont="1" applyFill="1" applyBorder="1"/>
    <xf numFmtId="199" fontId="35" fillId="0" borderId="32" xfId="1" applyNumberFormat="1" applyFont="1" applyFill="1" applyBorder="1"/>
    <xf numFmtId="199" fontId="62" fillId="0" borderId="5" xfId="488" applyNumberFormat="1" applyFont="1" applyBorder="1"/>
    <xf numFmtId="170" fontId="35" fillId="0" borderId="28" xfId="46" applyNumberFormat="1" applyFont="1" applyBorder="1"/>
    <xf numFmtId="199" fontId="62" fillId="0" borderId="5" xfId="488" applyNumberFormat="1" applyFont="1" applyBorder="1" applyAlignment="1">
      <alignment horizontal="left"/>
    </xf>
    <xf numFmtId="170" fontId="35" fillId="0" borderId="0" xfId="46" applyNumberFormat="1" applyFont="1"/>
    <xf numFmtId="199" fontId="35" fillId="0" borderId="31" xfId="1" applyNumberFormat="1" applyFont="1" applyFill="1" applyBorder="1"/>
    <xf numFmtId="199" fontId="62" fillId="0" borderId="5" xfId="488" applyNumberFormat="1" applyFont="1" applyFill="1" applyBorder="1" applyAlignment="1">
      <alignment horizontal="left"/>
    </xf>
    <xf numFmtId="199" fontId="35" fillId="0" borderId="30" xfId="1" applyNumberFormat="1" applyFont="1" applyFill="1" applyBorder="1"/>
    <xf numFmtId="199" fontId="62" fillId="0" borderId="3" xfId="488" applyNumberFormat="1" applyFont="1" applyBorder="1" applyAlignment="1">
      <alignment horizontal="left"/>
    </xf>
    <xf numFmtId="170" fontId="35" fillId="0" borderId="13" xfId="46" applyNumberFormat="1" applyFont="1" applyBorder="1" applyAlignment="1">
      <alignment horizontal="center" vertical="center"/>
    </xf>
    <xf numFmtId="170" fontId="35" fillId="0" borderId="13" xfId="46" applyNumberFormat="1" applyFont="1" applyBorder="1" applyAlignment="1">
      <alignment vertical="center"/>
    </xf>
    <xf numFmtId="170" fontId="35" fillId="0" borderId="34" xfId="46" applyNumberFormat="1" applyFont="1" applyBorder="1" applyAlignment="1">
      <alignment vertical="center"/>
    </xf>
    <xf numFmtId="170" fontId="35" fillId="0" borderId="39" xfId="46" applyNumberFormat="1" applyFont="1" applyBorder="1" applyAlignment="1">
      <alignment vertical="center"/>
    </xf>
    <xf numFmtId="170" fontId="35" fillId="0" borderId="62" xfId="46" applyNumberFormat="1" applyFont="1" applyBorder="1" applyAlignment="1">
      <alignment vertical="center"/>
    </xf>
    <xf numFmtId="170" fontId="35" fillId="0" borderId="0" xfId="46" applyNumberFormat="1" applyFont="1" applyAlignment="1">
      <alignment vertical="center"/>
    </xf>
    <xf numFmtId="0" fontId="26" fillId="0" borderId="0" xfId="46" applyFont="1" applyAlignment="1">
      <alignment horizontal="left" vertical="center"/>
    </xf>
    <xf numFmtId="170" fontId="35" fillId="0" borderId="52" xfId="46" applyNumberFormat="1" applyFont="1" applyBorder="1" applyAlignment="1">
      <alignment horizontal="center" vertical="center"/>
    </xf>
    <xf numFmtId="170" fontId="35" fillId="0" borderId="36" xfId="46" applyNumberFormat="1" applyFont="1" applyBorder="1" applyAlignment="1">
      <alignment vertical="center"/>
    </xf>
    <xf numFmtId="0" fontId="17" fillId="0" borderId="0" xfId="0" applyFont="1" applyFill="1"/>
    <xf numFmtId="0" fontId="17" fillId="0" borderId="0" xfId="0" applyFont="1" applyFill="1" applyBorder="1"/>
    <xf numFmtId="0" fontId="22" fillId="0" borderId="0" xfId="7" applyFont="1" applyFill="1" applyAlignment="1">
      <alignment horizontal="centerContinuous"/>
    </xf>
    <xf numFmtId="0" fontId="26" fillId="0" borderId="0" xfId="7" applyFont="1" applyFill="1" applyAlignment="1">
      <alignment horizontal="centerContinuous"/>
    </xf>
    <xf numFmtId="0" fontId="26" fillId="0" borderId="0" xfId="7" applyFont="1" applyFill="1"/>
    <xf numFmtId="0" fontId="100" fillId="0" borderId="0" xfId="7" applyFont="1" applyFill="1"/>
    <xf numFmtId="0" fontId="22" fillId="0" borderId="0" xfId="7" quotePrefix="1" applyFont="1" applyFill="1" applyAlignment="1">
      <alignment horizontal="left"/>
    </xf>
    <xf numFmtId="0" fontId="41" fillId="0" borderId="0" xfId="7" applyFont="1" applyFill="1"/>
    <xf numFmtId="0" fontId="101" fillId="0" borderId="0" xfId="7" applyFont="1" applyFill="1"/>
    <xf numFmtId="0" fontId="35" fillId="0" borderId="58" xfId="7" applyFont="1" applyFill="1" applyBorder="1" applyAlignment="1">
      <alignment vertical="center"/>
    </xf>
    <xf numFmtId="0" fontId="35" fillId="0" borderId="59" xfId="7" applyFont="1" applyFill="1" applyBorder="1" applyAlignment="1">
      <alignment horizontal="center" vertical="center"/>
    </xf>
    <xf numFmtId="0" fontId="35" fillId="0" borderId="60" xfId="7" applyFont="1" applyFill="1" applyBorder="1" applyAlignment="1">
      <alignment vertical="center"/>
    </xf>
    <xf numFmtId="0" fontId="35" fillId="0" borderId="59" xfId="7" applyFont="1" applyFill="1" applyBorder="1" applyAlignment="1">
      <alignment vertical="center"/>
    </xf>
    <xf numFmtId="0" fontId="35" fillId="0" borderId="66" xfId="7" applyFont="1" applyFill="1" applyBorder="1" applyAlignment="1">
      <alignment horizontal="center" vertical="center"/>
    </xf>
    <xf numFmtId="0" fontId="35" fillId="0" borderId="69" xfId="7" applyFont="1" applyFill="1" applyBorder="1" applyAlignment="1">
      <alignment horizontal="center" vertical="center"/>
    </xf>
    <xf numFmtId="0" fontId="35" fillId="0" borderId="54" xfId="7" applyFont="1" applyFill="1" applyBorder="1" applyAlignment="1">
      <alignment horizontal="center" vertical="center"/>
    </xf>
    <xf numFmtId="0" fontId="35" fillId="0" borderId="53" xfId="7" applyFont="1" applyFill="1" applyBorder="1" applyAlignment="1">
      <alignment horizontal="center" vertical="center"/>
    </xf>
    <xf numFmtId="0" fontId="26" fillId="0" borderId="27" xfId="7" applyFont="1" applyFill="1" applyBorder="1" applyAlignment="1">
      <alignment vertical="center"/>
    </xf>
    <xf numFmtId="0" fontId="26" fillId="0" borderId="0" xfId="7" applyFont="1" applyFill="1" applyBorder="1" applyAlignment="1">
      <alignment horizontal="left" vertical="center"/>
    </xf>
    <xf numFmtId="174" fontId="26" fillId="0" borderId="29" xfId="7" applyNumberFormat="1" applyFont="1" applyFill="1" applyBorder="1" applyAlignment="1">
      <alignment vertical="center"/>
    </xf>
    <xf numFmtId="174" fontId="26" fillId="0" borderId="41" xfId="7" applyNumberFormat="1" applyFont="1" applyFill="1" applyBorder="1" applyAlignment="1">
      <alignment vertical="center"/>
    </xf>
    <xf numFmtId="174" fontId="26" fillId="0" borderId="28" xfId="7" applyNumberFormat="1" applyFont="1" applyFill="1" applyBorder="1" applyAlignment="1">
      <alignment vertical="center"/>
    </xf>
    <xf numFmtId="174" fontId="26" fillId="0" borderId="6" xfId="7" applyNumberFormat="1" applyFont="1" applyFill="1" applyBorder="1" applyAlignment="1">
      <alignment vertical="center"/>
    </xf>
    <xf numFmtId="200" fontId="26" fillId="0" borderId="31" xfId="7" applyNumberFormat="1" applyFont="1" applyFill="1" applyBorder="1" applyAlignment="1">
      <alignment horizontal="center" vertical="center"/>
    </xf>
    <xf numFmtId="180" fontId="26" fillId="0" borderId="0" xfId="7" applyNumberFormat="1" applyFont="1" applyFill="1"/>
    <xf numFmtId="0" fontId="26" fillId="0" borderId="0" xfId="7" quotePrefix="1" applyFont="1" applyFill="1" applyBorder="1" applyAlignment="1">
      <alignment horizontal="left" vertical="center"/>
    </xf>
    <xf numFmtId="0" fontId="26" fillId="0" borderId="0" xfId="7" quotePrefix="1" applyFont="1" applyFill="1" applyBorder="1" applyAlignment="1">
      <alignment vertical="center"/>
    </xf>
    <xf numFmtId="174" fontId="26" fillId="0" borderId="5" xfId="7" applyNumberFormat="1" applyFont="1" applyFill="1" applyBorder="1" applyAlignment="1">
      <alignment vertical="center"/>
    </xf>
    <xf numFmtId="200" fontId="26" fillId="0" borderId="28" xfId="7" applyNumberFormat="1" applyFont="1" applyFill="1" applyBorder="1" applyAlignment="1">
      <alignment horizontal="center" vertical="center"/>
    </xf>
    <xf numFmtId="174" fontId="26" fillId="0" borderId="0" xfId="7" applyNumberFormat="1" applyFont="1" applyFill="1" applyBorder="1" applyAlignment="1">
      <alignment vertical="center"/>
    </xf>
    <xf numFmtId="0" fontId="26" fillId="0" borderId="27" xfId="7" quotePrefix="1" applyFont="1" applyFill="1" applyBorder="1" applyAlignment="1">
      <alignment vertical="center"/>
    </xf>
    <xf numFmtId="0" fontId="26" fillId="0" borderId="27" xfId="7" quotePrefix="1" applyNumberFormat="1" applyFont="1" applyFill="1" applyBorder="1" applyAlignment="1">
      <alignment horizontal="right" vertical="center"/>
    </xf>
    <xf numFmtId="0" fontId="26" fillId="0" borderId="0" xfId="7" applyFont="1" applyFill="1" applyBorder="1" applyAlignment="1">
      <alignment vertical="center"/>
    </xf>
    <xf numFmtId="0" fontId="26" fillId="0" borderId="17" xfId="7" applyFont="1" applyFill="1" applyBorder="1" applyAlignment="1">
      <alignment vertical="center"/>
    </xf>
    <xf numFmtId="0" fontId="26" fillId="0" borderId="20" xfId="7" applyFont="1" applyFill="1" applyBorder="1" applyAlignment="1">
      <alignment horizontal="left" vertical="center"/>
    </xf>
    <xf numFmtId="174" fontId="26" fillId="0" borderId="33" xfId="7" applyNumberFormat="1" applyFont="1" applyFill="1" applyBorder="1" applyAlignment="1">
      <alignment vertical="center"/>
    </xf>
    <xf numFmtId="174" fontId="26" fillId="0" borderId="35" xfId="7" applyNumberFormat="1" applyFont="1" applyFill="1" applyBorder="1" applyAlignment="1">
      <alignment vertical="center"/>
    </xf>
    <xf numFmtId="174" fontId="26" fillId="0" borderId="63" xfId="7" applyNumberFormat="1" applyFont="1" applyFill="1" applyBorder="1" applyAlignment="1">
      <alignment vertical="center"/>
    </xf>
    <xf numFmtId="200" fontId="26" fillId="0" borderId="30" xfId="7" applyNumberFormat="1" applyFont="1" applyFill="1" applyBorder="1" applyAlignment="1">
      <alignment horizontal="center" vertical="center"/>
    </xf>
    <xf numFmtId="1" fontId="24" fillId="0" borderId="0" xfId="7" quotePrefix="1" applyNumberFormat="1" applyFont="1" applyFill="1" applyAlignment="1">
      <alignment horizontal="right"/>
    </xf>
    <xf numFmtId="0" fontId="25" fillId="0" borderId="0" xfId="7" applyFont="1" applyFill="1"/>
    <xf numFmtId="0" fontId="24" fillId="0" borderId="0" xfId="7" quotePrefix="1" applyNumberFormat="1" applyFont="1" applyFill="1" applyAlignment="1">
      <alignment horizontal="right"/>
    </xf>
    <xf numFmtId="0" fontId="100" fillId="0" borderId="0" xfId="0" applyFont="1" applyFill="1" applyBorder="1"/>
    <xf numFmtId="0" fontId="26" fillId="0" borderId="0" xfId="8" applyFont="1" applyFill="1"/>
    <xf numFmtId="0" fontId="22" fillId="0" borderId="0" xfId="8" applyNumberFormat="1" applyFont="1" applyFill="1" applyAlignment="1">
      <alignment horizontal="left"/>
    </xf>
    <xf numFmtId="164" fontId="26" fillId="0" borderId="0" xfId="489" applyFont="1" applyFill="1"/>
    <xf numFmtId="0" fontId="26" fillId="0" borderId="92" xfId="8" applyFont="1" applyFill="1" applyBorder="1"/>
    <xf numFmtId="0" fontId="26" fillId="0" borderId="2" xfId="8" applyFont="1" applyFill="1" applyBorder="1"/>
    <xf numFmtId="0" fontId="26" fillId="0" borderId="56" xfId="8" applyFont="1" applyFill="1" applyBorder="1"/>
    <xf numFmtId="201" fontId="26" fillId="0" borderId="2" xfId="8" applyNumberFormat="1" applyFont="1" applyFill="1" applyBorder="1" applyAlignment="1"/>
    <xf numFmtId="3" fontId="26" fillId="0" borderId="56" xfId="8" applyNumberFormat="1" applyFont="1" applyFill="1" applyBorder="1"/>
    <xf numFmtId="0" fontId="26" fillId="0" borderId="93" xfId="8" applyFont="1" applyFill="1" applyBorder="1"/>
    <xf numFmtId="3" fontId="26" fillId="0" borderId="0" xfId="8" applyNumberFormat="1" applyFont="1" applyFill="1"/>
    <xf numFmtId="0" fontId="26" fillId="0" borderId="27" xfId="8" applyFont="1" applyFill="1" applyBorder="1"/>
    <xf numFmtId="0" fontId="26" fillId="0" borderId="0" xfId="8" applyFont="1" applyFill="1" applyBorder="1"/>
    <xf numFmtId="0" fontId="26" fillId="0" borderId="41" xfId="8" applyFont="1" applyFill="1" applyBorder="1"/>
    <xf numFmtId="201" fontId="26" fillId="0" borderId="0" xfId="8" applyNumberFormat="1" applyFont="1" applyFill="1" applyBorder="1" applyAlignment="1"/>
    <xf numFmtId="3" fontId="26" fillId="0" borderId="41" xfId="8" applyNumberFormat="1" applyFont="1" applyFill="1" applyBorder="1"/>
    <xf numFmtId="0" fontId="26" fillId="0" borderId="28" xfId="8" applyFont="1" applyFill="1" applyBorder="1"/>
    <xf numFmtId="0" fontId="26" fillId="0" borderId="0" xfId="8" applyFont="1" applyFill="1" applyBorder="1" applyAlignment="1">
      <alignment horizontal="left"/>
    </xf>
    <xf numFmtId="0" fontId="26" fillId="0" borderId="48" xfId="8" applyFont="1" applyFill="1" applyBorder="1"/>
    <xf numFmtId="0" fontId="26" fillId="0" borderId="4" xfId="8" applyFont="1" applyFill="1" applyBorder="1"/>
    <xf numFmtId="0" fontId="26" fillId="0" borderId="57" xfId="8" applyFont="1" applyFill="1" applyBorder="1"/>
    <xf numFmtId="201" fontId="26" fillId="0" borderId="4" xfId="8" applyNumberFormat="1" applyFont="1" applyFill="1" applyBorder="1" applyAlignment="1"/>
    <xf numFmtId="3" fontId="26" fillId="0" borderId="57" xfId="8" applyNumberFormat="1" applyFont="1" applyFill="1" applyBorder="1"/>
    <xf numFmtId="0" fontId="26" fillId="0" borderId="49" xfId="8" applyFont="1" applyFill="1" applyBorder="1"/>
    <xf numFmtId="0" fontId="35" fillId="0" borderId="52" xfId="8" applyFont="1" applyFill="1" applyBorder="1"/>
    <xf numFmtId="0" fontId="35" fillId="0" borderId="53" xfId="8" applyFont="1" applyFill="1" applyBorder="1" applyAlignment="1">
      <alignment vertical="center"/>
    </xf>
    <xf numFmtId="0" fontId="35" fillId="0" borderId="53" xfId="8" applyFont="1" applyFill="1" applyBorder="1"/>
    <xf numFmtId="0" fontId="35" fillId="0" borderId="69" xfId="8" applyFont="1" applyFill="1" applyBorder="1"/>
    <xf numFmtId="201" fontId="35" fillId="0" borderId="53" xfId="8" applyNumberFormat="1" applyFont="1" applyFill="1" applyBorder="1" applyAlignment="1">
      <alignment vertical="center"/>
    </xf>
    <xf numFmtId="3" fontId="35" fillId="0" borderId="69" xfId="8" applyNumberFormat="1" applyFont="1" applyFill="1" applyBorder="1"/>
    <xf numFmtId="0" fontId="35" fillId="0" borderId="54" xfId="8" applyFont="1" applyFill="1" applyBorder="1"/>
    <xf numFmtId="0" fontId="35" fillId="0" borderId="0" xfId="8" applyFont="1" applyFill="1"/>
    <xf numFmtId="0" fontId="23" fillId="0" borderId="17" xfId="8" applyFont="1" applyFill="1" applyBorder="1"/>
    <xf numFmtId="0" fontId="23" fillId="0" borderId="20" xfId="8" applyFont="1" applyFill="1" applyBorder="1"/>
    <xf numFmtId="0" fontId="23" fillId="0" borderId="35" xfId="8" applyFont="1" applyFill="1" applyBorder="1"/>
    <xf numFmtId="0" fontId="23" fillId="0" borderId="19" xfId="8" applyFont="1" applyFill="1" applyBorder="1"/>
    <xf numFmtId="164" fontId="35" fillId="0" borderId="0" xfId="489" applyFont="1" applyFill="1"/>
    <xf numFmtId="1" fontId="24" fillId="0" borderId="0" xfId="8" quotePrefix="1" applyNumberFormat="1" applyFont="1" applyFill="1" applyAlignment="1">
      <alignment horizontal="right"/>
    </xf>
    <xf numFmtId="0" fontId="25" fillId="0" borderId="0" xfId="8" applyFont="1" applyFill="1"/>
    <xf numFmtId="0" fontId="24" fillId="0" borderId="0" xfId="8" quotePrefix="1" applyNumberFormat="1" applyFont="1" applyFill="1" applyAlignment="1">
      <alignment horizontal="right"/>
    </xf>
    <xf numFmtId="0" fontId="19" fillId="0" borderId="0" xfId="8" applyFont="1" applyFill="1"/>
    <xf numFmtId="0" fontId="43" fillId="0" borderId="0" xfId="8" applyFont="1" applyFill="1"/>
    <xf numFmtId="0" fontId="35" fillId="0" borderId="21" xfId="8" applyFont="1" applyFill="1" applyBorder="1"/>
    <xf numFmtId="0" fontId="35" fillId="0" borderId="24" xfId="8" applyFont="1" applyFill="1" applyBorder="1"/>
    <xf numFmtId="0" fontId="35" fillId="0" borderId="23" xfId="8" applyFont="1" applyFill="1" applyBorder="1"/>
    <xf numFmtId="0" fontId="35" fillId="0" borderId="22" xfId="8" applyFont="1" applyFill="1" applyBorder="1" applyAlignment="1">
      <alignment horizontal="center"/>
    </xf>
    <xf numFmtId="0" fontId="35" fillId="0" borderId="27" xfId="8" applyFont="1" applyFill="1" applyBorder="1"/>
    <xf numFmtId="0" fontId="35" fillId="0" borderId="0" xfId="8" applyFont="1" applyFill="1" applyBorder="1" applyAlignment="1">
      <alignment horizontal="center"/>
    </xf>
    <xf numFmtId="0" fontId="35" fillId="0" borderId="28" xfId="8" applyFont="1" applyFill="1" applyBorder="1"/>
    <xf numFmtId="0" fontId="35" fillId="0" borderId="5" xfId="8" applyFont="1" applyFill="1" applyBorder="1" applyAlignment="1">
      <alignment horizontal="center" vertical="center"/>
    </xf>
    <xf numFmtId="0" fontId="35" fillId="0" borderId="48" xfId="8" applyFont="1" applyFill="1" applyBorder="1" applyAlignment="1">
      <alignment vertical="center"/>
    </xf>
    <xf numFmtId="0" fontId="35" fillId="0" borderId="4" xfId="8" applyFont="1" applyFill="1" applyBorder="1" applyAlignment="1">
      <alignment vertical="center"/>
    </xf>
    <xf numFmtId="0" fontId="35" fillId="0" borderId="49" xfId="8" applyFont="1" applyFill="1" applyBorder="1" applyAlignment="1">
      <alignment vertical="center"/>
    </xf>
    <xf numFmtId="0" fontId="35" fillId="0" borderId="94" xfId="8" applyFont="1" applyFill="1" applyBorder="1" applyAlignment="1">
      <alignment horizontal="center" vertical="center"/>
    </xf>
    <xf numFmtId="0" fontId="35" fillId="0" borderId="11" xfId="8" applyFont="1" applyFill="1" applyBorder="1" applyAlignment="1">
      <alignment horizontal="center" vertical="center"/>
    </xf>
    <xf numFmtId="0" fontId="35" fillId="0" borderId="3" xfId="8" applyFont="1" applyFill="1" applyBorder="1" applyAlignment="1">
      <alignment horizontal="center" vertical="top"/>
    </xf>
    <xf numFmtId="0" fontId="23" fillId="0" borderId="0" xfId="8" applyFont="1" applyFill="1" applyBorder="1" applyAlignment="1">
      <alignment vertical="center"/>
    </xf>
    <xf numFmtId="0" fontId="26" fillId="0" borderId="27" xfId="8" applyFont="1" applyFill="1" applyBorder="1" applyAlignment="1"/>
    <xf numFmtId="0" fontId="26" fillId="0" borderId="0" xfId="8" applyFont="1" applyFill="1" applyBorder="1" applyAlignment="1">
      <alignment horizontal="center"/>
    </xf>
    <xf numFmtId="202" fontId="26" fillId="0" borderId="28" xfId="8" applyNumberFormat="1" applyFont="1" applyFill="1" applyBorder="1" applyAlignment="1">
      <alignment horizontal="left" vertical="center"/>
    </xf>
    <xf numFmtId="203" fontId="26" fillId="0" borderId="5" xfId="8" applyNumberFormat="1" applyFont="1" applyFill="1" applyBorder="1" applyAlignment="1">
      <alignment horizontal="right"/>
    </xf>
    <xf numFmtId="170" fontId="26" fillId="0" borderId="5" xfId="8" applyNumberFormat="1" applyFont="1" applyFill="1" applyBorder="1" applyAlignment="1">
      <alignment horizontal="center"/>
    </xf>
    <xf numFmtId="204" fontId="26" fillId="0" borderId="5" xfId="8" applyNumberFormat="1" applyFont="1" applyFill="1" applyBorder="1" applyAlignment="1">
      <alignment horizontal="right"/>
    </xf>
    <xf numFmtId="205" fontId="26" fillId="0" borderId="0" xfId="8" applyNumberFormat="1" applyFont="1" applyFill="1" applyBorder="1" applyAlignment="1">
      <alignment horizontal="right" indent="2"/>
    </xf>
    <xf numFmtId="205" fontId="26" fillId="0" borderId="41" xfId="8" applyNumberFormat="1" applyFont="1" applyFill="1" applyBorder="1" applyAlignment="1">
      <alignment horizontal="center" vertical="center"/>
    </xf>
    <xf numFmtId="0" fontId="26" fillId="0" borderId="28" xfId="8" applyFont="1" applyFill="1" applyBorder="1" applyAlignment="1"/>
    <xf numFmtId="0" fontId="23" fillId="0" borderId="0" xfId="8" applyFont="1" applyFill="1" applyBorder="1" applyAlignment="1"/>
    <xf numFmtId="0" fontId="26" fillId="0" borderId="0" xfId="8" applyFont="1" applyFill="1" applyAlignment="1"/>
    <xf numFmtId="0" fontId="26" fillId="0" borderId="21" xfId="8" applyFont="1" applyFill="1" applyBorder="1" applyAlignment="1">
      <alignment vertical="center"/>
    </xf>
    <xf numFmtId="0" fontId="26" fillId="0" borderId="24" xfId="8" applyFont="1" applyFill="1" applyBorder="1" applyAlignment="1">
      <alignment horizontal="center"/>
    </xf>
    <xf numFmtId="202" fontId="26" fillId="0" borderId="23" xfId="8" applyNumberFormat="1" applyFont="1" applyFill="1" applyBorder="1" applyAlignment="1">
      <alignment horizontal="left" vertical="center"/>
    </xf>
    <xf numFmtId="203" fontId="26" fillId="0" borderId="22" xfId="8" applyNumberFormat="1" applyFont="1" applyFill="1" applyBorder="1" applyAlignment="1">
      <alignment horizontal="right"/>
    </xf>
    <xf numFmtId="170" fontId="26" fillId="0" borderId="22" xfId="8" applyNumberFormat="1" applyFont="1" applyFill="1" applyBorder="1" applyAlignment="1">
      <alignment horizontal="center"/>
    </xf>
    <xf numFmtId="204" fontId="26" fillId="0" borderId="22" xfId="8" applyNumberFormat="1" applyFont="1" applyFill="1" applyBorder="1" applyAlignment="1">
      <alignment horizontal="right"/>
    </xf>
    <xf numFmtId="205" fontId="26" fillId="0" borderId="24" xfId="8" applyNumberFormat="1" applyFont="1" applyFill="1" applyBorder="1" applyAlignment="1">
      <alignment horizontal="right" indent="2"/>
    </xf>
    <xf numFmtId="205" fontId="26" fillId="0" borderId="40" xfId="8" applyNumberFormat="1" applyFont="1" applyFill="1" applyBorder="1" applyAlignment="1">
      <alignment horizontal="center" vertical="center"/>
    </xf>
    <xf numFmtId="205" fontId="26" fillId="0" borderId="64" xfId="8" applyNumberFormat="1" applyFont="1" applyFill="1" applyBorder="1" applyAlignment="1">
      <alignment horizontal="right" indent="1"/>
    </xf>
    <xf numFmtId="0" fontId="26" fillId="0" borderId="23" xfId="8" applyFont="1" applyFill="1" applyBorder="1" applyAlignment="1">
      <alignment vertical="center"/>
    </xf>
    <xf numFmtId="0" fontId="26" fillId="0" borderId="0" xfId="8" applyFont="1" applyFill="1" applyBorder="1" applyAlignment="1">
      <alignment vertical="center"/>
    </xf>
    <xf numFmtId="0" fontId="26" fillId="0" borderId="27" xfId="8" applyFont="1" applyFill="1" applyBorder="1" applyAlignment="1">
      <alignment vertical="center"/>
    </xf>
    <xf numFmtId="205" fontId="26" fillId="0" borderId="6" xfId="8" applyNumberFormat="1" applyFont="1" applyFill="1" applyBorder="1" applyAlignment="1">
      <alignment horizontal="right" indent="2"/>
    </xf>
    <xf numFmtId="0" fontId="26" fillId="0" borderId="28" xfId="8" applyFont="1" applyFill="1" applyBorder="1" applyAlignment="1">
      <alignment vertical="center"/>
    </xf>
    <xf numFmtId="203" fontId="26" fillId="0" borderId="29" xfId="8" applyNumberFormat="1" applyFont="1" applyFill="1" applyBorder="1" applyAlignment="1">
      <alignment horizontal="right"/>
    </xf>
    <xf numFmtId="204" fontId="26" fillId="0" borderId="5" xfId="8" quotePrefix="1" applyNumberFormat="1" applyFont="1" applyFill="1" applyBorder="1" applyAlignment="1">
      <alignment horizontal="right"/>
    </xf>
    <xf numFmtId="0" fontId="26" fillId="0" borderId="17" xfId="8" applyFont="1" applyFill="1" applyBorder="1" applyAlignment="1">
      <alignment vertical="center"/>
    </xf>
    <xf numFmtId="0" fontId="26" fillId="0" borderId="20" xfId="8" applyFont="1" applyFill="1" applyBorder="1" applyAlignment="1">
      <alignment horizontal="center"/>
    </xf>
    <xf numFmtId="202" fontId="26" fillId="0" borderId="19" xfId="8" applyNumberFormat="1" applyFont="1" applyFill="1" applyBorder="1" applyAlignment="1">
      <alignment horizontal="left" vertical="center"/>
    </xf>
    <xf numFmtId="203" fontId="26" fillId="0" borderId="33" xfId="8" applyNumberFormat="1" applyFont="1" applyFill="1" applyBorder="1" applyAlignment="1">
      <alignment horizontal="right"/>
    </xf>
    <xf numFmtId="170" fontId="26" fillId="0" borderId="18" xfId="8" applyNumberFormat="1" applyFont="1" applyFill="1" applyBorder="1" applyAlignment="1">
      <alignment horizontal="center"/>
    </xf>
    <xf numFmtId="204" fontId="26" fillId="0" borderId="18" xfId="8" quotePrefix="1" applyNumberFormat="1" applyFont="1" applyFill="1" applyBorder="1" applyAlignment="1">
      <alignment horizontal="right"/>
    </xf>
    <xf numFmtId="206" fontId="26" fillId="0" borderId="20" xfId="8" applyNumberFormat="1" applyFont="1" applyFill="1" applyBorder="1" applyAlignment="1">
      <alignment horizontal="right"/>
    </xf>
    <xf numFmtId="0" fontId="26" fillId="0" borderId="35" xfId="8" applyFont="1" applyFill="1" applyBorder="1" applyAlignment="1">
      <alignment vertical="center"/>
    </xf>
    <xf numFmtId="206" fontId="26" fillId="0" borderId="63" xfId="8" applyNumberFormat="1" applyFont="1" applyFill="1" applyBorder="1" applyAlignment="1">
      <alignment horizontal="right"/>
    </xf>
    <xf numFmtId="0" fontId="26" fillId="0" borderId="19" xfId="8" applyFont="1" applyFill="1" applyBorder="1" applyAlignment="1">
      <alignment vertical="center"/>
    </xf>
    <xf numFmtId="0" fontId="26" fillId="0" borderId="0" xfId="8" applyFont="1" applyFill="1" applyAlignment="1">
      <alignment vertical="center"/>
    </xf>
    <xf numFmtId="202" fontId="24" fillId="0" borderId="0" xfId="8" quotePrefix="1" applyNumberFormat="1" applyFont="1" applyFill="1" applyAlignment="1">
      <alignment horizontal="right"/>
    </xf>
    <xf numFmtId="202" fontId="25" fillId="0" borderId="0" xfId="8" applyNumberFormat="1" applyFont="1" applyFill="1"/>
    <xf numFmtId="0" fontId="25" fillId="0" borderId="0" xfId="490" applyFont="1" applyFill="1"/>
    <xf numFmtId="0" fontId="25" fillId="0" borderId="0" xfId="491" applyFont="1" applyFill="1"/>
    <xf numFmtId="0" fontId="100" fillId="0" borderId="0" xfId="8" applyFont="1" applyFill="1"/>
    <xf numFmtId="179" fontId="26" fillId="0" borderId="0" xfId="8" applyNumberFormat="1" applyFont="1" applyFill="1"/>
    <xf numFmtId="203" fontId="26" fillId="0" borderId="0" xfId="8" applyNumberFormat="1" applyFont="1" applyFill="1"/>
    <xf numFmtId="207" fontId="26" fillId="0" borderId="0" xfId="8" applyNumberFormat="1" applyFont="1" applyFill="1"/>
    <xf numFmtId="0" fontId="19" fillId="0" borderId="0" xfId="492" applyFont="1" applyFill="1"/>
    <xf numFmtId="0" fontId="26" fillId="0" borderId="0" xfId="492" applyFont="1" applyFill="1" applyAlignment="1">
      <alignment horizontal="right"/>
    </xf>
    <xf numFmtId="0" fontId="26" fillId="0" borderId="0" xfId="492" applyFont="1" applyFill="1"/>
    <xf numFmtId="0" fontId="43" fillId="0" borderId="0" xfId="492" applyFont="1" applyFill="1"/>
    <xf numFmtId="0" fontId="43" fillId="0" borderId="0" xfId="492" applyFont="1" applyFill="1" applyAlignment="1">
      <alignment horizontal="right"/>
    </xf>
    <xf numFmtId="0" fontId="22" fillId="0" borderId="96" xfId="492" applyFont="1" applyFill="1" applyBorder="1" applyAlignment="1">
      <alignment horizontal="center" vertical="center"/>
    </xf>
    <xf numFmtId="3" fontId="22" fillId="0" borderId="97" xfId="492" applyNumberFormat="1" applyFont="1" applyFill="1" applyBorder="1" applyAlignment="1">
      <alignment horizontal="center" vertical="center"/>
    </xf>
    <xf numFmtId="0" fontId="22" fillId="0" borderId="98" xfId="492" applyFont="1" applyFill="1" applyBorder="1" applyAlignment="1">
      <alignment horizontal="center" vertical="center"/>
    </xf>
    <xf numFmtId="0" fontId="26" fillId="0" borderId="27" xfId="492" applyFont="1" applyFill="1" applyBorder="1" applyAlignment="1">
      <alignment horizontal="center"/>
    </xf>
    <xf numFmtId="208" fontId="26" fillId="0" borderId="5" xfId="492" applyNumberFormat="1" applyFont="1" applyFill="1" applyBorder="1" applyAlignment="1"/>
    <xf numFmtId="208" fontId="26" fillId="0" borderId="31" xfId="492" applyNumberFormat="1" applyFont="1" applyFill="1" applyBorder="1" applyAlignment="1"/>
    <xf numFmtId="0" fontId="23" fillId="0" borderId="17" xfId="492" applyFont="1" applyFill="1" applyBorder="1"/>
    <xf numFmtId="1" fontId="23" fillId="0" borderId="18" xfId="492" applyNumberFormat="1" applyFont="1" applyFill="1" applyBorder="1" applyAlignment="1"/>
    <xf numFmtId="1" fontId="23" fillId="0" borderId="30" xfId="492" applyNumberFormat="1" applyFont="1" applyFill="1" applyBorder="1" applyAlignment="1"/>
    <xf numFmtId="0" fontId="26" fillId="0" borderId="0" xfId="492" applyFont="1" applyFill="1" applyBorder="1"/>
    <xf numFmtId="0" fontId="26" fillId="0" borderId="0" xfId="492" applyFont="1" applyFill="1" applyBorder="1" applyAlignment="1">
      <alignment horizontal="right"/>
    </xf>
    <xf numFmtId="0" fontId="24" fillId="0" borderId="0" xfId="492" applyFont="1" applyFill="1"/>
    <xf numFmtId="0" fontId="25" fillId="0" borderId="0" xfId="492" applyFont="1" applyFill="1" applyAlignment="1">
      <alignment horizontal="right"/>
    </xf>
    <xf numFmtId="0" fontId="25" fillId="0" borderId="0" xfId="492" applyFont="1" applyFill="1"/>
    <xf numFmtId="0" fontId="35" fillId="0" borderId="70" xfId="493" applyFont="1" applyFill="1" applyBorder="1" applyAlignment="1">
      <alignment horizontal="center" vertical="center" wrapText="1"/>
    </xf>
    <xf numFmtId="0" fontId="35" fillId="0" borderId="97" xfId="493" applyFont="1" applyFill="1" applyBorder="1" applyAlignment="1">
      <alignment horizontal="center" vertical="center"/>
    </xf>
    <xf numFmtId="0" fontId="35" fillId="0" borderId="61" xfId="493" applyFont="1" applyFill="1" applyBorder="1" applyAlignment="1">
      <alignment horizontal="center" vertical="center"/>
    </xf>
    <xf numFmtId="0" fontId="35" fillId="0" borderId="98" xfId="493" applyFont="1" applyFill="1" applyBorder="1" applyAlignment="1">
      <alignment horizontal="center" vertical="center"/>
    </xf>
    <xf numFmtId="0" fontId="26" fillId="0" borderId="41" xfId="493" applyFont="1" applyFill="1" applyBorder="1" applyAlignment="1">
      <alignment vertical="center"/>
    </xf>
    <xf numFmtId="209" fontId="26" fillId="0" borderId="5" xfId="493" applyNumberFormat="1" applyFont="1" applyFill="1" applyBorder="1" applyAlignment="1">
      <alignment vertical="center"/>
    </xf>
    <xf numFmtId="209" fontId="26" fillId="0" borderId="6" xfId="493" applyNumberFormat="1" applyFont="1" applyFill="1" applyBorder="1" applyAlignment="1">
      <alignment vertical="center"/>
    </xf>
    <xf numFmtId="209" fontId="26" fillId="0" borderId="31" xfId="493" applyNumberFormat="1" applyFont="1" applyFill="1" applyBorder="1" applyAlignment="1">
      <alignment vertical="center"/>
    </xf>
    <xf numFmtId="0" fontId="35" fillId="0" borderId="69" xfId="493" applyFont="1" applyFill="1" applyBorder="1" applyAlignment="1">
      <alignment vertical="center"/>
    </xf>
    <xf numFmtId="209" fontId="35" fillId="0" borderId="67" xfId="493" applyNumberFormat="1" applyFont="1" applyFill="1" applyBorder="1" applyAlignment="1">
      <alignment vertical="center"/>
    </xf>
    <xf numFmtId="209" fontId="35" fillId="0" borderId="99" xfId="493" applyNumberFormat="1" applyFont="1" applyFill="1" applyBorder="1" applyAlignment="1">
      <alignment vertical="center"/>
    </xf>
    <xf numFmtId="209" fontId="35" fillId="0" borderId="68" xfId="493" applyNumberFormat="1" applyFont="1" applyFill="1" applyBorder="1" applyAlignment="1">
      <alignment vertical="center"/>
    </xf>
    <xf numFmtId="0" fontId="22" fillId="0" borderId="0" xfId="490" quotePrefix="1" applyFont="1" applyFill="1" applyAlignment="1">
      <alignment horizontal="left"/>
    </xf>
    <xf numFmtId="0" fontId="43" fillId="0" borderId="0" xfId="490" applyFont="1" applyFill="1"/>
    <xf numFmtId="0" fontId="97" fillId="0" borderId="0" xfId="490" applyFont="1" applyFill="1"/>
    <xf numFmtId="0" fontId="101" fillId="0" borderId="0" xfId="490" applyFont="1" applyFill="1"/>
    <xf numFmtId="0" fontId="26" fillId="0" borderId="0" xfId="490" applyFont="1" applyFill="1"/>
    <xf numFmtId="0" fontId="17" fillId="0" borderId="0" xfId="490" applyFont="1" applyFill="1"/>
    <xf numFmtId="0" fontId="19" fillId="0" borderId="21" xfId="490" applyFont="1" applyFill="1" applyBorder="1"/>
    <xf numFmtId="0" fontId="35" fillId="0" borderId="24" xfId="490" applyFont="1" applyFill="1" applyBorder="1" applyAlignment="1">
      <alignment horizontal="center" vertical="center"/>
    </xf>
    <xf numFmtId="0" fontId="35" fillId="0" borderId="22" xfId="490" quotePrefix="1" applyFont="1" applyFill="1" applyBorder="1" applyAlignment="1">
      <alignment horizontal="center" vertical="center"/>
    </xf>
    <xf numFmtId="0" fontId="35" fillId="0" borderId="97" xfId="490" quotePrefix="1" applyFont="1" applyFill="1" applyBorder="1" applyAlignment="1">
      <alignment horizontal="center" vertical="center"/>
    </xf>
    <xf numFmtId="0" fontId="35" fillId="0" borderId="61" xfId="490" quotePrefix="1" applyFont="1" applyFill="1" applyBorder="1" applyAlignment="1">
      <alignment horizontal="center" vertical="center"/>
    </xf>
    <xf numFmtId="0" fontId="35" fillId="0" borderId="98" xfId="490" quotePrefix="1" applyFont="1" applyFill="1" applyBorder="1" applyAlignment="1">
      <alignment horizontal="center" vertical="center"/>
    </xf>
    <xf numFmtId="0" fontId="35" fillId="0" borderId="0" xfId="490" applyFont="1" applyFill="1"/>
    <xf numFmtId="0" fontId="17" fillId="0" borderId="92" xfId="490" applyFont="1" applyFill="1" applyBorder="1"/>
    <xf numFmtId="0" fontId="26" fillId="0" borderId="2" xfId="490" applyFont="1" applyFill="1" applyBorder="1"/>
    <xf numFmtId="209" fontId="26" fillId="0" borderId="1" xfId="490" applyNumberFormat="1" applyFont="1" applyFill="1" applyBorder="1" applyAlignment="1"/>
    <xf numFmtId="209" fontId="26" fillId="0" borderId="5" xfId="490" applyNumberFormat="1" applyFont="1" applyFill="1" applyBorder="1" applyAlignment="1"/>
    <xf numFmtId="209" fontId="26" fillId="0" borderId="8" xfId="490" applyNumberFormat="1" applyFont="1" applyFill="1" applyBorder="1" applyAlignment="1"/>
    <xf numFmtId="209" fontId="26" fillId="0" borderId="100" xfId="490" applyNumberFormat="1" applyFont="1" applyFill="1" applyBorder="1" applyAlignment="1"/>
    <xf numFmtId="164" fontId="35" fillId="0" borderId="0" xfId="490" applyNumberFormat="1" applyFont="1" applyFill="1"/>
    <xf numFmtId="0" fontId="17" fillId="0" borderId="27" xfId="490" applyFont="1" applyFill="1" applyBorder="1"/>
    <xf numFmtId="0" fontId="26" fillId="0" borderId="0" xfId="490" applyFont="1" applyFill="1" applyBorder="1"/>
    <xf numFmtId="209" fontId="26" fillId="0" borderId="6" xfId="490" applyNumberFormat="1" applyFont="1" applyFill="1" applyBorder="1" applyAlignment="1"/>
    <xf numFmtId="209" fontId="26" fillId="0" borderId="31" xfId="490" applyNumberFormat="1" applyFont="1" applyFill="1" applyBorder="1" applyAlignment="1"/>
    <xf numFmtId="0" fontId="17" fillId="0" borderId="48" xfId="490" applyFont="1" applyFill="1" applyBorder="1"/>
    <xf numFmtId="0" fontId="26" fillId="0" borderId="4" xfId="490" applyFont="1" applyFill="1" applyBorder="1"/>
    <xf numFmtId="209" fontId="26" fillId="0" borderId="3" xfId="490" applyNumberFormat="1" applyFont="1" applyFill="1" applyBorder="1" applyAlignment="1"/>
    <xf numFmtId="209" fontId="26" fillId="0" borderId="7" xfId="490" applyNumberFormat="1" applyFont="1" applyFill="1" applyBorder="1" applyAlignment="1"/>
    <xf numFmtId="209" fontId="26" fillId="0" borderId="51" xfId="490" applyNumberFormat="1" applyFont="1" applyFill="1" applyBorder="1" applyAlignment="1"/>
    <xf numFmtId="0" fontId="19" fillId="0" borderId="92" xfId="490" applyFont="1" applyFill="1" applyBorder="1"/>
    <xf numFmtId="0" fontId="35" fillId="0" borderId="2" xfId="490" applyFont="1" applyFill="1" applyBorder="1" applyAlignment="1">
      <alignment vertical="center"/>
    </xf>
    <xf numFmtId="209" fontId="35" fillId="0" borderId="1" xfId="490" applyNumberFormat="1" applyFont="1" applyFill="1" applyBorder="1" applyAlignment="1">
      <alignment vertical="center"/>
    </xf>
    <xf numFmtId="209" fontId="35" fillId="0" borderId="8" xfId="490" applyNumberFormat="1" applyFont="1" applyFill="1" applyBorder="1" applyAlignment="1">
      <alignment vertical="center"/>
    </xf>
    <xf numFmtId="209" fontId="35" fillId="0" borderId="100" xfId="490" applyNumberFormat="1" applyFont="1" applyFill="1" applyBorder="1" applyAlignment="1">
      <alignment vertical="center"/>
    </xf>
    <xf numFmtId="0" fontId="17" fillId="0" borderId="17" xfId="490" applyFont="1" applyFill="1" applyBorder="1"/>
    <xf numFmtId="0" fontId="17" fillId="0" borderId="20" xfId="490" applyFont="1" applyFill="1" applyBorder="1"/>
    <xf numFmtId="0" fontId="17" fillId="0" borderId="18" xfId="490" applyFont="1" applyFill="1" applyBorder="1"/>
    <xf numFmtId="0" fontId="17" fillId="0" borderId="63" xfId="490" applyFont="1" applyFill="1" applyBorder="1"/>
    <xf numFmtId="0" fontId="17" fillId="0" borderId="30" xfId="490" applyFont="1" applyFill="1" applyBorder="1"/>
    <xf numFmtId="202" fontId="24" fillId="0" borderId="0" xfId="490" quotePrefix="1" applyNumberFormat="1" applyFont="1" applyFill="1" applyAlignment="1">
      <alignment horizontal="right"/>
    </xf>
    <xf numFmtId="209" fontId="25" fillId="0" borderId="0" xfId="490" applyNumberFormat="1" applyFont="1" applyFill="1"/>
    <xf numFmtId="0" fontId="25" fillId="0" borderId="0" xfId="490" applyFont="1" applyFill="1" applyAlignment="1">
      <alignment horizontal="right"/>
    </xf>
    <xf numFmtId="209" fontId="26" fillId="0" borderId="0" xfId="490" applyNumberFormat="1" applyFont="1" applyFill="1"/>
    <xf numFmtId="3" fontId="23" fillId="0" borderId="0" xfId="10" applyNumberFormat="1" applyFont="1" applyFill="1" applyBorder="1" applyAlignment="1">
      <alignment horizontal="center"/>
    </xf>
    <xf numFmtId="2" fontId="26" fillId="0" borderId="0" xfId="490" applyNumberFormat="1" applyFont="1" applyFill="1"/>
    <xf numFmtId="0" fontId="26" fillId="0" borderId="0" xfId="494" applyFont="1" applyFill="1"/>
    <xf numFmtId="0" fontId="26" fillId="0" borderId="0" xfId="494" applyFont="1" applyFill="1" applyAlignment="1">
      <alignment horizontal="right"/>
    </xf>
    <xf numFmtId="0" fontId="19" fillId="0" borderId="0" xfId="494" quotePrefix="1" applyFont="1" applyFill="1" applyAlignment="1">
      <alignment horizontal="left"/>
    </xf>
    <xf numFmtId="0" fontId="43" fillId="0" borderId="0" xfId="494" applyFont="1" applyFill="1" applyAlignment="1">
      <alignment horizontal="right"/>
    </xf>
    <xf numFmtId="0" fontId="43" fillId="0" borderId="0" xfId="494" applyFont="1" applyFill="1"/>
    <xf numFmtId="0" fontId="17" fillId="0" borderId="0" xfId="494" applyFont="1" applyFill="1" applyBorder="1"/>
    <xf numFmtId="0" fontId="19" fillId="0" borderId="0" xfId="494" applyFont="1" applyFill="1" applyBorder="1" applyAlignment="1">
      <alignment horizontal="centerContinuous"/>
    </xf>
    <xf numFmtId="0" fontId="26" fillId="0" borderId="27" xfId="494" applyFont="1" applyFill="1" applyBorder="1"/>
    <xf numFmtId="0" fontId="35" fillId="0" borderId="41" xfId="494" applyFont="1" applyFill="1" applyBorder="1" applyAlignment="1">
      <alignment horizontal="left"/>
    </xf>
    <xf numFmtId="0" fontId="26" fillId="0" borderId="5" xfId="494" quotePrefix="1" applyNumberFormat="1" applyFont="1" applyFill="1" applyBorder="1" applyAlignment="1">
      <alignment horizontal="center"/>
    </xf>
    <xf numFmtId="211" fontId="26" fillId="0" borderId="5" xfId="494" applyNumberFormat="1" applyFont="1" applyFill="1" applyBorder="1"/>
    <xf numFmtId="211" fontId="26" fillId="0" borderId="31" xfId="494" applyNumberFormat="1" applyFont="1" applyFill="1" applyBorder="1" applyAlignment="1">
      <alignment horizontal="right"/>
    </xf>
    <xf numFmtId="211" fontId="17" fillId="0" borderId="0" xfId="494" applyNumberFormat="1" applyFont="1" applyFill="1" applyBorder="1"/>
    <xf numFmtId="0" fontId="35" fillId="0" borderId="41" xfId="494" quotePrefix="1" applyFont="1" applyFill="1" applyBorder="1" applyAlignment="1">
      <alignment horizontal="left"/>
    </xf>
    <xf numFmtId="211" fontId="26" fillId="0" borderId="5" xfId="494" quotePrefix="1" applyNumberFormat="1" applyFont="1" applyFill="1" applyBorder="1" applyAlignment="1">
      <alignment horizontal="center"/>
    </xf>
    <xf numFmtId="0" fontId="17" fillId="0" borderId="17" xfId="494" applyFont="1" applyFill="1" applyBorder="1"/>
    <xf numFmtId="0" fontId="17" fillId="0" borderId="35" xfId="494" applyFont="1" applyFill="1" applyBorder="1"/>
    <xf numFmtId="0" fontId="17" fillId="0" borderId="18" xfId="494" applyFont="1" applyFill="1" applyBorder="1"/>
    <xf numFmtId="0" fontId="17" fillId="0" borderId="30" xfId="494" applyFont="1" applyFill="1" applyBorder="1"/>
    <xf numFmtId="0" fontId="26" fillId="0" borderId="0" xfId="494" quotePrefix="1" applyFont="1" applyFill="1" applyAlignment="1">
      <alignment horizontal="right"/>
    </xf>
    <xf numFmtId="0" fontId="26" fillId="0" borderId="0" xfId="494" applyFont="1" applyFill="1" applyBorder="1"/>
    <xf numFmtId="0" fontId="17" fillId="0" borderId="0" xfId="494" applyFont="1" applyFill="1" applyBorder="1" applyAlignment="1">
      <alignment horizontal="right"/>
    </xf>
    <xf numFmtId="0" fontId="102" fillId="0" borderId="0" xfId="493" applyFont="1" applyFill="1" applyAlignment="1">
      <alignment horizontal="right"/>
    </xf>
    <xf numFmtId="0" fontId="25" fillId="0" borderId="0" xfId="493" applyFont="1" applyFill="1"/>
    <xf numFmtId="0" fontId="22" fillId="0" borderId="0" xfId="494" applyFont="1" applyFill="1" applyAlignment="1">
      <alignment vertical="center"/>
    </xf>
    <xf numFmtId="0" fontId="17" fillId="0" borderId="0" xfId="494" applyFont="1" applyFill="1"/>
    <xf numFmtId="0" fontId="17" fillId="0" borderId="0" xfId="494" applyFont="1" applyFill="1" applyAlignment="1">
      <alignment horizontal="right"/>
    </xf>
    <xf numFmtId="0" fontId="35" fillId="0" borderId="21" xfId="494" applyFont="1" applyFill="1" applyBorder="1" applyAlignment="1">
      <alignment horizontal="center"/>
    </xf>
    <xf numFmtId="0" fontId="35" fillId="0" borderId="32" xfId="494" applyFont="1" applyFill="1" applyBorder="1" applyAlignment="1">
      <alignment horizontal="center"/>
    </xf>
    <xf numFmtId="0" fontId="26" fillId="0" borderId="17" xfId="494" applyFont="1" applyFill="1" applyBorder="1" applyAlignment="1">
      <alignment horizontal="right"/>
    </xf>
    <xf numFmtId="0" fontId="26" fillId="0" borderId="30" xfId="494" applyFont="1" applyFill="1" applyBorder="1" applyAlignment="1">
      <alignment horizontal="right"/>
    </xf>
    <xf numFmtId="0" fontId="35" fillId="0" borderId="12" xfId="494" applyNumberFormat="1" applyFont="1" applyFill="1" applyBorder="1" applyAlignment="1">
      <alignment horizontal="left" indent="2"/>
    </xf>
    <xf numFmtId="0" fontId="35" fillId="0" borderId="23" xfId="494" applyNumberFormat="1" applyFont="1" applyFill="1" applyBorder="1" applyAlignment="1">
      <alignment horizontal="left"/>
    </xf>
    <xf numFmtId="0" fontId="26" fillId="0" borderId="41" xfId="494" applyFont="1" applyFill="1" applyBorder="1" applyAlignment="1">
      <alignment horizontal="center"/>
    </xf>
    <xf numFmtId="0" fontId="26" fillId="0" borderId="28" xfId="494" applyFont="1" applyFill="1" applyBorder="1" applyAlignment="1">
      <alignment horizontal="center"/>
    </xf>
    <xf numFmtId="0" fontId="35" fillId="0" borderId="26" xfId="494" applyNumberFormat="1" applyFont="1" applyFill="1" applyBorder="1" applyAlignment="1">
      <alignment horizontal="left" indent="2"/>
    </xf>
    <xf numFmtId="0" fontId="35" fillId="0" borderId="28" xfId="494" applyNumberFormat="1" applyFont="1" applyFill="1" applyBorder="1" applyAlignment="1">
      <alignment horizontal="left"/>
    </xf>
    <xf numFmtId="0" fontId="26" fillId="0" borderId="17" xfId="494" applyNumberFormat="1" applyFont="1" applyFill="1" applyBorder="1"/>
    <xf numFmtId="0" fontId="26" fillId="0" borderId="19" xfId="494" applyNumberFormat="1" applyFont="1" applyFill="1" applyBorder="1"/>
    <xf numFmtId="0" fontId="26" fillId="0" borderId="40" xfId="494" applyFont="1" applyFill="1" applyBorder="1" applyAlignment="1">
      <alignment horizontal="center"/>
    </xf>
    <xf numFmtId="0" fontId="26" fillId="0" borderId="23" xfId="494" applyFont="1" applyFill="1" applyBorder="1" applyAlignment="1">
      <alignment horizontal="center"/>
    </xf>
    <xf numFmtId="0" fontId="35" fillId="0" borderId="41" xfId="494" applyFont="1" applyFill="1" applyBorder="1" applyAlignment="1">
      <alignment horizontal="center"/>
    </xf>
    <xf numFmtId="0" fontId="35" fillId="0" borderId="28" xfId="494" applyFont="1" applyFill="1" applyBorder="1" applyAlignment="1">
      <alignment horizontal="center"/>
    </xf>
    <xf numFmtId="0" fontId="26" fillId="0" borderId="35" xfId="494" applyFont="1" applyFill="1" applyBorder="1" applyAlignment="1">
      <alignment horizontal="center"/>
    </xf>
    <xf numFmtId="0" fontId="26" fillId="0" borderId="30" xfId="494" applyFont="1" applyFill="1" applyBorder="1" applyAlignment="1">
      <alignment horizontal="center"/>
    </xf>
    <xf numFmtId="202" fontId="24" fillId="0" borderId="0" xfId="494" quotePrefix="1" applyNumberFormat="1" applyFont="1" applyFill="1" applyAlignment="1">
      <alignment horizontal="right"/>
    </xf>
    <xf numFmtId="0" fontId="25" fillId="0" borderId="0" xfId="494" applyFont="1" applyFill="1"/>
    <xf numFmtId="0" fontId="25" fillId="0" borderId="0" xfId="494" applyFont="1" applyFill="1" applyBorder="1"/>
    <xf numFmtId="0" fontId="104" fillId="0" borderId="0" xfId="494" applyFont="1" applyFill="1" applyBorder="1"/>
    <xf numFmtId="202" fontId="25" fillId="0" borderId="0" xfId="494" applyNumberFormat="1" applyFont="1" applyFill="1"/>
    <xf numFmtId="0" fontId="18" fillId="0" borderId="0" xfId="0" applyFont="1"/>
    <xf numFmtId="0" fontId="19" fillId="0" borderId="0" xfId="0" quotePrefix="1" applyFont="1" applyAlignment="1">
      <alignment horizontal="left"/>
    </xf>
    <xf numFmtId="0" fontId="21" fillId="0" borderId="0" xfId="0" applyFont="1"/>
    <xf numFmtId="0" fontId="17" fillId="0" borderId="0" xfId="0" applyFont="1"/>
    <xf numFmtId="0" fontId="26" fillId="0" borderId="8" xfId="0" applyFont="1" applyBorder="1"/>
    <xf numFmtId="0" fontId="26" fillId="0" borderId="2" xfId="0" applyFont="1" applyBorder="1"/>
    <xf numFmtId="0" fontId="17" fillId="0" borderId="56" xfId="0" applyFont="1" applyBorder="1"/>
    <xf numFmtId="0" fontId="22" fillId="0" borderId="55" xfId="0" applyFont="1" applyBorder="1" applyAlignment="1">
      <alignment horizontal="center"/>
    </xf>
    <xf numFmtId="0" fontId="35" fillId="0" borderId="6" xfId="0" applyFont="1" applyBorder="1"/>
    <xf numFmtId="0" fontId="26" fillId="0" borderId="0" xfId="0" applyFont="1" applyBorder="1"/>
    <xf numFmtId="0" fontId="26" fillId="0" borderId="41" xfId="0" applyFont="1" applyBorder="1"/>
    <xf numFmtId="0" fontId="26" fillId="0" borderId="1" xfId="0" applyFont="1" applyBorder="1"/>
    <xf numFmtId="0" fontId="26" fillId="0" borderId="0" xfId="0" applyFont="1"/>
    <xf numFmtId="0" fontId="26" fillId="0" borderId="6" xfId="0" applyFont="1" applyBorder="1"/>
    <xf numFmtId="168" fontId="26" fillId="0" borderId="41" xfId="0" applyNumberFormat="1" applyFont="1" applyBorder="1"/>
    <xf numFmtId="0" fontId="17" fillId="0" borderId="41" xfId="0" applyFont="1" applyBorder="1"/>
    <xf numFmtId="168" fontId="26" fillId="0" borderId="5" xfId="0" quotePrefix="1" applyNumberFormat="1" applyFont="1" applyBorder="1"/>
    <xf numFmtId="168" fontId="26" fillId="0" borderId="41" xfId="0" quotePrefix="1" applyNumberFormat="1" applyFont="1" applyBorder="1"/>
    <xf numFmtId="0" fontId="35" fillId="0" borderId="0" xfId="0" applyFont="1" applyBorder="1"/>
    <xf numFmtId="0" fontId="26" fillId="0" borderId="0" xfId="0" quotePrefix="1" applyFont="1" applyBorder="1" applyAlignment="1">
      <alignment horizontal="left"/>
    </xf>
    <xf numFmtId="0" fontId="105" fillId="0" borderId="0" xfId="0" applyFont="1" applyBorder="1"/>
    <xf numFmtId="0" fontId="105" fillId="0" borderId="0" xfId="0" quotePrefix="1" applyFont="1" applyBorder="1" applyAlignment="1">
      <alignment horizontal="left"/>
    </xf>
    <xf numFmtId="0" fontId="30" fillId="0" borderId="41" xfId="0" applyFont="1" applyBorder="1"/>
    <xf numFmtId="212" fontId="105" fillId="0" borderId="41" xfId="0" applyNumberFormat="1" applyFont="1" applyBorder="1"/>
    <xf numFmtId="168" fontId="26" fillId="0" borderId="41" xfId="0" quotePrefix="1" applyNumberFormat="1" applyFont="1" applyBorder="1" applyAlignment="1"/>
    <xf numFmtId="168" fontId="26" fillId="0" borderId="0" xfId="0" applyNumberFormat="1" applyFont="1"/>
    <xf numFmtId="0" fontId="35" fillId="0" borderId="41" xfId="0" applyFont="1" applyBorder="1"/>
    <xf numFmtId="168" fontId="35" fillId="0" borderId="41" xfId="0" quotePrefix="1" applyNumberFormat="1" applyFont="1" applyBorder="1" applyAlignment="1"/>
    <xf numFmtId="168" fontId="35" fillId="0" borderId="41" xfId="0" applyNumberFormat="1" applyFont="1" applyBorder="1"/>
    <xf numFmtId="168" fontId="26" fillId="0" borderId="41" xfId="0" applyNumberFormat="1" applyFont="1" applyFill="1" applyBorder="1" applyAlignment="1">
      <alignment horizontal="center"/>
    </xf>
    <xf numFmtId="168" fontId="35" fillId="0" borderId="41" xfId="0" applyNumberFormat="1" applyFont="1" applyBorder="1" applyAlignment="1">
      <alignment horizontal="center"/>
    </xf>
    <xf numFmtId="0" fontId="17" fillId="0" borderId="0" xfId="0" applyFont="1" applyBorder="1"/>
    <xf numFmtId="168" fontId="26" fillId="0" borderId="41" xfId="0" applyNumberFormat="1" applyFont="1" applyFill="1" applyBorder="1"/>
    <xf numFmtId="0" fontId="26" fillId="0" borderId="0" xfId="0" applyFont="1" applyBorder="1" applyAlignment="1">
      <alignment horizontal="left"/>
    </xf>
    <xf numFmtId="168" fontId="35" fillId="0" borderId="3" xfId="0" applyNumberFormat="1" applyFont="1" applyBorder="1"/>
    <xf numFmtId="168" fontId="35" fillId="0" borderId="3" xfId="0" applyNumberFormat="1" applyFont="1" applyFill="1" applyBorder="1" applyAlignment="1">
      <alignment horizontal="center"/>
    </xf>
    <xf numFmtId="0" fontId="28" fillId="0" borderId="0" xfId="0" applyFont="1"/>
    <xf numFmtId="0" fontId="26" fillId="3" borderId="0" xfId="0" applyFont="1" applyFill="1"/>
    <xf numFmtId="0" fontId="23" fillId="0" borderId="0" xfId="0" applyFont="1"/>
    <xf numFmtId="0" fontId="26" fillId="0" borderId="0" xfId="0" applyFont="1" applyAlignment="1"/>
    <xf numFmtId="0" fontId="16" fillId="0" borderId="0" xfId="0" quotePrefix="1" applyFont="1" applyAlignment="1">
      <alignment horizontal="left"/>
    </xf>
    <xf numFmtId="0" fontId="16" fillId="0" borderId="0" xfId="0" applyFont="1"/>
    <xf numFmtId="0" fontId="19" fillId="0" borderId="21" xfId="0" applyFont="1" applyBorder="1" applyAlignment="1">
      <alignment horizontal="center" vertical="center"/>
    </xf>
    <xf numFmtId="0" fontId="19" fillId="0" borderId="40" xfId="0" applyFont="1" applyBorder="1" applyAlignment="1">
      <alignment horizontal="center" vertical="center"/>
    </xf>
    <xf numFmtId="0" fontId="19" fillId="0" borderId="22" xfId="0" applyFont="1" applyBorder="1" applyAlignment="1">
      <alignment horizontal="center" vertical="center"/>
    </xf>
    <xf numFmtId="0" fontId="19" fillId="0" borderId="22" xfId="0" quotePrefix="1" applyFont="1" applyBorder="1" applyAlignment="1">
      <alignment horizontal="center" vertical="center"/>
    </xf>
    <xf numFmtId="0" fontId="22" fillId="0" borderId="23" xfId="0" quotePrefix="1" applyFont="1" applyBorder="1" applyAlignment="1">
      <alignment horizontal="center" vertical="center"/>
    </xf>
    <xf numFmtId="0" fontId="19" fillId="0" borderId="27" xfId="0" applyFont="1" applyBorder="1" applyAlignment="1">
      <alignment horizontal="center" vertical="center"/>
    </xf>
    <xf numFmtId="0" fontId="19" fillId="0" borderId="41" xfId="0" applyFont="1" applyBorder="1" applyAlignment="1">
      <alignment horizontal="center" vertical="center"/>
    </xf>
    <xf numFmtId="0" fontId="19" fillId="0" borderId="5" xfId="0" applyFont="1" applyBorder="1" applyAlignment="1">
      <alignment horizontal="center" vertical="center"/>
    </xf>
    <xf numFmtId="0" fontId="19" fillId="0" borderId="5" xfId="0" quotePrefix="1" applyFont="1" applyBorder="1" applyAlignment="1">
      <alignment horizontal="center" vertical="center"/>
    </xf>
    <xf numFmtId="0" fontId="22" fillId="0" borderId="28" xfId="0" applyFont="1" applyBorder="1" applyAlignment="1">
      <alignment horizontal="center" vertical="center"/>
    </xf>
    <xf numFmtId="0" fontId="19" fillId="0" borderId="48" xfId="0" applyFont="1" applyBorder="1" applyAlignment="1">
      <alignment horizontal="center" vertical="center"/>
    </xf>
    <xf numFmtId="0" fontId="19" fillId="0" borderId="57" xfId="0" applyFont="1" applyBorder="1" applyAlignment="1">
      <alignment horizontal="center" vertical="center"/>
    </xf>
    <xf numFmtId="0" fontId="19" fillId="0" borderId="3" xfId="0" applyFont="1" applyBorder="1" applyAlignment="1">
      <alignment horizontal="center" vertical="center"/>
    </xf>
    <xf numFmtId="0" fontId="22" fillId="0" borderId="51" xfId="0" applyFont="1" applyBorder="1" applyAlignment="1">
      <alignment horizontal="center" vertical="center"/>
    </xf>
    <xf numFmtId="0" fontId="22" fillId="0" borderId="27" xfId="0" applyFont="1" applyBorder="1" applyAlignment="1">
      <alignment horizontal="center"/>
    </xf>
    <xf numFmtId="0" fontId="22" fillId="0" borderId="41" xfId="0" applyFont="1" applyBorder="1" applyAlignment="1">
      <alignment horizontal="center"/>
    </xf>
    <xf numFmtId="181" fontId="23" fillId="0" borderId="5" xfId="0" applyNumberFormat="1" applyFont="1" applyBorder="1"/>
    <xf numFmtId="181" fontId="23" fillId="0" borderId="5" xfId="0" applyNumberFormat="1" applyFont="1" applyBorder="1" applyAlignment="1">
      <alignment horizontal="right"/>
    </xf>
    <xf numFmtId="181" fontId="23" fillId="0" borderId="28" xfId="0" applyNumberFormat="1" applyFont="1" applyBorder="1" applyAlignment="1">
      <alignment horizontal="right"/>
    </xf>
    <xf numFmtId="0" fontId="22" fillId="0" borderId="48" xfId="0" applyFont="1" applyBorder="1" applyAlignment="1">
      <alignment horizontal="center"/>
    </xf>
    <xf numFmtId="0" fontId="22" fillId="0" borderId="57" xfId="0" applyFont="1" applyBorder="1" applyAlignment="1">
      <alignment horizontal="center"/>
    </xf>
    <xf numFmtId="0" fontId="22" fillId="0" borderId="92" xfId="0" quotePrefix="1" applyNumberFormat="1" applyFont="1" applyBorder="1" applyAlignment="1">
      <alignment horizontal="center"/>
    </xf>
    <xf numFmtId="0" fontId="22" fillId="0" borderId="2" xfId="0" applyFont="1" applyBorder="1" applyAlignment="1">
      <alignment horizontal="left"/>
    </xf>
    <xf numFmtId="181" fontId="23" fillId="0" borderId="1" xfId="0" applyNumberFormat="1" applyFont="1" applyBorder="1"/>
    <xf numFmtId="181" fontId="23" fillId="0" borderId="1" xfId="0" applyNumberFormat="1" applyFont="1" applyBorder="1" applyAlignment="1">
      <alignment horizontal="right"/>
    </xf>
    <xf numFmtId="181" fontId="23" fillId="0" borderId="93" xfId="0" applyNumberFormat="1" applyFont="1" applyBorder="1" applyAlignment="1">
      <alignment horizontal="right"/>
    </xf>
    <xf numFmtId="0" fontId="22" fillId="0" borderId="27" xfId="0" quotePrefix="1" applyNumberFormat="1" applyFont="1" applyBorder="1" applyAlignment="1">
      <alignment horizontal="center" vertical="center"/>
    </xf>
    <xf numFmtId="0" fontId="22" fillId="0" borderId="0" xfId="0" applyFont="1" applyBorder="1" applyAlignment="1">
      <alignment horizontal="left"/>
    </xf>
    <xf numFmtId="0" fontId="22" fillId="0" borderId="17" xfId="0" applyFont="1" applyBorder="1" applyAlignment="1">
      <alignment horizontal="left"/>
    </xf>
    <xf numFmtId="0" fontId="22" fillId="0" borderId="20" xfId="0" applyFont="1" applyBorder="1" applyAlignment="1">
      <alignment horizontal="left"/>
    </xf>
    <xf numFmtId="181" fontId="23" fillId="0" borderId="18" xfId="0" applyNumberFormat="1" applyFont="1" applyBorder="1"/>
    <xf numFmtId="181" fontId="23" fillId="0" borderId="19" xfId="0" applyNumberFormat="1" applyFont="1" applyBorder="1" applyAlignment="1">
      <alignment horizontal="right"/>
    </xf>
    <xf numFmtId="181" fontId="17" fillId="0" borderId="0" xfId="0" applyNumberFormat="1" applyFont="1"/>
    <xf numFmtId="0" fontId="21" fillId="0" borderId="0" xfId="0" applyFont="1" applyAlignment="1">
      <alignment horizontal="center"/>
    </xf>
    <xf numFmtId="0" fontId="21" fillId="0" borderId="0" xfId="0" applyFont="1" applyBorder="1" applyAlignment="1"/>
    <xf numFmtId="0" fontId="26" fillId="0" borderId="0" xfId="0" applyFont="1" applyAlignment="1">
      <alignment horizontal="center"/>
    </xf>
    <xf numFmtId="0" fontId="26" fillId="0" borderId="0" xfId="0" applyFont="1" applyBorder="1" applyAlignment="1"/>
    <xf numFmtId="0" fontId="19" fillId="0" borderId="23" xfId="0" applyFont="1" applyBorder="1" applyAlignment="1">
      <alignment horizontal="center" vertical="center"/>
    </xf>
    <xf numFmtId="0" fontId="19" fillId="0" borderId="49" xfId="0" applyFont="1" applyBorder="1" applyAlignment="1">
      <alignment horizontal="center" vertical="center"/>
    </xf>
    <xf numFmtId="0" fontId="19" fillId="0" borderId="101" xfId="0" applyFont="1" applyBorder="1" applyAlignment="1">
      <alignment horizontal="center" vertical="center" textRotation="90"/>
    </xf>
    <xf numFmtId="0" fontId="19" fillId="0" borderId="9" xfId="0" applyFont="1" applyBorder="1" applyAlignment="1">
      <alignment horizontal="center" vertical="center" textRotation="90"/>
    </xf>
    <xf numFmtId="0" fontId="22" fillId="0" borderId="11" xfId="0" quotePrefix="1" applyFont="1" applyBorder="1" applyAlignment="1">
      <alignment horizontal="center" vertical="center" textRotation="90"/>
    </xf>
    <xf numFmtId="0" fontId="19" fillId="0" borderId="11" xfId="0" applyFont="1" applyBorder="1" applyAlignment="1">
      <alignment horizontal="center" vertical="center" textRotation="90"/>
    </xf>
    <xf numFmtId="0" fontId="19" fillId="0" borderId="11" xfId="0" quotePrefix="1" applyFont="1" applyBorder="1" applyAlignment="1">
      <alignment horizontal="center" vertical="center" textRotation="90"/>
    </xf>
    <xf numFmtId="0" fontId="19" fillId="0" borderId="102" xfId="0" applyFont="1" applyBorder="1" applyAlignment="1">
      <alignment horizontal="center" vertical="center" textRotation="90"/>
    </xf>
    <xf numFmtId="0" fontId="19" fillId="0" borderId="0" xfId="0" applyFont="1" applyBorder="1" applyAlignment="1">
      <alignment horizontal="right" vertical="center" textRotation="90"/>
    </xf>
    <xf numFmtId="0" fontId="19" fillId="0" borderId="0" xfId="0" applyFont="1" applyBorder="1" applyAlignment="1">
      <alignment horizontal="left" vertical="center" textRotation="90"/>
    </xf>
    <xf numFmtId="0" fontId="19" fillId="0" borderId="27" xfId="0" applyFont="1" applyBorder="1" applyAlignment="1">
      <alignment horizontal="center"/>
    </xf>
    <xf numFmtId="0" fontId="19" fillId="0" borderId="28" xfId="0" applyFont="1" applyBorder="1" applyAlignment="1">
      <alignment horizontal="center"/>
    </xf>
    <xf numFmtId="166" fontId="17" fillId="0" borderId="5" xfId="0" applyNumberFormat="1" applyFont="1" applyFill="1" applyBorder="1" applyAlignment="1">
      <alignment horizontal="center"/>
    </xf>
    <xf numFmtId="166" fontId="17" fillId="0" borderId="31" xfId="0" applyNumberFormat="1" applyFont="1" applyBorder="1" applyAlignment="1">
      <alignment horizontal="center"/>
    </xf>
    <xf numFmtId="0" fontId="35" fillId="0" borderId="93" xfId="0" quotePrefix="1" applyFont="1" applyBorder="1" applyAlignment="1">
      <alignment horizontal="left"/>
    </xf>
    <xf numFmtId="166" fontId="17" fillId="0" borderId="65" xfId="0" quotePrefix="1" applyNumberFormat="1" applyFont="1" applyBorder="1" applyAlignment="1">
      <alignment horizontal="center"/>
    </xf>
    <xf numFmtId="166" fontId="17" fillId="0" borderId="1" xfId="0" applyNumberFormat="1" applyFont="1" applyBorder="1" applyAlignment="1">
      <alignment horizontal="center"/>
    </xf>
    <xf numFmtId="166" fontId="17" fillId="0" borderId="1" xfId="0" quotePrefix="1" applyNumberFormat="1" applyFont="1" applyBorder="1" applyAlignment="1">
      <alignment horizontal="center"/>
    </xf>
    <xf numFmtId="166" fontId="17" fillId="0" borderId="100" xfId="0" applyNumberFormat="1" applyFont="1" applyBorder="1" applyAlignment="1">
      <alignment horizontal="center"/>
    </xf>
    <xf numFmtId="0" fontId="35" fillId="0" borderId="28" xfId="0" quotePrefix="1" applyFont="1" applyBorder="1" applyAlignment="1">
      <alignment horizontal="left"/>
    </xf>
    <xf numFmtId="166" fontId="17" fillId="0" borderId="29" xfId="0" quotePrefix="1" applyNumberFormat="1" applyFont="1" applyBorder="1" applyAlignment="1">
      <alignment horizontal="center"/>
    </xf>
    <xf numFmtId="166" fontId="17" fillId="0" borderId="5" xfId="0" quotePrefix="1" applyNumberFormat="1" applyFont="1" applyBorder="1" applyAlignment="1">
      <alignment horizontal="center"/>
    </xf>
    <xf numFmtId="0" fontId="35" fillId="0" borderId="19" xfId="0" quotePrefix="1" applyFont="1" applyBorder="1" applyAlignment="1">
      <alignment horizontal="left"/>
    </xf>
    <xf numFmtId="166" fontId="17" fillId="0" borderId="33" xfId="0" quotePrefix="1" applyNumberFormat="1" applyFont="1" applyBorder="1" applyAlignment="1">
      <alignment horizontal="center"/>
    </xf>
    <xf numFmtId="166" fontId="17" fillId="0" borderId="18" xfId="0" applyNumberFormat="1" applyFont="1" applyBorder="1" applyAlignment="1">
      <alignment horizontal="center"/>
    </xf>
    <xf numFmtId="166" fontId="17" fillId="0" borderId="30" xfId="0" applyNumberFormat="1" applyFont="1" applyBorder="1" applyAlignment="1">
      <alignment horizontal="center"/>
    </xf>
    <xf numFmtId="0" fontId="19" fillId="0" borderId="0" xfId="0" applyFont="1" applyBorder="1" applyAlignment="1">
      <alignment horizontal="left"/>
    </xf>
    <xf numFmtId="0" fontId="35" fillId="0" borderId="0" xfId="0" quotePrefix="1" applyFont="1" applyBorder="1" applyAlignment="1">
      <alignment horizontal="left"/>
    </xf>
    <xf numFmtId="166" fontId="17" fillId="0" borderId="0" xfId="0" quotePrefix="1" applyNumberFormat="1" applyFont="1" applyBorder="1" applyAlignment="1">
      <alignment horizontal="right"/>
    </xf>
    <xf numFmtId="0" fontId="26" fillId="0" borderId="0" xfId="0" applyFont="1" applyAlignment="1">
      <alignment horizontal="left"/>
    </xf>
    <xf numFmtId="0" fontId="17" fillId="0" borderId="0" xfId="0" quotePrefix="1" applyFont="1" applyAlignment="1">
      <alignment horizontal="left"/>
    </xf>
    <xf numFmtId="0" fontId="17" fillId="0" borderId="0" xfId="0" applyFont="1" applyAlignment="1">
      <alignment horizontal="center"/>
    </xf>
    <xf numFmtId="0" fontId="17" fillId="0" borderId="0" xfId="0" applyFont="1" applyBorder="1" applyAlignment="1"/>
    <xf numFmtId="0" fontId="26" fillId="0" borderId="0" xfId="8" applyFont="1" applyFill="1" applyAlignment="1">
      <alignment horizontal="right" vertical="center"/>
    </xf>
    <xf numFmtId="0" fontId="26" fillId="0" borderId="0" xfId="8" applyFont="1" applyFill="1" applyAlignment="1">
      <alignment horizontal="justify" vertical="center" wrapText="1"/>
    </xf>
    <xf numFmtId="0" fontId="40" fillId="0" borderId="0" xfId="6" applyFont="1" applyFill="1" applyAlignment="1">
      <alignment horizontal="justify" vertical="center" wrapText="1"/>
    </xf>
    <xf numFmtId="0" fontId="26" fillId="0" borderId="0" xfId="8" applyFont="1" applyFill="1" applyAlignment="1">
      <alignment horizontal="left" vertical="center"/>
    </xf>
    <xf numFmtId="0" fontId="41" fillId="0" borderId="0" xfId="8" applyFont="1" applyFill="1" applyAlignment="1">
      <alignment horizontal="centerContinuous" vertical="center"/>
    </xf>
    <xf numFmtId="0" fontId="26" fillId="0" borderId="0" xfId="8" applyFont="1" applyFill="1" applyAlignment="1">
      <alignment horizontal="centerContinuous" vertical="center"/>
    </xf>
    <xf numFmtId="0" fontId="26" fillId="0" borderId="0" xfId="8" applyFont="1" applyFill="1" applyAlignment="1">
      <alignment horizontal="justify" vertical="center"/>
    </xf>
    <xf numFmtId="0" fontId="26" fillId="0" borderId="0" xfId="8" applyFont="1" applyFill="1" applyAlignment="1">
      <alignment vertical="center" wrapText="1"/>
    </xf>
    <xf numFmtId="0" fontId="26" fillId="0" borderId="0" xfId="7" applyFont="1" applyFill="1" applyAlignment="1">
      <alignment horizontal="right" vertical="center"/>
    </xf>
    <xf numFmtId="0" fontId="26" fillId="0" borderId="0" xfId="7" quotePrefix="1" applyFont="1" applyFill="1" applyAlignment="1">
      <alignment horizontal="justify" vertical="center" wrapText="1"/>
    </xf>
    <xf numFmtId="0" fontId="106" fillId="0" borderId="0" xfId="8" applyFont="1" applyFill="1" applyAlignment="1">
      <alignment horizontal="justify" vertical="center" wrapText="1"/>
    </xf>
    <xf numFmtId="0" fontId="26" fillId="0" borderId="0" xfId="8" quotePrefix="1" applyFont="1" applyFill="1" applyAlignment="1">
      <alignment horizontal="justify" vertical="center" wrapText="1"/>
    </xf>
    <xf numFmtId="0" fontId="26" fillId="0" borderId="0" xfId="8" applyFont="1" applyFill="1" applyAlignment="1">
      <alignment horizontal="right" vertical="center" wrapText="1"/>
    </xf>
    <xf numFmtId="0" fontId="41" fillId="0" borderId="0" xfId="8" applyFont="1" applyFill="1" applyAlignment="1">
      <alignment horizontal="right" vertical="center"/>
    </xf>
    <xf numFmtId="0" fontId="26" fillId="0" borderId="0" xfId="8" applyFont="1" applyFill="1" applyAlignment="1">
      <alignment horizontal="left" vertical="center" wrapText="1"/>
    </xf>
    <xf numFmtId="0" fontId="35" fillId="0" borderId="0" xfId="8" applyFont="1" applyFill="1" applyAlignment="1">
      <alignment vertical="center"/>
    </xf>
    <xf numFmtId="0" fontId="22" fillId="0" borderId="0" xfId="418" applyFont="1" applyFill="1" applyAlignment="1">
      <alignment vertical="center"/>
    </xf>
    <xf numFmtId="0" fontId="22" fillId="0" borderId="0" xfId="418" applyFont="1" applyFill="1"/>
    <xf numFmtId="213" fontId="22" fillId="0" borderId="0" xfId="495" applyNumberFormat="1" applyFont="1" applyFill="1" applyAlignment="1">
      <alignment horizontal="right"/>
    </xf>
    <xf numFmtId="0" fontId="19" fillId="0" borderId="0" xfId="418" quotePrefix="1" applyFont="1" applyFill="1" applyAlignment="1">
      <alignment horizontal="right"/>
    </xf>
    <xf numFmtId="0" fontId="22" fillId="0" borderId="11" xfId="418" applyFont="1" applyFill="1" applyBorder="1" applyAlignment="1">
      <alignment horizontal="center" vertical="center" wrapText="1"/>
    </xf>
    <xf numFmtId="0" fontId="35" fillId="0" borderId="11" xfId="418" applyFont="1" applyFill="1" applyBorder="1" applyAlignment="1">
      <alignment horizontal="center" vertical="center" wrapText="1"/>
    </xf>
    <xf numFmtId="0" fontId="22" fillId="0" borderId="11" xfId="495" applyNumberFormat="1" applyFont="1" applyFill="1" applyBorder="1" applyAlignment="1">
      <alignment horizontal="center" vertical="center" wrapText="1"/>
    </xf>
    <xf numFmtId="0" fontId="23" fillId="0" borderId="0" xfId="418" applyFont="1" applyFill="1"/>
    <xf numFmtId="49" fontId="22" fillId="0" borderId="5" xfId="418" applyNumberFormat="1" applyFont="1" applyFill="1" applyBorder="1" applyAlignment="1" applyProtection="1">
      <alignment horizontal="center"/>
    </xf>
    <xf numFmtId="0" fontId="35" fillId="0" borderId="5" xfId="418" applyFont="1" applyFill="1" applyBorder="1" applyAlignment="1" applyProtection="1">
      <alignment horizontal="left"/>
    </xf>
    <xf numFmtId="0" fontId="23" fillId="0" borderId="5" xfId="418" applyFont="1" applyFill="1" applyBorder="1"/>
    <xf numFmtId="0" fontId="23" fillId="0" borderId="1" xfId="418" applyFont="1" applyFill="1" applyBorder="1"/>
    <xf numFmtId="49" fontId="22" fillId="0" borderId="5" xfId="418" quotePrefix="1" applyNumberFormat="1" applyFont="1" applyFill="1" applyBorder="1" applyAlignment="1" applyProtection="1">
      <alignment horizontal="center"/>
    </xf>
    <xf numFmtId="0" fontId="22" fillId="0" borderId="5" xfId="418" applyFont="1" applyFill="1" applyBorder="1" applyProtection="1"/>
    <xf numFmtId="185" fontId="22" fillId="0" borderId="5" xfId="418" applyNumberFormat="1" applyFont="1" applyFill="1" applyBorder="1"/>
    <xf numFmtId="49" fontId="23" fillId="0" borderId="5" xfId="418" applyNumberFormat="1" applyFont="1" applyFill="1" applyBorder="1" applyAlignment="1" applyProtection="1">
      <alignment horizontal="center"/>
    </xf>
    <xf numFmtId="0" fontId="23" fillId="0" borderId="5" xfId="418" applyFont="1" applyFill="1" applyBorder="1" applyAlignment="1" applyProtection="1">
      <alignment horizontal="left" indent="1"/>
    </xf>
    <xf numFmtId="185" fontId="23" fillId="0" borderId="5" xfId="418" applyNumberFormat="1" applyFont="1" applyFill="1" applyBorder="1"/>
    <xf numFmtId="214" fontId="23" fillId="0" borderId="0" xfId="418" applyNumberFormat="1" applyFont="1" applyFill="1"/>
    <xf numFmtId="213" fontId="23" fillId="0" borderId="5" xfId="495" applyNumberFormat="1" applyFont="1" applyFill="1" applyBorder="1" applyAlignment="1">
      <alignment horizontal="center"/>
    </xf>
    <xf numFmtId="213" fontId="23" fillId="0" borderId="0" xfId="418" applyNumberFormat="1" applyFont="1" applyFill="1"/>
    <xf numFmtId="43" fontId="22" fillId="0" borderId="0" xfId="418" applyNumberFormat="1" applyFont="1" applyFill="1"/>
    <xf numFmtId="49" fontId="107" fillId="0" borderId="11" xfId="418" applyNumberFormat="1" applyFont="1" applyFill="1" applyBorder="1" applyAlignment="1" applyProtection="1">
      <alignment horizontal="center"/>
    </xf>
    <xf numFmtId="0" fontId="107" fillId="0" borderId="11" xfId="418" applyFont="1" applyFill="1" applyBorder="1" applyProtection="1"/>
    <xf numFmtId="185" fontId="22" fillId="0" borderId="11" xfId="418" applyNumberFormat="1" applyFont="1" applyFill="1" applyBorder="1"/>
    <xf numFmtId="185" fontId="22" fillId="0" borderId="0" xfId="418" applyNumberFormat="1" applyFont="1" applyFill="1"/>
    <xf numFmtId="0" fontId="108" fillId="0" borderId="5" xfId="418" applyFont="1" applyFill="1" applyBorder="1" applyAlignment="1" applyProtection="1">
      <alignment horizontal="left"/>
    </xf>
    <xf numFmtId="43" fontId="23" fillId="0" borderId="0" xfId="418" applyNumberFormat="1" applyFont="1" applyFill="1"/>
    <xf numFmtId="185" fontId="107" fillId="0" borderId="11" xfId="418" applyNumberFormat="1" applyFont="1" applyFill="1" applyBorder="1" applyAlignment="1">
      <alignment horizontal="center"/>
    </xf>
    <xf numFmtId="185" fontId="23" fillId="0" borderId="0" xfId="418" applyNumberFormat="1" applyFont="1" applyFill="1"/>
    <xf numFmtId="49" fontId="22" fillId="0" borderId="5" xfId="418" applyNumberFormat="1" applyFont="1" applyFill="1" applyBorder="1" applyAlignment="1" applyProtection="1">
      <alignment horizontal="center" vertical="top" wrapText="1"/>
    </xf>
    <xf numFmtId="0" fontId="35" fillId="0" borderId="5" xfId="418" applyFont="1" applyFill="1" applyBorder="1" applyAlignment="1" applyProtection="1">
      <alignment wrapText="1"/>
    </xf>
    <xf numFmtId="213" fontId="23" fillId="0" borderId="5" xfId="495" quotePrefix="1" applyNumberFormat="1" applyFont="1" applyFill="1" applyBorder="1" applyAlignment="1">
      <alignment horizontal="right"/>
    </xf>
    <xf numFmtId="213" fontId="22" fillId="0" borderId="5" xfId="495" quotePrefix="1" applyNumberFormat="1" applyFont="1" applyFill="1" applyBorder="1" applyAlignment="1">
      <alignment horizontal="right"/>
    </xf>
    <xf numFmtId="214" fontId="22" fillId="0" borderId="0" xfId="418" applyNumberFormat="1" applyFont="1" applyFill="1"/>
    <xf numFmtId="185" fontId="23" fillId="0" borderId="5" xfId="418" applyNumberFormat="1" applyFont="1" applyFill="1" applyBorder="1" applyAlignment="1" applyProtection="1">
      <alignment horizontal="right"/>
      <protection locked="0"/>
    </xf>
    <xf numFmtId="49" fontId="23" fillId="0" borderId="3" xfId="418" applyNumberFormat="1" applyFont="1" applyFill="1" applyBorder="1" applyAlignment="1" applyProtection="1">
      <alignment horizontal="center"/>
    </xf>
    <xf numFmtId="0" fontId="23" fillId="0" borderId="3" xfId="418" applyFont="1" applyFill="1" applyBorder="1" applyAlignment="1" applyProtection="1">
      <alignment horizontal="left" indent="1"/>
    </xf>
    <xf numFmtId="185" fontId="23" fillId="0" borderId="3" xfId="418" applyNumberFormat="1" applyFont="1" applyFill="1" applyBorder="1" applyAlignment="1" applyProtection="1">
      <alignment horizontal="right"/>
      <protection locked="0"/>
    </xf>
    <xf numFmtId="185" fontId="23" fillId="0" borderId="3" xfId="418" applyNumberFormat="1" applyFont="1" applyFill="1" applyBorder="1"/>
    <xf numFmtId="0" fontId="23" fillId="0" borderId="0" xfId="418" applyFont="1" applyFill="1" applyBorder="1" applyAlignment="1" applyProtection="1"/>
    <xf numFmtId="0" fontId="36" fillId="0" borderId="0" xfId="418" applyFont="1" applyFill="1"/>
    <xf numFmtId="49" fontId="22" fillId="0" borderId="0" xfId="418" applyNumberFormat="1" applyFont="1" applyFill="1" applyAlignment="1" applyProtection="1">
      <alignment horizontal="left" vertical="center"/>
    </xf>
    <xf numFmtId="0" fontId="22" fillId="0" borderId="11" xfId="418" applyFont="1" applyFill="1" applyBorder="1" applyAlignment="1" applyProtection="1">
      <alignment horizontal="center" vertical="center" wrapText="1"/>
    </xf>
    <xf numFmtId="0" fontId="35" fillId="0" borderId="10" xfId="418" applyFont="1" applyFill="1" applyBorder="1" applyAlignment="1" applyProtection="1">
      <alignment horizontal="center" vertical="center" wrapText="1"/>
    </xf>
    <xf numFmtId="165" fontId="22" fillId="0" borderId="0" xfId="418" applyNumberFormat="1" applyFont="1" applyFill="1"/>
    <xf numFmtId="0" fontId="23" fillId="0" borderId="0" xfId="418" applyFont="1" applyFill="1" applyProtection="1"/>
    <xf numFmtId="0" fontId="23" fillId="0" borderId="0" xfId="10" applyFont="1" applyFill="1" applyAlignment="1"/>
    <xf numFmtId="0" fontId="22" fillId="0" borderId="0" xfId="10" applyFont="1" applyFill="1" applyAlignment="1"/>
    <xf numFmtId="0" fontId="22" fillId="0" borderId="11" xfId="10" applyFont="1" applyFill="1" applyBorder="1" applyAlignment="1">
      <alignment horizontal="center" vertical="center" wrapText="1"/>
    </xf>
    <xf numFmtId="0" fontId="35" fillId="0" borderId="11" xfId="15" applyFont="1" applyFill="1" applyBorder="1" applyAlignment="1">
      <alignment horizontal="center" vertical="center" wrapText="1"/>
    </xf>
    <xf numFmtId="0" fontId="22" fillId="0" borderId="11" xfId="496" applyNumberFormat="1" applyFont="1" applyFill="1" applyBorder="1" applyAlignment="1">
      <alignment horizontal="center" vertical="center" wrapText="1"/>
    </xf>
    <xf numFmtId="185" fontId="23" fillId="0" borderId="0" xfId="10" applyNumberFormat="1" applyFont="1" applyFill="1" applyAlignment="1"/>
    <xf numFmtId="0" fontId="23" fillId="0" borderId="0" xfId="10" applyFont="1" applyFill="1" applyBorder="1" applyAlignment="1" applyProtection="1"/>
    <xf numFmtId="0" fontId="23" fillId="0" borderId="0" xfId="10" applyFont="1" applyFill="1"/>
    <xf numFmtId="185" fontId="23" fillId="0" borderId="0" xfId="10" applyNumberFormat="1" applyFont="1" applyFill="1"/>
    <xf numFmtId="0" fontId="18" fillId="0" borderId="0" xfId="8" applyFont="1" applyFill="1"/>
    <xf numFmtId="0" fontId="22" fillId="0" borderId="0" xfId="8" quotePrefix="1" applyFont="1" applyFill="1"/>
    <xf numFmtId="0" fontId="23" fillId="0" borderId="8" xfId="8" applyFont="1" applyFill="1" applyBorder="1" applyAlignment="1">
      <alignment vertical="center"/>
    </xf>
    <xf numFmtId="0" fontId="23" fillId="0" borderId="2" xfId="8" applyFont="1" applyFill="1" applyBorder="1" applyAlignment="1">
      <alignment horizontal="center" vertical="center"/>
    </xf>
    <xf numFmtId="0" fontId="23" fillId="0" borderId="2" xfId="8" applyFont="1" applyFill="1" applyBorder="1" applyAlignment="1">
      <alignment vertical="center"/>
    </xf>
    <xf numFmtId="184" fontId="26" fillId="0" borderId="0" xfId="8" applyNumberFormat="1" applyFont="1" applyFill="1" applyBorder="1" applyAlignment="1">
      <alignment horizontal="centerContinuous" vertical="center"/>
    </xf>
    <xf numFmtId="0" fontId="23" fillId="0" borderId="0" xfId="8" applyFont="1" applyFill="1" applyAlignment="1">
      <alignment vertical="center"/>
    </xf>
    <xf numFmtId="0" fontId="26" fillId="0" borderId="6" xfId="8" applyFont="1" applyFill="1" applyBorder="1" applyAlignment="1"/>
    <xf numFmtId="0" fontId="35" fillId="0" borderId="0" xfId="8" quotePrefix="1" applyFont="1" applyFill="1" applyBorder="1" applyAlignment="1">
      <alignment horizontal="center"/>
    </xf>
    <xf numFmtId="0" fontId="26" fillId="0" borderId="0" xfId="8" applyFont="1" applyFill="1" applyBorder="1" applyAlignment="1"/>
    <xf numFmtId="168" fontId="26" fillId="0" borderId="1" xfId="8" applyNumberFormat="1" applyFont="1" applyFill="1" applyBorder="1" applyAlignment="1">
      <alignment horizontal="center"/>
    </xf>
    <xf numFmtId="184" fontId="26" fillId="0" borderId="41" xfId="8" applyNumberFormat="1" applyFont="1" applyFill="1" applyBorder="1" applyAlignment="1">
      <alignment horizontal="center"/>
    </xf>
    <xf numFmtId="0" fontId="23" fillId="0" borderId="0" xfId="8" applyFont="1" applyFill="1"/>
    <xf numFmtId="168" fontId="26" fillId="0" borderId="5" xfId="8" quotePrefix="1" applyNumberFormat="1" applyFont="1" applyFill="1" applyBorder="1" applyAlignment="1">
      <alignment horizontal="center" vertical="center"/>
    </xf>
    <xf numFmtId="184" fontId="26" fillId="0" borderId="41" xfId="8" applyNumberFormat="1" applyFont="1" applyFill="1" applyBorder="1" applyAlignment="1">
      <alignment horizontal="center" vertical="center"/>
    </xf>
    <xf numFmtId="0" fontId="35" fillId="0" borderId="7" xfId="8" applyFont="1" applyFill="1" applyBorder="1" applyAlignment="1">
      <alignment horizontal="centerContinuous" vertical="top"/>
    </xf>
    <xf numFmtId="0" fontId="35" fillId="0" borderId="4" xfId="8" applyFont="1" applyFill="1" applyBorder="1" applyAlignment="1">
      <alignment horizontal="center" vertical="top"/>
    </xf>
    <xf numFmtId="0" fontId="35" fillId="0" borderId="4" xfId="8" applyFont="1" applyFill="1" applyBorder="1" applyAlignment="1">
      <alignment horizontal="centerContinuous" vertical="top"/>
    </xf>
    <xf numFmtId="168" fontId="26" fillId="0" borderId="3" xfId="8" quotePrefix="1" applyNumberFormat="1" applyFont="1" applyFill="1" applyBorder="1" applyAlignment="1">
      <alignment horizontal="center" vertical="center"/>
    </xf>
    <xf numFmtId="184" fontId="26" fillId="0" borderId="57" xfId="8" applyNumberFormat="1" applyFont="1" applyFill="1" applyBorder="1" applyAlignment="1">
      <alignment horizontal="center" vertical="center"/>
    </xf>
    <xf numFmtId="184" fontId="26" fillId="0" borderId="3" xfId="8" applyNumberFormat="1" applyFont="1" applyFill="1" applyBorder="1" applyAlignment="1">
      <alignment horizontal="center" vertical="center"/>
    </xf>
    <xf numFmtId="168" fontId="26" fillId="0" borderId="5" xfId="8" applyNumberFormat="1" applyFont="1" applyFill="1" applyBorder="1" applyAlignment="1">
      <alignment horizontal="right"/>
    </xf>
    <xf numFmtId="3" fontId="26" fillId="0" borderId="6" xfId="497" applyNumberFormat="1" applyFont="1" applyFill="1" applyBorder="1" applyAlignment="1">
      <alignment horizontal="right"/>
    </xf>
    <xf numFmtId="0" fontId="26" fillId="0" borderId="0" xfId="497" applyFont="1" applyFill="1" applyBorder="1" applyAlignment="1">
      <alignment horizontal="center"/>
    </xf>
    <xf numFmtId="3" fontId="26" fillId="0" borderId="41" xfId="497" applyNumberFormat="1" applyFont="1" applyFill="1" applyBorder="1" applyAlignment="1">
      <alignment horizontal="left"/>
    </xf>
    <xf numFmtId="0" fontId="26" fillId="0" borderId="6" xfId="497" applyFont="1" applyFill="1" applyBorder="1"/>
    <xf numFmtId="0" fontId="26" fillId="0" borderId="41" xfId="497" applyFont="1" applyFill="1" applyBorder="1" applyAlignment="1">
      <alignment horizontal="left"/>
    </xf>
    <xf numFmtId="0" fontId="35" fillId="0" borderId="9" xfId="8" applyFont="1" applyFill="1" applyBorder="1" applyAlignment="1">
      <alignment horizontal="center"/>
    </xf>
    <xf numFmtId="0" fontId="35" fillId="0" borderId="10" xfId="8" applyFont="1" applyFill="1" applyBorder="1" applyAlignment="1">
      <alignment horizontal="center"/>
    </xf>
    <xf numFmtId="0" fontId="35" fillId="0" borderId="55" xfId="8" applyFont="1" applyFill="1" applyBorder="1" applyAlignment="1">
      <alignment horizontal="center"/>
    </xf>
    <xf numFmtId="168" fontId="35" fillId="0" borderId="11" xfId="8" applyNumberFormat="1" applyFont="1" applyFill="1" applyBorder="1" applyAlignment="1">
      <alignment horizontal="right"/>
    </xf>
    <xf numFmtId="3" fontId="35" fillId="0" borderId="0" xfId="8" applyNumberFormat="1" applyFont="1" applyFill="1" applyBorder="1" applyAlignment="1">
      <alignment horizontal="center"/>
    </xf>
    <xf numFmtId="0" fontId="22" fillId="0" borderId="0" xfId="8" applyFont="1" applyFill="1"/>
    <xf numFmtId="0" fontId="37" fillId="0" borderId="0" xfId="8" applyFont="1" applyFill="1"/>
    <xf numFmtId="0" fontId="37" fillId="0" borderId="0" xfId="8" applyFont="1" applyFill="1" applyAlignment="1">
      <alignment horizontal="center"/>
    </xf>
    <xf numFmtId="184" fontId="26" fillId="0" borderId="0" xfId="8" applyNumberFormat="1" applyFont="1" applyFill="1"/>
    <xf numFmtId="168" fontId="26" fillId="0" borderId="0" xfId="8" applyNumberFormat="1" applyFont="1" applyFill="1"/>
    <xf numFmtId="0" fontId="28" fillId="0" borderId="0" xfId="8" quotePrefix="1" applyFont="1" applyFill="1" applyAlignment="1">
      <alignment horizontal="center"/>
    </xf>
    <xf numFmtId="0" fontId="35" fillId="0" borderId="0" xfId="8" applyFont="1" applyFill="1" applyBorder="1"/>
    <xf numFmtId="0" fontId="26" fillId="0" borderId="0" xfId="8" applyFont="1" applyFill="1" applyBorder="1" applyAlignment="1">
      <alignment horizontal="center" vertical="center"/>
    </xf>
    <xf numFmtId="184" fontId="26" fillId="0" borderId="0" xfId="8" applyNumberFormat="1" applyFont="1" applyFill="1" applyBorder="1" applyAlignment="1">
      <alignment horizontal="center"/>
    </xf>
    <xf numFmtId="184" fontId="26" fillId="0" borderId="0" xfId="8" applyNumberFormat="1" applyFont="1" applyFill="1" applyBorder="1" applyAlignment="1">
      <alignment horizontal="center" vertical="center"/>
    </xf>
    <xf numFmtId="0" fontId="23" fillId="0" borderId="0" xfId="8" applyFont="1" applyFill="1" applyBorder="1"/>
    <xf numFmtId="184" fontId="26" fillId="0" borderId="0" xfId="8" applyNumberFormat="1" applyFont="1" applyFill="1" applyBorder="1"/>
    <xf numFmtId="0" fontId="22" fillId="0" borderId="0" xfId="8" quotePrefix="1" applyFont="1" applyFill="1" applyAlignment="1"/>
    <xf numFmtId="0" fontId="35" fillId="0" borderId="0" xfId="8" quotePrefix="1" applyFont="1" applyFill="1" applyAlignment="1"/>
    <xf numFmtId="0" fontId="35" fillId="0" borderId="0" xfId="8" applyFont="1" applyFill="1" applyAlignment="1">
      <alignment horizontal="center"/>
    </xf>
    <xf numFmtId="0" fontId="26" fillId="0" borderId="8" xfId="8" applyFont="1" applyFill="1" applyBorder="1" applyAlignment="1">
      <alignment vertical="center"/>
    </xf>
    <xf numFmtId="0" fontId="26" fillId="0" borderId="2" xfId="8" applyFont="1" applyFill="1" applyBorder="1" applyAlignment="1">
      <alignment horizontal="center" vertical="center"/>
    </xf>
    <xf numFmtId="0" fontId="26" fillId="0" borderId="2" xfId="8" applyFont="1" applyFill="1" applyBorder="1" applyAlignment="1">
      <alignment vertical="center"/>
    </xf>
    <xf numFmtId="168" fontId="26" fillId="0" borderId="0" xfId="8" applyNumberFormat="1" applyFont="1" applyFill="1" applyBorder="1" applyAlignment="1">
      <alignment horizontal="right"/>
    </xf>
    <xf numFmtId="3" fontId="35" fillId="0" borderId="9" xfId="8" applyNumberFormat="1" applyFont="1" applyFill="1" applyBorder="1" applyAlignment="1">
      <alignment horizontal="center"/>
    </xf>
    <xf numFmtId="3" fontId="35" fillId="0" borderId="10" xfId="8" applyNumberFormat="1" applyFont="1" applyFill="1" applyBorder="1" applyAlignment="1">
      <alignment horizontal="center"/>
    </xf>
    <xf numFmtId="3" fontId="35" fillId="0" borderId="55" xfId="8" applyNumberFormat="1" applyFont="1" applyFill="1" applyBorder="1" applyAlignment="1">
      <alignment horizontal="center"/>
    </xf>
    <xf numFmtId="0" fontId="23" fillId="0" borderId="0" xfId="8" applyFont="1" applyFill="1" applyAlignment="1">
      <alignment horizontal="center"/>
    </xf>
    <xf numFmtId="168" fontId="23" fillId="0" borderId="0" xfId="8" applyNumberFormat="1" applyFont="1" applyFill="1"/>
    <xf numFmtId="184" fontId="23" fillId="0" borderId="0" xfId="8" applyNumberFormat="1" applyFont="1" applyFill="1"/>
    <xf numFmtId="0" fontId="36" fillId="0" borderId="0" xfId="8" quotePrefix="1" applyFont="1" applyFill="1" applyAlignment="1">
      <alignment horizontal="center"/>
    </xf>
    <xf numFmtId="0" fontId="26" fillId="0" borderId="26" xfId="8" applyFont="1" applyFill="1" applyBorder="1"/>
    <xf numFmtId="0" fontId="22" fillId="0" borderId="0" xfId="8" quotePrefix="1" applyFont="1" applyFill="1" applyBorder="1" applyAlignment="1">
      <alignment horizontal="left"/>
    </xf>
    <xf numFmtId="0" fontId="16" fillId="0" borderId="0" xfId="8" quotePrefix="1" applyFont="1" applyFill="1" applyBorder="1" applyAlignment="1">
      <alignment horizontal="left"/>
    </xf>
    <xf numFmtId="0" fontId="21" fillId="0" borderId="0" xfId="8" applyFont="1" applyFill="1"/>
    <xf numFmtId="0" fontId="21" fillId="0" borderId="0" xfId="8" applyFont="1" applyFill="1" applyAlignment="1">
      <alignment horizontal="center"/>
    </xf>
    <xf numFmtId="0" fontId="22" fillId="0" borderId="0" xfId="8" applyFont="1" applyFill="1" applyAlignment="1">
      <alignment horizontal="centerContinuous"/>
    </xf>
    <xf numFmtId="0" fontId="22" fillId="0" borderId="4" xfId="8" applyFont="1" applyFill="1" applyBorder="1" applyAlignment="1">
      <alignment horizontal="centerContinuous"/>
    </xf>
    <xf numFmtId="0" fontId="23" fillId="0" borderId="8" xfId="8" applyFont="1" applyFill="1" applyBorder="1"/>
    <xf numFmtId="0" fontId="23" fillId="0" borderId="2" xfId="8" applyFont="1" applyFill="1" applyBorder="1"/>
    <xf numFmtId="0" fontId="23" fillId="0" borderId="2" xfId="8" applyFont="1" applyFill="1" applyBorder="1" applyAlignment="1">
      <alignment horizontal="center"/>
    </xf>
    <xf numFmtId="0" fontId="23" fillId="0" borderId="56" xfId="8" applyFont="1" applyFill="1" applyBorder="1"/>
    <xf numFmtId="0" fontId="35" fillId="0" borderId="0" xfId="8" applyFont="1" applyFill="1" applyBorder="1" applyAlignment="1">
      <alignment horizontal="center" vertical="center"/>
    </xf>
    <xf numFmtId="0" fontId="22" fillId="0" borderId="6" xfId="8" applyFont="1" applyFill="1" applyBorder="1"/>
    <xf numFmtId="0" fontId="35" fillId="0" borderId="41" xfId="8" applyFont="1" applyFill="1" applyBorder="1"/>
    <xf numFmtId="0" fontId="37" fillId="0" borderId="1" xfId="8" applyFont="1" applyFill="1" applyBorder="1" applyAlignment="1">
      <alignment horizontal="center" vertical="center"/>
    </xf>
    <xf numFmtId="0" fontId="37" fillId="0" borderId="56" xfId="8" applyFont="1" applyFill="1" applyBorder="1" applyAlignment="1">
      <alignment horizontal="center" vertical="center"/>
    </xf>
    <xf numFmtId="0" fontId="109" fillId="0" borderId="0" xfId="8" applyFont="1" applyFill="1" applyBorder="1" applyAlignment="1">
      <alignment horizontal="center" vertical="center"/>
    </xf>
    <xf numFmtId="0" fontId="22" fillId="0" borderId="7" xfId="8" applyFont="1" applyFill="1" applyBorder="1"/>
    <xf numFmtId="0" fontId="35" fillId="0" borderId="4" xfId="8" applyFont="1" applyFill="1" applyBorder="1"/>
    <xf numFmtId="0" fontId="35" fillId="0" borderId="57" xfId="8" applyFont="1" applyFill="1" applyBorder="1"/>
    <xf numFmtId="0" fontId="37" fillId="0" borderId="3" xfId="8" quotePrefix="1" applyFont="1" applyFill="1" applyBorder="1" applyAlignment="1">
      <alignment horizontal="center" vertical="center"/>
    </xf>
    <xf numFmtId="0" fontId="37" fillId="0" borderId="57" xfId="8" applyFont="1" applyFill="1" applyBorder="1" applyAlignment="1">
      <alignment horizontal="center" vertical="center"/>
    </xf>
    <xf numFmtId="168" fontId="26" fillId="0" borderId="41" xfId="8" applyNumberFormat="1" applyFont="1" applyFill="1" applyBorder="1" applyAlignment="1">
      <alignment horizontal="right"/>
    </xf>
    <xf numFmtId="0" fontId="23" fillId="0" borderId="6" xfId="8" applyFont="1" applyFill="1" applyBorder="1"/>
    <xf numFmtId="3" fontId="26" fillId="0" borderId="41" xfId="498" applyNumberFormat="1" applyFont="1" applyFill="1" applyBorder="1" applyAlignment="1">
      <alignment horizontal="left"/>
    </xf>
    <xf numFmtId="168" fontId="26" fillId="0" borderId="41" xfId="8" applyNumberFormat="1" applyFont="1" applyFill="1" applyBorder="1" applyAlignment="1">
      <alignment horizontal="center"/>
    </xf>
    <xf numFmtId="0" fontId="22" fillId="0" borderId="9" xfId="8" applyFont="1" applyFill="1" applyBorder="1" applyAlignment="1">
      <alignment vertical="center"/>
    </xf>
    <xf numFmtId="0" fontId="35" fillId="0" borderId="10" xfId="8" applyFont="1" applyFill="1" applyBorder="1" applyAlignment="1">
      <alignment vertical="center"/>
    </xf>
    <xf numFmtId="168" fontId="35" fillId="0" borderId="11" xfId="8" applyNumberFormat="1" applyFont="1" applyFill="1" applyBorder="1" applyAlignment="1">
      <alignment horizontal="right" vertical="center"/>
    </xf>
    <xf numFmtId="168" fontId="35" fillId="0" borderId="55" xfId="8" applyNumberFormat="1" applyFont="1" applyFill="1" applyBorder="1" applyAlignment="1">
      <alignment horizontal="right" vertical="center"/>
    </xf>
    <xf numFmtId="168" fontId="35" fillId="0" borderId="55" xfId="8" applyNumberFormat="1" applyFont="1" applyFill="1" applyBorder="1" applyAlignment="1">
      <alignment horizontal="right"/>
    </xf>
    <xf numFmtId="0" fontId="22" fillId="0" borderId="0" xfId="8" applyFont="1" applyFill="1" applyAlignment="1">
      <alignment vertical="center"/>
    </xf>
    <xf numFmtId="0" fontId="25" fillId="0" borderId="0" xfId="8" applyFont="1" applyFill="1" applyAlignment="1">
      <alignment horizontal="center"/>
    </xf>
    <xf numFmtId="0" fontId="17" fillId="0" borderId="0" xfId="8" applyFont="1" applyFill="1"/>
    <xf numFmtId="0" fontId="17" fillId="0" borderId="0" xfId="8" applyFont="1" applyFill="1" applyAlignment="1">
      <alignment horizontal="center"/>
    </xf>
    <xf numFmtId="168" fontId="17" fillId="0" borderId="0" xfId="8" applyNumberFormat="1" applyFont="1" applyFill="1"/>
    <xf numFmtId="0" fontId="22" fillId="0" borderId="0" xfId="8" quotePrefix="1" applyFont="1" applyFill="1" applyAlignment="1">
      <alignment horizontal="left"/>
    </xf>
    <xf numFmtId="0" fontId="22" fillId="0" borderId="0" xfId="8" applyFont="1" applyFill="1" applyAlignment="1">
      <alignment horizontal="center"/>
    </xf>
    <xf numFmtId="0" fontId="26" fillId="0" borderId="1" xfId="8" applyFont="1" applyFill="1" applyBorder="1"/>
    <xf numFmtId="0" fontId="35" fillId="0" borderId="5" xfId="8" applyFont="1" applyFill="1" applyBorder="1" applyAlignment="1">
      <alignment horizontal="center"/>
    </xf>
    <xf numFmtId="0" fontId="37" fillId="0" borderId="56" xfId="8" applyFont="1" applyFill="1" applyBorder="1" applyAlignment="1">
      <alignment horizontal="center" vertical="center" wrapText="1"/>
    </xf>
    <xf numFmtId="0" fontId="37" fillId="0" borderId="1" xfId="8" applyFont="1" applyFill="1" applyBorder="1" applyAlignment="1">
      <alignment horizontal="center" vertical="center" wrapText="1"/>
    </xf>
    <xf numFmtId="0" fontId="23" fillId="0" borderId="0" xfId="8" applyFont="1" applyFill="1" applyAlignment="1">
      <alignment horizontal="center" vertical="center"/>
    </xf>
    <xf numFmtId="0" fontId="35" fillId="0" borderId="3" xfId="8" applyFont="1" applyFill="1" applyBorder="1" applyAlignment="1">
      <alignment horizontal="center"/>
    </xf>
    <xf numFmtId="0" fontId="37" fillId="0" borderId="3" xfId="8" applyFont="1" applyFill="1" applyBorder="1" applyAlignment="1">
      <alignment horizontal="center" vertical="center"/>
    </xf>
    <xf numFmtId="0" fontId="25" fillId="0" borderId="5" xfId="8" applyFont="1" applyFill="1" applyBorder="1" applyAlignment="1">
      <alignment horizontal="center"/>
    </xf>
    <xf numFmtId="184" fontId="26" fillId="0" borderId="0" xfId="8" applyNumberFormat="1" applyFont="1" applyFill="1" applyBorder="1" applyAlignment="1">
      <alignment horizontal="right"/>
    </xf>
    <xf numFmtId="0" fontId="25" fillId="0" borderId="3" xfId="8" applyFont="1" applyFill="1" applyBorder="1" applyAlignment="1">
      <alignment horizontal="center"/>
    </xf>
    <xf numFmtId="185" fontId="35" fillId="0" borderId="0" xfId="8" applyNumberFormat="1" applyFont="1" applyFill="1" applyBorder="1" applyAlignment="1">
      <alignment horizontal="right" vertical="center"/>
    </xf>
    <xf numFmtId="216" fontId="26" fillId="0" borderId="0" xfId="8" applyNumberFormat="1" applyFont="1" applyFill="1"/>
    <xf numFmtId="0" fontId="35" fillId="0" borderId="0" xfId="10" quotePrefix="1" applyFont="1" applyAlignment="1">
      <alignment horizontal="center"/>
    </xf>
    <xf numFmtId="0" fontId="111" fillId="3" borderId="0" xfId="10" applyFont="1" applyFill="1" applyAlignment="1">
      <alignment horizontal="right"/>
    </xf>
    <xf numFmtId="185" fontId="108" fillId="3" borderId="26" xfId="10" applyNumberFormat="1" applyFont="1" applyFill="1" applyBorder="1"/>
    <xf numFmtId="185" fontId="25" fillId="3" borderId="26" xfId="10" applyNumberFormat="1" applyFont="1" applyFill="1" applyBorder="1"/>
    <xf numFmtId="185" fontId="37" fillId="3" borderId="26" xfId="10" applyNumberFormat="1" applyFont="1" applyFill="1" applyBorder="1"/>
    <xf numFmtId="185" fontId="35" fillId="3" borderId="16" xfId="10" applyNumberFormat="1" applyFont="1" applyFill="1" applyBorder="1"/>
    <xf numFmtId="0" fontId="26" fillId="0" borderId="0" xfId="10" applyFont="1" applyFill="1"/>
    <xf numFmtId="0" fontId="26" fillId="3" borderId="27" xfId="10" applyFont="1" applyFill="1" applyBorder="1"/>
    <xf numFmtId="0" fontId="26" fillId="3" borderId="12" xfId="10" applyFont="1" applyFill="1" applyBorder="1"/>
    <xf numFmtId="185" fontId="108" fillId="3" borderId="27" xfId="10" applyNumberFormat="1" applyFont="1" applyFill="1" applyBorder="1"/>
    <xf numFmtId="185" fontId="25" fillId="3" borderId="27" xfId="10" applyNumberFormat="1" applyFont="1" applyFill="1" applyBorder="1"/>
    <xf numFmtId="185" fontId="37" fillId="3" borderId="27" xfId="10" applyNumberFormat="1" applyFont="1" applyFill="1" applyBorder="1"/>
    <xf numFmtId="185" fontId="112" fillId="3" borderId="27" xfId="10" applyNumberFormat="1" applyFont="1" applyFill="1" applyBorder="1"/>
    <xf numFmtId="185" fontId="112" fillId="3" borderId="26" xfId="10" applyNumberFormat="1" applyFont="1" applyFill="1" applyBorder="1"/>
    <xf numFmtId="185" fontId="35" fillId="3" borderId="26" xfId="10" applyNumberFormat="1" applyFont="1" applyFill="1" applyBorder="1"/>
    <xf numFmtId="0" fontId="17" fillId="0" borderId="0" xfId="10" applyFont="1"/>
    <xf numFmtId="0" fontId="119" fillId="0" borderId="0" xfId="0" applyFont="1"/>
    <xf numFmtId="0" fontId="117" fillId="0" borderId="0" xfId="10" applyFont="1" applyAlignment="1">
      <alignment horizontal="left"/>
    </xf>
    <xf numFmtId="0" fontId="121" fillId="0" borderId="0" xfId="10" applyFont="1"/>
    <xf numFmtId="0" fontId="120" fillId="0" borderId="106" xfId="10" applyFont="1" applyBorder="1" applyAlignment="1">
      <alignment horizontal="center" vertical="center"/>
    </xf>
    <xf numFmtId="17" fontId="122" fillId="0" borderId="109" xfId="10" applyNumberFormat="1" applyFont="1" applyBorder="1" applyAlignment="1">
      <alignment horizontal="center" wrapText="1"/>
    </xf>
    <xf numFmtId="49" fontId="122" fillId="0" borderId="109" xfId="10" applyNumberFormat="1" applyFont="1" applyBorder="1" applyAlignment="1">
      <alignment horizontal="center" wrapText="1"/>
    </xf>
    <xf numFmtId="0" fontId="26" fillId="0" borderId="110" xfId="10" applyFont="1" applyBorder="1" applyAlignment="1">
      <alignment horizontal="center" vertical="center"/>
    </xf>
    <xf numFmtId="0" fontId="26" fillId="0" borderId="111" xfId="10" applyFont="1" applyBorder="1" applyAlignment="1">
      <alignment horizontal="center" vertical="center"/>
    </xf>
    <xf numFmtId="3" fontId="121" fillId="0" borderId="26" xfId="10" applyNumberFormat="1" applyFont="1" applyBorder="1" applyAlignment="1">
      <alignment horizontal="center" vertical="center"/>
    </xf>
    <xf numFmtId="0" fontId="120" fillId="0" borderId="111" xfId="10" applyFont="1" applyBorder="1" applyAlignment="1">
      <alignment horizontal="center"/>
    </xf>
    <xf numFmtId="3" fontId="123" fillId="0" borderId="26" xfId="10" applyNumberFormat="1" applyFont="1" applyBorder="1" applyAlignment="1">
      <alignment horizontal="center" vertical="center"/>
    </xf>
    <xf numFmtId="0" fontId="124" fillId="0" borderId="10" xfId="10" applyFont="1" applyBorder="1" applyAlignment="1">
      <alignment horizontal="center" vertical="center"/>
    </xf>
    <xf numFmtId="3" fontId="124" fillId="0" borderId="37" xfId="10" applyNumberFormat="1" applyFont="1" applyBorder="1" applyAlignment="1">
      <alignment horizontal="right" vertical="center"/>
    </xf>
    <xf numFmtId="3" fontId="121" fillId="0" borderId="105" xfId="10" applyNumberFormat="1" applyFont="1" applyBorder="1" applyAlignment="1">
      <alignment horizontal="right" vertical="center"/>
    </xf>
    <xf numFmtId="3" fontId="121" fillId="0" borderId="26" xfId="10" applyNumberFormat="1" applyFont="1" applyBorder="1" applyAlignment="1">
      <alignment horizontal="right" vertical="center"/>
    </xf>
    <xf numFmtId="0" fontId="120" fillId="0" borderId="111" xfId="10" applyFont="1" applyBorder="1" applyAlignment="1">
      <alignment horizontal="center" vertical="center"/>
    </xf>
    <xf numFmtId="0" fontId="124" fillId="0" borderId="114" xfId="10" applyFont="1" applyBorder="1" applyAlignment="1">
      <alignment vertical="center"/>
    </xf>
    <xf numFmtId="0" fontId="124" fillId="0" borderId="115" xfId="10" applyFont="1" applyBorder="1" applyAlignment="1">
      <alignment vertical="center"/>
    </xf>
    <xf numFmtId="3" fontId="124" fillId="0" borderId="116" xfId="10" applyNumberFormat="1" applyFont="1" applyBorder="1" applyAlignment="1">
      <alignment horizontal="right" vertical="center"/>
    </xf>
    <xf numFmtId="0" fontId="119" fillId="0" borderId="0" xfId="415" applyFont="1"/>
    <xf numFmtId="0" fontId="120" fillId="0" borderId="0" xfId="415" applyFont="1" applyAlignment="1">
      <alignment horizontal="right"/>
    </xf>
    <xf numFmtId="0" fontId="128" fillId="0" borderId="0" xfId="415" applyFont="1" applyAlignment="1">
      <alignment horizontal="right"/>
    </xf>
    <xf numFmtId="0" fontId="129" fillId="0" borderId="110" xfId="415" applyFont="1" applyBorder="1"/>
    <xf numFmtId="0" fontId="127" fillId="0" borderId="123" xfId="415" applyFont="1" applyBorder="1"/>
    <xf numFmtId="0" fontId="127" fillId="0" borderId="0" xfId="415" applyFont="1"/>
    <xf numFmtId="0" fontId="127" fillId="0" borderId="124" xfId="415" applyFont="1" applyBorder="1"/>
    <xf numFmtId="0" fontId="127" fillId="0" borderId="125" xfId="415" applyFont="1" applyBorder="1"/>
    <xf numFmtId="0" fontId="127" fillId="0" borderId="28" xfId="415" applyFont="1" applyBorder="1"/>
    <xf numFmtId="0" fontId="129" fillId="0" borderId="128" xfId="415" applyFont="1" applyBorder="1"/>
    <xf numFmtId="0" fontId="127" fillId="0" borderId="19" xfId="415" applyFont="1" applyBorder="1"/>
    <xf numFmtId="0" fontId="127" fillId="0" borderId="129" xfId="415" applyFont="1" applyBorder="1"/>
    <xf numFmtId="0" fontId="127" fillId="0" borderId="130" xfId="415" applyFont="1" applyBorder="1"/>
    <xf numFmtId="0" fontId="127" fillId="0" borderId="27" xfId="415" applyFont="1" applyBorder="1"/>
    <xf numFmtId="0" fontId="127" fillId="0" borderId="41" xfId="415" applyFont="1" applyBorder="1"/>
    <xf numFmtId="0" fontId="127" fillId="0" borderId="127" xfId="415" applyFont="1" applyBorder="1"/>
    <xf numFmtId="0" fontId="127" fillId="0" borderId="121" xfId="415" applyFont="1" applyBorder="1"/>
    <xf numFmtId="0" fontId="127" fillId="0" borderId="17" xfId="415" applyFont="1" applyBorder="1"/>
    <xf numFmtId="0" fontId="129" fillId="0" borderId="0" xfId="415" applyFont="1"/>
    <xf numFmtId="0" fontId="127" fillId="0" borderId="0" xfId="415" applyFont="1" applyAlignment="1">
      <alignment horizontal="left"/>
    </xf>
    <xf numFmtId="0" fontId="36" fillId="0" borderId="0" xfId="415" applyFont="1"/>
    <xf numFmtId="0" fontId="23" fillId="0" borderId="0" xfId="415" applyFont="1"/>
    <xf numFmtId="0" fontId="18" fillId="0" borderId="0" xfId="415" applyFont="1"/>
    <xf numFmtId="0" fontId="26" fillId="0" borderId="0" xfId="415" applyFont="1"/>
    <xf numFmtId="0" fontId="126" fillId="0" borderId="0" xfId="10" applyFont="1"/>
    <xf numFmtId="0" fontId="26" fillId="0" borderId="0" xfId="10" applyFont="1"/>
    <xf numFmtId="0" fontId="128" fillId="0" borderId="0" xfId="10" applyFont="1" applyAlignment="1">
      <alignment horizontal="right"/>
    </xf>
    <xf numFmtId="3" fontId="131" fillId="58" borderId="12" xfId="10" applyNumberFormat="1" applyFont="1" applyFill="1" applyBorder="1" applyAlignment="1">
      <alignment horizontal="center"/>
    </xf>
    <xf numFmtId="17" fontId="26" fillId="0" borderId="37" xfId="10" applyNumberFormat="1" applyFont="1" applyBorder="1"/>
    <xf numFmtId="17" fontId="26" fillId="0" borderId="15" xfId="10" applyNumberFormat="1" applyFont="1" applyBorder="1"/>
    <xf numFmtId="3" fontId="117" fillId="58" borderId="26" xfId="10" applyNumberFormat="1" applyFont="1" applyFill="1" applyBorder="1"/>
    <xf numFmtId="0" fontId="26" fillId="0" borderId="26" xfId="10" applyFont="1" applyBorder="1"/>
    <xf numFmtId="0" fontId="26" fillId="0" borderId="28" xfId="10" applyFont="1" applyBorder="1"/>
    <xf numFmtId="3" fontId="132" fillId="58" borderId="26" xfId="10" applyNumberFormat="1" applyFont="1" applyFill="1" applyBorder="1"/>
    <xf numFmtId="3" fontId="133" fillId="58" borderId="26" xfId="10" applyNumberFormat="1" applyFont="1" applyFill="1" applyBorder="1"/>
    <xf numFmtId="3" fontId="135" fillId="58" borderId="26" xfId="10" applyNumberFormat="1" applyFont="1" applyFill="1" applyBorder="1"/>
    <xf numFmtId="0" fontId="26" fillId="0" borderId="26" xfId="10" applyFont="1" applyBorder="1" applyAlignment="1">
      <alignment horizontal="right"/>
    </xf>
    <xf numFmtId="0" fontId="26" fillId="0" borderId="28" xfId="10" applyFont="1" applyBorder="1" applyAlignment="1">
      <alignment horizontal="right"/>
    </xf>
    <xf numFmtId="3" fontId="124" fillId="58" borderId="26" xfId="10" applyNumberFormat="1" applyFont="1" applyFill="1" applyBorder="1"/>
    <xf numFmtId="3" fontId="135" fillId="58" borderId="16" xfId="10" applyNumberFormat="1" applyFont="1" applyFill="1" applyBorder="1"/>
    <xf numFmtId="0" fontId="26" fillId="0" borderId="16" xfId="10" applyFont="1" applyBorder="1" applyAlignment="1">
      <alignment horizontal="right"/>
    </xf>
    <xf numFmtId="0" fontId="26" fillId="0" borderId="19" xfId="10" applyFont="1" applyBorder="1" applyAlignment="1">
      <alignment horizontal="right"/>
    </xf>
    <xf numFmtId="0" fontId="122" fillId="0" borderId="0" xfId="10" applyFont="1"/>
    <xf numFmtId="0" fontId="38" fillId="0" borderId="0" xfId="10" applyFont="1" applyAlignment="1">
      <alignment horizontal="left"/>
    </xf>
    <xf numFmtId="0" fontId="117" fillId="0" borderId="0" xfId="10" applyFont="1"/>
    <xf numFmtId="0" fontId="119" fillId="0" borderId="0" xfId="10" applyFont="1"/>
    <xf numFmtId="0" fontId="119" fillId="0" borderId="1" xfId="10" applyFont="1" applyBorder="1"/>
    <xf numFmtId="0" fontId="120" fillId="0" borderId="1" xfId="10" applyFont="1" applyBorder="1"/>
    <xf numFmtId="0" fontId="120" fillId="0" borderId="132" xfId="10" applyFont="1" applyBorder="1" applyAlignment="1">
      <alignment horizontal="center"/>
    </xf>
    <xf numFmtId="0" fontId="120" fillId="0" borderId="133" xfId="10" applyFont="1" applyBorder="1" applyAlignment="1">
      <alignment horizontal="center"/>
    </xf>
    <xf numFmtId="0" fontId="119" fillId="0" borderId="5" xfId="10" applyFont="1" applyBorder="1"/>
    <xf numFmtId="0" fontId="120" fillId="0" borderId="5" xfId="10" applyFont="1" applyBorder="1" applyAlignment="1">
      <alignment horizontal="center"/>
    </xf>
    <xf numFmtId="0" fontId="120" fillId="0" borderId="135" xfId="10" applyFont="1" applyBorder="1" applyAlignment="1">
      <alignment horizontal="center"/>
    </xf>
    <xf numFmtId="0" fontId="120" fillId="0" borderId="136" xfId="10" applyFont="1" applyBorder="1" applyAlignment="1">
      <alignment horizontal="center"/>
    </xf>
    <xf numFmtId="0" fontId="120" fillId="0" borderId="131" xfId="10" applyFont="1" applyBorder="1" applyAlignment="1">
      <alignment horizontal="center"/>
    </xf>
    <xf numFmtId="0" fontId="127" fillId="0" borderId="5" xfId="10" applyFont="1" applyBorder="1" applyAlignment="1">
      <alignment horizontal="center"/>
    </xf>
    <xf numFmtId="0" fontId="119" fillId="0" borderId="137" xfId="10" applyFont="1" applyBorder="1"/>
    <xf numFmtId="0" fontId="120" fillId="0" borderId="137" xfId="10" applyFont="1" applyBorder="1" applyAlignment="1">
      <alignment horizontal="center"/>
    </xf>
    <xf numFmtId="0" fontId="120" fillId="0" borderId="138" xfId="10" applyFont="1" applyBorder="1" applyAlignment="1">
      <alignment horizontal="center"/>
    </xf>
    <xf numFmtId="0" fontId="120" fillId="0" borderId="139" xfId="10" applyFont="1" applyBorder="1" applyAlignment="1">
      <alignment horizontal="center"/>
    </xf>
    <xf numFmtId="0" fontId="120" fillId="0" borderId="140" xfId="10" applyFont="1" applyBorder="1" applyAlignment="1">
      <alignment horizontal="center"/>
    </xf>
    <xf numFmtId="4" fontId="26" fillId="0" borderId="5" xfId="10" applyNumberFormat="1" applyFont="1" applyBorder="1" applyAlignment="1">
      <alignment horizontal="right"/>
    </xf>
    <xf numFmtId="4" fontId="26" fillId="0" borderId="1" xfId="10" applyNumberFormat="1" applyFont="1" applyBorder="1" applyAlignment="1">
      <alignment horizontal="right"/>
    </xf>
    <xf numFmtId="221" fontId="120" fillId="0" borderId="1" xfId="10" applyNumberFormat="1" applyFont="1" applyBorder="1" applyAlignment="1">
      <alignment horizontal="right" wrapText="1"/>
    </xf>
    <xf numFmtId="188" fontId="120" fillId="0" borderId="1" xfId="10" applyNumberFormat="1" applyFont="1" applyBorder="1" applyAlignment="1">
      <alignment horizontal="right"/>
    </xf>
    <xf numFmtId="221" fontId="120" fillId="0" borderId="5" xfId="10" applyNumberFormat="1" applyFont="1" applyBorder="1" applyAlignment="1">
      <alignment horizontal="right" wrapText="1"/>
    </xf>
    <xf numFmtId="188" fontId="120" fillId="0" borderId="5" xfId="10" applyNumberFormat="1" applyFont="1" applyBorder="1" applyAlignment="1">
      <alignment horizontal="right"/>
    </xf>
    <xf numFmtId="4" fontId="26" fillId="0" borderId="41" xfId="10" applyNumberFormat="1" applyFont="1" applyBorder="1" applyAlignment="1">
      <alignment horizontal="right"/>
    </xf>
    <xf numFmtId="0" fontId="120" fillId="0" borderId="41" xfId="10" applyFont="1" applyBorder="1" applyAlignment="1">
      <alignment horizontal="center"/>
    </xf>
    <xf numFmtId="0" fontId="120" fillId="0" borderId="57" xfId="10" applyFont="1" applyBorder="1" applyAlignment="1">
      <alignment horizontal="center"/>
    </xf>
    <xf numFmtId="4" fontId="26" fillId="0" borderId="3" xfId="10" applyNumberFormat="1" applyFont="1" applyBorder="1" applyAlignment="1">
      <alignment horizontal="right"/>
    </xf>
    <xf numFmtId="221" fontId="120" fillId="0" borderId="3" xfId="10" applyNumberFormat="1" applyFont="1" applyBorder="1" applyAlignment="1">
      <alignment horizontal="right" wrapText="1"/>
    </xf>
    <xf numFmtId="188" fontId="120" fillId="0" borderId="3" xfId="10" applyNumberFormat="1" applyFont="1" applyBorder="1" applyAlignment="1">
      <alignment horizontal="right"/>
    </xf>
    <xf numFmtId="0" fontId="127" fillId="0" borderId="0" xfId="10" applyFont="1"/>
    <xf numFmtId="0" fontId="136" fillId="0" borderId="0" xfId="10" applyFont="1"/>
    <xf numFmtId="0" fontId="131" fillId="0" borderId="11" xfId="10" applyFont="1" applyBorder="1"/>
    <xf numFmtId="0" fontId="131" fillId="0" borderId="11" xfId="10" applyFont="1" applyBorder="1" applyAlignment="1">
      <alignment horizontal="center" vertical="center" wrapText="1"/>
    </xf>
    <xf numFmtId="15" fontId="131" fillId="0" borderId="11" xfId="10" applyNumberFormat="1" applyFont="1" applyBorder="1" applyAlignment="1">
      <alignment horizontal="center" vertical="center"/>
    </xf>
    <xf numFmtId="0" fontId="25" fillId="0" borderId="0" xfId="10" applyFont="1"/>
    <xf numFmtId="197" fontId="121" fillId="0" borderId="0" xfId="10" applyNumberFormat="1" applyFont="1"/>
    <xf numFmtId="197" fontId="120" fillId="0" borderId="0" xfId="10" applyNumberFormat="1" applyFont="1"/>
    <xf numFmtId="0" fontId="136" fillId="0" borderId="0" xfId="10" applyFont="1" applyAlignment="1">
      <alignment horizontal="center"/>
    </xf>
    <xf numFmtId="0" fontId="126" fillId="0" borderId="0" xfId="10" applyFont="1" applyAlignment="1">
      <alignment horizontal="left"/>
    </xf>
    <xf numFmtId="0" fontId="127" fillId="0" borderId="120" xfId="10" applyFont="1" applyBorder="1"/>
    <xf numFmtId="0" fontId="127" fillId="0" borderId="122" xfId="10" applyFont="1" applyBorder="1"/>
    <xf numFmtId="0" fontId="131" fillId="0" borderId="141" xfId="10" applyFont="1" applyBorder="1" applyAlignment="1">
      <alignment horizontal="center" vertical="center"/>
    </xf>
    <xf numFmtId="0" fontId="127" fillId="0" borderId="110" xfId="10" applyFont="1" applyBorder="1"/>
    <xf numFmtId="0" fontId="127" fillId="0" borderId="142" xfId="10" applyFont="1" applyBorder="1"/>
    <xf numFmtId="0" fontId="131" fillId="0" borderId="0" xfId="10" applyFont="1"/>
    <xf numFmtId="0" fontId="120" fillId="0" borderId="0" xfId="10" applyFont="1"/>
    <xf numFmtId="0" fontId="120" fillId="0" borderId="143" xfId="10" applyFont="1" applyBorder="1"/>
    <xf numFmtId="180" fontId="120" fillId="0" borderId="143" xfId="10" applyNumberFormat="1" applyFont="1" applyBorder="1"/>
    <xf numFmtId="180" fontId="120" fillId="0" borderId="143" xfId="10" applyNumberFormat="1" applyFont="1" applyBorder="1" applyAlignment="1">
      <alignment horizontal="right"/>
    </xf>
    <xf numFmtId="0" fontId="117" fillId="0" borderId="110" xfId="10" applyFont="1" applyBorder="1"/>
    <xf numFmtId="180" fontId="131" fillId="0" borderId="143" xfId="10" applyNumberFormat="1" applyFont="1" applyBorder="1"/>
    <xf numFmtId="0" fontId="128" fillId="0" borderId="0" xfId="10" applyFont="1"/>
    <xf numFmtId="43" fontId="120" fillId="0" borderId="143" xfId="1" applyFont="1" applyBorder="1" applyAlignment="1">
      <alignment horizontal="center"/>
    </xf>
    <xf numFmtId="43" fontId="120" fillId="0" borderId="143" xfId="1" applyFont="1" applyBorder="1" applyAlignment="1">
      <alignment horizontal="right"/>
    </xf>
    <xf numFmtId="0" fontId="117" fillId="0" borderId="144" xfId="10" applyFont="1" applyBorder="1"/>
    <xf numFmtId="0" fontId="131" fillId="0" borderId="20" xfId="10" applyFont="1" applyBorder="1"/>
    <xf numFmtId="180" fontId="131" fillId="0" borderId="145" xfId="10" applyNumberFormat="1" applyFont="1" applyBorder="1"/>
    <xf numFmtId="180" fontId="131" fillId="0" borderId="146" xfId="10" applyNumberFormat="1" applyFont="1" applyBorder="1"/>
    <xf numFmtId="197" fontId="127" fillId="0" borderId="0" xfId="10" applyNumberFormat="1" applyFont="1"/>
    <xf numFmtId="0" fontId="19" fillId="0" borderId="0" xfId="10" applyFont="1"/>
    <xf numFmtId="0" fontId="16" fillId="0" borderId="0" xfId="10" applyFont="1" applyAlignment="1">
      <alignment horizontal="center"/>
    </xf>
    <xf numFmtId="0" fontId="17" fillId="0" borderId="0" xfId="10" applyFont="1" applyAlignment="1">
      <alignment horizontal="center"/>
    </xf>
    <xf numFmtId="0" fontId="127" fillId="0" borderId="0" xfId="10" applyFont="1" applyAlignment="1">
      <alignment horizontal="right" vertical="top"/>
    </xf>
    <xf numFmtId="0" fontId="117" fillId="0" borderId="37" xfId="10" applyFont="1" applyBorder="1" applyAlignment="1">
      <alignment horizontal="center" vertical="center"/>
    </xf>
    <xf numFmtId="41" fontId="17" fillId="0" borderId="0" xfId="10" applyNumberFormat="1" applyFont="1" applyAlignment="1">
      <alignment horizontal="center"/>
    </xf>
    <xf numFmtId="0" fontId="119" fillId="0" borderId="0" xfId="10" applyFont="1" applyAlignment="1">
      <alignment horizontal="center"/>
    </xf>
    <xf numFmtId="0" fontId="17" fillId="0" borderId="26" xfId="10" applyFont="1" applyBorder="1" applyAlignment="1">
      <alignment horizontal="center"/>
    </xf>
    <xf numFmtId="0" fontId="17" fillId="0" borderId="26" xfId="10" applyFont="1" applyBorder="1"/>
    <xf numFmtId="199" fontId="17" fillId="0" borderId="26" xfId="1" applyNumberFormat="1" applyFont="1" applyBorder="1" applyAlignment="1">
      <alignment horizontal="right"/>
    </xf>
    <xf numFmtId="199" fontId="117" fillId="0" borderId="26" xfId="1" applyNumberFormat="1" applyFont="1" applyBorder="1" applyAlignment="1">
      <alignment horizontal="right"/>
    </xf>
    <xf numFmtId="41" fontId="19" fillId="0" borderId="37" xfId="1" applyNumberFormat="1" applyFont="1" applyBorder="1" applyAlignment="1">
      <alignment horizontal="right"/>
    </xf>
    <xf numFmtId="189" fontId="17" fillId="0" borderId="0" xfId="10" applyNumberFormat="1" applyFont="1" applyAlignment="1">
      <alignment horizontal="center"/>
    </xf>
    <xf numFmtId="0" fontId="22" fillId="0" borderId="0" xfId="211" quotePrefix="1" applyFont="1" applyFill="1" applyAlignment="1">
      <alignment horizontal="left"/>
    </xf>
    <xf numFmtId="0" fontId="37" fillId="0" borderId="0" xfId="211" applyFont="1" applyFill="1">
      <alignment horizontal="left" vertical="top" wrapText="1"/>
    </xf>
    <xf numFmtId="0" fontId="25" fillId="0" borderId="5" xfId="211" applyFont="1" applyFill="1" applyBorder="1" applyAlignment="1">
      <alignment horizontal="left"/>
    </xf>
    <xf numFmtId="0" fontId="108" fillId="0" borderId="0" xfId="211" applyFont="1" applyFill="1">
      <alignment horizontal="left" vertical="top" wrapText="1"/>
    </xf>
    <xf numFmtId="225" fontId="112" fillId="0" borderId="2" xfId="0" applyNumberFormat="1" applyFont="1" applyBorder="1" applyAlignment="1">
      <alignment horizontal="center"/>
    </xf>
    <xf numFmtId="225" fontId="112" fillId="0" borderId="56" xfId="0" applyNumberFormat="1" applyFont="1" applyBorder="1" applyAlignment="1">
      <alignment horizontal="center"/>
    </xf>
    <xf numFmtId="225" fontId="37" fillId="0" borderId="41" xfId="0" applyNumberFormat="1" applyFont="1" applyBorder="1" applyAlignment="1">
      <alignment horizontal="center"/>
    </xf>
    <xf numFmtId="225" fontId="112" fillId="0" borderId="41" xfId="0" applyNumberFormat="1" applyFont="1" applyBorder="1" applyAlignment="1">
      <alignment horizontal="center"/>
    </xf>
    <xf numFmtId="226" fontId="37" fillId="0" borderId="41" xfId="0" applyNumberFormat="1" applyFont="1" applyBorder="1" applyAlignment="1">
      <alignment horizontal="center"/>
    </xf>
    <xf numFmtId="225" fontId="112" fillId="0" borderId="10" xfId="0" applyNumberFormat="1" applyFont="1" applyBorder="1" applyAlignment="1">
      <alignment horizontal="center"/>
    </xf>
    <xf numFmtId="225" fontId="112" fillId="0" borderId="55" xfId="0" applyNumberFormat="1" applyFont="1" applyBorder="1" applyAlignment="1">
      <alignment horizontal="center"/>
    </xf>
    <xf numFmtId="0" fontId="26" fillId="0" borderId="0" xfId="0" applyFont="1" applyAlignment="1">
      <alignment horizontal="left" vertical="top" wrapText="1"/>
    </xf>
    <xf numFmtId="0" fontId="26" fillId="0" borderId="41" xfId="0" applyFont="1" applyBorder="1" applyAlignment="1">
      <alignment horizontal="left" vertical="top" wrapText="1"/>
    </xf>
    <xf numFmtId="168" fontId="112" fillId="0" borderId="2" xfId="0" applyNumberFormat="1" applyFont="1" applyBorder="1" applyAlignment="1">
      <alignment horizontal="center" wrapText="1"/>
    </xf>
    <xf numFmtId="168" fontId="112" fillId="0" borderId="56" xfId="0" applyNumberFormat="1" applyFont="1" applyBorder="1" applyAlignment="1">
      <alignment horizontal="center" wrapText="1"/>
    </xf>
    <xf numFmtId="168" fontId="37" fillId="0" borderId="41" xfId="0" applyNumberFormat="1" applyFont="1" applyBorder="1" applyAlignment="1">
      <alignment horizontal="center" wrapText="1"/>
    </xf>
    <xf numFmtId="0" fontId="25" fillId="0" borderId="0" xfId="211" applyFont="1" applyFill="1">
      <alignment horizontal="left" vertical="top" wrapText="1"/>
    </xf>
    <xf numFmtId="168" fontId="112" fillId="0" borderId="41" xfId="0" applyNumberFormat="1" applyFont="1" applyBorder="1" applyAlignment="1">
      <alignment horizontal="center" wrapText="1"/>
    </xf>
    <xf numFmtId="168" fontId="113" fillId="0" borderId="41" xfId="0" applyNumberFormat="1" applyFont="1" applyBorder="1" applyAlignment="1">
      <alignment horizontal="center" wrapText="1"/>
    </xf>
    <xf numFmtId="229" fontId="113" fillId="0" borderId="41" xfId="0" applyNumberFormat="1" applyFont="1" applyBorder="1" applyAlignment="1">
      <alignment horizontal="center" wrapText="1"/>
    </xf>
    <xf numFmtId="168" fontId="112" fillId="0" borderId="10" xfId="0" applyNumberFormat="1" applyFont="1" applyBorder="1" applyAlignment="1">
      <alignment horizontal="center" wrapText="1"/>
    </xf>
    <xf numFmtId="168" fontId="112" fillId="0" borderId="55" xfId="0" applyNumberFormat="1" applyFont="1" applyBorder="1" applyAlignment="1">
      <alignment horizontal="center" wrapText="1"/>
    </xf>
    <xf numFmtId="0" fontId="108" fillId="0" borderId="41" xfId="0" applyFont="1" applyBorder="1" applyAlignment="1">
      <alignment horizontal="left" vertical="top" wrapText="1"/>
    </xf>
    <xf numFmtId="0" fontId="108" fillId="0" borderId="4" xfId="0" applyFont="1" applyBorder="1" applyAlignment="1">
      <alignment horizontal="left" vertical="top" wrapText="1"/>
    </xf>
    <xf numFmtId="0" fontId="108" fillId="0" borderId="57" xfId="0" applyFont="1" applyBorder="1" applyAlignment="1">
      <alignment horizontal="left" vertical="top" wrapText="1"/>
    </xf>
    <xf numFmtId="174" fontId="112" fillId="0" borderId="41" xfId="0" applyNumberFormat="1" applyFont="1" applyBorder="1" applyAlignment="1">
      <alignment vertical="center"/>
    </xf>
    <xf numFmtId="174" fontId="37" fillId="0" borderId="41" xfId="0" applyNumberFormat="1" applyFont="1" applyBorder="1" applyAlignment="1">
      <alignment vertical="center"/>
    </xf>
    <xf numFmtId="174" fontId="112" fillId="0" borderId="10" xfId="0" applyNumberFormat="1" applyFont="1" applyBorder="1" applyAlignment="1">
      <alignment vertical="center"/>
    </xf>
    <xf numFmtId="174" fontId="112" fillId="0" borderId="55" xfId="0" applyNumberFormat="1" applyFont="1" applyBorder="1" applyAlignment="1">
      <alignment vertical="center"/>
    </xf>
    <xf numFmtId="174" fontId="112" fillId="0" borderId="4" xfId="0" applyNumberFormat="1" applyFont="1" applyBorder="1" applyAlignment="1">
      <alignment vertical="center"/>
    </xf>
    <xf numFmtId="174" fontId="112" fillId="0" borderId="57" xfId="0" applyNumberFormat="1" applyFont="1" applyBorder="1" applyAlignment="1">
      <alignment vertical="center"/>
    </xf>
    <xf numFmtId="174" fontId="37" fillId="0" borderId="2" xfId="0" applyNumberFormat="1" applyFont="1" applyBorder="1" applyAlignment="1">
      <alignment vertical="center"/>
    </xf>
    <xf numFmtId="174" fontId="37" fillId="0" borderId="56" xfId="0" applyNumberFormat="1" applyFont="1" applyBorder="1" applyAlignment="1">
      <alignment vertical="center"/>
    </xf>
    <xf numFmtId="174" fontId="113" fillId="0" borderId="41" xfId="0" applyNumberFormat="1" applyFont="1" applyBorder="1" applyAlignment="1">
      <alignment vertical="center"/>
    </xf>
    <xf numFmtId="180" fontId="112" fillId="0" borderId="10" xfId="0" applyNumberFormat="1" applyFont="1" applyBorder="1" applyAlignment="1">
      <alignment vertical="center"/>
    </xf>
    <xf numFmtId="180" fontId="112" fillId="0" borderId="55" xfId="0" applyNumberFormat="1" applyFont="1" applyBorder="1" applyAlignment="1">
      <alignment vertical="center"/>
    </xf>
    <xf numFmtId="0" fontId="26" fillId="0" borderId="0" xfId="61" applyFont="1" applyFill="1" applyAlignment="1">
      <alignment horizontal="left" vertical="center" wrapText="1"/>
    </xf>
    <xf numFmtId="0" fontId="26" fillId="0" borderId="4" xfId="61" applyFont="1" applyFill="1" applyBorder="1" applyAlignment="1">
      <alignment vertical="center"/>
    </xf>
    <xf numFmtId="0" fontId="144" fillId="0" borderId="1" xfId="61" applyFont="1" applyFill="1" applyBorder="1" applyAlignment="1">
      <alignment horizontal="center" vertical="center"/>
    </xf>
    <xf numFmtId="0" fontId="144" fillId="0" borderId="6" xfId="61" applyFont="1" applyFill="1" applyBorder="1" applyAlignment="1">
      <alignment horizontal="left" vertical="center" wrapText="1"/>
    </xf>
    <xf numFmtId="1" fontId="144" fillId="0" borderId="1" xfId="61" quotePrefix="1" applyNumberFormat="1" applyFont="1" applyFill="1" applyBorder="1" applyAlignment="1">
      <alignment horizontal="center" vertical="center"/>
    </xf>
    <xf numFmtId="1" fontId="144" fillId="0" borderId="11" xfId="61" applyNumberFormat="1" applyFont="1" applyFill="1" applyBorder="1" applyAlignment="1">
      <alignment horizontal="center" vertical="center"/>
    </xf>
    <xf numFmtId="1" fontId="144" fillId="0" borderId="9" xfId="61" applyNumberFormat="1" applyFont="1" applyFill="1" applyBorder="1" applyAlignment="1">
      <alignment horizontal="center" vertical="center"/>
    </xf>
    <xf numFmtId="170" fontId="112" fillId="0" borderId="1" xfId="61" applyNumberFormat="1" applyFont="1" applyFill="1" applyBorder="1" applyAlignment="1">
      <alignment horizontal="right" vertical="center"/>
    </xf>
    <xf numFmtId="3" fontId="112" fillId="0" borderId="8" xfId="61" applyNumberFormat="1" applyFont="1" applyFill="1" applyBorder="1" applyAlignment="1">
      <alignment horizontal="right" vertical="center"/>
    </xf>
    <xf numFmtId="3" fontId="112" fillId="0" borderId="2" xfId="61" applyNumberFormat="1" applyFont="1" applyFill="1" applyBorder="1" applyAlignment="1">
      <alignment horizontal="right" vertical="center"/>
    </xf>
    <xf numFmtId="3" fontId="112" fillId="0" borderId="56" xfId="61" applyNumberFormat="1" applyFont="1" applyFill="1" applyBorder="1" applyAlignment="1">
      <alignment horizontal="right" vertical="center"/>
    </xf>
    <xf numFmtId="3" fontId="112" fillId="0" borderId="1" xfId="61" applyNumberFormat="1" applyFont="1" applyFill="1" applyBorder="1" applyAlignment="1">
      <alignment horizontal="right" vertical="center"/>
    </xf>
    <xf numFmtId="0" fontId="146" fillId="0" borderId="6" xfId="61" applyFont="1" applyFill="1" applyBorder="1" applyAlignment="1">
      <alignment horizontal="left" vertical="center" wrapText="1"/>
    </xf>
    <xf numFmtId="170" fontId="37" fillId="0" borderId="5" xfId="61" applyNumberFormat="1" applyFont="1" applyFill="1" applyBorder="1" applyAlignment="1">
      <alignment horizontal="right" vertical="center"/>
    </xf>
    <xf numFmtId="170" fontId="37" fillId="0" borderId="6" xfId="61" applyNumberFormat="1" applyFont="1" applyFill="1" applyBorder="1" applyAlignment="1">
      <alignment horizontal="right" vertical="center"/>
    </xf>
    <xf numFmtId="170" fontId="37" fillId="0" borderId="41" xfId="61" applyNumberFormat="1" applyFont="1" applyFill="1" applyBorder="1" applyAlignment="1">
      <alignment horizontal="right" vertical="center"/>
    </xf>
    <xf numFmtId="170" fontId="112" fillId="0" borderId="5" xfId="61" applyNumberFormat="1" applyFont="1" applyFill="1" applyBorder="1" applyAlignment="1">
      <alignment horizontal="right" vertical="center"/>
    </xf>
    <xf numFmtId="170" fontId="112" fillId="0" borderId="6" xfId="61" applyNumberFormat="1" applyFont="1" applyFill="1" applyBorder="1" applyAlignment="1">
      <alignment horizontal="right" vertical="center"/>
    </xf>
    <xf numFmtId="170" fontId="112" fillId="0" borderId="41" xfId="61" applyNumberFormat="1" applyFont="1" applyFill="1" applyBorder="1" applyAlignment="1">
      <alignment horizontal="right" vertical="center"/>
    </xf>
    <xf numFmtId="3" fontId="112" fillId="0" borderId="6" xfId="61" applyNumberFormat="1" applyFont="1" applyFill="1" applyBorder="1" applyAlignment="1">
      <alignment horizontal="right" vertical="center"/>
    </xf>
    <xf numFmtId="3" fontId="112" fillId="0" borderId="41" xfId="61" applyNumberFormat="1" applyFont="1" applyFill="1" applyBorder="1" applyAlignment="1">
      <alignment horizontal="right" vertical="center"/>
    </xf>
    <xf numFmtId="3" fontId="112" fillId="0" borderId="5" xfId="61" applyNumberFormat="1" applyFont="1" applyFill="1" applyBorder="1" applyAlignment="1">
      <alignment horizontal="right" vertical="center"/>
    </xf>
    <xf numFmtId="2" fontId="146" fillId="0" borderId="6" xfId="61" applyNumberFormat="1" applyFont="1" applyFill="1" applyBorder="1" applyAlignment="1">
      <alignment horizontal="left" vertical="center"/>
    </xf>
    <xf numFmtId="0" fontId="144" fillId="0" borderId="6" xfId="61" applyFont="1" applyFill="1" applyBorder="1" applyAlignment="1">
      <alignment vertical="center" wrapText="1"/>
    </xf>
    <xf numFmtId="170" fontId="112" fillId="0" borderId="7" xfId="61" applyNumberFormat="1" applyFont="1" applyFill="1" applyBorder="1" applyAlignment="1">
      <alignment horizontal="right" vertical="center"/>
    </xf>
    <xf numFmtId="170" fontId="112" fillId="0" borderId="4" xfId="61" applyNumberFormat="1" applyFont="1" applyFill="1" applyBorder="1" applyAlignment="1">
      <alignment horizontal="right" vertical="center"/>
    </xf>
    <xf numFmtId="0" fontId="144" fillId="0" borderId="9" xfId="61" applyFont="1" applyFill="1" applyBorder="1" applyAlignment="1">
      <alignment horizontal="left" vertical="center" wrapText="1"/>
    </xf>
    <xf numFmtId="170" fontId="112" fillId="0" borderId="11" xfId="61" applyNumberFormat="1" applyFont="1" applyFill="1" applyBorder="1" applyAlignment="1">
      <alignment horizontal="right" vertical="center"/>
    </xf>
    <xf numFmtId="3" fontId="112" fillId="0" borderId="10" xfId="61" applyNumberFormat="1" applyFont="1" applyFill="1" applyBorder="1" applyAlignment="1">
      <alignment horizontal="right" vertical="center"/>
    </xf>
    <xf numFmtId="170" fontId="112" fillId="0" borderId="9" xfId="61" applyNumberFormat="1" applyFont="1" applyFill="1" applyBorder="1" applyAlignment="1">
      <alignment horizontal="right" vertical="center"/>
    </xf>
    <xf numFmtId="170" fontId="112" fillId="0" borderId="10" xfId="61" applyNumberFormat="1" applyFont="1" applyFill="1" applyBorder="1" applyAlignment="1">
      <alignment horizontal="right" vertical="center"/>
    </xf>
    <xf numFmtId="170" fontId="112" fillId="0" borderId="55" xfId="61" applyNumberFormat="1" applyFont="1" applyFill="1" applyBorder="1" applyAlignment="1">
      <alignment horizontal="right" vertical="center"/>
    </xf>
    <xf numFmtId="170" fontId="144" fillId="0" borderId="11" xfId="61" applyNumberFormat="1" applyFont="1" applyFill="1" applyBorder="1" applyAlignment="1">
      <alignment horizontal="right" vertical="center"/>
    </xf>
    <xf numFmtId="170" fontId="144" fillId="0" borderId="9" xfId="61" applyNumberFormat="1" applyFont="1" applyFill="1" applyBorder="1" applyAlignment="1">
      <alignment horizontal="right" vertical="center"/>
    </xf>
    <xf numFmtId="170" fontId="144" fillId="0" borderId="10" xfId="61" applyNumberFormat="1" applyFont="1" applyFill="1" applyBorder="1" applyAlignment="1">
      <alignment horizontal="right" vertical="center"/>
    </xf>
    <xf numFmtId="170" fontId="144" fillId="0" borderId="55" xfId="61" applyNumberFormat="1" applyFont="1" applyFill="1" applyBorder="1" applyAlignment="1">
      <alignment horizontal="right" vertical="center"/>
    </xf>
    <xf numFmtId="0" fontId="144" fillId="0" borderId="9" xfId="61" applyFont="1" applyFill="1" applyBorder="1" applyAlignment="1">
      <alignment vertical="center" wrapText="1"/>
    </xf>
    <xf numFmtId="234" fontId="26" fillId="0" borderId="0" xfId="61" applyNumberFormat="1" applyFont="1" applyFill="1" applyAlignment="1">
      <alignment horizontal="center" vertical="center" wrapText="1"/>
    </xf>
    <xf numFmtId="234" fontId="26" fillId="0" borderId="0" xfId="61" applyNumberFormat="1" applyFont="1" applyFill="1" applyAlignment="1">
      <alignment horizontal="left" vertical="center" wrapText="1"/>
    </xf>
    <xf numFmtId="234" fontId="144" fillId="0" borderId="1" xfId="61" applyNumberFormat="1" applyFont="1" applyFill="1" applyBorder="1" applyAlignment="1">
      <alignment horizontal="center" vertical="center"/>
    </xf>
    <xf numFmtId="234" fontId="144" fillId="0" borderId="0" xfId="61" applyNumberFormat="1" applyFont="1" applyFill="1" applyAlignment="1">
      <alignment horizontal="left" vertical="center" wrapText="1"/>
    </xf>
    <xf numFmtId="234" fontId="144" fillId="0" borderId="5" xfId="61" applyNumberFormat="1" applyFont="1" applyFill="1" applyBorder="1" applyAlignment="1">
      <alignment horizontal="left" vertical="center" wrapText="1"/>
    </xf>
    <xf numFmtId="1" fontId="144" fillId="0" borderId="11" xfId="61" quotePrefix="1" applyNumberFormat="1" applyFont="1" applyFill="1" applyBorder="1" applyAlignment="1">
      <alignment horizontal="center" vertical="center"/>
    </xf>
    <xf numFmtId="234" fontId="146" fillId="0" borderId="0" xfId="61" applyNumberFormat="1" applyFont="1" applyFill="1" applyAlignment="1">
      <alignment horizontal="left" vertical="center" wrapText="1"/>
    </xf>
    <xf numFmtId="0" fontId="144" fillId="0" borderId="5" xfId="61" applyFont="1" applyFill="1" applyBorder="1" applyAlignment="1">
      <alignment horizontal="left" vertical="center" wrapText="1"/>
    </xf>
    <xf numFmtId="234" fontId="144" fillId="0" borderId="8" xfId="61" applyNumberFormat="1" applyFont="1" applyFill="1" applyBorder="1" applyAlignment="1">
      <alignment horizontal="right" vertical="center"/>
    </xf>
    <xf numFmtId="234" fontId="144" fillId="0" borderId="6" xfId="61" applyNumberFormat="1" applyFont="1" applyFill="1" applyBorder="1" applyAlignment="1">
      <alignment horizontal="center" vertical="center" wrapText="1"/>
    </xf>
    <xf numFmtId="234" fontId="144" fillId="0" borderId="0" xfId="61" applyNumberFormat="1" applyFont="1" applyFill="1" applyBorder="1" applyAlignment="1">
      <alignment horizontal="center" vertical="center" wrapText="1"/>
    </xf>
    <xf numFmtId="234" fontId="144" fillId="0" borderId="41" xfId="61" applyNumberFormat="1" applyFont="1" applyFill="1" applyBorder="1" applyAlignment="1">
      <alignment horizontal="center" vertical="center" wrapText="1"/>
    </xf>
    <xf numFmtId="234" fontId="144" fillId="0" borderId="8" xfId="61" applyNumberFormat="1" applyFont="1" applyFill="1" applyBorder="1" applyAlignment="1">
      <alignment horizontal="center" vertical="center" wrapText="1"/>
    </xf>
    <xf numFmtId="234" fontId="144" fillId="0" borderId="2" xfId="61" applyNumberFormat="1" applyFont="1" applyFill="1" applyBorder="1" applyAlignment="1">
      <alignment horizontal="center" vertical="center" wrapText="1"/>
    </xf>
    <xf numFmtId="234" fontId="144" fillId="0" borderId="56" xfId="61" applyNumberFormat="1" applyFont="1" applyFill="1" applyBorder="1" applyAlignment="1">
      <alignment horizontal="center" vertical="center" wrapText="1"/>
    </xf>
    <xf numFmtId="234" fontId="144" fillId="0" borderId="1" xfId="61" applyNumberFormat="1" applyFont="1" applyFill="1" applyBorder="1" applyAlignment="1">
      <alignment horizontal="center" vertical="center" wrapText="1"/>
    </xf>
    <xf numFmtId="234" fontId="146" fillId="0" borderId="5" xfId="61" applyNumberFormat="1" applyFont="1" applyFill="1" applyBorder="1" applyAlignment="1">
      <alignment horizontal="left" vertical="center" wrapText="1"/>
    </xf>
    <xf numFmtId="234" fontId="146" fillId="0" borderId="6" xfId="61" applyNumberFormat="1" applyFont="1" applyFill="1" applyBorder="1" applyAlignment="1">
      <alignment horizontal="right" vertical="center"/>
    </xf>
    <xf numFmtId="234" fontId="146" fillId="0" borderId="6" xfId="61" applyNumberFormat="1" applyFont="1" applyFill="1" applyBorder="1" applyAlignment="1">
      <alignment horizontal="center" vertical="center" wrapText="1"/>
    </xf>
    <xf numFmtId="234" fontId="146" fillId="0" borderId="41" xfId="61" applyNumberFormat="1" applyFont="1" applyFill="1" applyBorder="1" applyAlignment="1">
      <alignment horizontal="center" vertical="center" wrapText="1"/>
    </xf>
    <xf numFmtId="234" fontId="146" fillId="0" borderId="5" xfId="61" applyNumberFormat="1" applyFont="1" applyFill="1" applyBorder="1" applyAlignment="1">
      <alignment horizontal="center" vertical="center" wrapText="1"/>
    </xf>
    <xf numFmtId="234" fontId="144" fillId="0" borderId="6" xfId="61" applyNumberFormat="1" applyFont="1" applyFill="1" applyBorder="1" applyAlignment="1">
      <alignment horizontal="right" vertical="center"/>
    </xf>
    <xf numFmtId="234" fontId="144" fillId="0" borderId="5" xfId="61" applyNumberFormat="1" applyFont="1" applyFill="1" applyBorder="1" applyAlignment="1">
      <alignment horizontal="center" vertical="center" wrapText="1"/>
    </xf>
    <xf numFmtId="0" fontId="146" fillId="0" borderId="5" xfId="61" applyFont="1" applyFill="1" applyBorder="1" applyAlignment="1">
      <alignment horizontal="left" vertical="center" wrapText="1"/>
    </xf>
    <xf numFmtId="234" fontId="144" fillId="0" borderId="5" xfId="61" applyNumberFormat="1" applyFont="1" applyFill="1" applyBorder="1" applyAlignment="1">
      <alignment vertical="center" wrapText="1"/>
    </xf>
    <xf numFmtId="240" fontId="144" fillId="0" borderId="5" xfId="61" applyNumberFormat="1" applyFont="1" applyFill="1" applyBorder="1" applyAlignment="1">
      <alignment horizontal="center" vertical="center" wrapText="1"/>
    </xf>
    <xf numFmtId="0" fontId="144" fillId="0" borderId="11" xfId="61" applyFont="1" applyFill="1" applyBorder="1" applyAlignment="1">
      <alignment horizontal="left" vertical="center" wrapText="1"/>
    </xf>
    <xf numFmtId="234" fontId="144" fillId="0" borderId="9" xfId="61" applyNumberFormat="1" applyFont="1" applyFill="1" applyBorder="1" applyAlignment="1">
      <alignment horizontal="right" vertical="center"/>
    </xf>
    <xf numFmtId="234" fontId="144" fillId="0" borderId="11" xfId="61" applyNumberFormat="1" applyFont="1" applyFill="1" applyBorder="1" applyAlignment="1">
      <alignment horizontal="center" vertical="center" wrapText="1"/>
    </xf>
    <xf numFmtId="234" fontId="144" fillId="0" borderId="11" xfId="61" applyNumberFormat="1" applyFont="1" applyFill="1" applyBorder="1" applyAlignment="1">
      <alignment horizontal="left" vertical="center" wrapText="1"/>
    </xf>
    <xf numFmtId="240" fontId="144" fillId="0" borderId="55" xfId="61" applyNumberFormat="1" applyFont="1" applyFill="1" applyBorder="1" applyAlignment="1">
      <alignment horizontal="center" vertical="center" wrapText="1"/>
    </xf>
    <xf numFmtId="234" fontId="144" fillId="0" borderId="11" xfId="61" applyNumberFormat="1" applyFont="1" applyFill="1" applyBorder="1" applyAlignment="1">
      <alignment horizontal="right" vertical="center"/>
    </xf>
    <xf numFmtId="0" fontId="37" fillId="0" borderId="4" xfId="61" applyFont="1" applyFill="1" applyBorder="1" applyAlignment="1">
      <alignment vertical="center"/>
    </xf>
    <xf numFmtId="3" fontId="144" fillId="0" borderId="1" xfId="61" applyNumberFormat="1" applyFont="1" applyFill="1" applyBorder="1" applyAlignment="1">
      <alignment horizontal="right" vertical="center"/>
    </xf>
    <xf numFmtId="3" fontId="144" fillId="0" borderId="8" xfId="61" applyNumberFormat="1" applyFont="1" applyFill="1" applyBorder="1" applyAlignment="1">
      <alignment horizontal="right" vertical="center"/>
    </xf>
    <xf numFmtId="3" fontId="144" fillId="0" borderId="2" xfId="61" applyNumberFormat="1" applyFont="1" applyFill="1" applyBorder="1" applyAlignment="1">
      <alignment horizontal="right" vertical="center"/>
    </xf>
    <xf numFmtId="3" fontId="144" fillId="0" borderId="56" xfId="61" applyNumberFormat="1" applyFont="1" applyFill="1" applyBorder="1" applyAlignment="1">
      <alignment horizontal="right" vertical="center"/>
    </xf>
    <xf numFmtId="3" fontId="146" fillId="0" borderId="5" xfId="61" applyNumberFormat="1" applyFont="1" applyFill="1" applyBorder="1" applyAlignment="1">
      <alignment horizontal="right" vertical="center"/>
    </xf>
    <xf numFmtId="3" fontId="146" fillId="0" borderId="6" xfId="61" applyNumberFormat="1" applyFont="1" applyFill="1" applyBorder="1" applyAlignment="1">
      <alignment horizontal="right" vertical="center"/>
    </xf>
    <xf numFmtId="3" fontId="146" fillId="0" borderId="41" xfId="61" applyNumberFormat="1" applyFont="1" applyFill="1" applyBorder="1" applyAlignment="1">
      <alignment horizontal="right" vertical="center"/>
    </xf>
    <xf numFmtId="3" fontId="144" fillId="0" borderId="5" xfId="61" applyNumberFormat="1" applyFont="1" applyFill="1" applyBorder="1" applyAlignment="1">
      <alignment horizontal="right" vertical="center"/>
    </xf>
    <xf numFmtId="3" fontId="144" fillId="0" borderId="6" xfId="61" applyNumberFormat="1" applyFont="1" applyFill="1" applyBorder="1" applyAlignment="1">
      <alignment horizontal="right" vertical="center"/>
    </xf>
    <xf numFmtId="3" fontId="144" fillId="0" borderId="41" xfId="61" applyNumberFormat="1" applyFont="1" applyFill="1" applyBorder="1" applyAlignment="1">
      <alignment horizontal="right" vertical="center"/>
    </xf>
    <xf numFmtId="0" fontId="148" fillId="0" borderId="5" xfId="61" applyFont="1" applyFill="1" applyBorder="1" applyAlignment="1">
      <alignment horizontal="left" vertical="center" wrapText="1"/>
    </xf>
    <xf numFmtId="3" fontId="148" fillId="0" borderId="5" xfId="61" applyNumberFormat="1" applyFont="1" applyFill="1" applyBorder="1" applyAlignment="1">
      <alignment horizontal="right" vertical="center"/>
    </xf>
    <xf numFmtId="3" fontId="148" fillId="0" borderId="6" xfId="61" applyNumberFormat="1" applyFont="1" applyFill="1" applyBorder="1" applyAlignment="1">
      <alignment horizontal="right" vertical="center"/>
    </xf>
    <xf numFmtId="3" fontId="148" fillId="0" borderId="41" xfId="61" applyNumberFormat="1" applyFont="1" applyFill="1" applyBorder="1" applyAlignment="1">
      <alignment horizontal="right" vertical="center"/>
    </xf>
    <xf numFmtId="0" fontId="149" fillId="0" borderId="5" xfId="61" applyFont="1" applyFill="1" applyBorder="1" applyAlignment="1">
      <alignment horizontal="left" vertical="center" wrapText="1"/>
    </xf>
    <xf numFmtId="3" fontId="149" fillId="0" borderId="5" xfId="61" applyNumberFormat="1" applyFont="1" applyFill="1" applyBorder="1" applyAlignment="1">
      <alignment horizontal="right" vertical="center"/>
    </xf>
    <xf numFmtId="3" fontId="149" fillId="0" borderId="6" xfId="61" applyNumberFormat="1" applyFont="1" applyFill="1" applyBorder="1" applyAlignment="1">
      <alignment horizontal="right" vertical="center"/>
    </xf>
    <xf numFmtId="3" fontId="149" fillId="0" borderId="41" xfId="61" applyNumberFormat="1" applyFont="1" applyFill="1" applyBorder="1" applyAlignment="1">
      <alignment horizontal="right" vertical="center"/>
    </xf>
    <xf numFmtId="0" fontId="146" fillId="0" borderId="5" xfId="61" applyFont="1" applyFill="1" applyBorder="1" applyAlignment="1">
      <alignment vertical="center" wrapText="1"/>
    </xf>
    <xf numFmtId="0" fontId="146" fillId="0" borderId="6" xfId="61" applyFont="1" applyFill="1" applyBorder="1" applyAlignment="1">
      <alignment vertical="center" wrapText="1"/>
    </xf>
    <xf numFmtId="170" fontId="146" fillId="0" borderId="5" xfId="61" applyNumberFormat="1" applyFont="1" applyFill="1" applyBorder="1" applyAlignment="1">
      <alignment horizontal="right" vertical="center"/>
    </xf>
    <xf numFmtId="170" fontId="146" fillId="0" borderId="6" xfId="61" applyNumberFormat="1" applyFont="1" applyFill="1" applyBorder="1" applyAlignment="1">
      <alignment horizontal="right" vertical="center"/>
    </xf>
    <xf numFmtId="170" fontId="146" fillId="0" borderId="41" xfId="61" applyNumberFormat="1" applyFont="1" applyFill="1" applyBorder="1" applyAlignment="1">
      <alignment horizontal="right" vertical="center"/>
    </xf>
    <xf numFmtId="3" fontId="144" fillId="0" borderId="11" xfId="61" applyNumberFormat="1" applyFont="1" applyFill="1" applyBorder="1" applyAlignment="1">
      <alignment horizontal="right" vertical="center"/>
    </xf>
    <xf numFmtId="3" fontId="144" fillId="0" borderId="9" xfId="61" applyNumberFormat="1" applyFont="1" applyFill="1" applyBorder="1" applyAlignment="1">
      <alignment horizontal="right" vertical="center"/>
    </xf>
    <xf numFmtId="3" fontId="144" fillId="0" borderId="10" xfId="61" applyNumberFormat="1" applyFont="1" applyFill="1" applyBorder="1" applyAlignment="1">
      <alignment horizontal="right" vertical="center"/>
    </xf>
    <xf numFmtId="3" fontId="144" fillId="0" borderId="55" xfId="61" applyNumberFormat="1" applyFont="1" applyFill="1" applyBorder="1" applyAlignment="1">
      <alignment horizontal="right" vertical="center"/>
    </xf>
    <xf numFmtId="234" fontId="25" fillId="0" borderId="0" xfId="61" applyNumberFormat="1" applyFont="1" applyFill="1" applyAlignment="1">
      <alignment horizontal="left" vertical="center" wrapText="1"/>
    </xf>
    <xf numFmtId="0" fontId="23" fillId="0" borderId="5" xfId="151" applyFont="1" applyFill="1" applyBorder="1" applyAlignment="1">
      <alignment horizontal="center"/>
    </xf>
    <xf numFmtId="0" fontId="23" fillId="0" borderId="3" xfId="151" applyFont="1" applyFill="1" applyBorder="1"/>
    <xf numFmtId="37" fontId="37" fillId="0" borderId="29" xfId="1" applyNumberFormat="1" applyFont="1" applyFill="1" applyBorder="1" applyAlignment="1">
      <alignment horizontal="center"/>
    </xf>
    <xf numFmtId="37" fontId="112" fillId="0" borderId="29" xfId="1" applyNumberFormat="1" applyFont="1" applyFill="1" applyBorder="1" applyAlignment="1">
      <alignment horizontal="center"/>
    </xf>
    <xf numFmtId="3" fontId="111" fillId="0" borderId="27" xfId="29" applyNumberFormat="1" applyFont="1" applyFill="1" applyBorder="1" applyAlignment="1">
      <alignment horizontal="center"/>
    </xf>
    <xf numFmtId="3" fontId="111" fillId="0" borderId="26" xfId="29" applyNumberFormat="1" applyFont="1" applyFill="1" applyBorder="1" applyAlignment="1">
      <alignment horizontal="center"/>
    </xf>
    <xf numFmtId="0" fontId="17" fillId="0" borderId="0" xfId="290" applyFont="1" applyFill="1"/>
    <xf numFmtId="0" fontId="17" fillId="0" borderId="0" xfId="290" applyFont="1" applyFill="1" applyBorder="1"/>
    <xf numFmtId="0" fontId="26" fillId="3" borderId="41" xfId="59" applyFont="1" applyFill="1" applyBorder="1" applyAlignment="1">
      <alignment horizontal="left" vertical="center" wrapText="1"/>
    </xf>
    <xf numFmtId="0" fontId="26" fillId="3" borderId="41" xfId="59" applyFont="1" applyFill="1" applyBorder="1" applyAlignment="1">
      <alignment vertical="center" wrapText="1"/>
    </xf>
    <xf numFmtId="0" fontId="22" fillId="3" borderId="9" xfId="59" applyFont="1" applyFill="1" applyBorder="1" applyAlignment="1">
      <alignment vertical="center"/>
    </xf>
    <xf numFmtId="0" fontId="35" fillId="3" borderId="55" xfId="59" applyFont="1" applyFill="1" applyBorder="1" applyAlignment="1">
      <alignment horizontal="center" vertical="center"/>
    </xf>
    <xf numFmtId="0" fontId="35" fillId="3" borderId="0" xfId="59" applyFont="1" applyFill="1" applyAlignment="1">
      <alignment vertical="center"/>
    </xf>
    <xf numFmtId="0" fontId="111" fillId="3" borderId="55" xfId="516" applyFont="1" applyFill="1" applyBorder="1" applyAlignment="1">
      <alignment vertical="center"/>
    </xf>
    <xf numFmtId="0" fontId="111" fillId="3" borderId="0" xfId="516" applyFont="1" applyFill="1" applyBorder="1" applyAlignment="1">
      <alignment vertical="center"/>
    </xf>
    <xf numFmtId="3" fontId="35" fillId="0" borderId="0" xfId="21" applyNumberFormat="1" applyFont="1" applyFill="1" applyBorder="1" applyAlignment="1">
      <alignment vertical="center"/>
    </xf>
    <xf numFmtId="3" fontId="159" fillId="0" borderId="0" xfId="45" applyNumberFormat="1" applyFont="1" applyFill="1" applyBorder="1" applyAlignment="1" applyProtection="1">
      <alignment vertical="center"/>
    </xf>
    <xf numFmtId="0" fontId="37" fillId="0" borderId="0" xfId="10" applyFont="1" applyFill="1"/>
    <xf numFmtId="0" fontId="25" fillId="0" borderId="0" xfId="10" applyFont="1" applyFill="1" applyAlignment="1">
      <alignment wrapText="1"/>
    </xf>
    <xf numFmtId="0" fontId="35" fillId="0" borderId="0" xfId="517" quotePrefix="1" applyFont="1" applyFill="1" applyBorder="1" applyAlignment="1">
      <alignment horizontal="left"/>
    </xf>
    <xf numFmtId="0" fontId="23" fillId="0" borderId="0" xfId="517" applyFont="1" applyFill="1"/>
    <xf numFmtId="0" fontId="17" fillId="0" borderId="41" xfId="517" applyFont="1" applyFill="1" applyBorder="1"/>
    <xf numFmtId="0" fontId="22" fillId="0" borderId="11" xfId="517" applyFont="1" applyFill="1" applyBorder="1" applyAlignment="1">
      <alignment horizontal="center"/>
    </xf>
    <xf numFmtId="49" fontId="108" fillId="0" borderId="11" xfId="38" applyNumberFormat="1" applyFont="1" applyFill="1" applyBorder="1" applyAlignment="1">
      <alignment horizontal="center" vertical="center"/>
    </xf>
    <xf numFmtId="0" fontId="35" fillId="0" borderId="5" xfId="517" applyFont="1" applyFill="1" applyBorder="1" applyAlignment="1">
      <alignment horizontal="left"/>
    </xf>
    <xf numFmtId="3" fontId="108" fillId="0" borderId="5" xfId="38" applyNumberFormat="1" applyFont="1" applyFill="1" applyBorder="1" applyAlignment="1">
      <alignment horizontal="center" vertical="center"/>
    </xf>
    <xf numFmtId="0" fontId="26" fillId="0" borderId="5" xfId="517" applyFont="1" applyFill="1" applyBorder="1" applyAlignment="1">
      <alignment horizontal="left" indent="1"/>
    </xf>
    <xf numFmtId="3" fontId="25" fillId="0" borderId="5" xfId="38" applyNumberFormat="1" applyFont="1" applyFill="1" applyBorder="1" applyAlignment="1">
      <alignment horizontal="center" vertical="center"/>
    </xf>
    <xf numFmtId="0" fontId="26" fillId="0" borderId="5" xfId="517" applyFont="1" applyFill="1" applyBorder="1" applyAlignment="1">
      <alignment horizontal="left" indent="3"/>
    </xf>
    <xf numFmtId="0" fontId="105" fillId="0" borderId="5" xfId="517" applyFont="1" applyFill="1" applyBorder="1" applyAlignment="1">
      <alignment horizontal="left" indent="7"/>
    </xf>
    <xf numFmtId="3" fontId="111" fillId="0" borderId="5" xfId="38" applyNumberFormat="1" applyFont="1" applyFill="1" applyBorder="1" applyAlignment="1">
      <alignment horizontal="center" vertical="center"/>
    </xf>
    <xf numFmtId="0" fontId="26" fillId="0" borderId="5" xfId="517" applyFont="1" applyFill="1" applyBorder="1" applyAlignment="1">
      <alignment horizontal="left" indent="11"/>
    </xf>
    <xf numFmtId="0" fontId="105" fillId="0" borderId="5" xfId="517" applyFont="1" applyFill="1" applyBorder="1" applyAlignment="1">
      <alignment horizontal="left" indent="5"/>
    </xf>
    <xf numFmtId="3" fontId="150" fillId="0" borderId="5" xfId="38" applyNumberFormat="1" applyFont="1" applyFill="1" applyBorder="1" applyAlignment="1">
      <alignment horizontal="center" vertical="center"/>
    </xf>
    <xf numFmtId="0" fontId="35" fillId="0" borderId="11" xfId="517" applyFont="1" applyFill="1" applyBorder="1" applyAlignment="1">
      <alignment horizontal="left"/>
    </xf>
    <xf numFmtId="3" fontId="108" fillId="0" borderId="11" xfId="38" applyNumberFormat="1" applyFont="1" applyFill="1" applyBorder="1" applyAlignment="1">
      <alignment horizontal="center" vertical="center"/>
    </xf>
    <xf numFmtId="0" fontId="26" fillId="0" borderId="5" xfId="517" applyFont="1" applyFill="1" applyBorder="1"/>
    <xf numFmtId="0" fontId="105" fillId="0" borderId="5" xfId="517" applyFont="1" applyFill="1" applyBorder="1" applyAlignment="1">
      <alignment horizontal="left" indent="8"/>
    </xf>
    <xf numFmtId="0" fontId="38" fillId="0" borderId="41" xfId="518" quotePrefix="1" applyFont="1" applyFill="1" applyBorder="1" applyAlignment="1">
      <alignment horizontal="right" vertical="center"/>
    </xf>
    <xf numFmtId="0" fontId="105" fillId="0" borderId="3" xfId="517" applyFont="1" applyFill="1" applyBorder="1" applyAlignment="1">
      <alignment horizontal="left" indent="8"/>
    </xf>
    <xf numFmtId="3" fontId="111" fillId="0" borderId="3" xfId="38" applyNumberFormat="1" applyFont="1" applyFill="1" applyBorder="1" applyAlignment="1">
      <alignment horizontal="center" vertical="center"/>
    </xf>
    <xf numFmtId="0" fontId="38" fillId="0" borderId="0" xfId="518" quotePrefix="1" applyFont="1" applyFill="1" applyAlignment="1">
      <alignment horizontal="right" vertical="center"/>
    </xf>
    <xf numFmtId="0" fontId="105" fillId="0" borderId="0" xfId="517" applyFont="1" applyFill="1" applyBorder="1" applyAlignment="1">
      <alignment horizontal="left" indent="8"/>
    </xf>
    <xf numFmtId="170" fontId="37" fillId="0" borderId="0" xfId="517" applyNumberFormat="1" applyFont="1" applyFill="1" applyBorder="1" applyAlignment="1"/>
    <xf numFmtId="0" fontId="37" fillId="0" borderId="0" xfId="518" applyFont="1" applyFill="1"/>
    <xf numFmtId="170" fontId="37" fillId="0" borderId="0" xfId="519" applyNumberFormat="1" applyFont="1" applyFill="1"/>
    <xf numFmtId="0" fontId="38" fillId="0" borderId="0" xfId="38" applyFont="1" applyFill="1" applyAlignment="1">
      <alignment vertical="center"/>
    </xf>
    <xf numFmtId="0" fontId="38" fillId="0" borderId="0" xfId="518" applyFont="1" applyFill="1" applyAlignment="1">
      <alignment horizontal="right" vertical="center"/>
    </xf>
    <xf numFmtId="0" fontId="37" fillId="0" borderId="0" xfId="519" applyFont="1" applyFill="1"/>
    <xf numFmtId="0" fontId="26" fillId="0" borderId="0" xfId="10" applyNumberFormat="1" applyFont="1" applyFill="1" applyBorder="1"/>
    <xf numFmtId="0" fontId="35" fillId="0" borderId="0" xfId="10" applyNumberFormat="1" applyFont="1" applyFill="1" applyBorder="1" applyAlignment="1">
      <alignment horizontal="center"/>
    </xf>
    <xf numFmtId="0" fontId="35" fillId="0" borderId="0" xfId="10" applyFont="1" applyFill="1"/>
    <xf numFmtId="0" fontId="35" fillId="0" borderId="11" xfId="10" applyFont="1" applyFill="1" applyBorder="1" applyAlignment="1">
      <alignment horizontal="center" vertical="center"/>
    </xf>
    <xf numFmtId="0" fontId="26" fillId="0" borderId="1" xfId="10" applyFont="1" applyFill="1" applyBorder="1" applyAlignment="1">
      <alignment horizontal="left"/>
    </xf>
    <xf numFmtId="0" fontId="105" fillId="0" borderId="0" xfId="10" applyFont="1" applyFill="1"/>
    <xf numFmtId="0" fontId="105" fillId="0" borderId="5" xfId="59" quotePrefix="1" applyFont="1" applyFill="1" applyBorder="1" applyAlignment="1">
      <alignment horizontal="left"/>
    </xf>
    <xf numFmtId="0" fontId="26" fillId="0" borderId="5" xfId="10" applyFont="1" applyFill="1" applyBorder="1"/>
    <xf numFmtId="0" fontId="105" fillId="0" borderId="5" xfId="59" applyFont="1" applyFill="1" applyBorder="1"/>
    <xf numFmtId="0" fontId="26" fillId="0" borderId="5" xfId="10" applyFont="1" applyFill="1" applyBorder="1" applyAlignment="1"/>
    <xf numFmtId="0" fontId="26" fillId="0" borderId="5" xfId="10" applyFont="1" applyFill="1" applyBorder="1" applyAlignment="1">
      <alignment vertical="center" wrapText="1"/>
    </xf>
    <xf numFmtId="0" fontId="26" fillId="0" borderId="5" xfId="10" applyFont="1" applyFill="1" applyBorder="1" applyAlignment="1">
      <alignment horizontal="left"/>
    </xf>
    <xf numFmtId="0" fontId="35" fillId="0" borderId="11" xfId="10" applyFont="1" applyFill="1" applyBorder="1" applyAlignment="1">
      <alignment horizontal="center"/>
    </xf>
    <xf numFmtId="166" fontId="35" fillId="0" borderId="11" xfId="59" applyNumberFormat="1" applyFont="1" applyFill="1" applyBorder="1" applyAlignment="1">
      <alignment vertical="center"/>
    </xf>
    <xf numFmtId="0" fontId="25" fillId="0" borderId="0" xfId="10" applyFont="1" applyFill="1" applyAlignment="1"/>
    <xf numFmtId="0" fontId="37" fillId="0" borderId="0" xfId="10" applyNumberFormat="1" applyFont="1" applyFill="1"/>
    <xf numFmtId="0" fontId="26" fillId="0" borderId="0" xfId="38" applyFont="1" applyFill="1"/>
    <xf numFmtId="0" fontId="26" fillId="0" borderId="0" xfId="38" applyFont="1" applyFill="1" applyBorder="1"/>
    <xf numFmtId="0" fontId="35" fillId="0" borderId="0" xfId="38" applyFont="1" applyFill="1" applyBorder="1" applyAlignment="1">
      <alignment horizontal="center"/>
    </xf>
    <xf numFmtId="0" fontId="35" fillId="0" borderId="0" xfId="38" applyFont="1" applyFill="1" applyBorder="1" applyAlignment="1">
      <alignment horizontal="right"/>
    </xf>
    <xf numFmtId="0" fontId="142" fillId="0" borderId="11" xfId="38" applyFont="1" applyFill="1" applyBorder="1" applyAlignment="1">
      <alignment horizontal="center" vertical="center"/>
    </xf>
    <xf numFmtId="49" fontId="142" fillId="0" borderId="11" xfId="38" applyNumberFormat="1" applyFont="1" applyFill="1" applyBorder="1" applyAlignment="1">
      <alignment horizontal="center" vertical="center"/>
    </xf>
    <xf numFmtId="49" fontId="142" fillId="0" borderId="55" xfId="38" applyNumberFormat="1" applyFont="1" applyFill="1" applyBorder="1" applyAlignment="1">
      <alignment horizontal="center" vertical="center"/>
    </xf>
    <xf numFmtId="0" fontId="155" fillId="0" borderId="1" xfId="38" applyFont="1" applyFill="1" applyBorder="1" applyAlignment="1">
      <alignment horizontal="left" vertical="center"/>
    </xf>
    <xf numFmtId="0" fontId="162" fillId="0" borderId="5" xfId="59" quotePrefix="1" applyFont="1" applyFill="1" applyBorder="1" applyAlignment="1">
      <alignment horizontal="left" vertical="center" indent="1"/>
    </xf>
    <xf numFmtId="0" fontId="105" fillId="0" borderId="0" xfId="38" applyFont="1" applyFill="1"/>
    <xf numFmtId="0" fontId="155" fillId="0" borderId="5" xfId="38" applyFont="1" applyFill="1" applyBorder="1" applyAlignment="1">
      <alignment vertical="center"/>
    </xf>
    <xf numFmtId="0" fontId="162" fillId="0" borderId="5" xfId="59" applyFont="1" applyFill="1" applyBorder="1" applyAlignment="1">
      <alignment horizontal="left" vertical="center"/>
    </xf>
    <xf numFmtId="0" fontId="162" fillId="0" borderId="5" xfId="59" applyFont="1" applyFill="1" applyBorder="1" applyAlignment="1">
      <alignment horizontal="left" vertical="center" indent="4"/>
    </xf>
    <xf numFmtId="0" fontId="155" fillId="0" borderId="5" xfId="38" applyFont="1" applyFill="1" applyBorder="1" applyAlignment="1">
      <alignment vertical="center" wrapText="1"/>
    </xf>
    <xf numFmtId="0" fontId="162" fillId="0" borderId="5" xfId="59" applyFont="1" applyFill="1" applyBorder="1" applyAlignment="1">
      <alignment horizontal="left" vertical="center" indent="2"/>
    </xf>
    <xf numFmtId="0" fontId="162" fillId="0" borderId="5" xfId="59" applyFont="1" applyFill="1" applyBorder="1" applyAlignment="1">
      <alignment horizontal="left" vertical="center" indent="7"/>
    </xf>
    <xf numFmtId="0" fontId="155" fillId="0" borderId="5" xfId="38" applyFont="1" applyFill="1" applyBorder="1" applyAlignment="1">
      <alignment horizontal="left" vertical="center"/>
    </xf>
    <xf numFmtId="0" fontId="155" fillId="0" borderId="3" xfId="38" applyFont="1" applyFill="1" applyBorder="1" applyAlignment="1">
      <alignment vertical="center"/>
    </xf>
    <xf numFmtId="0" fontId="142" fillId="0" borderId="3" xfId="38" applyFont="1" applyFill="1" applyBorder="1" applyAlignment="1">
      <alignment horizontal="left" vertical="center"/>
    </xf>
    <xf numFmtId="0" fontId="35" fillId="0" borderId="0" xfId="38" applyFont="1" applyFill="1"/>
    <xf numFmtId="0" fontId="26" fillId="0" borderId="0" xfId="38" applyFont="1" applyFill="1" applyAlignment="1">
      <alignment vertical="center"/>
    </xf>
    <xf numFmtId="0" fontId="28" fillId="0" borderId="0" xfId="38" applyFont="1" applyFill="1" applyBorder="1" applyAlignment="1">
      <alignment vertical="center"/>
    </xf>
    <xf numFmtId="0" fontId="26" fillId="0" borderId="0" xfId="38" applyFont="1" applyFill="1" applyBorder="1" applyAlignment="1">
      <alignment vertical="center"/>
    </xf>
    <xf numFmtId="0" fontId="108" fillId="0" borderId="11" xfId="38" applyFont="1" applyFill="1" applyBorder="1" applyAlignment="1">
      <alignment horizontal="center" vertical="center"/>
    </xf>
    <xf numFmtId="0" fontId="25" fillId="0" borderId="1" xfId="38" applyFont="1" applyFill="1" applyBorder="1" applyAlignment="1">
      <alignment horizontal="left"/>
    </xf>
    <xf numFmtId="0" fontId="111" fillId="0" borderId="5" xfId="38" applyFont="1" applyFill="1" applyBorder="1" applyAlignment="1">
      <alignment horizontal="left"/>
    </xf>
    <xf numFmtId="0" fontId="25" fillId="0" borderId="5" xfId="38" applyFont="1" applyFill="1" applyBorder="1"/>
    <xf numFmtId="0" fontId="111" fillId="0" borderId="5" xfId="38" applyFont="1" applyFill="1" applyBorder="1"/>
    <xf numFmtId="0" fontId="111" fillId="0" borderId="5" xfId="38" applyFont="1" applyFill="1" applyBorder="1" applyAlignment="1">
      <alignment horizontal="left" indent="3"/>
    </xf>
    <xf numFmtId="0" fontId="25" fillId="0" borderId="5" xfId="38" applyFont="1" applyFill="1" applyBorder="1" applyAlignment="1">
      <alignment wrapText="1"/>
    </xf>
    <xf numFmtId="0" fontId="25" fillId="0" borderId="5" xfId="38" applyFont="1" applyFill="1" applyBorder="1" applyAlignment="1">
      <alignment vertical="center" wrapText="1"/>
    </xf>
    <xf numFmtId="0" fontId="25" fillId="0" borderId="5" xfId="38" applyFont="1" applyFill="1" applyBorder="1" applyAlignment="1">
      <alignment horizontal="left"/>
    </xf>
    <xf numFmtId="0" fontId="25" fillId="0" borderId="3" xfId="38" applyFont="1" applyFill="1" applyBorder="1"/>
    <xf numFmtId="0" fontId="108" fillId="0" borderId="11" xfId="38" applyFont="1" applyFill="1" applyBorder="1" applyAlignment="1">
      <alignment horizontal="left"/>
    </xf>
    <xf numFmtId="0" fontId="26" fillId="0" borderId="0" xfId="520" applyFont="1" applyFill="1"/>
    <xf numFmtId="0" fontId="112" fillId="0" borderId="0" xfId="520" applyFont="1" applyFill="1" applyBorder="1"/>
    <xf numFmtId="0" fontId="112" fillId="0" borderId="11" xfId="520" applyFont="1" applyFill="1" applyBorder="1" applyAlignment="1">
      <alignment horizontal="center" vertical="center"/>
    </xf>
    <xf numFmtId="0" fontId="108" fillId="0" borderId="5" xfId="520" applyFont="1" applyFill="1" applyBorder="1"/>
    <xf numFmtId="166" fontId="25" fillId="0" borderId="8" xfId="38" applyNumberFormat="1" applyFont="1" applyFill="1" applyBorder="1" applyAlignment="1">
      <alignment horizontal="center"/>
    </xf>
    <xf numFmtId="166" fontId="25" fillId="0" borderId="1" xfId="38" applyNumberFormat="1" applyFont="1" applyFill="1" applyBorder="1" applyAlignment="1">
      <alignment horizontal="center"/>
    </xf>
    <xf numFmtId="166" fontId="25" fillId="0" borderId="56" xfId="38" applyNumberFormat="1" applyFont="1" applyFill="1" applyBorder="1" applyAlignment="1">
      <alignment horizontal="center"/>
    </xf>
    <xf numFmtId="0" fontId="37" fillId="0" borderId="0" xfId="520" applyFont="1" applyFill="1" applyBorder="1"/>
    <xf numFmtId="0" fontId="25" fillId="0" borderId="5" xfId="520" applyFont="1" applyFill="1" applyBorder="1" applyAlignment="1">
      <alignment horizontal="left" indent="1"/>
    </xf>
    <xf numFmtId="166" fontId="168" fillId="0" borderId="6" xfId="38" applyNumberFormat="1" applyFont="1" applyFill="1" applyBorder="1" applyAlignment="1">
      <alignment horizontal="center"/>
    </xf>
    <xf numFmtId="166" fontId="168" fillId="0" borderId="5" xfId="38" applyNumberFormat="1" applyFont="1" applyFill="1" applyBorder="1" applyAlignment="1">
      <alignment horizontal="center"/>
    </xf>
    <xf numFmtId="166" fontId="168" fillId="0" borderId="41" xfId="38" applyNumberFormat="1" applyFont="1" applyFill="1" applyBorder="1" applyAlignment="1">
      <alignment horizontal="center"/>
    </xf>
    <xf numFmtId="0" fontId="169" fillId="0" borderId="0" xfId="520" applyFont="1" applyFill="1" applyBorder="1"/>
    <xf numFmtId="0" fontId="108" fillId="0" borderId="11" xfId="520" applyFont="1" applyFill="1" applyBorder="1" applyAlignment="1">
      <alignment horizontal="left" vertical="center"/>
    </xf>
    <xf numFmtId="166" fontId="108" fillId="0" borderId="9" xfId="45" applyNumberFormat="1" applyFont="1" applyFill="1" applyBorder="1" applyAlignment="1">
      <alignment horizontal="center" vertical="center"/>
    </xf>
    <xf numFmtId="166" fontId="108" fillId="0" borderId="11" xfId="45" applyNumberFormat="1" applyFont="1" applyFill="1" applyBorder="1" applyAlignment="1">
      <alignment horizontal="center" vertical="center"/>
    </xf>
    <xf numFmtId="166" fontId="108" fillId="0" borderId="55" xfId="45" applyNumberFormat="1" applyFont="1" applyFill="1" applyBorder="1" applyAlignment="1">
      <alignment horizontal="center" vertical="center"/>
    </xf>
    <xf numFmtId="0" fontId="112" fillId="0" borderId="0" xfId="520" applyFont="1" applyFill="1" applyBorder="1" applyAlignment="1">
      <alignment horizontal="left" vertical="center"/>
    </xf>
    <xf numFmtId="170" fontId="25" fillId="0" borderId="0" xfId="520" applyNumberFormat="1" applyFont="1" applyFill="1" applyBorder="1" applyAlignment="1">
      <alignment horizontal="right"/>
    </xf>
    <xf numFmtId="170" fontId="108" fillId="0" borderId="0" xfId="520" applyNumberFormat="1" applyFont="1" applyFill="1" applyBorder="1" applyAlignment="1">
      <alignment horizontal="right" vertical="center"/>
    </xf>
    <xf numFmtId="166" fontId="108" fillId="0" borderId="6" xfId="45" applyNumberFormat="1" applyFont="1" applyFill="1" applyBorder="1" applyAlignment="1">
      <alignment horizontal="center" vertical="center"/>
    </xf>
    <xf numFmtId="166" fontId="108" fillId="0" borderId="1" xfId="45" applyNumberFormat="1" applyFont="1" applyFill="1" applyBorder="1" applyAlignment="1">
      <alignment horizontal="center" vertical="center"/>
    </xf>
    <xf numFmtId="166" fontId="25" fillId="0" borderId="6" xfId="45" applyNumberFormat="1" applyFont="1" applyFill="1" applyBorder="1" applyAlignment="1">
      <alignment horizontal="center" vertical="center"/>
    </xf>
    <xf numFmtId="166" fontId="25" fillId="0" borderId="5" xfId="45" applyNumberFormat="1" applyFont="1" applyFill="1" applyBorder="1" applyAlignment="1">
      <alignment horizontal="center" vertical="center"/>
    </xf>
    <xf numFmtId="220" fontId="25" fillId="0" borderId="5" xfId="45" applyNumberFormat="1" applyFont="1" applyFill="1" applyBorder="1" applyAlignment="1">
      <alignment horizontal="center" vertical="center"/>
    </xf>
    <xf numFmtId="0" fontId="25" fillId="0" borderId="5" xfId="45" applyFont="1" applyFill="1" applyBorder="1" applyAlignment="1">
      <alignment horizontal="left" vertical="center" indent="1"/>
    </xf>
    <xf numFmtId="220" fontId="25" fillId="0" borderId="6" xfId="45" applyNumberFormat="1" applyFont="1" applyFill="1" applyBorder="1" applyAlignment="1">
      <alignment horizontal="center" vertical="center"/>
    </xf>
    <xf numFmtId="166" fontId="25" fillId="0" borderId="6" xfId="45" quotePrefix="1" applyNumberFormat="1" applyFont="1" applyFill="1" applyBorder="1" applyAlignment="1">
      <alignment horizontal="center" vertical="center"/>
    </xf>
    <xf numFmtId="0" fontId="108" fillId="0" borderId="5" xfId="520" applyFont="1" applyFill="1" applyBorder="1" applyAlignment="1"/>
    <xf numFmtId="166" fontId="108" fillId="0" borderId="5" xfId="45" applyNumberFormat="1" applyFont="1" applyFill="1" applyBorder="1" applyAlignment="1">
      <alignment horizontal="center" vertical="center"/>
    </xf>
    <xf numFmtId="0" fontId="108" fillId="0" borderId="11" xfId="520" applyFont="1" applyFill="1" applyBorder="1" applyAlignment="1">
      <alignment horizontal="left"/>
    </xf>
    <xf numFmtId="0" fontId="37" fillId="0" borderId="0" xfId="520" applyFont="1" applyFill="1"/>
    <xf numFmtId="0" fontId="24" fillId="0" borderId="0" xfId="518" applyFont="1" applyFill="1"/>
    <xf numFmtId="0" fontId="25" fillId="0" borderId="0" xfId="520" applyFont="1" applyFill="1"/>
    <xf numFmtId="0" fontId="26" fillId="0" borderId="0" xfId="521" applyFont="1"/>
    <xf numFmtId="0" fontId="26" fillId="0" borderId="0" xfId="521" applyFont="1" applyAlignment="1">
      <alignment horizontal="left"/>
    </xf>
    <xf numFmtId="0" fontId="25" fillId="0" borderId="0" xfId="521" applyFont="1"/>
    <xf numFmtId="0" fontId="26" fillId="0" borderId="0" xfId="521" applyFont="1" applyBorder="1"/>
    <xf numFmtId="0" fontId="35" fillId="0" borderId="0" xfId="521" applyFont="1" applyBorder="1" applyAlignment="1">
      <alignment horizontal="right" vertical="center"/>
    </xf>
    <xf numFmtId="0" fontId="26" fillId="0" borderId="8" xfId="521" applyFont="1" applyBorder="1"/>
    <xf numFmtId="0" fontId="35" fillId="0" borderId="56" xfId="521" applyFont="1" applyBorder="1" applyAlignment="1">
      <alignment horizontal="center" vertical="center"/>
    </xf>
    <xf numFmtId="0" fontId="108" fillId="0" borderId="1" xfId="521" applyFont="1" applyBorder="1" applyAlignment="1">
      <alignment horizontal="center" vertical="center"/>
    </xf>
    <xf numFmtId="249" fontId="35" fillId="0" borderId="11" xfId="521" applyNumberFormat="1" applyFont="1" applyBorder="1" applyAlignment="1">
      <alignment vertical="center"/>
    </xf>
    <xf numFmtId="241" fontId="26" fillId="0" borderId="8" xfId="521" applyNumberFormat="1" applyFont="1" applyBorder="1"/>
    <xf numFmtId="0" fontId="35" fillId="0" borderId="56" xfId="521" applyFont="1" applyBorder="1" applyAlignment="1"/>
    <xf numFmtId="0" fontId="25" fillId="0" borderId="1" xfId="521" applyFont="1" applyBorder="1" applyAlignment="1"/>
    <xf numFmtId="3" fontId="26" fillId="0" borderId="5" xfId="521" applyNumberFormat="1" applyFont="1" applyBorder="1" applyAlignment="1"/>
    <xf numFmtId="0" fontId="26" fillId="0" borderId="6" xfId="521" applyFont="1" applyBorder="1"/>
    <xf numFmtId="0" fontId="26" fillId="0" borderId="41" xfId="521" applyFont="1" applyBorder="1" applyAlignment="1"/>
    <xf numFmtId="0" fontId="26" fillId="0" borderId="5" xfId="521" applyFont="1" applyBorder="1" applyAlignment="1"/>
    <xf numFmtId="188" fontId="170" fillId="0" borderId="5" xfId="521" applyNumberFormat="1" applyFont="1" applyFill="1" applyBorder="1" applyAlignment="1"/>
    <xf numFmtId="241" fontId="26" fillId="0" borderId="6" xfId="521" applyNumberFormat="1" applyFont="1" applyBorder="1"/>
    <xf numFmtId="0" fontId="35" fillId="0" borderId="41" xfId="521" applyFont="1" applyBorder="1" applyAlignment="1"/>
    <xf numFmtId="0" fontId="26" fillId="0" borderId="41" xfId="521" quotePrefix="1" applyFont="1" applyBorder="1" applyAlignment="1">
      <alignment horizontal="left"/>
    </xf>
    <xf numFmtId="0" fontId="26" fillId="0" borderId="41" xfId="521" applyFont="1" applyBorder="1" applyAlignment="1">
      <alignment horizontal="left" wrapText="1"/>
    </xf>
    <xf numFmtId="0" fontId="26" fillId="0" borderId="41" xfId="521" applyFont="1" applyBorder="1" applyAlignment="1">
      <alignment horizontal="left"/>
    </xf>
    <xf numFmtId="1" fontId="35" fillId="0" borderId="41" xfId="10" applyNumberFormat="1" applyFont="1" applyBorder="1" applyAlignment="1">
      <alignment vertical="center" wrapText="1"/>
    </xf>
    <xf numFmtId="0" fontId="26" fillId="0" borderId="41" xfId="10" applyFont="1" applyBorder="1" applyAlignment="1">
      <alignment vertical="center"/>
    </xf>
    <xf numFmtId="188" fontId="170" fillId="0" borderId="41" xfId="521" applyNumberFormat="1" applyFont="1" applyBorder="1" applyAlignment="1">
      <alignment vertical="center"/>
    </xf>
    <xf numFmtId="0" fontId="26" fillId="0" borderId="41" xfId="521" applyFont="1" applyBorder="1" applyAlignment="1">
      <alignment vertical="center"/>
    </xf>
    <xf numFmtId="188" fontId="170" fillId="0" borderId="5" xfId="521" applyNumberFormat="1" applyFont="1" applyBorder="1" applyAlignment="1">
      <alignment vertical="center"/>
    </xf>
    <xf numFmtId="0" fontId="35" fillId="0" borderId="41" xfId="521" applyFont="1" applyBorder="1" applyAlignment="1">
      <alignment vertical="center"/>
    </xf>
    <xf numFmtId="1" fontId="35" fillId="0" borderId="0" xfId="522" applyNumberFormat="1" applyFont="1" applyBorder="1" applyAlignment="1">
      <alignment vertical="center"/>
    </xf>
    <xf numFmtId="1" fontId="26" fillId="0" borderId="41" xfId="522" applyNumberFormat="1" applyFont="1" applyBorder="1" applyAlignment="1">
      <alignment vertical="center"/>
    </xf>
    <xf numFmtId="188" fontId="170" fillId="0" borderId="5" xfId="521" quotePrefix="1" applyNumberFormat="1" applyFont="1" applyBorder="1" applyAlignment="1">
      <alignment vertical="center"/>
    </xf>
    <xf numFmtId="0" fontId="26" fillId="0" borderId="41" xfId="521" applyFont="1" applyBorder="1" applyAlignment="1">
      <alignment horizontal="left" vertical="center"/>
    </xf>
    <xf numFmtId="0" fontId="26" fillId="0" borderId="7" xfId="521" applyFont="1" applyBorder="1"/>
    <xf numFmtId="0" fontId="26" fillId="0" borderId="57" xfId="521" applyFont="1" applyBorder="1" applyAlignment="1">
      <alignment vertical="center"/>
    </xf>
    <xf numFmtId="188" fontId="170" fillId="0" borderId="3" xfId="521" applyNumberFormat="1" applyFont="1" applyBorder="1" applyAlignment="1">
      <alignment vertical="center"/>
    </xf>
    <xf numFmtId="0" fontId="24" fillId="0" borderId="0" xfId="521" quotePrefix="1" applyFont="1" applyBorder="1" applyAlignment="1">
      <alignment horizontal="left"/>
    </xf>
    <xf numFmtId="0" fontId="26" fillId="0" borderId="0" xfId="521" applyFont="1" applyBorder="1" applyAlignment="1">
      <alignment horizontal="center"/>
    </xf>
    <xf numFmtId="0" fontId="25" fillId="0" borderId="0" xfId="521" quotePrefix="1" applyFont="1" applyBorder="1" applyAlignment="1">
      <alignment horizontal="left"/>
    </xf>
    <xf numFmtId="0" fontId="25" fillId="0" borderId="0" xfId="49" applyFont="1" applyFill="1"/>
    <xf numFmtId="0" fontId="110" fillId="0" borderId="0" xfId="521" quotePrefix="1" applyFont="1" applyBorder="1" applyAlignment="1">
      <alignment horizontal="left"/>
    </xf>
    <xf numFmtId="0" fontId="37" fillId="0" borderId="0" xfId="521" applyFont="1" applyBorder="1" applyAlignment="1">
      <alignment horizontal="center"/>
    </xf>
    <xf numFmtId="0" fontId="37" fillId="0" borderId="0" xfId="521" applyFont="1"/>
    <xf numFmtId="0" fontId="23" fillId="0" borderId="0" xfId="522" applyFont="1"/>
    <xf numFmtId="0" fontId="22" fillId="0" borderId="4" xfId="522" applyFont="1" applyBorder="1"/>
    <xf numFmtId="0" fontId="29" fillId="0" borderId="4" xfId="522" applyFont="1" applyBorder="1"/>
    <xf numFmtId="2" fontId="36" fillId="0" borderId="4" xfId="522" applyNumberFormat="1" applyFont="1" applyBorder="1"/>
    <xf numFmtId="0" fontId="142" fillId="0" borderId="8" xfId="523" applyFont="1" applyBorder="1" applyAlignment="1"/>
    <xf numFmtId="0" fontId="142" fillId="0" borderId="2" xfId="523" applyFont="1" applyBorder="1" applyAlignment="1"/>
    <xf numFmtId="0" fontId="155" fillId="0" borderId="6" xfId="10" applyFont="1" applyBorder="1" applyAlignment="1"/>
    <xf numFmtId="0" fontId="155" fillId="0" borderId="1" xfId="522" applyFont="1" applyFill="1" applyBorder="1" applyAlignment="1">
      <alignment horizontal="right"/>
    </xf>
    <xf numFmtId="0" fontId="155" fillId="0" borderId="0" xfId="522" applyFont="1"/>
    <xf numFmtId="0" fontId="155" fillId="0" borderId="6" xfId="523" applyFont="1" applyBorder="1" applyAlignment="1"/>
    <xf numFmtId="0" fontId="155" fillId="0" borderId="0" xfId="523" applyFont="1" applyBorder="1" applyAlignment="1"/>
    <xf numFmtId="0" fontId="23" fillId="0" borderId="6" xfId="10" applyFont="1" applyBorder="1" applyAlignment="1"/>
    <xf numFmtId="3" fontId="155" fillId="0" borderId="5" xfId="522" applyNumberFormat="1" applyFont="1" applyFill="1" applyBorder="1" applyAlignment="1">
      <alignment horizontal="center"/>
    </xf>
    <xf numFmtId="0" fontId="142" fillId="0" borderId="6" xfId="523" applyFont="1" applyBorder="1" applyAlignment="1"/>
    <xf numFmtId="0" fontId="142" fillId="0" borderId="0" xfId="523" applyFont="1" applyBorder="1" applyAlignment="1"/>
    <xf numFmtId="49" fontId="23" fillId="0" borderId="41" xfId="172" applyNumberFormat="1" applyFont="1" applyFill="1" applyBorder="1" applyAlignment="1" applyProtection="1">
      <alignment horizontal="left"/>
      <protection hidden="1"/>
    </xf>
    <xf numFmtId="0" fontId="23" fillId="0" borderId="5" xfId="49" applyFont="1" applyFill="1" applyBorder="1" applyAlignment="1">
      <alignment horizontal="left"/>
    </xf>
    <xf numFmtId="49" fontId="23" fillId="0" borderId="41" xfId="49" applyNumberFormat="1" applyFont="1" applyFill="1" applyBorder="1" applyAlignment="1">
      <alignment horizontal="left" wrapText="1"/>
    </xf>
    <xf numFmtId="0" fontId="23" fillId="0" borderId="41" xfId="49" applyFont="1" applyFill="1" applyBorder="1" applyAlignment="1">
      <alignment horizontal="left"/>
    </xf>
    <xf numFmtId="49" fontId="23" fillId="0" borderId="41" xfId="172" applyNumberFormat="1" applyFont="1" applyFill="1" applyBorder="1" applyAlignment="1" applyProtection="1">
      <alignment horizontal="left" wrapText="1"/>
      <protection hidden="1"/>
    </xf>
    <xf numFmtId="0" fontId="23" fillId="0" borderId="5" xfId="10" applyNumberFormat="1" applyFont="1" applyFill="1" applyBorder="1" applyAlignment="1" applyProtection="1">
      <alignment horizontal="left"/>
    </xf>
    <xf numFmtId="0" fontId="155" fillId="0" borderId="41" xfId="49" applyFont="1" applyFill="1" applyBorder="1" applyAlignment="1">
      <alignment horizontal="left"/>
    </xf>
    <xf numFmtId="0" fontId="23" fillId="0" borderId="6" xfId="49" applyFont="1" applyFill="1" applyBorder="1" applyAlignment="1">
      <alignment horizontal="left"/>
    </xf>
    <xf numFmtId="0" fontId="142" fillId="0" borderId="0" xfId="523" applyFont="1" applyFill="1" applyBorder="1" applyAlignment="1"/>
    <xf numFmtId="0" fontId="155" fillId="0" borderId="6" xfId="10" applyFont="1" applyFill="1" applyBorder="1" applyAlignment="1"/>
    <xf numFmtId="0" fontId="155" fillId="0" borderId="0" xfId="523" applyFont="1" applyFill="1" applyBorder="1" applyAlignment="1"/>
    <xf numFmtId="3" fontId="155" fillId="0" borderId="5" xfId="522" applyNumberFormat="1" applyFont="1" applyBorder="1" applyAlignment="1">
      <alignment horizontal="center"/>
    </xf>
    <xf numFmtId="49" fontId="23" fillId="0" borderId="6" xfId="172" applyNumberFormat="1" applyFont="1" applyFill="1" applyBorder="1" applyAlignment="1" applyProtection="1">
      <alignment horizontal="left"/>
      <protection hidden="1"/>
    </xf>
    <xf numFmtId="0" fontId="22" fillId="0" borderId="6" xfId="49" applyFont="1" applyFill="1" applyBorder="1" applyAlignment="1"/>
    <xf numFmtId="1" fontId="23" fillId="0" borderId="5" xfId="49" applyNumberFormat="1" applyFont="1" applyFill="1" applyBorder="1" applyAlignment="1">
      <alignment horizontal="left"/>
    </xf>
    <xf numFmtId="1" fontId="155" fillId="0" borderId="5" xfId="49" applyNumberFormat="1" applyFont="1" applyFill="1" applyBorder="1" applyAlignment="1"/>
    <xf numFmtId="0" fontId="155" fillId="0" borderId="7" xfId="523" applyFont="1" applyBorder="1" applyAlignment="1"/>
    <xf numFmtId="0" fontId="155" fillId="0" borderId="0" xfId="523" applyFont="1" applyBorder="1"/>
    <xf numFmtId="0" fontId="35" fillId="0" borderId="0" xfId="522" applyFont="1" applyBorder="1"/>
    <xf numFmtId="0" fontId="26" fillId="0" borderId="0" xfId="522" applyFont="1"/>
    <xf numFmtId="0" fontId="35" fillId="0" borderId="0" xfId="522" applyFont="1"/>
    <xf numFmtId="0" fontId="22" fillId="0" borderId="0" xfId="522" applyFont="1"/>
    <xf numFmtId="0" fontId="23" fillId="0" borderId="0" xfId="522" applyFont="1" applyAlignment="1">
      <alignment horizontal="right"/>
    </xf>
    <xf numFmtId="0" fontId="23" fillId="0" borderId="0" xfId="10" applyFont="1"/>
    <xf numFmtId="0" fontId="23" fillId="0" borderId="6" xfId="38" applyFont="1" applyFill="1" applyBorder="1" applyAlignment="1">
      <alignment horizontal="left" vertical="center" indent="3"/>
    </xf>
    <xf numFmtId="3" fontId="62" fillId="0" borderId="5" xfId="38" applyNumberFormat="1" applyFont="1" applyFill="1" applyBorder="1" applyAlignment="1">
      <alignment horizontal="center" vertical="center"/>
    </xf>
    <xf numFmtId="0" fontId="17" fillId="0" borderId="0" xfId="8" applyFont="1" applyFill="1" applyBorder="1"/>
    <xf numFmtId="0" fontId="19" fillId="0" borderId="0" xfId="38" applyFont="1" applyFill="1"/>
    <xf numFmtId="0" fontId="23" fillId="0" borderId="0" xfId="38" applyFont="1" applyFill="1"/>
    <xf numFmtId="0" fontId="156" fillId="0" borderId="0" xfId="38" applyFont="1" applyFill="1" applyAlignment="1">
      <alignment horizontal="left"/>
    </xf>
    <xf numFmtId="0" fontId="157" fillId="0" borderId="0" xfId="38" applyFont="1" applyFill="1"/>
    <xf numFmtId="0" fontId="22" fillId="0" borderId="0" xfId="38" applyFont="1" applyFill="1"/>
    <xf numFmtId="49" fontId="22" fillId="0" borderId="0" xfId="38" applyNumberFormat="1" applyFont="1" applyFill="1"/>
    <xf numFmtId="0" fontId="108" fillId="0" borderId="11" xfId="38" applyFont="1" applyFill="1" applyBorder="1" applyAlignment="1">
      <alignment horizontal="center" vertical="center" wrapText="1"/>
    </xf>
    <xf numFmtId="0" fontId="22" fillId="0" borderId="5" xfId="38" applyFont="1" applyFill="1" applyBorder="1"/>
    <xf numFmtId="0" fontId="26" fillId="0" borderId="5" xfId="38" applyFont="1" applyFill="1" applyBorder="1" applyAlignment="1">
      <alignment horizontal="right" vertical="center"/>
    </xf>
    <xf numFmtId="0" fontId="35" fillId="0" borderId="5" xfId="38" applyFont="1" applyFill="1" applyBorder="1" applyAlignment="1">
      <alignment horizontal="right" vertical="center"/>
    </xf>
    <xf numFmtId="0" fontId="35" fillId="0" borderId="5" xfId="38" applyFont="1" applyFill="1" applyBorder="1"/>
    <xf numFmtId="0" fontId="23" fillId="0" borderId="5" xfId="38" applyFont="1" applyFill="1" applyBorder="1"/>
    <xf numFmtId="0" fontId="23" fillId="0" borderId="5" xfId="38" applyNumberFormat="1" applyFont="1" applyFill="1" applyBorder="1" applyAlignment="1">
      <alignment horizontal="center"/>
    </xf>
    <xf numFmtId="179" fontId="26" fillId="0" borderId="5" xfId="38" applyNumberFormat="1" applyFont="1" applyFill="1" applyBorder="1" applyAlignment="1">
      <alignment horizontal="center"/>
    </xf>
    <xf numFmtId="49" fontId="23" fillId="0" borderId="5" xfId="38" applyNumberFormat="1" applyFont="1" applyFill="1" applyBorder="1" applyAlignment="1">
      <alignment horizontal="center"/>
    </xf>
    <xf numFmtId="179" fontId="26" fillId="0" borderId="5" xfId="38" applyNumberFormat="1" applyFont="1" applyFill="1" applyBorder="1" applyAlignment="1">
      <alignment horizontal="center" vertical="center"/>
    </xf>
    <xf numFmtId="0" fontId="26" fillId="0" borderId="5" xfId="38" applyFont="1" applyFill="1" applyBorder="1" applyAlignment="1">
      <alignment horizontal="center" vertical="center"/>
    </xf>
    <xf numFmtId="0" fontId="26" fillId="0" borderId="5" xfId="38" applyFont="1" applyFill="1" applyBorder="1" applyAlignment="1">
      <alignment horizontal="center"/>
    </xf>
    <xf numFmtId="0" fontId="23" fillId="0" borderId="5" xfId="38" applyFont="1" applyFill="1" applyBorder="1" applyAlignment="1">
      <alignment horizontal="center"/>
    </xf>
    <xf numFmtId="49" fontId="23" fillId="0" borderId="3" xfId="38" applyNumberFormat="1" applyFont="1" applyFill="1" applyBorder="1" applyAlignment="1">
      <alignment horizontal="center"/>
    </xf>
    <xf numFmtId="0" fontId="28" fillId="0" borderId="0" xfId="38" applyFont="1" applyFill="1" applyBorder="1" applyAlignment="1">
      <alignment horizontal="left" vertical="center" wrapText="1"/>
    </xf>
    <xf numFmtId="0" fontId="103" fillId="0" borderId="0" xfId="38" applyFont="1" applyFill="1" applyBorder="1" applyAlignment="1">
      <alignment horizontal="left" vertical="center" wrapText="1"/>
    </xf>
    <xf numFmtId="0" fontId="28" fillId="0" borderId="0" xfId="38" applyFont="1" applyFill="1" applyAlignment="1">
      <alignment vertical="center"/>
    </xf>
    <xf numFmtId="0" fontId="35" fillId="0" borderId="0" xfId="38" applyFont="1" applyFill="1" applyAlignment="1">
      <alignment vertical="center" wrapText="1"/>
    </xf>
    <xf numFmtId="0" fontId="35" fillId="0" borderId="0" xfId="38" applyFont="1" applyFill="1" applyAlignment="1">
      <alignment vertical="center"/>
    </xf>
    <xf numFmtId="0" fontId="22" fillId="0" borderId="4" xfId="46" applyFont="1" applyFill="1" applyBorder="1" applyAlignment="1">
      <alignment horizontal="center" vertical="center"/>
    </xf>
    <xf numFmtId="0" fontId="26" fillId="0" borderId="0" xfId="532" applyFont="1"/>
    <xf numFmtId="41" fontId="26" fillId="0" borderId="6" xfId="532" applyNumberFormat="1" applyFont="1" applyBorder="1" applyAlignment="1">
      <alignment wrapText="1"/>
    </xf>
    <xf numFmtId="0" fontId="105" fillId="0" borderId="0" xfId="532" applyFont="1"/>
    <xf numFmtId="41" fontId="26" fillId="0" borderId="5" xfId="532" applyNumberFormat="1" applyFont="1" applyBorder="1" applyAlignment="1">
      <alignment wrapText="1"/>
    </xf>
    <xf numFmtId="0" fontId="26" fillId="0" borderId="0" xfId="533" applyFont="1" applyAlignment="1">
      <alignment horizontal="left"/>
    </xf>
    <xf numFmtId="0" fontId="26" fillId="0" borderId="0" xfId="58" applyFont="1"/>
    <xf numFmtId="0" fontId="22" fillId="0" borderId="7" xfId="10" applyFont="1" applyBorder="1" applyAlignment="1">
      <alignment horizontal="center" vertical="center"/>
    </xf>
    <xf numFmtId="0" fontId="22" fillId="0" borderId="4" xfId="10" applyFont="1" applyBorder="1" applyAlignment="1">
      <alignment horizontal="center" vertical="center"/>
    </xf>
    <xf numFmtId="0" fontId="22" fillId="0" borderId="57" xfId="10" applyFont="1" applyBorder="1" applyAlignment="1">
      <alignment horizontal="center" vertical="center"/>
    </xf>
    <xf numFmtId="0" fontId="23" fillId="0" borderId="9" xfId="10" applyFont="1" applyBorder="1" applyAlignment="1">
      <alignment horizontal="center" vertical="center"/>
    </xf>
    <xf numFmtId="0" fontId="23" fillId="0" borderId="158" xfId="10" applyFont="1" applyBorder="1" applyAlignment="1">
      <alignment horizontal="center" vertical="center"/>
    </xf>
    <xf numFmtId="0" fontId="23" fillId="0" borderId="159" xfId="10" applyFont="1" applyBorder="1" applyAlignment="1">
      <alignment horizontal="center" vertical="center"/>
    </xf>
    <xf numFmtId="0" fontId="22" fillId="0" borderId="6" xfId="10" applyFont="1" applyBorder="1" applyAlignment="1">
      <alignment horizontal="left" vertical="center"/>
    </xf>
    <xf numFmtId="0" fontId="22" fillId="0" borderId="2" xfId="10" applyFont="1" applyBorder="1" applyAlignment="1">
      <alignment horizontal="left" vertical="center"/>
    </xf>
    <xf numFmtId="257" fontId="22" fillId="0" borderId="8" xfId="10" applyNumberFormat="1" applyFont="1" applyBorder="1" applyAlignment="1">
      <alignment vertical="center"/>
    </xf>
    <xf numFmtId="257" fontId="22" fillId="0" borderId="1" xfId="10" applyNumberFormat="1" applyFont="1" applyBorder="1" applyAlignment="1">
      <alignment vertical="center"/>
    </xf>
    <xf numFmtId="257" fontId="23" fillId="0" borderId="6" xfId="10" applyNumberFormat="1" applyFont="1" applyBorder="1" applyAlignment="1">
      <alignment vertical="center"/>
    </xf>
    <xf numFmtId="257" fontId="23" fillId="0" borderId="163" xfId="10" applyNumberFormat="1" applyFont="1" applyBorder="1" applyAlignment="1">
      <alignment vertical="center"/>
    </xf>
    <xf numFmtId="257" fontId="23" fillId="0" borderId="164" xfId="10" applyNumberFormat="1" applyFont="1" applyBorder="1" applyAlignment="1">
      <alignment vertical="center"/>
    </xf>
    <xf numFmtId="257" fontId="23" fillId="0" borderId="41" xfId="10" applyNumberFormat="1" applyFont="1" applyBorder="1" applyAlignment="1">
      <alignment vertical="center"/>
    </xf>
    <xf numFmtId="257" fontId="22" fillId="0" borderId="6" xfId="10" applyNumberFormat="1" applyFont="1" applyBorder="1" applyAlignment="1">
      <alignment vertical="center"/>
    </xf>
    <xf numFmtId="257" fontId="22" fillId="0" borderId="163" xfId="10" applyNumberFormat="1" applyFont="1" applyBorder="1" applyAlignment="1">
      <alignment vertical="center"/>
    </xf>
    <xf numFmtId="257" fontId="22" fillId="0" borderId="41" xfId="10" applyNumberFormat="1" applyFont="1" applyBorder="1" applyAlignment="1">
      <alignment vertical="center"/>
    </xf>
    <xf numFmtId="0" fontId="23" fillId="0" borderId="6" xfId="10" applyFont="1" applyBorder="1" applyAlignment="1">
      <alignment horizontal="centerContinuous"/>
    </xf>
    <xf numFmtId="257" fontId="22" fillId="0" borderId="164" xfId="10" applyNumberFormat="1" applyFont="1" applyBorder="1" applyAlignment="1">
      <alignment vertical="center"/>
    </xf>
    <xf numFmtId="0" fontId="22" fillId="0" borderId="6" xfId="10" applyFont="1" applyBorder="1" applyAlignment="1">
      <alignment horizontal="centerContinuous"/>
    </xf>
    <xf numFmtId="0" fontId="22" fillId="0" borderId="10" xfId="10" applyFont="1" applyBorder="1" applyAlignment="1">
      <alignment vertical="center"/>
    </xf>
    <xf numFmtId="257" fontId="22" fillId="0" borderId="9" xfId="10" applyNumberFormat="1" applyFont="1" applyBorder="1" applyAlignment="1">
      <alignment vertical="center"/>
    </xf>
    <xf numFmtId="257" fontId="22" fillId="0" borderId="10" xfId="10" applyNumberFormat="1" applyFont="1" applyBorder="1" applyAlignment="1">
      <alignment vertical="center"/>
    </xf>
    <xf numFmtId="257" fontId="22" fillId="0" borderId="55" xfId="10" applyNumberFormat="1" applyFont="1" applyBorder="1" applyAlignment="1">
      <alignment vertical="center"/>
    </xf>
    <xf numFmtId="0" fontId="25" fillId="0" borderId="0" xfId="10" applyFont="1" applyAlignment="1">
      <alignment horizontal="center"/>
    </xf>
    <xf numFmtId="0" fontId="176" fillId="3" borderId="5" xfId="415" applyFont="1" applyFill="1" applyBorder="1" applyAlignment="1">
      <alignment horizontal="left" vertical="center"/>
    </xf>
    <xf numFmtId="199" fontId="176" fillId="3" borderId="193" xfId="415" applyNumberFormat="1" applyFont="1" applyFill="1" applyBorder="1" applyAlignment="1">
      <alignment horizontal="left" vertical="center"/>
    </xf>
    <xf numFmtId="199" fontId="176" fillId="3" borderId="194" xfId="415" applyNumberFormat="1" applyFont="1" applyFill="1" applyBorder="1" applyAlignment="1">
      <alignment horizontal="left" vertical="center"/>
    </xf>
    <xf numFmtId="199" fontId="176" fillId="3" borderId="195" xfId="415" applyNumberFormat="1" applyFont="1" applyFill="1" applyBorder="1" applyAlignment="1">
      <alignment horizontal="left" vertical="center"/>
    </xf>
    <xf numFmtId="199" fontId="176" fillId="3" borderId="196" xfId="415" applyNumberFormat="1" applyFont="1" applyFill="1" applyBorder="1" applyAlignment="1">
      <alignment horizontal="left" vertical="center"/>
    </xf>
    <xf numFmtId="199" fontId="176" fillId="3" borderId="197" xfId="415" applyNumberFormat="1" applyFont="1" applyFill="1" applyBorder="1" applyAlignment="1">
      <alignment horizontal="left" vertical="center"/>
    </xf>
    <xf numFmtId="0" fontId="26" fillId="3" borderId="5" xfId="415" applyFont="1" applyFill="1" applyBorder="1" applyAlignment="1">
      <alignment horizontal="left" vertical="center"/>
    </xf>
    <xf numFmtId="0" fontId="26" fillId="0" borderId="0" xfId="10" applyFont="1" applyFill="1" applyBorder="1" applyAlignment="1"/>
    <xf numFmtId="40" fontId="26" fillId="0" borderId="0" xfId="23" applyFont="1" applyFill="1" applyBorder="1" applyAlignment="1">
      <alignment horizontal="right"/>
    </xf>
    <xf numFmtId="0" fontId="26" fillId="0" borderId="0" xfId="7" applyFont="1" applyFill="1" applyAlignment="1">
      <alignment horizontal="left"/>
    </xf>
    <xf numFmtId="166" fontId="35" fillId="0" borderId="0" xfId="19" applyNumberFormat="1" applyFont="1" applyFill="1" applyBorder="1" applyAlignment="1">
      <alignment horizontal="right"/>
    </xf>
    <xf numFmtId="0" fontId="35" fillId="0" borderId="0" xfId="49" applyFont="1"/>
    <xf numFmtId="0" fontId="171" fillId="0" borderId="6" xfId="49" applyFont="1" applyBorder="1" applyAlignment="1">
      <alignment horizontal="left" vertical="center" indent="1"/>
    </xf>
    <xf numFmtId="41" fontId="35" fillId="0" borderId="225" xfId="10" applyNumberFormat="1" applyFont="1" applyBorder="1" applyAlignment="1">
      <alignment horizontal="center" shrinkToFit="1"/>
    </xf>
    <xf numFmtId="0" fontId="26" fillId="0" borderId="6" xfId="49" applyFont="1" applyBorder="1" applyAlignment="1">
      <alignment horizontal="left" vertical="center" indent="1"/>
    </xf>
    <xf numFmtId="41" fontId="174" fillId="0" borderId="226" xfId="49" applyNumberFormat="1" applyFont="1" applyBorder="1" applyAlignment="1">
      <alignment horizontal="center" vertical="center"/>
    </xf>
    <xf numFmtId="41" fontId="174" fillId="0" borderId="225" xfId="49" applyNumberFormat="1" applyFont="1" applyBorder="1" applyAlignment="1">
      <alignment horizontal="center" vertical="center"/>
    </xf>
    <xf numFmtId="41" fontId="26" fillId="0" borderId="225" xfId="10" applyNumberFormat="1" applyFont="1" applyBorder="1" applyAlignment="1">
      <alignment horizontal="center" shrinkToFit="1"/>
    </xf>
    <xf numFmtId="41" fontId="26" fillId="0" borderId="225" xfId="49" applyNumberFormat="1" applyFont="1" applyBorder="1" applyAlignment="1">
      <alignment horizontal="center" vertical="center"/>
    </xf>
    <xf numFmtId="0" fontId="25" fillId="0" borderId="6" xfId="49" applyFont="1" applyBorder="1" applyAlignment="1">
      <alignment horizontal="left" vertical="center" wrapText="1" indent="1"/>
    </xf>
    <xf numFmtId="0" fontId="177" fillId="0" borderId="226" xfId="49" applyFont="1" applyBorder="1" applyAlignment="1">
      <alignment horizontal="left" vertical="center" indent="1"/>
    </xf>
    <xf numFmtId="0" fontId="35" fillId="0" borderId="6" xfId="49" applyFont="1" applyBorder="1" applyAlignment="1">
      <alignment horizontal="left" vertical="center" indent="1"/>
    </xf>
    <xf numFmtId="0" fontId="26" fillId="0" borderId="0" xfId="49" applyFont="1"/>
    <xf numFmtId="0" fontId="174" fillId="0" borderId="6" xfId="49" applyFont="1" applyBorder="1" applyAlignment="1">
      <alignment horizontal="left" vertical="center" indent="1"/>
    </xf>
    <xf numFmtId="0" fontId="105" fillId="0" borderId="0" xfId="49" applyFont="1"/>
    <xf numFmtId="0" fontId="26" fillId="0" borderId="0" xfId="49" applyFont="1" applyAlignment="1">
      <alignment horizontal="left"/>
    </xf>
    <xf numFmtId="0" fontId="19" fillId="0" borderId="9" xfId="38" applyFont="1" applyFill="1" applyBorder="1" applyAlignment="1">
      <alignment horizontal="centerContinuous" vertical="center"/>
    </xf>
    <xf numFmtId="174" fontId="35" fillId="0" borderId="55" xfId="38" applyNumberFormat="1" applyFont="1" applyFill="1" applyBorder="1" applyAlignment="1">
      <alignment vertical="center"/>
    </xf>
    <xf numFmtId="0" fontId="19" fillId="0" borderId="2" xfId="38" applyFont="1" applyFill="1" applyBorder="1" applyAlignment="1">
      <alignment horizontal="centerContinuous" vertical="center"/>
    </xf>
    <xf numFmtId="174" fontId="35" fillId="0" borderId="2" xfId="38" applyNumberFormat="1" applyFont="1" applyFill="1" applyBorder="1" applyAlignment="1">
      <alignment vertical="center"/>
    </xf>
    <xf numFmtId="174" fontId="35" fillId="0" borderId="2" xfId="38" applyNumberFormat="1" applyFont="1" applyFill="1" applyBorder="1" applyAlignment="1">
      <alignment horizontal="center" vertical="center"/>
    </xf>
    <xf numFmtId="179" fontId="35" fillId="0" borderId="2" xfId="38" applyNumberFormat="1" applyFont="1" applyFill="1" applyBorder="1" applyAlignment="1">
      <alignment horizontal="center" vertical="center"/>
    </xf>
    <xf numFmtId="0" fontId="19" fillId="0" borderId="11" xfId="38" applyFont="1" applyFill="1" applyBorder="1" applyAlignment="1">
      <alignment horizontal="center" vertical="center" wrapText="1" shrinkToFit="1"/>
    </xf>
    <xf numFmtId="0" fontId="35" fillId="0" borderId="11" xfId="38" applyFont="1" applyFill="1" applyBorder="1" applyAlignment="1">
      <alignment horizontal="centerContinuous" vertical="center"/>
    </xf>
    <xf numFmtId="0" fontId="24" fillId="0" borderId="0" xfId="38" applyFont="1" applyFill="1"/>
    <xf numFmtId="3" fontId="26" fillId="0" borderId="0" xfId="38" applyNumberFormat="1" applyFont="1" applyFill="1"/>
    <xf numFmtId="0" fontId="25" fillId="0" borderId="0" xfId="38" quotePrefix="1" applyFont="1" applyFill="1"/>
    <xf numFmtId="199" fontId="22" fillId="0" borderId="0" xfId="19" applyNumberFormat="1" applyFont="1" applyFill="1"/>
    <xf numFmtId="0" fontId="29" fillId="0" borderId="0" xfId="38" applyFont="1" applyFill="1"/>
    <xf numFmtId="199" fontId="29" fillId="0" borderId="0" xfId="19" applyNumberFormat="1" applyFont="1" applyFill="1"/>
    <xf numFmtId="199" fontId="23" fillId="0" borderId="0" xfId="19" applyNumberFormat="1" applyFont="1" applyFill="1"/>
    <xf numFmtId="0" fontId="21" fillId="0" borderId="0" xfId="259" applyFont="1" applyFill="1"/>
    <xf numFmtId="0" fontId="23" fillId="0" borderId="0" xfId="259" applyFont="1" applyFill="1"/>
    <xf numFmtId="0" fontId="35" fillId="0" borderId="6" xfId="259" applyFont="1" applyFill="1" applyBorder="1" applyAlignment="1">
      <alignment vertical="center"/>
    </xf>
    <xf numFmtId="0" fontId="23" fillId="0" borderId="1" xfId="259" applyFont="1" applyFill="1" applyBorder="1" applyAlignment="1">
      <alignment vertical="center"/>
    </xf>
    <xf numFmtId="0" fontId="23" fillId="0" borderId="1" xfId="259" applyFont="1" applyFill="1" applyBorder="1" applyAlignment="1">
      <alignment horizontal="center" vertical="center"/>
    </xf>
    <xf numFmtId="0" fontId="26" fillId="0" borderId="6" xfId="259" applyFont="1" applyFill="1" applyBorder="1" applyAlignment="1">
      <alignment vertical="center"/>
    </xf>
    <xf numFmtId="0" fontId="37" fillId="0" borderId="5" xfId="259" applyFont="1" applyFill="1" applyBorder="1" applyAlignment="1">
      <alignment horizontal="center" vertical="center" wrapText="1"/>
    </xf>
    <xf numFmtId="199" fontId="26" fillId="0" borderId="5" xfId="19" applyNumberFormat="1" applyFont="1" applyFill="1" applyBorder="1" applyAlignment="1">
      <alignment horizontal="center" vertical="center"/>
    </xf>
    <xf numFmtId="0" fontId="37" fillId="0" borderId="5" xfId="259" applyFont="1" applyFill="1" applyBorder="1" applyAlignment="1">
      <alignment horizontal="center" vertical="center"/>
    </xf>
    <xf numFmtId="199" fontId="35" fillId="0" borderId="41" xfId="19" applyNumberFormat="1" applyFont="1" applyFill="1" applyBorder="1" applyAlignment="1">
      <alignment horizontal="center" vertical="center"/>
    </xf>
    <xf numFmtId="199" fontId="26" fillId="0" borderId="41" xfId="19" applyNumberFormat="1" applyFont="1" applyFill="1" applyBorder="1" applyAlignment="1">
      <alignment horizontal="center" vertical="center"/>
    </xf>
    <xf numFmtId="199" fontId="26" fillId="0" borderId="5" xfId="19" applyNumberFormat="1" applyFont="1" applyFill="1" applyBorder="1" applyAlignment="1">
      <alignment horizontal="right" vertical="center"/>
    </xf>
    <xf numFmtId="0" fontId="26" fillId="0" borderId="7" xfId="259" applyFont="1" applyFill="1" applyBorder="1" applyAlignment="1">
      <alignment vertical="center"/>
    </xf>
    <xf numFmtId="0" fontId="37" fillId="0" borderId="3" xfId="259" applyFont="1" applyFill="1" applyBorder="1" applyAlignment="1">
      <alignment horizontal="center" vertical="center"/>
    </xf>
    <xf numFmtId="199" fontId="26" fillId="0" borderId="3" xfId="19" applyNumberFormat="1" applyFont="1" applyFill="1" applyBorder="1" applyAlignment="1">
      <alignment horizontal="center" vertical="center"/>
    </xf>
    <xf numFmtId="0" fontId="22" fillId="0" borderId="9" xfId="259" applyFont="1" applyFill="1" applyBorder="1" applyAlignment="1">
      <alignment horizontal="center" vertical="center"/>
    </xf>
    <xf numFmtId="0" fontId="22" fillId="0" borderId="55" xfId="259" applyFont="1" applyFill="1" applyBorder="1" applyAlignment="1">
      <alignment horizontal="center" vertical="center"/>
    </xf>
    <xf numFmtId="199" fontId="23" fillId="0" borderId="56" xfId="19" applyNumberFormat="1" applyFont="1" applyFill="1" applyBorder="1" applyAlignment="1">
      <alignment horizontal="right" vertical="center"/>
    </xf>
    <xf numFmtId="199" fontId="26" fillId="0" borderId="1" xfId="19" applyNumberFormat="1" applyFont="1" applyFill="1" applyBorder="1" applyAlignment="1">
      <alignment horizontal="center" vertical="center"/>
    </xf>
    <xf numFmtId="199" fontId="23" fillId="0" borderId="41" xfId="19" applyNumberFormat="1" applyFont="1" applyFill="1" applyBorder="1" applyAlignment="1">
      <alignment horizontal="right" vertical="center"/>
    </xf>
    <xf numFmtId="199" fontId="23" fillId="0" borderId="55" xfId="19" applyNumberFormat="1" applyFont="1" applyFill="1" applyBorder="1" applyAlignment="1">
      <alignment horizontal="right" vertical="center"/>
    </xf>
    <xf numFmtId="199" fontId="35" fillId="0" borderId="11" xfId="19" applyNumberFormat="1" applyFont="1" applyFill="1" applyBorder="1" applyAlignment="1">
      <alignment horizontal="center" vertical="center"/>
    </xf>
    <xf numFmtId="199" fontId="25" fillId="0" borderId="0" xfId="19" applyNumberFormat="1" applyFont="1" applyFill="1" applyBorder="1" applyAlignment="1">
      <alignment horizontal="right" vertical="center"/>
    </xf>
    <xf numFmtId="199" fontId="25" fillId="0" borderId="0" xfId="19" applyNumberFormat="1" applyFont="1" applyFill="1" applyBorder="1" applyAlignment="1">
      <alignment vertical="center"/>
    </xf>
    <xf numFmtId="199" fontId="108" fillId="0" borderId="0" xfId="19" applyNumberFormat="1" applyFont="1" applyFill="1" applyBorder="1" applyAlignment="1">
      <alignment horizontal="center" vertical="center"/>
    </xf>
    <xf numFmtId="0" fontId="37" fillId="0" borderId="0" xfId="38" applyFont="1" applyFill="1"/>
    <xf numFmtId="0" fontId="23" fillId="0" borderId="0" xfId="38" applyFont="1" applyFill="1" applyAlignment="1">
      <alignment vertical="center"/>
    </xf>
    <xf numFmtId="0" fontId="19" fillId="0" borderId="0" xfId="259" quotePrefix="1" applyFont="1" applyFill="1" applyAlignment="1">
      <alignment horizontal="left"/>
    </xf>
    <xf numFmtId="264" fontId="26" fillId="0" borderId="0" xfId="259" applyNumberFormat="1" applyFont="1" applyFill="1"/>
    <xf numFmtId="0" fontId="26" fillId="0" borderId="0" xfId="259" applyFont="1" applyFill="1"/>
    <xf numFmtId="0" fontId="26" fillId="0" borderId="11" xfId="259" applyFont="1" applyFill="1" applyBorder="1" applyAlignment="1">
      <alignment horizontal="center" vertical="center" wrapText="1"/>
    </xf>
    <xf numFmtId="0" fontId="35" fillId="0" borderId="5" xfId="259" applyFont="1" applyFill="1" applyBorder="1" applyAlignment="1">
      <alignment vertical="center"/>
    </xf>
    <xf numFmtId="166" fontId="35" fillId="0" borderId="5" xfId="259" applyNumberFormat="1" applyFont="1" applyFill="1" applyBorder="1" applyAlignment="1">
      <alignment horizontal="center" vertical="center"/>
    </xf>
    <xf numFmtId="167" fontId="35" fillId="0" borderId="5" xfId="259" applyNumberFormat="1" applyFont="1" applyFill="1" applyBorder="1" applyAlignment="1">
      <alignment horizontal="center" vertical="center"/>
    </xf>
    <xf numFmtId="264" fontId="35" fillId="0" borderId="5" xfId="259" applyNumberFormat="1" applyFont="1" applyFill="1" applyBorder="1" applyAlignment="1">
      <alignment horizontal="center" vertical="center"/>
    </xf>
    <xf numFmtId="178" fontId="35" fillId="0" borderId="5" xfId="259" applyNumberFormat="1" applyFont="1" applyFill="1" applyBorder="1" applyAlignment="1">
      <alignment horizontal="center" vertical="center"/>
    </xf>
    <xf numFmtId="0" fontId="26" fillId="0" borderId="5" xfId="259" applyFont="1" applyFill="1" applyBorder="1" applyAlignment="1">
      <alignment horizontal="left" vertical="center"/>
    </xf>
    <xf numFmtId="166" fontId="26" fillId="0" borderId="5" xfId="259" applyNumberFormat="1" applyFont="1" applyFill="1" applyBorder="1" applyAlignment="1">
      <alignment horizontal="center" vertical="center"/>
    </xf>
    <xf numFmtId="178" fontId="26" fillId="0" borderId="5" xfId="259" applyNumberFormat="1" applyFont="1" applyFill="1" applyBorder="1" applyAlignment="1">
      <alignment horizontal="center" vertical="center"/>
    </xf>
    <xf numFmtId="0" fontId="26" fillId="0" borderId="5" xfId="259" applyFont="1" applyFill="1" applyBorder="1" applyAlignment="1">
      <alignment vertical="center"/>
    </xf>
    <xf numFmtId="167" fontId="26" fillId="0" borderId="5" xfId="259" applyNumberFormat="1" applyFont="1" applyFill="1" applyBorder="1" applyAlignment="1">
      <alignment horizontal="center" vertical="center"/>
    </xf>
    <xf numFmtId="0" fontId="101" fillId="0" borderId="3" xfId="259" applyFont="1" applyFill="1" applyBorder="1" applyAlignment="1">
      <alignment vertical="center"/>
    </xf>
    <xf numFmtId="166" fontId="26" fillId="0" borderId="3" xfId="259" applyNumberFormat="1" applyFont="1" applyFill="1" applyBorder="1" applyAlignment="1">
      <alignment horizontal="center"/>
    </xf>
    <xf numFmtId="178" fontId="26" fillId="0" borderId="3" xfId="259" applyNumberFormat="1" applyFont="1" applyFill="1" applyBorder="1" applyAlignment="1">
      <alignment horizontal="center"/>
    </xf>
    <xf numFmtId="0" fontId="35" fillId="0" borderId="3" xfId="259" applyFont="1" applyFill="1" applyBorder="1" applyAlignment="1">
      <alignment vertical="center"/>
    </xf>
    <xf numFmtId="166" fontId="35" fillId="0" borderId="3" xfId="259" applyNumberFormat="1" applyFont="1" applyFill="1" applyBorder="1" applyAlignment="1">
      <alignment horizontal="center" vertical="center"/>
    </xf>
    <xf numFmtId="167" fontId="35" fillId="0" borderId="3" xfId="259" applyNumberFormat="1" applyFont="1" applyFill="1" applyBorder="1" applyAlignment="1">
      <alignment horizontal="center" vertical="center"/>
    </xf>
    <xf numFmtId="167" fontId="35" fillId="0" borderId="2" xfId="259" applyNumberFormat="1" applyFont="1" applyFill="1" applyBorder="1" applyAlignment="1">
      <alignment vertical="center"/>
    </xf>
    <xf numFmtId="0" fontId="25" fillId="0" borderId="0" xfId="259" applyFont="1" applyFill="1"/>
    <xf numFmtId="0" fontId="22" fillId="0" borderId="0" xfId="259" applyFont="1" applyFill="1" applyAlignment="1">
      <alignment vertical="center"/>
    </xf>
    <xf numFmtId="0" fontId="35" fillId="0" borderId="10" xfId="259" applyFont="1" applyFill="1" applyBorder="1" applyAlignment="1">
      <alignment horizontal="center" vertical="center"/>
    </xf>
    <xf numFmtId="0" fontId="35" fillId="0" borderId="11" xfId="259" applyFont="1" applyFill="1" applyBorder="1" applyAlignment="1">
      <alignment horizontal="center" vertical="center" wrapText="1"/>
    </xf>
    <xf numFmtId="0" fontId="35" fillId="0" borderId="5" xfId="259" applyFont="1" applyFill="1" applyBorder="1" applyAlignment="1">
      <alignment horizontal="center" vertical="center"/>
    </xf>
    <xf numFmtId="179" fontId="26" fillId="0" borderId="5" xfId="259" applyNumberFormat="1" applyFont="1" applyFill="1" applyBorder="1" applyAlignment="1">
      <alignment horizontal="center" vertical="center"/>
    </xf>
    <xf numFmtId="179" fontId="26" fillId="0" borderId="6" xfId="259" applyNumberFormat="1" applyFont="1" applyFill="1" applyBorder="1" applyAlignment="1">
      <alignment horizontal="center" vertical="center"/>
    </xf>
    <xf numFmtId="3" fontId="26" fillId="0" borderId="5" xfId="259" applyNumberFormat="1" applyFont="1" applyFill="1" applyBorder="1" applyAlignment="1">
      <alignment horizontal="center" vertical="center"/>
    </xf>
    <xf numFmtId="179" fontId="26" fillId="0" borderId="5" xfId="32" applyNumberFormat="1" applyFont="1" applyFill="1" applyBorder="1" applyAlignment="1">
      <alignment horizontal="center" vertical="center" wrapText="1" shrinkToFit="1"/>
    </xf>
    <xf numFmtId="0" fontId="23" fillId="0" borderId="0" xfId="259" applyFont="1" applyFill="1" applyAlignment="1">
      <alignment vertical="center"/>
    </xf>
    <xf numFmtId="185" fontId="26" fillId="0" borderId="6" xfId="259" applyNumberFormat="1" applyFont="1" applyFill="1" applyBorder="1" applyAlignment="1">
      <alignment horizontal="center" vertical="center"/>
    </xf>
    <xf numFmtId="185" fontId="26" fillId="0" borderId="5" xfId="259" applyNumberFormat="1" applyFont="1" applyFill="1" applyBorder="1" applyAlignment="1">
      <alignment horizontal="center" vertical="center"/>
    </xf>
    <xf numFmtId="185" fontId="26" fillId="0" borderId="41" xfId="259" applyNumberFormat="1" applyFont="1" applyFill="1" applyBorder="1" applyAlignment="1">
      <alignment horizontal="center" vertical="center"/>
    </xf>
    <xf numFmtId="0" fontId="35" fillId="0" borderId="3" xfId="259" applyFont="1" applyFill="1" applyBorder="1" applyAlignment="1">
      <alignment horizontal="center" vertical="center"/>
    </xf>
    <xf numFmtId="0" fontId="35" fillId="0" borderId="9" xfId="259" applyFont="1" applyFill="1" applyBorder="1" applyAlignment="1">
      <alignment horizontal="center" vertical="center" wrapText="1"/>
    </xf>
    <xf numFmtId="1" fontId="26" fillId="0" borderId="5" xfId="259" applyNumberFormat="1" applyFont="1" applyFill="1" applyBorder="1" applyAlignment="1">
      <alignment horizontal="center" vertical="center"/>
    </xf>
    <xf numFmtId="215" fontId="111" fillId="0" borderId="0" xfId="548" applyNumberFormat="1" applyFont="1" applyFill="1" applyBorder="1" applyAlignment="1">
      <alignment vertical="top"/>
    </xf>
    <xf numFmtId="215" fontId="111" fillId="0" borderId="28" xfId="548" applyNumberFormat="1" applyFont="1" applyFill="1" applyBorder="1" applyAlignment="1">
      <alignment vertical="top"/>
    </xf>
    <xf numFmtId="265" fontId="26" fillId="0" borderId="0" xfId="548" applyNumberFormat="1" applyFont="1" applyFill="1" applyBorder="1" applyAlignment="1">
      <alignment vertical="center"/>
    </xf>
    <xf numFmtId="49" fontId="26" fillId="0" borderId="0" xfId="548" applyNumberFormat="1" applyFont="1" applyFill="1" applyBorder="1" applyAlignment="1">
      <alignment horizontal="right" vertical="center"/>
    </xf>
    <xf numFmtId="265" fontId="26" fillId="0" borderId="0" xfId="28" applyNumberFormat="1" applyFont="1" applyFill="1" applyBorder="1" applyAlignment="1">
      <alignment horizontal="right" vertical="center"/>
    </xf>
    <xf numFmtId="265" fontId="26" fillId="0" borderId="28" xfId="28" applyNumberFormat="1" applyFont="1" applyFill="1" applyBorder="1" applyAlignment="1">
      <alignment horizontal="center" vertical="center"/>
    </xf>
    <xf numFmtId="215" fontId="26" fillId="0" borderId="0" xfId="548" applyNumberFormat="1" applyFont="1" applyFill="1" applyBorder="1" applyAlignment="1">
      <alignment vertical="center"/>
    </xf>
    <xf numFmtId="215" fontId="26" fillId="0" borderId="28" xfId="548" applyNumberFormat="1" applyFont="1" applyFill="1" applyBorder="1" applyAlignment="1">
      <alignment vertical="center"/>
    </xf>
    <xf numFmtId="215" fontId="23" fillId="0" borderId="0" xfId="28" applyNumberFormat="1" applyFont="1" applyFill="1" applyBorder="1" applyAlignment="1">
      <alignment horizontal="center" vertical="center"/>
    </xf>
    <xf numFmtId="43" fontId="26" fillId="0" borderId="0" xfId="548" applyNumberFormat="1" applyFont="1" applyFill="1" applyBorder="1" applyAlignment="1">
      <alignment vertical="center"/>
    </xf>
    <xf numFmtId="43" fontId="26" fillId="0" borderId="28" xfId="548" applyNumberFormat="1" applyFont="1" applyFill="1" applyBorder="1" applyAlignment="1">
      <alignment vertical="center"/>
    </xf>
    <xf numFmtId="43" fontId="26" fillId="0" borderId="0" xfId="549" applyFont="1" applyFill="1" applyBorder="1" applyAlignment="1">
      <alignment vertical="center"/>
    </xf>
    <xf numFmtId="43" fontId="26" fillId="0" borderId="28" xfId="549" applyFont="1" applyFill="1" applyBorder="1" applyAlignment="1">
      <alignment vertical="center"/>
    </xf>
    <xf numFmtId="215" fontId="105" fillId="0" borderId="0" xfId="549" applyNumberFormat="1" applyFont="1" applyFill="1" applyBorder="1" applyAlignment="1">
      <alignment vertical="top"/>
    </xf>
    <xf numFmtId="215" fontId="105" fillId="0" borderId="28" xfId="549" applyNumberFormat="1" applyFont="1" applyFill="1" applyBorder="1" applyAlignment="1">
      <alignment vertical="top"/>
    </xf>
    <xf numFmtId="199" fontId="26" fillId="0" borderId="0" xfId="549" applyNumberFormat="1" applyFont="1" applyFill="1" applyBorder="1" applyAlignment="1">
      <alignment vertical="center"/>
    </xf>
    <xf numFmtId="199" fontId="26" fillId="0" borderId="28" xfId="549" applyNumberFormat="1" applyFont="1" applyFill="1" applyBorder="1" applyAlignment="1">
      <alignment vertical="center"/>
    </xf>
    <xf numFmtId="199" fontId="26" fillId="0" borderId="231" xfId="549" applyNumberFormat="1" applyFont="1" applyFill="1" applyBorder="1" applyAlignment="1">
      <alignment vertical="center"/>
    </xf>
    <xf numFmtId="199" fontId="26" fillId="0" borderId="232" xfId="549" applyNumberFormat="1" applyFont="1" applyFill="1" applyBorder="1" applyAlignment="1">
      <alignment vertical="center"/>
    </xf>
    <xf numFmtId="199" fontId="26" fillId="0" borderId="20" xfId="549" applyNumberFormat="1" applyFont="1" applyFill="1" applyBorder="1" applyAlignment="1">
      <alignment vertical="center"/>
    </xf>
    <xf numFmtId="199" fontId="26" fillId="0" borderId="19" xfId="549" applyNumberFormat="1" applyFont="1" applyFill="1" applyBorder="1" applyAlignment="1">
      <alignment vertical="center"/>
    </xf>
    <xf numFmtId="199" fontId="109" fillId="0" borderId="0" xfId="22" applyNumberFormat="1" applyFont="1" applyFill="1" applyBorder="1" applyAlignment="1">
      <alignment vertical="center"/>
    </xf>
    <xf numFmtId="199" fontId="109" fillId="0" borderId="244" xfId="22" applyNumberFormat="1" applyFont="1" applyFill="1" applyBorder="1" applyAlignment="1">
      <alignment vertical="center"/>
    </xf>
    <xf numFmtId="199" fontId="109" fillId="0" borderId="245" xfId="22" applyNumberFormat="1" applyFont="1" applyFill="1" applyBorder="1" applyAlignment="1">
      <alignment vertical="center"/>
    </xf>
    <xf numFmtId="199" fontId="182" fillId="0" borderId="0" xfId="22" applyNumberFormat="1" applyFont="1" applyFill="1" applyBorder="1" applyAlignment="1">
      <alignment vertical="center"/>
    </xf>
    <xf numFmtId="199" fontId="109" fillId="0" borderId="223" xfId="22" applyNumberFormat="1" applyFont="1" applyFill="1" applyBorder="1" applyAlignment="1">
      <alignment vertical="center"/>
    </xf>
    <xf numFmtId="199" fontId="181" fillId="0" borderId="28" xfId="22" applyNumberFormat="1" applyFont="1" applyFill="1" applyBorder="1" applyAlignment="1">
      <alignment vertical="center"/>
    </xf>
    <xf numFmtId="199" fontId="182" fillId="0" borderId="244" xfId="22" applyNumberFormat="1" applyFont="1" applyFill="1" applyBorder="1" applyAlignment="1">
      <alignment vertical="center"/>
    </xf>
    <xf numFmtId="199" fontId="181" fillId="0" borderId="10" xfId="22" applyNumberFormat="1" applyFont="1" applyFill="1" applyBorder="1" applyAlignment="1">
      <alignment vertical="center"/>
    </xf>
    <xf numFmtId="199" fontId="181" fillId="0" borderId="217" xfId="22" applyNumberFormat="1" applyFont="1" applyFill="1" applyBorder="1" applyAlignment="1">
      <alignment vertical="center"/>
    </xf>
    <xf numFmtId="199" fontId="181" fillId="0" borderId="240" xfId="22" applyNumberFormat="1" applyFont="1" applyFill="1" applyBorder="1" applyAlignment="1">
      <alignment vertical="center"/>
    </xf>
    <xf numFmtId="199" fontId="181" fillId="0" borderId="216" xfId="22" applyNumberFormat="1" applyFont="1" applyFill="1" applyBorder="1" applyAlignment="1">
      <alignment vertical="center"/>
    </xf>
    <xf numFmtId="199" fontId="181" fillId="0" borderId="95" xfId="22" applyNumberFormat="1" applyFont="1" applyFill="1" applyBorder="1" applyAlignment="1">
      <alignment vertical="center"/>
    </xf>
    <xf numFmtId="199" fontId="109" fillId="0" borderId="20" xfId="22" applyNumberFormat="1" applyFont="1" applyFill="1" applyBorder="1" applyAlignment="1">
      <alignment vertical="center"/>
    </xf>
    <xf numFmtId="199" fontId="109" fillId="0" borderId="252" xfId="22" applyNumberFormat="1" applyFont="1" applyFill="1" applyBorder="1" applyAlignment="1">
      <alignment vertical="center"/>
    </xf>
    <xf numFmtId="267" fontId="182" fillId="0" borderId="20" xfId="22" applyNumberFormat="1" applyFont="1" applyFill="1" applyBorder="1" applyAlignment="1">
      <alignment vertical="center"/>
    </xf>
    <xf numFmtId="199" fontId="182" fillId="0" borderId="20" xfId="22" applyNumberFormat="1" applyFont="1" applyFill="1" applyBorder="1" applyAlignment="1">
      <alignment vertical="center"/>
    </xf>
    <xf numFmtId="199" fontId="109" fillId="0" borderId="253" xfId="22" applyNumberFormat="1" applyFont="1" applyFill="1" applyBorder="1" applyAlignment="1">
      <alignment vertical="center"/>
    </xf>
    <xf numFmtId="199" fontId="109" fillId="0" borderId="254" xfId="22" applyNumberFormat="1" applyFont="1" applyFill="1" applyBorder="1" applyAlignment="1">
      <alignment vertical="center"/>
    </xf>
    <xf numFmtId="199" fontId="181" fillId="0" borderId="19" xfId="22" applyNumberFormat="1" applyFont="1" applyFill="1" applyBorder="1" applyAlignment="1">
      <alignment vertical="center"/>
    </xf>
    <xf numFmtId="0" fontId="26" fillId="0" borderId="0" xfId="62" applyFont="1" applyFill="1"/>
    <xf numFmtId="268" fontId="26" fillId="0" borderId="0" xfId="62" applyNumberFormat="1" applyFont="1" applyFill="1"/>
    <xf numFmtId="0" fontId="35" fillId="0" borderId="70" xfId="62" applyFont="1" applyFill="1" applyBorder="1" applyAlignment="1">
      <alignment horizontal="center" vertical="center"/>
    </xf>
    <xf numFmtId="0" fontId="35" fillId="0" borderId="61" xfId="62" applyFont="1" applyFill="1" applyBorder="1" applyAlignment="1">
      <alignment horizontal="center"/>
    </xf>
    <xf numFmtId="0" fontId="35" fillId="0" borderId="97" xfId="547" applyFont="1" applyFill="1" applyBorder="1" applyAlignment="1">
      <alignment horizontal="center" vertical="center"/>
    </xf>
    <xf numFmtId="0" fontId="35" fillId="0" borderId="60" xfId="547" applyFont="1" applyFill="1" applyBorder="1" applyAlignment="1">
      <alignment horizontal="center" vertical="center"/>
    </xf>
    <xf numFmtId="0" fontId="26" fillId="0" borderId="41" xfId="62" applyFont="1" applyFill="1" applyBorder="1" applyAlignment="1">
      <alignment horizontal="center"/>
    </xf>
    <xf numFmtId="268" fontId="35" fillId="0" borderId="1" xfId="62" applyNumberFormat="1" applyFont="1" applyFill="1" applyBorder="1"/>
    <xf numFmtId="268" fontId="35" fillId="0" borderId="5" xfId="62" applyNumberFormat="1" applyFont="1" applyFill="1" applyBorder="1"/>
    <xf numFmtId="268" fontId="26" fillId="0" borderId="5" xfId="62" applyNumberFormat="1" applyFont="1" applyFill="1" applyBorder="1"/>
    <xf numFmtId="268" fontId="26" fillId="0" borderId="28" xfId="62" applyNumberFormat="1" applyFont="1" applyFill="1" applyBorder="1"/>
    <xf numFmtId="0" fontId="26" fillId="0" borderId="5" xfId="62" applyFont="1" applyFill="1" applyBorder="1" applyAlignment="1">
      <alignment horizontal="center"/>
    </xf>
    <xf numFmtId="190" fontId="35" fillId="0" borderId="5" xfId="62" applyNumberFormat="1" applyFont="1" applyFill="1" applyBorder="1" applyAlignment="1">
      <alignment vertical="center"/>
    </xf>
    <xf numFmtId="190" fontId="35" fillId="0" borderId="28" xfId="62" applyNumberFormat="1" applyFont="1" applyFill="1" applyBorder="1" applyAlignment="1">
      <alignment vertical="center"/>
    </xf>
    <xf numFmtId="190" fontId="26" fillId="0" borderId="5" xfId="62" applyNumberFormat="1" applyFont="1" applyFill="1" applyBorder="1"/>
    <xf numFmtId="190" fontId="26" fillId="0" borderId="28" xfId="62" applyNumberFormat="1" applyFont="1" applyFill="1" applyBorder="1"/>
    <xf numFmtId="0" fontId="105" fillId="0" borderId="18" xfId="62" applyFont="1" applyFill="1" applyBorder="1" applyAlignment="1">
      <alignment horizontal="center"/>
    </xf>
    <xf numFmtId="190" fontId="105" fillId="0" borderId="18" xfId="62" applyNumberFormat="1" applyFont="1" applyFill="1" applyBorder="1"/>
    <xf numFmtId="190" fontId="105" fillId="0" borderId="19" xfId="62" applyNumberFormat="1" applyFont="1" applyFill="1" applyBorder="1"/>
    <xf numFmtId="190" fontId="25" fillId="0" borderId="0" xfId="62" applyNumberFormat="1" applyFont="1" applyFill="1"/>
    <xf numFmtId="0" fontId="26" fillId="0" borderId="24" xfId="62" applyFont="1" applyFill="1" applyBorder="1" applyAlignment="1">
      <alignment horizontal="centerContinuous"/>
    </xf>
    <xf numFmtId="0" fontId="26" fillId="0" borderId="64" xfId="62" applyFont="1" applyFill="1" applyBorder="1" applyAlignment="1">
      <alignment horizontal="centerContinuous"/>
    </xf>
    <xf numFmtId="0" fontId="26" fillId="0" borderId="32" xfId="62" applyFont="1" applyFill="1" applyBorder="1" applyAlignment="1">
      <alignment horizontal="centerContinuous"/>
    </xf>
    <xf numFmtId="0" fontId="26" fillId="0" borderId="4" xfId="62" applyFont="1" applyFill="1" applyBorder="1" applyAlignment="1">
      <alignment horizontal="centerContinuous" vertical="top"/>
    </xf>
    <xf numFmtId="0" fontId="26" fillId="0" borderId="7" xfId="62" applyFont="1" applyFill="1" applyBorder="1" applyAlignment="1">
      <alignment horizontal="centerContinuous" vertical="top"/>
    </xf>
    <xf numFmtId="0" fontId="26" fillId="0" borderId="51" xfId="62" applyFont="1" applyFill="1" applyBorder="1" applyAlignment="1">
      <alignment horizontal="centerContinuous" vertical="top"/>
    </xf>
    <xf numFmtId="0" fontId="26" fillId="0" borderId="57" xfId="62" applyFont="1" applyFill="1" applyBorder="1" applyAlignment="1">
      <alignment horizontal="center"/>
    </xf>
    <xf numFmtId="0" fontId="26" fillId="0" borderId="7" xfId="62" applyFont="1" applyFill="1" applyBorder="1" applyAlignment="1">
      <alignment horizontal="center"/>
    </xf>
    <xf numFmtId="0" fontId="26" fillId="0" borderId="102" xfId="62" applyFont="1" applyFill="1" applyBorder="1" applyAlignment="1">
      <alignment horizontal="center"/>
    </xf>
    <xf numFmtId="184" fontId="26" fillId="0" borderId="5" xfId="548" applyNumberFormat="1" applyFont="1" applyFill="1" applyBorder="1" applyAlignment="1"/>
    <xf numFmtId="221" fontId="26" fillId="0" borderId="6" xfId="62" applyNumberFormat="1" applyFont="1" applyFill="1" applyBorder="1" applyAlignment="1">
      <alignment horizontal="right"/>
    </xf>
    <xf numFmtId="221" fontId="26" fillId="0" borderId="31" xfId="62" applyNumberFormat="1" applyFont="1" applyFill="1" applyBorder="1" applyAlignment="1">
      <alignment horizontal="right"/>
    </xf>
    <xf numFmtId="184" fontId="26" fillId="0" borderId="5" xfId="548" applyNumberFormat="1" applyFont="1" applyFill="1" applyBorder="1"/>
    <xf numFmtId="221" fontId="26" fillId="0" borderId="7" xfId="62" applyNumberFormat="1" applyFont="1" applyFill="1" applyBorder="1" applyAlignment="1">
      <alignment horizontal="right"/>
    </xf>
    <xf numFmtId="221" fontId="26" fillId="0" borderId="51" xfId="62" applyNumberFormat="1" applyFont="1" applyFill="1" applyBorder="1" applyAlignment="1">
      <alignment horizontal="right"/>
    </xf>
    <xf numFmtId="185" fontId="35" fillId="0" borderId="67" xfId="62" applyNumberFormat="1" applyFont="1" applyFill="1" applyBorder="1"/>
    <xf numFmtId="185" fontId="26" fillId="0" borderId="0" xfId="62" applyNumberFormat="1" applyFont="1" applyFill="1"/>
    <xf numFmtId="0" fontId="17" fillId="0" borderId="0" xfId="553" applyFont="1" applyFill="1"/>
    <xf numFmtId="0" fontId="17" fillId="0" borderId="0" xfId="554" applyFont="1" applyFill="1"/>
    <xf numFmtId="0" fontId="26" fillId="0" borderId="0" xfId="553" applyFont="1" applyFill="1"/>
    <xf numFmtId="0" fontId="109" fillId="0" borderId="203" xfId="553" applyFont="1" applyFill="1" applyBorder="1" applyAlignment="1">
      <alignment horizontal="center" vertical="center" wrapText="1"/>
    </xf>
    <xf numFmtId="0" fontId="185" fillId="0" borderId="204" xfId="553" applyFont="1" applyFill="1" applyBorder="1" applyAlignment="1">
      <alignment horizontal="center" vertical="center" wrapText="1"/>
    </xf>
    <xf numFmtId="0" fontId="109" fillId="0" borderId="206" xfId="553" applyFont="1" applyFill="1" applyBorder="1" applyAlignment="1">
      <alignment horizontal="center" vertical="center" wrapText="1"/>
    </xf>
    <xf numFmtId="0" fontId="187" fillId="0" borderId="203" xfId="553" applyFont="1" applyFill="1" applyBorder="1" applyAlignment="1">
      <alignment horizontal="center" vertical="center" wrapText="1"/>
    </xf>
    <xf numFmtId="0" fontId="185" fillId="0" borderId="255" xfId="553" applyFont="1" applyFill="1" applyBorder="1" applyAlignment="1">
      <alignment horizontal="center" vertical="center" wrapText="1"/>
    </xf>
    <xf numFmtId="215" fontId="25" fillId="0" borderId="257" xfId="553" applyNumberFormat="1" applyFont="1" applyFill="1" applyBorder="1" applyAlignment="1">
      <alignment vertical="center"/>
    </xf>
    <xf numFmtId="215" fontId="25" fillId="0" borderId="258" xfId="553" applyNumberFormat="1" applyFont="1" applyFill="1" applyBorder="1" applyAlignment="1">
      <alignment vertical="center"/>
    </xf>
    <xf numFmtId="215" fontId="25" fillId="0" borderId="261" xfId="553" applyNumberFormat="1" applyFont="1" applyFill="1" applyBorder="1" applyAlignment="1">
      <alignment vertical="center"/>
    </xf>
    <xf numFmtId="179" fontId="25" fillId="0" borderId="261" xfId="553" applyNumberFormat="1" applyFont="1" applyFill="1" applyBorder="1" applyAlignment="1">
      <alignment vertical="center"/>
    </xf>
    <xf numFmtId="215" fontId="25" fillId="0" borderId="264" xfId="553" applyNumberFormat="1" applyFont="1" applyFill="1" applyBorder="1" applyAlignment="1">
      <alignment vertical="center"/>
    </xf>
    <xf numFmtId="215" fontId="25" fillId="0" borderId="266" xfId="553" applyNumberFormat="1" applyFont="1" applyFill="1" applyBorder="1" applyAlignment="1">
      <alignment vertical="center"/>
    </xf>
    <xf numFmtId="215" fontId="25" fillId="0" borderId="267" xfId="553" applyNumberFormat="1" applyFont="1" applyFill="1" applyBorder="1" applyAlignment="1">
      <alignment vertical="center"/>
    </xf>
    <xf numFmtId="215" fontId="25" fillId="0" borderId="269" xfId="553" applyNumberFormat="1" applyFont="1" applyFill="1" applyBorder="1" applyAlignment="1">
      <alignment vertical="center"/>
    </xf>
    <xf numFmtId="215" fontId="25" fillId="0" borderId="270" xfId="553" applyNumberFormat="1" applyFont="1" applyFill="1" applyBorder="1" applyAlignment="1">
      <alignment vertical="center"/>
    </xf>
    <xf numFmtId="179" fontId="25" fillId="0" borderId="270" xfId="553" applyNumberFormat="1" applyFont="1" applyFill="1" applyBorder="1" applyAlignment="1">
      <alignment vertical="center"/>
    </xf>
    <xf numFmtId="215" fontId="108" fillId="0" borderId="0" xfId="17" applyNumberFormat="1" applyFont="1" applyFill="1" applyBorder="1" applyAlignment="1">
      <alignment vertical="center"/>
    </xf>
    <xf numFmtId="0" fontId="26" fillId="0" borderId="0" xfId="61" applyFont="1" applyAlignment="1">
      <alignment horizontal="left" vertical="center" wrapText="1"/>
    </xf>
    <xf numFmtId="0" fontId="108" fillId="0" borderId="1" xfId="61" applyFont="1" applyBorder="1" applyAlignment="1">
      <alignment horizontal="center" vertical="center"/>
    </xf>
    <xf numFmtId="0" fontId="108" fillId="0" borderId="5" xfId="61" applyFont="1" applyBorder="1" applyAlignment="1">
      <alignment horizontal="left" vertical="center"/>
    </xf>
    <xf numFmtId="0" fontId="108" fillId="0" borderId="1" xfId="61" applyFont="1" applyFill="1" applyBorder="1" applyAlignment="1">
      <alignment horizontal="center" vertical="center"/>
    </xf>
    <xf numFmtId="0" fontId="108" fillId="0" borderId="41" xfId="61" applyFont="1" applyFill="1" applyBorder="1" applyAlignment="1">
      <alignment horizontal="center" vertical="center"/>
    </xf>
    <xf numFmtId="0" fontId="22" fillId="0" borderId="5" xfId="61" applyFont="1" applyBorder="1" applyAlignment="1">
      <alignment horizontal="center" vertical="center"/>
    </xf>
    <xf numFmtId="0" fontId="108" fillId="0" borderId="5" xfId="61" applyFont="1" applyFill="1" applyBorder="1" applyAlignment="1">
      <alignment horizontal="center" vertical="center"/>
    </xf>
    <xf numFmtId="0" fontId="108" fillId="0" borderId="3" xfId="61" applyFont="1" applyBorder="1" applyAlignment="1">
      <alignment horizontal="left" vertical="center"/>
    </xf>
    <xf numFmtId="0" fontId="108" fillId="0" borderId="3" xfId="61" applyFont="1" applyFill="1" applyBorder="1" applyAlignment="1">
      <alignment horizontal="center" vertical="center"/>
    </xf>
    <xf numFmtId="0" fontId="108" fillId="0" borderId="57" xfId="61" applyFont="1" applyFill="1" applyBorder="1" applyAlignment="1">
      <alignment horizontal="center" vertical="center"/>
    </xf>
    <xf numFmtId="0" fontId="35" fillId="0" borderId="1" xfId="61" quotePrefix="1" applyFont="1" applyBorder="1" applyAlignment="1">
      <alignment horizontal="left" vertical="center"/>
    </xf>
    <xf numFmtId="166" fontId="108" fillId="0" borderId="6" xfId="61" applyNumberFormat="1" applyFont="1" applyFill="1" applyBorder="1" applyAlignment="1">
      <alignment vertical="center"/>
    </xf>
    <xf numFmtId="166" fontId="108" fillId="0" borderId="41" xfId="61" applyNumberFormat="1" applyFont="1" applyFill="1" applyBorder="1" applyAlignment="1">
      <alignment vertical="center"/>
    </xf>
    <xf numFmtId="166" fontId="108" fillId="0" borderId="6" xfId="61" applyNumberFormat="1" applyFont="1" applyFill="1" applyBorder="1" applyAlignment="1">
      <alignment horizontal="right" vertical="center"/>
    </xf>
    <xf numFmtId="166" fontId="108" fillId="0" borderId="41" xfId="61" applyNumberFormat="1" applyFont="1" applyFill="1" applyBorder="1" applyAlignment="1">
      <alignment horizontal="right" vertical="center"/>
    </xf>
    <xf numFmtId="0" fontId="25" fillId="0" borderId="5" xfId="61" quotePrefix="1" applyFont="1" applyBorder="1" applyAlignment="1">
      <alignment horizontal="left" vertical="center"/>
    </xf>
    <xf numFmtId="166" fontId="25" fillId="0" borderId="6" xfId="61" applyNumberFormat="1" applyFont="1" applyFill="1" applyBorder="1" applyAlignment="1">
      <alignment vertical="center"/>
    </xf>
    <xf numFmtId="166" fontId="25" fillId="0" borderId="41" xfId="61" applyNumberFormat="1" applyFont="1" applyFill="1" applyBorder="1" applyAlignment="1">
      <alignment vertical="center"/>
    </xf>
    <xf numFmtId="166" fontId="25" fillId="0" borderId="6" xfId="61" applyNumberFormat="1" applyFont="1" applyFill="1" applyBorder="1" applyAlignment="1">
      <alignment horizontal="right" vertical="center"/>
    </xf>
    <xf numFmtId="166" fontId="25" fillId="0" borderId="41" xfId="61" applyNumberFormat="1" applyFont="1" applyFill="1" applyBorder="1" applyAlignment="1">
      <alignment horizontal="right" vertical="center"/>
    </xf>
    <xf numFmtId="0" fontId="25" fillId="0" borderId="5" xfId="61" applyFont="1" applyBorder="1" applyAlignment="1">
      <alignment horizontal="left" vertical="center"/>
    </xf>
    <xf numFmtId="0" fontId="37" fillId="0" borderId="5" xfId="61" applyFont="1" applyBorder="1" applyAlignment="1">
      <alignment horizontal="left" vertical="center"/>
    </xf>
    <xf numFmtId="0" fontId="35" fillId="0" borderId="5" xfId="61" quotePrefix="1" applyFont="1" applyBorder="1" applyAlignment="1">
      <alignment horizontal="left" vertical="center"/>
    </xf>
    <xf numFmtId="166" fontId="108" fillId="0" borderId="0" xfId="61" applyNumberFormat="1" applyFont="1" applyFill="1" applyBorder="1" applyAlignment="1">
      <alignment horizontal="right" vertical="center"/>
    </xf>
    <xf numFmtId="3" fontId="139" fillId="0" borderId="5" xfId="61" applyNumberFormat="1" applyFont="1" applyBorder="1" applyAlignment="1">
      <alignment vertical="center"/>
    </xf>
    <xf numFmtId="166" fontId="26" fillId="0" borderId="0" xfId="61" applyNumberFormat="1" applyFont="1" applyFill="1" applyBorder="1" applyAlignment="1">
      <alignment horizontal="right" vertical="center"/>
    </xf>
    <xf numFmtId="166" fontId="26" fillId="0" borderId="41" xfId="61" applyNumberFormat="1" applyFont="1" applyFill="1" applyBorder="1" applyAlignment="1">
      <alignment horizontal="right" vertical="center"/>
    </xf>
    <xf numFmtId="270" fontId="26" fillId="0" borderId="0" xfId="61" applyNumberFormat="1" applyFont="1" applyFill="1" applyBorder="1" applyAlignment="1">
      <alignment horizontal="right" vertical="center"/>
    </xf>
    <xf numFmtId="270" fontId="26" fillId="0" borderId="41" xfId="61" applyNumberFormat="1" applyFont="1" applyFill="1" applyBorder="1" applyAlignment="1">
      <alignment horizontal="right" vertical="center"/>
    </xf>
    <xf numFmtId="3" fontId="113" fillId="0" borderId="5" xfId="61" applyNumberFormat="1" applyFont="1" applyBorder="1" applyAlignment="1">
      <alignment vertical="center"/>
    </xf>
    <xf numFmtId="3" fontId="139" fillId="0" borderId="5" xfId="61" applyNumberFormat="1" applyFont="1" applyBorder="1" applyAlignment="1">
      <alignment vertical="center" wrapText="1"/>
    </xf>
    <xf numFmtId="0" fontId="37" fillId="0" borderId="5" xfId="61" quotePrefix="1" applyFont="1" applyBorder="1" applyAlignment="1">
      <alignment horizontal="left" vertical="center"/>
    </xf>
    <xf numFmtId="166" fontId="108" fillId="0" borderId="7" xfId="61" applyNumberFormat="1" applyFont="1" applyFill="1" applyBorder="1" applyAlignment="1">
      <alignment horizontal="right" vertical="center"/>
    </xf>
    <xf numFmtId="166" fontId="108" fillId="0" borderId="57" xfId="61" applyNumberFormat="1" applyFont="1" applyFill="1" applyBorder="1" applyAlignment="1">
      <alignment horizontal="right" vertical="center"/>
    </xf>
    <xf numFmtId="0" fontId="108" fillId="0" borderId="11" xfId="61" quotePrefix="1" applyFont="1" applyBorder="1" applyAlignment="1">
      <alignment horizontal="left" vertical="center"/>
    </xf>
    <xf numFmtId="166" fontId="108" fillId="0" borderId="10" xfId="61" applyNumberFormat="1" applyFont="1" applyBorder="1" applyAlignment="1">
      <alignment horizontal="right" vertical="center"/>
    </xf>
    <xf numFmtId="166" fontId="108" fillId="0" borderId="55" xfId="61" applyNumberFormat="1" applyFont="1" applyBorder="1" applyAlignment="1">
      <alignment horizontal="right" vertical="center"/>
    </xf>
    <xf numFmtId="0" fontId="22" fillId="0" borderId="0" xfId="151" quotePrefix="1" applyFont="1" applyFill="1" applyAlignment="1">
      <alignment horizontal="left"/>
    </xf>
    <xf numFmtId="0" fontId="23" fillId="0" borderId="0" xfId="151" applyFont="1" applyFill="1"/>
    <xf numFmtId="0" fontId="23" fillId="0" borderId="0" xfId="151" applyFont="1" applyFill="1" applyAlignment="1"/>
    <xf numFmtId="0" fontId="62" fillId="0" borderId="0" xfId="310" applyFont="1"/>
    <xf numFmtId="0" fontId="23" fillId="0" borderId="1" xfId="151" applyFont="1" applyFill="1" applyBorder="1"/>
    <xf numFmtId="0" fontId="37" fillId="0" borderId="5" xfId="151" applyFont="1" applyFill="1" applyBorder="1" applyAlignment="1">
      <alignment horizontal="center"/>
    </xf>
    <xf numFmtId="0" fontId="37" fillId="0" borderId="41" xfId="151" applyFont="1" applyFill="1" applyBorder="1" applyAlignment="1">
      <alignment horizontal="center"/>
    </xf>
    <xf numFmtId="0" fontId="37" fillId="0" borderId="8" xfId="151" applyFont="1" applyFill="1" applyBorder="1" applyAlignment="1">
      <alignment horizontal="center"/>
    </xf>
    <xf numFmtId="0" fontId="37" fillId="0" borderId="56" xfId="151" applyFont="1" applyFill="1" applyBorder="1" applyAlignment="1">
      <alignment horizontal="center"/>
    </xf>
    <xf numFmtId="0" fontId="23" fillId="0" borderId="5" xfId="151" applyFont="1" applyFill="1" applyBorder="1"/>
    <xf numFmtId="0" fontId="37" fillId="0" borderId="6" xfId="151" applyFont="1" applyFill="1" applyBorder="1" applyAlignment="1">
      <alignment horizontal="center"/>
    </xf>
    <xf numFmtId="0" fontId="37" fillId="0" borderId="3" xfId="151" applyFont="1" applyFill="1" applyBorder="1" applyAlignment="1">
      <alignment horizontal="center"/>
    </xf>
    <xf numFmtId="0" fontId="37" fillId="0" borderId="57" xfId="151" applyFont="1" applyFill="1" applyBorder="1" applyAlignment="1">
      <alignment horizontal="center"/>
    </xf>
    <xf numFmtId="0" fontId="37" fillId="0" borderId="7" xfId="151" applyFont="1" applyFill="1" applyBorder="1" applyAlignment="1">
      <alignment horizontal="center"/>
    </xf>
    <xf numFmtId="0" fontId="22" fillId="0" borderId="1" xfId="151" applyFont="1" applyFill="1" applyBorder="1" applyAlignment="1">
      <alignment vertical="center"/>
    </xf>
    <xf numFmtId="166" fontId="112" fillId="0" borderId="8" xfId="151" applyNumberFormat="1" applyFont="1" applyFill="1" applyBorder="1" applyAlignment="1">
      <alignment horizontal="center"/>
    </xf>
    <xf numFmtId="166" fontId="112" fillId="0" borderId="56" xfId="151" applyNumberFormat="1" applyFont="1" applyFill="1" applyBorder="1" applyAlignment="1">
      <alignment horizontal="center"/>
    </xf>
    <xf numFmtId="0" fontId="23" fillId="0" borderId="5" xfId="151" applyFont="1" applyFill="1" applyBorder="1" applyAlignment="1">
      <alignment vertical="center"/>
    </xf>
    <xf numFmtId="166" fontId="37" fillId="0" borderId="6" xfId="151" applyNumberFormat="1" applyFont="1" applyFill="1" applyBorder="1" applyAlignment="1">
      <alignment horizontal="center"/>
    </xf>
    <xf numFmtId="166" fontId="37" fillId="0" borderId="41" xfId="151" applyNumberFormat="1" applyFont="1" applyFill="1" applyBorder="1" applyAlignment="1">
      <alignment horizontal="center"/>
    </xf>
    <xf numFmtId="0" fontId="22" fillId="0" borderId="5" xfId="151" applyFont="1" applyFill="1" applyBorder="1" applyAlignment="1">
      <alignment vertical="center"/>
    </xf>
    <xf numFmtId="166" fontId="112" fillId="0" borderId="6" xfId="151" applyNumberFormat="1" applyFont="1" applyFill="1" applyBorder="1" applyAlignment="1">
      <alignment horizontal="center"/>
    </xf>
    <xf numFmtId="166" fontId="112" fillId="0" borderId="41" xfId="151" applyNumberFormat="1" applyFont="1" applyFill="1" applyBorder="1" applyAlignment="1">
      <alignment horizontal="center"/>
    </xf>
    <xf numFmtId="0" fontId="23" fillId="0" borderId="5" xfId="151" applyFont="1" applyFill="1" applyBorder="1" applyAlignment="1">
      <alignment horizontal="left" vertical="center"/>
    </xf>
    <xf numFmtId="0" fontId="22" fillId="0" borderId="11" xfId="151" applyFont="1" applyFill="1" applyBorder="1" applyAlignment="1">
      <alignment horizontal="center" vertical="center"/>
    </xf>
    <xf numFmtId="166" fontId="112" fillId="0" borderId="9" xfId="151" applyNumberFormat="1" applyFont="1" applyFill="1" applyBorder="1" applyAlignment="1">
      <alignment horizontal="center" vertical="center"/>
    </xf>
    <xf numFmtId="166" fontId="112" fillId="0" borderId="55" xfId="151" applyNumberFormat="1" applyFont="1" applyFill="1" applyBorder="1" applyAlignment="1">
      <alignment horizontal="center" vertical="center"/>
    </xf>
    <xf numFmtId="0" fontId="23" fillId="0" borderId="0" xfId="151" quotePrefix="1" applyFont="1" applyFill="1" applyAlignment="1">
      <alignment horizontal="left"/>
    </xf>
    <xf numFmtId="166" fontId="112" fillId="0" borderId="2" xfId="61" applyNumberFormat="1" applyFont="1" applyBorder="1" applyAlignment="1"/>
    <xf numFmtId="166" fontId="112" fillId="0" borderId="56" xfId="61" applyNumberFormat="1" applyFont="1" applyBorder="1" applyAlignment="1"/>
    <xf numFmtId="166" fontId="37" fillId="0" borderId="0" xfId="61" applyNumberFormat="1" applyFont="1" applyFill="1" applyBorder="1" applyAlignment="1"/>
    <xf numFmtId="166" fontId="37" fillId="0" borderId="41" xfId="61" applyNumberFormat="1" applyFont="1" applyFill="1" applyBorder="1" applyAlignment="1"/>
    <xf numFmtId="166" fontId="112" fillId="0" borderId="0" xfId="61" applyNumberFormat="1" applyFont="1" applyBorder="1" applyAlignment="1"/>
    <xf numFmtId="166" fontId="112" fillId="0" borderId="41" xfId="61" applyNumberFormat="1" applyFont="1" applyBorder="1" applyAlignment="1"/>
    <xf numFmtId="166" fontId="37" fillId="0" borderId="4" xfId="61" applyNumberFormat="1" applyFont="1" applyFill="1" applyBorder="1" applyAlignment="1"/>
    <xf numFmtId="166" fontId="37" fillId="0" borderId="57" xfId="61" applyNumberFormat="1" applyFont="1" applyFill="1" applyBorder="1" applyAlignment="1"/>
    <xf numFmtId="166" fontId="112" fillId="0" borderId="4" xfId="61" applyNumberFormat="1" applyFont="1" applyBorder="1" applyAlignment="1"/>
    <xf numFmtId="166" fontId="112" fillId="0" borderId="57" xfId="61" applyNumberFormat="1" applyFont="1" applyBorder="1" applyAlignment="1"/>
    <xf numFmtId="0" fontId="62" fillId="0" borderId="0" xfId="310" applyFont="1" applyFill="1"/>
    <xf numFmtId="0" fontId="19" fillId="0" borderId="0" xfId="61" quotePrefix="1" applyFont="1" applyAlignment="1">
      <alignment horizontal="left"/>
    </xf>
    <xf numFmtId="0" fontId="23" fillId="0" borderId="0" xfId="61" applyFont="1">
      <alignment horizontal="left" vertical="top" wrapText="1"/>
    </xf>
    <xf numFmtId="0" fontId="37" fillId="0" borderId="11" xfId="61" applyFont="1" applyBorder="1" applyAlignment="1">
      <alignment horizontal="center" vertical="center"/>
    </xf>
    <xf numFmtId="1" fontId="37" fillId="0" borderId="1" xfId="61" applyNumberFormat="1" applyFont="1" applyFill="1" applyBorder="1" applyAlignment="1">
      <alignment horizontal="center" vertical="center"/>
    </xf>
    <xf numFmtId="1" fontId="37" fillId="0" borderId="1" xfId="61" applyNumberFormat="1" applyFont="1" applyBorder="1" applyAlignment="1">
      <alignment horizontal="center" vertical="center"/>
    </xf>
    <xf numFmtId="1" fontId="37" fillId="0" borderId="11" xfId="61" applyNumberFormat="1" applyFont="1" applyFill="1" applyBorder="1" applyAlignment="1">
      <alignment horizontal="center" vertical="center"/>
    </xf>
    <xf numFmtId="1" fontId="37" fillId="0" borderId="11" xfId="61" applyNumberFormat="1" applyFont="1" applyBorder="1" applyAlignment="1">
      <alignment horizontal="center" vertical="center"/>
    </xf>
    <xf numFmtId="0" fontId="23" fillId="0" borderId="1" xfId="61" applyFont="1" applyBorder="1" applyAlignment="1">
      <alignment horizontal="center" vertical="center"/>
    </xf>
    <xf numFmtId="0" fontId="23" fillId="0" borderId="5" xfId="61" applyFont="1" applyBorder="1" applyAlignment="1">
      <alignment horizontal="center" vertical="center"/>
    </xf>
    <xf numFmtId="0" fontId="22" fillId="0" borderId="11" xfId="61" applyFont="1" applyBorder="1" applyAlignment="1">
      <alignment horizontal="center" vertical="center"/>
    </xf>
    <xf numFmtId="3" fontId="112" fillId="0" borderId="9" xfId="61" applyNumberFormat="1" applyFont="1" applyFill="1" applyBorder="1" applyAlignment="1">
      <alignment vertical="center" wrapText="1"/>
    </xf>
    <xf numFmtId="3" fontId="112" fillId="0" borderId="10" xfId="61" applyNumberFormat="1" applyFont="1" applyFill="1" applyBorder="1" applyAlignment="1">
      <alignment vertical="center" wrapText="1"/>
    </xf>
    <xf numFmtId="187" fontId="112" fillId="0" borderId="55" xfId="61" applyNumberFormat="1" applyFont="1" applyFill="1" applyBorder="1" applyAlignment="1">
      <alignment vertical="center"/>
    </xf>
    <xf numFmtId="0" fontId="25" fillId="0" borderId="0" xfId="310" quotePrefix="1" applyFont="1" applyAlignment="1">
      <alignment horizontal="left"/>
    </xf>
    <xf numFmtId="0" fontId="23" fillId="0" borderId="1" xfId="165" quotePrefix="1" applyFont="1" applyFill="1" applyBorder="1" applyAlignment="1">
      <alignment horizontal="center" vertical="center" wrapText="1"/>
    </xf>
    <xf numFmtId="17" fontId="23" fillId="0" borderId="1" xfId="165" quotePrefix="1" applyNumberFormat="1" applyFont="1" applyFill="1" applyBorder="1" applyAlignment="1">
      <alignment horizontal="center" vertical="center" wrapText="1"/>
    </xf>
    <xf numFmtId="0" fontId="22" fillId="0" borderId="6" xfId="165" applyFont="1" applyFill="1" applyBorder="1" applyAlignment="1">
      <alignment vertical="center" wrapText="1"/>
    </xf>
    <xf numFmtId="271" fontId="22" fillId="0" borderId="1" xfId="165" applyNumberFormat="1" applyFont="1" applyFill="1" applyBorder="1" applyAlignment="1">
      <alignment vertical="center"/>
    </xf>
    <xf numFmtId="271" fontId="22" fillId="0" borderId="5" xfId="165" applyNumberFormat="1" applyFont="1" applyFill="1" applyBorder="1" applyAlignment="1">
      <alignment vertical="center"/>
    </xf>
    <xf numFmtId="2" fontId="23" fillId="0" borderId="5" xfId="165" applyNumberFormat="1" applyFont="1" applyFill="1" applyBorder="1" applyAlignment="1">
      <alignment vertical="center"/>
    </xf>
    <xf numFmtId="271" fontId="23" fillId="0" borderId="5" xfId="165" applyNumberFormat="1" applyFont="1" applyFill="1" applyBorder="1" applyAlignment="1">
      <alignment vertical="center"/>
    </xf>
    <xf numFmtId="271" fontId="23" fillId="0" borderId="6" xfId="165" applyNumberFormat="1" applyFont="1" applyFill="1" applyBorder="1"/>
    <xf numFmtId="271" fontId="23" fillId="0" borderId="0" xfId="165" applyNumberFormat="1" applyFont="1" applyFill="1" applyBorder="1"/>
    <xf numFmtId="0" fontId="23" fillId="0" borderId="6" xfId="165" applyFont="1" applyFill="1" applyBorder="1" applyAlignment="1">
      <alignment vertical="center" wrapText="1"/>
    </xf>
    <xf numFmtId="271" fontId="22" fillId="0" borderId="11" xfId="165" applyNumberFormat="1" applyFont="1" applyFill="1" applyBorder="1" applyAlignment="1">
      <alignment vertical="center"/>
    </xf>
    <xf numFmtId="271" fontId="22" fillId="0" borderId="9" xfId="165" applyNumberFormat="1" applyFont="1" applyFill="1" applyBorder="1" applyAlignment="1">
      <alignment vertical="center"/>
    </xf>
    <xf numFmtId="271" fontId="22" fillId="0" borderId="10" xfId="165" applyNumberFormat="1" applyFont="1" applyFill="1" applyBorder="1" applyAlignment="1">
      <alignment vertical="center"/>
    </xf>
    <xf numFmtId="271" fontId="22" fillId="0" borderId="55" xfId="165" applyNumberFormat="1" applyFont="1" applyFill="1" applyBorder="1" applyAlignment="1">
      <alignment vertical="center"/>
    </xf>
    <xf numFmtId="0" fontId="22" fillId="0" borderId="0" xfId="165" quotePrefix="1" applyFont="1" applyFill="1" applyBorder="1" applyAlignment="1">
      <alignment horizontal="left" vertical="center"/>
    </xf>
    <xf numFmtId="0" fontId="23" fillId="0" borderId="0" xfId="165" applyFont="1" applyFill="1" applyBorder="1" applyAlignment="1">
      <alignment vertical="center"/>
    </xf>
    <xf numFmtId="0" fontId="23" fillId="0" borderId="0" xfId="165" applyFont="1" applyFill="1" applyAlignment="1">
      <alignment vertical="center"/>
    </xf>
    <xf numFmtId="0" fontId="23" fillId="0" borderId="11" xfId="165" quotePrefix="1" applyFont="1" applyFill="1" applyBorder="1" applyAlignment="1">
      <alignment horizontal="center" vertical="center" wrapText="1"/>
    </xf>
    <xf numFmtId="271" fontId="23" fillId="0" borderId="41" xfId="165" applyNumberFormat="1" applyFont="1" applyFill="1" applyBorder="1" applyAlignment="1">
      <alignment vertical="center"/>
    </xf>
    <xf numFmtId="271" fontId="23" fillId="0" borderId="8" xfId="165" applyNumberFormat="1" applyFont="1" applyFill="1" applyBorder="1"/>
    <xf numFmtId="271" fontId="23" fillId="0" borderId="2" xfId="165" applyNumberFormat="1" applyFont="1" applyFill="1" applyBorder="1"/>
    <xf numFmtId="271" fontId="23" fillId="0" borderId="1" xfId="165" applyNumberFormat="1" applyFont="1" applyFill="1" applyBorder="1"/>
    <xf numFmtId="2" fontId="29" fillId="0" borderId="5" xfId="165" applyNumberFormat="1" applyFont="1" applyFill="1" applyBorder="1" applyAlignment="1">
      <alignment horizontal="left" vertical="center"/>
    </xf>
    <xf numFmtId="271" fontId="29" fillId="0" borderId="41" xfId="165" applyNumberFormat="1" applyFont="1" applyFill="1" applyBorder="1" applyAlignment="1">
      <alignment vertical="center"/>
    </xf>
    <xf numFmtId="271" fontId="29" fillId="0" borderId="6" xfId="165" applyNumberFormat="1" applyFont="1" applyFill="1" applyBorder="1"/>
    <xf numFmtId="271" fontId="29" fillId="0" borderId="0" xfId="165" applyNumberFormat="1" applyFont="1" applyFill="1" applyBorder="1"/>
    <xf numFmtId="271" fontId="29" fillId="0" borderId="5" xfId="165" applyNumberFormat="1" applyFont="1" applyFill="1" applyBorder="1"/>
    <xf numFmtId="271" fontId="23" fillId="0" borderId="5" xfId="165" applyNumberFormat="1" applyFont="1" applyFill="1" applyBorder="1"/>
    <xf numFmtId="2" fontId="23" fillId="0" borderId="6" xfId="165" applyNumberFormat="1" applyFont="1" applyFill="1" applyBorder="1" applyAlignment="1">
      <alignment vertical="center"/>
    </xf>
    <xf numFmtId="271" fontId="23" fillId="0" borderId="7" xfId="165" applyNumberFormat="1" applyFont="1" applyFill="1" applyBorder="1"/>
    <xf numFmtId="271" fontId="23" fillId="0" borderId="4" xfId="165" applyNumberFormat="1" applyFont="1" applyFill="1" applyBorder="1"/>
    <xf numFmtId="0" fontId="23" fillId="0" borderId="9" xfId="163" applyFont="1" applyFill="1" applyBorder="1" applyAlignment="1">
      <alignment vertical="center"/>
    </xf>
    <xf numFmtId="0" fontId="23" fillId="0" borderId="10" xfId="163" applyFont="1" applyFill="1" applyBorder="1" applyAlignment="1">
      <alignment vertical="center"/>
    </xf>
    <xf numFmtId="0" fontId="23" fillId="0" borderId="55" xfId="163" applyFont="1" applyFill="1" applyBorder="1" applyAlignment="1">
      <alignment vertical="center"/>
    </xf>
    <xf numFmtId="0" fontId="22" fillId="0" borderId="56" xfId="163" applyFont="1" applyFill="1" applyBorder="1" applyAlignment="1">
      <alignment horizontal="center" vertical="center"/>
    </xf>
    <xf numFmtId="0" fontId="22" fillId="0" borderId="11" xfId="163" applyFont="1" applyBorder="1" applyAlignment="1">
      <alignment horizontal="center" vertical="center"/>
    </xf>
    <xf numFmtId="215" fontId="23" fillId="0" borderId="5" xfId="19" applyNumberFormat="1" applyFont="1" applyFill="1" applyBorder="1" applyAlignment="1">
      <alignment horizontal="right" vertical="center"/>
    </xf>
    <xf numFmtId="0" fontId="19" fillId="0" borderId="0" xfId="10" applyFont="1" applyFill="1"/>
    <xf numFmtId="0" fontId="29" fillId="0" borderId="0" xfId="10" applyFont="1" applyFill="1"/>
    <xf numFmtId="0" fontId="107" fillId="0" borderId="0" xfId="10" applyFont="1" applyFill="1"/>
    <xf numFmtId="0" fontId="23" fillId="0" borderId="0" xfId="10" applyFont="1" applyFill="1" applyAlignment="1">
      <alignment vertical="center"/>
    </xf>
    <xf numFmtId="0" fontId="23" fillId="0" borderId="50" xfId="10" applyFont="1" applyFill="1" applyBorder="1" applyAlignment="1">
      <alignment horizontal="center" vertical="center" textRotation="90" wrapText="1"/>
    </xf>
    <xf numFmtId="0" fontId="23" fillId="0" borderId="51" xfId="10" applyFont="1" applyFill="1" applyBorder="1" applyAlignment="1">
      <alignment horizontal="center" vertical="center" textRotation="90" wrapText="1"/>
    </xf>
    <xf numFmtId="179" fontId="23" fillId="0" borderId="0" xfId="10" applyNumberFormat="1" applyFont="1" applyFill="1" applyAlignment="1">
      <alignment vertical="center"/>
    </xf>
    <xf numFmtId="0" fontId="23" fillId="0" borderId="6" xfId="10" applyFont="1" applyFill="1" applyBorder="1" applyAlignment="1">
      <alignment horizontal="center" vertical="center"/>
    </xf>
    <xf numFmtId="179" fontId="23" fillId="0" borderId="29" xfId="10" applyNumberFormat="1" applyFont="1" applyFill="1" applyBorder="1" applyAlignment="1">
      <alignment horizontal="center" vertical="center"/>
    </xf>
    <xf numFmtId="179" fontId="29" fillId="0" borderId="31" xfId="10" applyNumberFormat="1" applyFont="1" applyFill="1" applyBorder="1" applyAlignment="1">
      <alignment horizontal="center" vertical="center"/>
    </xf>
    <xf numFmtId="0" fontId="23" fillId="0" borderId="279" xfId="10" applyFont="1" applyFill="1" applyBorder="1" applyAlignment="1">
      <alignment horizontal="center" vertical="center"/>
    </xf>
    <xf numFmtId="179" fontId="23" fillId="0" borderId="280" xfId="10" applyNumberFormat="1" applyFont="1" applyFill="1" applyBorder="1" applyAlignment="1">
      <alignment horizontal="center" vertical="center"/>
    </xf>
    <xf numFmtId="179" fontId="29" fillId="0" borderId="281" xfId="10" applyNumberFormat="1" applyFont="1" applyFill="1" applyBorder="1" applyAlignment="1">
      <alignment horizontal="center" vertical="center"/>
    </xf>
    <xf numFmtId="0" fontId="23" fillId="0" borderId="282" xfId="10" applyFont="1" applyFill="1" applyBorder="1" applyAlignment="1">
      <alignment horizontal="center" vertical="center"/>
    </xf>
    <xf numFmtId="179" fontId="23" fillId="0" borderId="283" xfId="10" applyNumberFormat="1" applyFont="1" applyFill="1" applyBorder="1" applyAlignment="1">
      <alignment horizontal="center" vertical="center"/>
    </xf>
    <xf numFmtId="179" fontId="29" fillId="0" borderId="284" xfId="10" applyNumberFormat="1" applyFont="1" applyFill="1" applyBorder="1" applyAlignment="1">
      <alignment horizontal="center" vertical="center"/>
    </xf>
    <xf numFmtId="0" fontId="26" fillId="0" borderId="0" xfId="10" applyFont="1" applyFill="1" applyBorder="1" applyAlignment="1">
      <alignment horizontal="left"/>
    </xf>
    <xf numFmtId="179" fontId="23" fillId="0" borderId="0" xfId="10" applyNumberFormat="1" applyFont="1" applyFill="1" applyBorder="1" applyAlignment="1">
      <alignment horizontal="center" vertical="center"/>
    </xf>
    <xf numFmtId="179" fontId="29" fillId="0" borderId="0" xfId="10" applyNumberFormat="1" applyFont="1" applyFill="1" applyBorder="1" applyAlignment="1">
      <alignment horizontal="center" vertical="center"/>
    </xf>
    <xf numFmtId="0" fontId="23" fillId="0" borderId="0" xfId="10" applyFont="1" applyFill="1" applyAlignment="1">
      <alignment vertical="center" textRotation="180"/>
    </xf>
    <xf numFmtId="179" fontId="23" fillId="0" borderId="11" xfId="10" applyNumberFormat="1" applyFont="1" applyFill="1" applyBorder="1" applyAlignment="1">
      <alignment horizontal="center" vertical="center"/>
    </xf>
    <xf numFmtId="0" fontId="19" fillId="0" borderId="0" xfId="554" applyFont="1" applyFill="1"/>
    <xf numFmtId="0" fontId="190" fillId="0" borderId="0" xfId="557" applyFont="1" applyFill="1"/>
    <xf numFmtId="0" fontId="26" fillId="0" borderId="0" xfId="557" applyFont="1" applyFill="1"/>
    <xf numFmtId="0" fontId="139" fillId="0" borderId="0" xfId="554" applyFont="1" applyFill="1"/>
    <xf numFmtId="1" fontId="108" fillId="0" borderId="0" xfId="557" applyNumberFormat="1" applyFont="1" applyFill="1" applyBorder="1" applyAlignment="1">
      <alignment horizontal="center" vertical="center"/>
    </xf>
    <xf numFmtId="0" fontId="108" fillId="0" borderId="0" xfId="557" applyFont="1" applyFill="1" applyBorder="1" applyAlignment="1">
      <alignment horizontal="center" vertical="center" wrapText="1"/>
    </xf>
    <xf numFmtId="0" fontId="112" fillId="0" borderId="0" xfId="557" applyFont="1" applyFill="1" applyBorder="1" applyAlignment="1">
      <alignment horizontal="center" vertical="center" wrapText="1"/>
    </xf>
    <xf numFmtId="0" fontId="109" fillId="0" borderId="167" xfId="554" applyFont="1" applyFill="1" applyBorder="1" applyAlignment="1">
      <alignment horizontal="center" vertical="center" wrapText="1"/>
    </xf>
    <xf numFmtId="0" fontId="109" fillId="0" borderId="159" xfId="554" applyFont="1" applyFill="1" applyBorder="1" applyAlignment="1">
      <alignment horizontal="center" vertical="center" wrapText="1"/>
    </xf>
    <xf numFmtId="0" fontId="109" fillId="0" borderId="220" xfId="554" applyFont="1" applyFill="1" applyBorder="1" applyAlignment="1">
      <alignment horizontal="center" vertical="center" wrapText="1"/>
    </xf>
    <xf numFmtId="0" fontId="109" fillId="0" borderId="56" xfId="554" applyFont="1" applyFill="1" applyBorder="1" applyAlignment="1">
      <alignment horizontal="center" vertical="center" wrapText="1"/>
    </xf>
    <xf numFmtId="0" fontId="109" fillId="0" borderId="219" xfId="554" applyFont="1" applyFill="1" applyBorder="1" applyAlignment="1">
      <alignment horizontal="center" vertical="center" wrapText="1"/>
    </xf>
    <xf numFmtId="0" fontId="109" fillId="0" borderId="0" xfId="554" applyFont="1" applyFill="1" applyBorder="1" applyAlignment="1">
      <alignment horizontal="center" vertical="center" wrapText="1"/>
    </xf>
    <xf numFmtId="3" fontId="22" fillId="0" borderId="290" xfId="557" applyNumberFormat="1" applyFont="1" applyFill="1" applyBorder="1" applyAlignment="1">
      <alignment vertical="center"/>
    </xf>
    <xf numFmtId="3" fontId="22" fillId="0" borderId="220" xfId="557" applyNumberFormat="1" applyFont="1" applyFill="1" applyBorder="1" applyAlignment="1">
      <alignment vertical="center"/>
    </xf>
    <xf numFmtId="3" fontId="22" fillId="0" borderId="56" xfId="557" applyNumberFormat="1" applyFont="1" applyFill="1" applyBorder="1" applyAlignment="1">
      <alignment vertical="center"/>
    </xf>
    <xf numFmtId="0" fontId="22" fillId="0" borderId="56" xfId="259" applyFont="1" applyFill="1" applyBorder="1" applyAlignment="1">
      <alignment vertical="center"/>
    </xf>
    <xf numFmtId="3" fontId="22" fillId="0" borderId="291" xfId="557" applyNumberFormat="1" applyFont="1" applyFill="1" applyBorder="1" applyAlignment="1">
      <alignment vertical="center"/>
    </xf>
    <xf numFmtId="164" fontId="35" fillId="0" borderId="0" xfId="557" applyNumberFormat="1" applyFont="1" applyFill="1" applyBorder="1" applyAlignment="1">
      <alignment vertical="center"/>
    </xf>
    <xf numFmtId="3" fontId="23" fillId="0" borderId="290" xfId="557" applyNumberFormat="1" applyFont="1" applyFill="1" applyBorder="1" applyAlignment="1">
      <alignment vertical="center"/>
    </xf>
    <xf numFmtId="3" fontId="23" fillId="0" borderId="222" xfId="557" applyNumberFormat="1" applyFont="1" applyFill="1" applyBorder="1" applyAlignment="1">
      <alignment vertical="center"/>
    </xf>
    <xf numFmtId="3" fontId="23" fillId="0" borderId="41" xfId="18" applyNumberFormat="1" applyFont="1" applyFill="1" applyBorder="1" applyAlignment="1">
      <alignment vertical="center"/>
    </xf>
    <xf numFmtId="0" fontId="23" fillId="0" borderId="5" xfId="0" applyFont="1" applyFill="1" applyBorder="1" applyAlignment="1">
      <alignment vertical="center"/>
    </xf>
    <xf numFmtId="0" fontId="23" fillId="0" borderId="41" xfId="259" applyFont="1" applyFill="1" applyBorder="1" applyAlignment="1">
      <alignment vertical="center"/>
    </xf>
    <xf numFmtId="3" fontId="23" fillId="0" borderId="292" xfId="557" applyNumberFormat="1" applyFont="1" applyFill="1" applyBorder="1" applyAlignment="1">
      <alignment vertical="center"/>
    </xf>
    <xf numFmtId="3" fontId="23" fillId="0" borderId="41" xfId="557" applyNumberFormat="1" applyFont="1" applyFill="1" applyBorder="1" applyAlignment="1">
      <alignment vertical="center"/>
    </xf>
    <xf numFmtId="164" fontId="26" fillId="0" borderId="0" xfId="557" applyNumberFormat="1" applyFont="1" applyFill="1" applyBorder="1" applyAlignment="1">
      <alignment vertical="center"/>
    </xf>
    <xf numFmtId="3" fontId="23" fillId="0" borderId="293" xfId="557" applyNumberFormat="1" applyFont="1" applyFill="1" applyBorder="1" applyAlignment="1">
      <alignment vertical="center"/>
    </xf>
    <xf numFmtId="3" fontId="23" fillId="0" borderId="247" xfId="557" applyNumberFormat="1" applyFont="1" applyFill="1" applyBorder="1" applyAlignment="1">
      <alignment vertical="center"/>
    </xf>
    <xf numFmtId="3" fontId="23" fillId="0" borderId="57" xfId="18" applyNumberFormat="1" applyFont="1" applyFill="1" applyBorder="1" applyAlignment="1">
      <alignment vertical="center"/>
    </xf>
    <xf numFmtId="0" fontId="23" fillId="0" borderId="3" xfId="0" applyFont="1" applyFill="1" applyBorder="1" applyAlignment="1">
      <alignment vertical="center"/>
    </xf>
    <xf numFmtId="0" fontId="23" fillId="0" borderId="57" xfId="259" applyFont="1" applyFill="1" applyBorder="1" applyAlignment="1">
      <alignment vertical="center"/>
    </xf>
    <xf numFmtId="3" fontId="23" fillId="0" borderId="294" xfId="557" applyNumberFormat="1" applyFont="1" applyFill="1" applyBorder="1" applyAlignment="1">
      <alignment vertical="center"/>
    </xf>
    <xf numFmtId="3" fontId="23" fillId="0" borderId="57" xfId="557" applyNumberFormat="1" applyFont="1" applyFill="1" applyBorder="1" applyAlignment="1">
      <alignment vertical="center"/>
    </xf>
    <xf numFmtId="164" fontId="176" fillId="0" borderId="0" xfId="557" applyNumberFormat="1" applyFont="1" applyFill="1" applyBorder="1" applyAlignment="1">
      <alignment vertical="center"/>
    </xf>
    <xf numFmtId="164" fontId="105" fillId="0" borderId="0" xfId="557" applyNumberFormat="1" applyFont="1" applyFill="1" applyBorder="1" applyAlignment="1">
      <alignment vertical="center"/>
    </xf>
    <xf numFmtId="3" fontId="26" fillId="0" borderId="0" xfId="259" applyNumberFormat="1" applyFont="1" applyFill="1"/>
    <xf numFmtId="0" fontId="22" fillId="0" borderId="0" xfId="10" applyFont="1" applyFill="1"/>
    <xf numFmtId="0" fontId="107" fillId="0" borderId="0" xfId="10" applyFont="1" applyFill="1" applyBorder="1"/>
    <xf numFmtId="0" fontId="156" fillId="0" borderId="0" xfId="10" applyFont="1" applyFill="1"/>
    <xf numFmtId="0" fontId="23" fillId="0" borderId="0" xfId="10" applyFont="1" applyFill="1" applyAlignment="1">
      <alignment horizontal="right"/>
    </xf>
    <xf numFmtId="0" fontId="23" fillId="0" borderId="0" xfId="10" applyFont="1" applyFill="1" applyBorder="1" applyAlignment="1">
      <alignment horizontal="right"/>
    </xf>
    <xf numFmtId="0" fontId="23" fillId="0" borderId="0" xfId="10" applyFont="1" applyFill="1" applyAlignment="1">
      <alignment horizontal="center"/>
    </xf>
    <xf numFmtId="0" fontId="22" fillId="0" borderId="11" xfId="10" applyFont="1" applyFill="1" applyBorder="1" applyAlignment="1">
      <alignment horizontal="center" vertical="center"/>
    </xf>
    <xf numFmtId="0" fontId="22" fillId="0" borderId="6" xfId="10" applyFont="1" applyFill="1" applyBorder="1" applyAlignment="1">
      <alignment vertical="center"/>
    </xf>
    <xf numFmtId="0" fontId="22" fillId="0" borderId="0" xfId="10" applyFont="1" applyFill="1" applyBorder="1" applyAlignment="1">
      <alignment vertical="center"/>
    </xf>
    <xf numFmtId="3" fontId="22" fillId="0" borderId="5" xfId="10" applyNumberFormat="1" applyFont="1" applyFill="1" applyBorder="1" applyAlignment="1">
      <alignment horizontal="right" vertical="center"/>
    </xf>
    <xf numFmtId="3" fontId="22" fillId="0" borderId="5" xfId="157" applyNumberFormat="1" applyFont="1" applyFill="1" applyBorder="1" applyAlignment="1">
      <alignment horizontal="right" vertical="center"/>
    </xf>
    <xf numFmtId="3" fontId="22" fillId="0" borderId="41" xfId="157" applyNumberFormat="1" applyFont="1" applyFill="1" applyBorder="1" applyAlignment="1">
      <alignment horizontal="right" vertical="center"/>
    </xf>
    <xf numFmtId="3" fontId="22" fillId="0" borderId="5" xfId="78" applyNumberFormat="1" applyFont="1" applyFill="1" applyBorder="1" applyAlignment="1">
      <alignment horizontal="right" vertical="center"/>
    </xf>
    <xf numFmtId="0" fontId="23" fillId="0" borderId="6" xfId="10" applyFont="1" applyFill="1" applyBorder="1" applyAlignment="1">
      <alignment horizontal="left" vertical="center" indent="1"/>
    </xf>
    <xf numFmtId="0" fontId="23" fillId="0" borderId="0" xfId="10" applyFont="1" applyFill="1" applyBorder="1" applyAlignment="1">
      <alignment vertical="center"/>
    </xf>
    <xf numFmtId="3" fontId="23" fillId="0" borderId="5" xfId="10" applyNumberFormat="1" applyFont="1" applyFill="1" applyBorder="1" applyAlignment="1">
      <alignment horizontal="right" vertical="center"/>
    </xf>
    <xf numFmtId="3" fontId="23" fillId="0" borderId="5" xfId="157" applyNumberFormat="1" applyFont="1" applyFill="1" applyBorder="1" applyAlignment="1">
      <alignment horizontal="right" vertical="center"/>
    </xf>
    <xf numFmtId="3" fontId="23" fillId="0" borderId="41" xfId="157" applyNumberFormat="1" applyFont="1" applyFill="1" applyBorder="1" applyAlignment="1">
      <alignment horizontal="right" vertical="center"/>
    </xf>
    <xf numFmtId="3" fontId="23" fillId="0" borderId="5" xfId="78" applyNumberFormat="1" applyFont="1" applyFill="1" applyBorder="1" applyAlignment="1">
      <alignment horizontal="right" vertical="center"/>
    </xf>
    <xf numFmtId="0" fontId="107" fillId="0" borderId="0" xfId="10" applyFont="1" applyFill="1" applyBorder="1" applyAlignment="1">
      <alignment vertical="center"/>
    </xf>
    <xf numFmtId="0" fontId="29" fillId="0" borderId="6" xfId="10" applyFont="1" applyFill="1" applyBorder="1" applyAlignment="1">
      <alignment horizontal="left" vertical="center" indent="3"/>
    </xf>
    <xf numFmtId="0" fontId="29" fillId="0" borderId="0" xfId="10" applyFont="1" applyFill="1" applyBorder="1"/>
    <xf numFmtId="0" fontId="29" fillId="0" borderId="0" xfId="10" applyFont="1" applyFill="1" applyBorder="1" applyAlignment="1">
      <alignment vertical="center"/>
    </xf>
    <xf numFmtId="3" fontId="29" fillId="0" borderId="5" xfId="10" applyNumberFormat="1" applyFont="1" applyFill="1" applyBorder="1" applyAlignment="1">
      <alignment horizontal="right" vertical="center"/>
    </xf>
    <xf numFmtId="3" fontId="29" fillId="0" borderId="5" xfId="157" applyNumberFormat="1" applyFont="1" applyFill="1" applyBorder="1" applyAlignment="1">
      <alignment horizontal="right" vertical="center"/>
    </xf>
    <xf numFmtId="3" fontId="29" fillId="0" borderId="41" xfId="157" applyNumberFormat="1" applyFont="1" applyFill="1" applyBorder="1" applyAlignment="1">
      <alignment horizontal="right" vertical="center"/>
    </xf>
    <xf numFmtId="3" fontId="29" fillId="0" borderId="5" xfId="78" applyNumberFormat="1" applyFont="1" applyFill="1" applyBorder="1" applyAlignment="1">
      <alignment horizontal="right" vertical="center"/>
    </xf>
    <xf numFmtId="275" fontId="29" fillId="0" borderId="6" xfId="10" applyNumberFormat="1" applyFont="1" applyFill="1" applyBorder="1" applyAlignment="1">
      <alignment horizontal="left" vertical="center" indent="2"/>
    </xf>
    <xf numFmtId="275" fontId="107" fillId="0" borderId="0" xfId="10" applyNumberFormat="1" applyFont="1" applyFill="1" applyBorder="1" applyAlignment="1">
      <alignment horizontal="left" vertical="center"/>
    </xf>
    <xf numFmtId="275" fontId="107" fillId="0" borderId="41" xfId="10" applyNumberFormat="1" applyFont="1" applyFill="1" applyBorder="1" applyAlignment="1">
      <alignment horizontal="left" vertical="center"/>
    </xf>
    <xf numFmtId="0" fontId="29" fillId="0" borderId="6" xfId="10" applyFont="1" applyFill="1" applyBorder="1" applyAlignment="1">
      <alignment horizontal="left" vertical="center" indent="2"/>
    </xf>
    <xf numFmtId="0" fontId="29" fillId="0" borderId="6" xfId="10" applyFont="1" applyFill="1" applyBorder="1" applyAlignment="1">
      <alignment vertical="center"/>
    </xf>
    <xf numFmtId="3" fontId="23" fillId="0" borderId="41" xfId="10" applyNumberFormat="1" applyFont="1" applyFill="1" applyBorder="1" applyAlignment="1">
      <alignment horizontal="right" vertical="center"/>
    </xf>
    <xf numFmtId="0" fontId="23" fillId="0" borderId="6" xfId="10" applyFont="1" applyFill="1" applyBorder="1" applyAlignment="1">
      <alignment vertical="center"/>
    </xf>
    <xf numFmtId="3" fontId="22" fillId="0" borderId="11" xfId="10" applyNumberFormat="1" applyFont="1" applyFill="1" applyBorder="1" applyAlignment="1">
      <alignment horizontal="right" vertical="center"/>
    </xf>
    <xf numFmtId="3" fontId="22" fillId="0" borderId="11" xfId="157" applyNumberFormat="1" applyFont="1" applyFill="1" applyBorder="1" applyAlignment="1">
      <alignment horizontal="right" vertical="center"/>
    </xf>
    <xf numFmtId="3" fontId="22" fillId="0" borderId="11" xfId="78" applyNumberFormat="1" applyFont="1" applyFill="1" applyBorder="1" applyAlignment="1">
      <alignment horizontal="right" vertical="center"/>
    </xf>
    <xf numFmtId="0" fontId="23" fillId="0" borderId="0" xfId="10" applyFont="1" applyFill="1" applyAlignment="1">
      <alignment horizontal="left"/>
    </xf>
    <xf numFmtId="0" fontId="23" fillId="0" borderId="0" xfId="10" applyFont="1" applyFill="1" applyBorder="1" applyAlignment="1">
      <alignment horizontal="center" vertical="center"/>
    </xf>
    <xf numFmtId="275" fontId="23" fillId="0" borderId="0" xfId="10" applyNumberFormat="1" applyFont="1" applyFill="1" applyBorder="1" applyAlignment="1">
      <alignment horizontal="right" vertical="center"/>
    </xf>
    <xf numFmtId="0" fontId="36" fillId="0" borderId="0" xfId="10" applyFont="1" applyFill="1" applyAlignment="1"/>
    <xf numFmtId="0" fontId="36" fillId="0" borderId="0" xfId="259" applyFont="1" applyFill="1" applyAlignment="1">
      <alignment vertical="center"/>
    </xf>
    <xf numFmtId="0" fontId="17" fillId="0" borderId="0" xfId="10" applyFont="1" applyFill="1"/>
    <xf numFmtId="0" fontId="17" fillId="0" borderId="4" xfId="10" applyFont="1" applyFill="1" applyBorder="1"/>
    <xf numFmtId="0" fontId="19" fillId="0" borderId="4" xfId="10" applyFont="1" applyFill="1" applyBorder="1"/>
    <xf numFmtId="0" fontId="17" fillId="0" borderId="0" xfId="10" applyFont="1" applyFill="1" applyAlignment="1">
      <alignment horizontal="right"/>
    </xf>
    <xf numFmtId="0" fontId="19" fillId="0" borderId="57" xfId="10" applyFont="1" applyFill="1" applyBorder="1" applyAlignment="1">
      <alignment horizontal="center" vertical="center"/>
    </xf>
    <xf numFmtId="1" fontId="19" fillId="0" borderId="11" xfId="10" applyNumberFormat="1" applyFont="1" applyFill="1" applyBorder="1" applyAlignment="1">
      <alignment horizontal="center" vertical="center"/>
    </xf>
    <xf numFmtId="1" fontId="19" fillId="0" borderId="3" xfId="10" applyNumberFormat="1" applyFont="1" applyFill="1" applyBorder="1" applyAlignment="1">
      <alignment horizontal="center" vertical="center"/>
    </xf>
    <xf numFmtId="0" fontId="19" fillId="0" borderId="41" xfId="10" applyFont="1" applyFill="1" applyBorder="1" applyAlignment="1">
      <alignment horizontal="left" vertical="center" indent="1"/>
    </xf>
    <xf numFmtId="1" fontId="19" fillId="0" borderId="5" xfId="10" applyNumberFormat="1" applyFont="1" applyFill="1" applyBorder="1" applyAlignment="1">
      <alignment horizontal="right" vertical="center"/>
    </xf>
    <xf numFmtId="1" fontId="19" fillId="0" borderId="1" xfId="10" applyNumberFormat="1" applyFont="1" applyFill="1" applyBorder="1" applyAlignment="1">
      <alignment horizontal="right" vertical="center"/>
    </xf>
    <xf numFmtId="0" fontId="17" fillId="0" borderId="41" xfId="10" applyFont="1" applyFill="1" applyBorder="1" applyAlignment="1">
      <alignment horizontal="left" vertical="center" indent="2"/>
    </xf>
    <xf numFmtId="1" fontId="17" fillId="0" borderId="5" xfId="215" applyNumberFormat="1" applyFont="1" applyFill="1" applyBorder="1" applyAlignment="1">
      <alignment horizontal="right" vertical="center" indent="1"/>
    </xf>
    <xf numFmtId="1" fontId="17" fillId="0" borderId="6" xfId="215" applyNumberFormat="1" applyFont="1" applyFill="1" applyBorder="1" applyAlignment="1">
      <alignment horizontal="right" vertical="center" indent="1"/>
    </xf>
    <xf numFmtId="1" fontId="17" fillId="0" borderId="5" xfId="215" applyNumberFormat="1" applyFont="1" applyFill="1" applyBorder="1" applyAlignment="1">
      <alignment horizontal="right" vertical="center"/>
    </xf>
    <xf numFmtId="1" fontId="19" fillId="0" borderId="5" xfId="215" applyNumberFormat="1" applyFont="1" applyFill="1" applyBorder="1" applyAlignment="1">
      <alignment horizontal="right" vertical="center" indent="1"/>
    </xf>
    <xf numFmtId="0" fontId="17" fillId="0" borderId="41" xfId="10" applyFont="1" applyFill="1" applyBorder="1" applyAlignment="1">
      <alignment horizontal="left" vertical="center" wrapText="1" indent="2"/>
    </xf>
    <xf numFmtId="0" fontId="19" fillId="0" borderId="1" xfId="10" applyFont="1" applyFill="1" applyBorder="1" applyAlignment="1">
      <alignment horizontal="center" vertical="center"/>
    </xf>
    <xf numFmtId="1" fontId="19" fillId="0" borderId="1" xfId="215" applyNumberFormat="1" applyFont="1" applyFill="1" applyBorder="1" applyAlignment="1">
      <alignment horizontal="right" vertical="center" indent="1"/>
    </xf>
    <xf numFmtId="0" fontId="17" fillId="0" borderId="41" xfId="10" applyFont="1" applyFill="1" applyBorder="1" applyAlignment="1">
      <alignment horizontal="left" vertical="center"/>
    </xf>
    <xf numFmtId="1" fontId="17" fillId="0" borderId="5" xfId="19" applyNumberFormat="1" applyFont="1" applyFill="1" applyBorder="1" applyAlignment="1">
      <alignment horizontal="right" vertical="center"/>
    </xf>
    <xf numFmtId="1" fontId="17" fillId="0" borderId="6" xfId="19" applyNumberFormat="1" applyFont="1" applyFill="1" applyBorder="1" applyAlignment="1">
      <alignment horizontal="right" vertical="center"/>
    </xf>
    <xf numFmtId="0" fontId="26" fillId="0" borderId="0" xfId="10" applyFont="1" applyFill="1" applyBorder="1" applyAlignment="1">
      <alignment horizontal="left" vertical="center"/>
    </xf>
    <xf numFmtId="0" fontId="16" fillId="0" borderId="0" xfId="10" applyFont="1" applyFill="1"/>
    <xf numFmtId="275" fontId="21" fillId="0" borderId="0" xfId="10" applyNumberFormat="1" applyFont="1" applyFill="1"/>
    <xf numFmtId="0" fontId="21" fillId="0" borderId="0" xfId="10" applyFont="1" applyFill="1"/>
    <xf numFmtId="0" fontId="21" fillId="0" borderId="0" xfId="10" applyFont="1" applyFill="1" applyBorder="1"/>
    <xf numFmtId="0" fontId="19" fillId="0" borderId="11" xfId="10" applyFont="1" applyFill="1" applyBorder="1" applyAlignment="1">
      <alignment horizontal="center" vertical="center"/>
    </xf>
    <xf numFmtId="0" fontId="61" fillId="0" borderId="11" xfId="10" applyFont="1" applyFill="1" applyBorder="1" applyAlignment="1">
      <alignment horizontal="center" vertical="center"/>
    </xf>
    <xf numFmtId="0" fontId="61" fillId="0" borderId="11" xfId="558" applyFont="1" applyFill="1" applyBorder="1" applyAlignment="1">
      <alignment horizontal="center" vertical="center"/>
    </xf>
    <xf numFmtId="0" fontId="61" fillId="0" borderId="3" xfId="558" applyFont="1" applyFill="1" applyBorder="1" applyAlignment="1">
      <alignment horizontal="center" vertical="center"/>
    </xf>
    <xf numFmtId="242" fontId="19" fillId="0" borderId="5" xfId="10" applyNumberFormat="1" applyFont="1" applyFill="1" applyBorder="1" applyAlignment="1">
      <alignment horizontal="left" vertical="center" indent="1"/>
    </xf>
    <xf numFmtId="3" fontId="61" fillId="0" borderId="1" xfId="0" applyNumberFormat="1" applyFont="1" applyFill="1" applyBorder="1" applyAlignment="1">
      <alignment horizontal="right" vertical="center"/>
    </xf>
    <xf numFmtId="3" fontId="61" fillId="0" borderId="5" xfId="10" applyNumberFormat="1" applyFont="1" applyFill="1" applyBorder="1" applyAlignment="1">
      <alignment horizontal="right" vertical="center"/>
    </xf>
    <xf numFmtId="0" fontId="17" fillId="0" borderId="5" xfId="10" applyFont="1" applyFill="1" applyBorder="1" applyAlignment="1">
      <alignment horizontal="left" vertical="center" indent="1"/>
    </xf>
    <xf numFmtId="3" fontId="18" fillId="0" borderId="5" xfId="0" applyNumberFormat="1" applyFont="1" applyFill="1" applyBorder="1" applyAlignment="1">
      <alignment horizontal="right" vertical="center"/>
    </xf>
    <xf numFmtId="0" fontId="30" fillId="0" borderId="5" xfId="10" applyFont="1" applyFill="1" applyBorder="1" applyAlignment="1">
      <alignment horizontal="left" vertical="center" indent="3"/>
    </xf>
    <xf numFmtId="3" fontId="191" fillId="0" borderId="5" xfId="0" applyNumberFormat="1" applyFont="1" applyFill="1" applyBorder="1" applyAlignment="1">
      <alignment horizontal="right" vertical="center"/>
    </xf>
    <xf numFmtId="3" fontId="191" fillId="0" borderId="5" xfId="10" applyNumberFormat="1" applyFont="1" applyFill="1" applyBorder="1" applyAlignment="1">
      <alignment horizontal="right" vertical="center"/>
    </xf>
    <xf numFmtId="3" fontId="191" fillId="0" borderId="3" xfId="0" applyNumberFormat="1" applyFont="1" applyFill="1" applyBorder="1" applyAlignment="1">
      <alignment horizontal="right" vertical="center"/>
    </xf>
    <xf numFmtId="242" fontId="16" fillId="0" borderId="0" xfId="10" applyNumberFormat="1" applyFont="1" applyFill="1" applyBorder="1" applyAlignment="1">
      <alignment horizontal="left" vertical="center" wrapText="1" indent="1"/>
    </xf>
    <xf numFmtId="0" fontId="21" fillId="0" borderId="0" xfId="259" applyFont="1" applyFill="1" applyBorder="1"/>
    <xf numFmtId="0" fontId="23" fillId="0" borderId="0" xfId="10" applyFont="1" applyFill="1" applyBorder="1" applyAlignment="1">
      <alignment horizontal="left" vertical="center"/>
    </xf>
    <xf numFmtId="0" fontId="22" fillId="0" borderId="9" xfId="259" applyFont="1" applyFill="1" applyBorder="1" applyAlignment="1">
      <alignment horizontal="left" vertical="center"/>
    </xf>
    <xf numFmtId="0" fontId="22" fillId="0" borderId="10" xfId="259" applyFont="1" applyFill="1" applyBorder="1" applyAlignment="1">
      <alignment horizontal="center" vertical="center"/>
    </xf>
    <xf numFmtId="0" fontId="22" fillId="0" borderId="11" xfId="259" applyFont="1" applyFill="1" applyBorder="1" applyAlignment="1">
      <alignment horizontal="center" vertical="center"/>
    </xf>
    <xf numFmtId="4" fontId="23" fillId="0" borderId="5" xfId="259" applyNumberFormat="1" applyFont="1" applyFill="1" applyBorder="1" applyAlignment="1">
      <alignment vertical="center"/>
    </xf>
    <xf numFmtId="4" fontId="23" fillId="0" borderId="3" xfId="259" applyNumberFormat="1" applyFont="1" applyFill="1" applyBorder="1" applyAlignment="1">
      <alignment vertical="center"/>
    </xf>
    <xf numFmtId="0" fontId="22" fillId="0" borderId="0" xfId="259" applyFont="1" applyFill="1" applyAlignment="1">
      <alignment horizontal="left"/>
    </xf>
    <xf numFmtId="0" fontId="23" fillId="0" borderId="0" xfId="40" applyFont="1" applyFill="1"/>
    <xf numFmtId="0" fontId="23" fillId="0" borderId="0" xfId="40" applyFont="1" applyFill="1" applyBorder="1" applyAlignment="1">
      <alignment horizontal="center" vertical="center"/>
    </xf>
    <xf numFmtId="0" fontId="22" fillId="0" borderId="11" xfId="40" applyFont="1" applyFill="1" applyBorder="1" applyAlignment="1">
      <alignment horizontal="center" vertical="center"/>
    </xf>
    <xf numFmtId="0" fontId="23" fillId="0" borderId="5" xfId="40" applyFont="1" applyFill="1" applyBorder="1" applyAlignment="1">
      <alignment horizontal="left" vertical="center" wrapText="1" indent="1"/>
    </xf>
    <xf numFmtId="3" fontId="23" fillId="0" borderId="5" xfId="25" applyNumberFormat="1" applyFont="1" applyFill="1" applyBorder="1" applyAlignment="1">
      <alignment horizontal="right" vertical="center"/>
    </xf>
    <xf numFmtId="0" fontId="23" fillId="0" borderId="5" xfId="40" applyFont="1" applyFill="1" applyBorder="1" applyAlignment="1">
      <alignment horizontal="left" vertical="center" indent="1"/>
    </xf>
    <xf numFmtId="3" fontId="22" fillId="0" borderId="11" xfId="25" applyNumberFormat="1" applyFont="1" applyFill="1" applyBorder="1" applyAlignment="1">
      <alignment horizontal="right" vertical="center"/>
    </xf>
    <xf numFmtId="199" fontId="22" fillId="0" borderId="11" xfId="1" applyNumberFormat="1" applyFont="1" applyFill="1" applyBorder="1" applyAlignment="1">
      <alignment horizontal="right" vertical="center"/>
    </xf>
    <xf numFmtId="3" fontId="23" fillId="0" borderId="0" xfId="259" applyNumberFormat="1" applyFont="1" applyFill="1"/>
    <xf numFmtId="0" fontId="17" fillId="0" borderId="0" xfId="67" applyFont="1" applyFill="1"/>
    <xf numFmtId="0" fontId="19" fillId="0" borderId="4" xfId="559" applyFont="1" applyFill="1" applyBorder="1" applyAlignment="1">
      <alignment horizontal="left" vertical="top" wrapText="1"/>
    </xf>
    <xf numFmtId="0" fontId="19" fillId="0" borderId="4" xfId="559" applyFont="1" applyFill="1" applyBorder="1" applyAlignment="1">
      <alignment horizontal="right" vertical="top" wrapText="1"/>
    </xf>
    <xf numFmtId="0" fontId="19" fillId="0" borderId="11" xfId="559" applyFont="1" applyFill="1" applyBorder="1" applyAlignment="1">
      <alignment horizontal="center" vertical="center" wrapText="1"/>
    </xf>
    <xf numFmtId="0" fontId="19" fillId="0" borderId="11" xfId="559" applyFont="1" applyFill="1" applyBorder="1" applyAlignment="1">
      <alignment horizontal="center" vertical="center"/>
    </xf>
    <xf numFmtId="0" fontId="19" fillId="0" borderId="5" xfId="559" applyFont="1" applyFill="1" applyBorder="1" applyAlignment="1">
      <alignment horizontal="left" vertical="center" indent="2"/>
    </xf>
    <xf numFmtId="2" fontId="19" fillId="0" borderId="5" xfId="559" applyNumberFormat="1" applyFont="1" applyFill="1" applyBorder="1" applyAlignment="1">
      <alignment horizontal="center" vertical="center"/>
    </xf>
    <xf numFmtId="0" fontId="17" fillId="0" borderId="5" xfId="559" applyFont="1" applyFill="1" applyBorder="1" applyAlignment="1">
      <alignment horizontal="left" vertical="center" indent="3"/>
    </xf>
    <xf numFmtId="2" fontId="17" fillId="0" borderId="5" xfId="559" quotePrefix="1" applyNumberFormat="1" applyFont="1" applyFill="1" applyBorder="1" applyAlignment="1">
      <alignment horizontal="center" vertical="center"/>
    </xf>
    <xf numFmtId="0" fontId="17" fillId="0" borderId="295" xfId="559" applyFont="1" applyFill="1" applyBorder="1" applyAlignment="1">
      <alignment horizontal="left" vertical="center" wrapText="1" indent="3"/>
    </xf>
    <xf numFmtId="2" fontId="17" fillId="0" borderId="295" xfId="559" applyNumberFormat="1" applyFont="1" applyFill="1" applyBorder="1" applyAlignment="1">
      <alignment horizontal="center" vertical="center"/>
    </xf>
    <xf numFmtId="0" fontId="19" fillId="0" borderId="5" xfId="559" applyFont="1" applyFill="1" applyBorder="1" applyAlignment="1">
      <alignment horizontal="left" vertical="center" wrapText="1" indent="1"/>
    </xf>
    <xf numFmtId="0" fontId="17" fillId="0" borderId="5" xfId="559" applyFont="1" applyFill="1" applyBorder="1" applyAlignment="1">
      <alignment horizontal="left" vertical="center" wrapText="1" indent="3"/>
    </xf>
    <xf numFmtId="2" fontId="17" fillId="0" borderId="5" xfId="559" applyNumberFormat="1" applyFont="1" applyFill="1" applyBorder="1" applyAlignment="1">
      <alignment horizontal="center" vertical="center"/>
    </xf>
    <xf numFmtId="0" fontId="17" fillId="0" borderId="3" xfId="559" applyFont="1" applyFill="1" applyBorder="1" applyAlignment="1">
      <alignment horizontal="left" vertical="center" wrapText="1" indent="3"/>
    </xf>
    <xf numFmtId="2" fontId="17" fillId="0" borderId="3" xfId="559" applyNumberFormat="1" applyFont="1" applyFill="1" applyBorder="1" applyAlignment="1">
      <alignment horizontal="center" vertical="center"/>
    </xf>
    <xf numFmtId="2" fontId="19" fillId="0" borderId="11" xfId="559" applyNumberFormat="1" applyFont="1" applyFill="1" applyBorder="1" applyAlignment="1">
      <alignment horizontal="center" vertical="center"/>
    </xf>
    <xf numFmtId="0" fontId="17" fillId="0" borderId="0" xfId="172" applyFont="1" applyFill="1"/>
    <xf numFmtId="0" fontId="17" fillId="0" borderId="0" xfId="559" applyFont="1" applyFill="1" applyBorder="1" applyAlignment="1">
      <alignment horizontal="center"/>
    </xf>
    <xf numFmtId="0" fontId="17" fillId="0" borderId="0" xfId="559" applyFont="1" applyFill="1" applyBorder="1"/>
    <xf numFmtId="0" fontId="17" fillId="0" borderId="0" xfId="559" applyFont="1" applyFill="1"/>
    <xf numFmtId="2" fontId="17" fillId="0" borderId="0" xfId="559" applyNumberFormat="1" applyFont="1" applyFill="1"/>
    <xf numFmtId="2" fontId="17" fillId="0" borderId="0" xfId="67" applyNumberFormat="1" applyFont="1" applyFill="1"/>
    <xf numFmtId="0" fontId="19" fillId="0" borderId="0" xfId="259" applyFont="1" applyFill="1"/>
    <xf numFmtId="0" fontId="17" fillId="0" borderId="0" xfId="259" applyFont="1" applyFill="1"/>
    <xf numFmtId="0" fontId="17" fillId="0" borderId="0" xfId="259" applyFont="1" applyFill="1" applyAlignment="1">
      <alignment horizontal="center" vertical="center"/>
    </xf>
    <xf numFmtId="0" fontId="17" fillId="0" borderId="4" xfId="259" applyFont="1" applyFill="1" applyBorder="1" applyAlignment="1">
      <alignment vertical="top"/>
    </xf>
    <xf numFmtId="0" fontId="142" fillId="0" borderId="11" xfId="10" applyFont="1" applyFill="1" applyBorder="1" applyAlignment="1">
      <alignment horizontal="center" vertical="center"/>
    </xf>
    <xf numFmtId="0" fontId="142" fillId="0" borderId="9" xfId="10" applyFont="1" applyFill="1" applyBorder="1" applyAlignment="1">
      <alignment horizontal="center" vertical="center"/>
    </xf>
    <xf numFmtId="4" fontId="155" fillId="0" borderId="6" xfId="10" applyNumberFormat="1" applyFont="1" applyFill="1" applyBorder="1" applyAlignment="1">
      <alignment horizontal="center" vertical="center"/>
    </xf>
    <xf numFmtId="0" fontId="16" fillId="0" borderId="0" xfId="560" quotePrefix="1" applyFont="1" applyFill="1" applyAlignment="1">
      <alignment horizontal="left"/>
    </xf>
    <xf numFmtId="0" fontId="17" fillId="0" borderId="0" xfId="560" quotePrefix="1" applyFont="1" applyFill="1" applyAlignment="1">
      <alignment horizontal="centerContinuous"/>
    </xf>
    <xf numFmtId="0" fontId="26" fillId="0" borderId="20" xfId="8" applyFont="1" applyFill="1" applyBorder="1"/>
    <xf numFmtId="0" fontId="22" fillId="0" borderId="12" xfId="560" applyFont="1" applyFill="1" applyBorder="1" applyAlignment="1">
      <alignment horizontal="center"/>
    </xf>
    <xf numFmtId="0" fontId="22" fillId="0" borderId="13" xfId="560" quotePrefix="1" applyFont="1" applyFill="1" applyBorder="1" applyAlignment="1">
      <alignment horizontal="center" vertical="center"/>
    </xf>
    <xf numFmtId="0" fontId="22" fillId="0" borderId="14" xfId="560" quotePrefix="1" applyFont="1" applyFill="1" applyBorder="1" applyAlignment="1">
      <alignment horizontal="center" vertical="center"/>
    </xf>
    <xf numFmtId="0" fontId="22" fillId="0" borderId="59" xfId="8" applyFont="1" applyFill="1" applyBorder="1" applyAlignment="1">
      <alignment horizontal="center" vertical="center"/>
    </xf>
    <xf numFmtId="0" fontId="22" fillId="0" borderId="21" xfId="8" applyFont="1" applyFill="1" applyBorder="1" applyAlignment="1">
      <alignment horizontal="center" vertical="center"/>
    </xf>
    <xf numFmtId="0" fontId="22" fillId="0" borderId="24" xfId="8" applyFont="1" applyFill="1" applyBorder="1" applyAlignment="1">
      <alignment horizontal="center" vertical="center"/>
    </xf>
    <xf numFmtId="0" fontId="22" fillId="0" borderId="23" xfId="8" applyFont="1" applyFill="1" applyBorder="1" applyAlignment="1">
      <alignment horizontal="center" vertical="center"/>
    </xf>
    <xf numFmtId="0" fontId="22" fillId="0" borderId="16" xfId="560" applyFont="1" applyFill="1" applyBorder="1" applyAlignment="1">
      <alignment horizontal="center" vertical="center"/>
    </xf>
    <xf numFmtId="0" fontId="26" fillId="0" borderId="27" xfId="560" applyFont="1" applyFill="1" applyBorder="1" applyAlignment="1">
      <alignment horizontal="center"/>
    </xf>
    <xf numFmtId="251" fontId="26" fillId="0" borderId="6" xfId="8" applyNumberFormat="1" applyFont="1" applyFill="1" applyBorder="1" applyAlignment="1">
      <alignment horizontal="center"/>
    </xf>
    <xf numFmtId="251" fontId="26" fillId="0" borderId="0" xfId="8" applyNumberFormat="1" applyFont="1" applyFill="1" applyBorder="1" applyAlignment="1">
      <alignment horizontal="center"/>
    </xf>
    <xf numFmtId="179" fontId="26" fillId="0" borderId="0" xfId="561" applyNumberFormat="1" applyFont="1" applyFill="1" applyBorder="1" applyAlignment="1">
      <alignment horizontal="center"/>
    </xf>
    <xf numFmtId="179" fontId="26" fillId="0" borderId="40" xfId="561" applyNumberFormat="1" applyFont="1" applyFill="1" applyBorder="1" applyAlignment="1">
      <alignment horizontal="center"/>
    </xf>
    <xf numFmtId="271" fontId="26" fillId="0" borderId="23" xfId="562" applyNumberFormat="1" applyFont="1" applyFill="1" applyBorder="1" applyAlignment="1">
      <alignment horizontal="center"/>
    </xf>
    <xf numFmtId="179" fontId="26" fillId="0" borderId="27" xfId="561" applyNumberFormat="1" applyFont="1" applyFill="1" applyBorder="1" applyAlignment="1">
      <alignment horizontal="center"/>
    </xf>
    <xf numFmtId="0" fontId="26" fillId="0" borderId="23" xfId="8" applyFont="1" applyFill="1" applyBorder="1" applyAlignment="1">
      <alignment horizontal="center"/>
    </xf>
    <xf numFmtId="179" fontId="26" fillId="0" borderId="41" xfId="561" applyNumberFormat="1" applyFont="1" applyFill="1" applyBorder="1" applyAlignment="1">
      <alignment horizontal="center"/>
    </xf>
    <xf numFmtId="271" fontId="26" fillId="0" borderId="28" xfId="562" applyNumberFormat="1" applyFont="1" applyFill="1" applyBorder="1" applyAlignment="1">
      <alignment horizontal="center"/>
    </xf>
    <xf numFmtId="0" fontId="26" fillId="0" borderId="28" xfId="8" applyFont="1" applyFill="1" applyBorder="1" applyAlignment="1">
      <alignment horizontal="center"/>
    </xf>
    <xf numFmtId="179" fontId="26" fillId="0" borderId="28" xfId="8" applyNumberFormat="1" applyFont="1" applyFill="1" applyBorder="1" applyAlignment="1">
      <alignment horizontal="center"/>
    </xf>
    <xf numFmtId="179" fontId="26" fillId="0" borderId="0" xfId="8" applyNumberFormat="1" applyFont="1" applyFill="1" applyBorder="1" applyAlignment="1">
      <alignment horizontal="center"/>
    </xf>
    <xf numFmtId="0" fontId="35" fillId="0" borderId="17" xfId="560" applyFont="1" applyFill="1" applyBorder="1" applyAlignment="1">
      <alignment horizontal="center" vertical="center" wrapText="1"/>
    </xf>
    <xf numFmtId="251" fontId="35" fillId="0" borderId="63" xfId="8" applyNumberFormat="1" applyFont="1" applyFill="1" applyBorder="1" applyAlignment="1">
      <alignment horizontal="center" vertical="center"/>
    </xf>
    <xf numFmtId="251" fontId="35" fillId="0" borderId="20" xfId="8" applyNumberFormat="1" applyFont="1" applyFill="1" applyBorder="1" applyAlignment="1">
      <alignment horizontal="center" vertical="center"/>
    </xf>
    <xf numFmtId="251" fontId="35" fillId="0" borderId="35" xfId="8" applyNumberFormat="1" applyFont="1" applyFill="1" applyBorder="1" applyAlignment="1">
      <alignment horizontal="center" vertical="center"/>
    </xf>
    <xf numFmtId="251" fontId="35" fillId="0" borderId="19" xfId="8" applyNumberFormat="1" applyFont="1" applyFill="1" applyBorder="1" applyAlignment="1">
      <alignment horizontal="center" vertical="center"/>
    </xf>
    <xf numFmtId="251" fontId="35" fillId="0" borderId="17" xfId="8" applyNumberFormat="1" applyFont="1" applyFill="1" applyBorder="1" applyAlignment="1">
      <alignment horizontal="center" vertical="center"/>
    </xf>
    <xf numFmtId="0" fontId="35" fillId="0" borderId="19" xfId="8" applyFont="1" applyFill="1" applyBorder="1" applyAlignment="1">
      <alignment horizontal="center" vertical="center"/>
    </xf>
    <xf numFmtId="0" fontId="103" fillId="0" borderId="0" xfId="560" quotePrefix="1" applyFont="1" applyFill="1" applyBorder="1"/>
    <xf numFmtId="0" fontId="16" fillId="0" borderId="0" xfId="560" applyFont="1" applyFill="1" applyAlignment="1">
      <alignment vertical="center"/>
    </xf>
    <xf numFmtId="0" fontId="16" fillId="0" borderId="0" xfId="560" applyFont="1" applyFill="1"/>
    <xf numFmtId="0" fontId="26" fillId="0" borderId="38" xfId="8" applyFont="1" applyFill="1" applyBorder="1"/>
    <xf numFmtId="0" fontId="26" fillId="0" borderId="15" xfId="8" applyFont="1" applyFill="1" applyBorder="1"/>
    <xf numFmtId="187" fontId="26" fillId="0" borderId="0" xfId="8" applyNumberFormat="1" applyFont="1" applyFill="1" applyBorder="1" applyAlignment="1">
      <alignment horizontal="right" vertical="center"/>
    </xf>
    <xf numFmtId="0" fontId="26" fillId="0" borderId="41" xfId="8" applyFont="1" applyFill="1" applyBorder="1" applyAlignment="1">
      <alignment vertical="center"/>
    </xf>
    <xf numFmtId="0" fontId="26" fillId="0" borderId="6" xfId="8" applyFont="1" applyFill="1" applyBorder="1" applyAlignment="1">
      <alignment vertical="center"/>
    </xf>
    <xf numFmtId="179" fontId="26" fillId="0" borderId="0" xfId="8" applyNumberFormat="1" applyFont="1" applyFill="1" applyBorder="1" applyAlignment="1">
      <alignment vertical="center"/>
    </xf>
    <xf numFmtId="0" fontId="26" fillId="0" borderId="297" xfId="8" applyFont="1" applyFill="1" applyBorder="1" applyAlignment="1">
      <alignment vertical="center"/>
    </xf>
    <xf numFmtId="0" fontId="26" fillId="0" borderId="24" xfId="8" applyFont="1" applyFill="1" applyBorder="1" applyAlignment="1">
      <alignment horizontal="center" vertical="center"/>
    </xf>
    <xf numFmtId="0" fontId="26" fillId="0" borderId="41" xfId="8" applyFont="1" applyFill="1" applyBorder="1" applyAlignment="1">
      <alignment horizontal="center" vertical="center"/>
    </xf>
    <xf numFmtId="0" fontId="26" fillId="0" borderId="17" xfId="8" applyFont="1" applyFill="1" applyBorder="1"/>
    <xf numFmtId="187" fontId="26" fillId="0" borderId="20" xfId="8" applyNumberFormat="1" applyFont="1" applyFill="1" applyBorder="1" applyAlignment="1">
      <alignment horizontal="right" vertical="center"/>
    </xf>
    <xf numFmtId="0" fontId="26" fillId="0" borderId="20" xfId="8" applyFont="1" applyFill="1" applyBorder="1" applyAlignment="1">
      <alignment vertical="center"/>
    </xf>
    <xf numFmtId="179" fontId="26" fillId="0" borderId="20" xfId="8" applyNumberFormat="1" applyFont="1" applyFill="1" applyBorder="1" applyAlignment="1">
      <alignment vertical="center"/>
    </xf>
    <xf numFmtId="0" fontId="26" fillId="0" borderId="298" xfId="8" applyFont="1" applyFill="1" applyBorder="1" applyAlignment="1">
      <alignment vertical="center"/>
    </xf>
    <xf numFmtId="0" fontId="26" fillId="0" borderId="20" xfId="8" applyFont="1" applyFill="1" applyBorder="1" applyAlignment="1">
      <alignment horizontal="center" vertical="center"/>
    </xf>
    <xf numFmtId="0" fontId="26" fillId="0" borderId="35" xfId="8" applyFont="1" applyFill="1" applyBorder="1" applyAlignment="1">
      <alignment horizontal="center" vertical="center"/>
    </xf>
    <xf numFmtId="0" fontId="26" fillId="0" borderId="63" xfId="8" applyFont="1" applyFill="1" applyBorder="1" applyAlignment="1">
      <alignment vertical="center"/>
    </xf>
    <xf numFmtId="0" fontId="19" fillId="0" borderId="0" xfId="563" applyFont="1" applyFill="1" applyAlignment="1">
      <alignment horizontal="left" vertical="center"/>
    </xf>
    <xf numFmtId="0" fontId="17" fillId="0" borderId="0" xfId="563" applyFont="1" applyFill="1" applyAlignment="1">
      <alignment horizontal="centerContinuous" vertical="center"/>
    </xf>
    <xf numFmtId="0" fontId="17" fillId="0" borderId="0" xfId="563" applyFont="1" applyFill="1"/>
    <xf numFmtId="0" fontId="26" fillId="0" borderId="0" xfId="563" applyFont="1" applyFill="1" applyAlignment="1"/>
    <xf numFmtId="0" fontId="35" fillId="0" borderId="13" xfId="8" applyFont="1" applyFill="1" applyBorder="1" applyAlignment="1">
      <alignment horizontal="center" vertical="center"/>
    </xf>
    <xf numFmtId="0" fontId="35" fillId="0" borderId="38" xfId="8" applyFont="1" applyFill="1" applyBorder="1" applyAlignment="1">
      <alignment horizontal="center" vertical="center"/>
    </xf>
    <xf numFmtId="0" fontId="35" fillId="0" borderId="37" xfId="8" quotePrefix="1" applyFont="1" applyFill="1" applyBorder="1" applyAlignment="1">
      <alignment horizontal="center" vertical="center" wrapText="1"/>
    </xf>
    <xf numFmtId="17" fontId="35" fillId="0" borderId="13" xfId="8" quotePrefix="1" applyNumberFormat="1" applyFont="1" applyFill="1" applyBorder="1" applyAlignment="1">
      <alignment horizontal="center" vertical="center" wrapText="1"/>
    </xf>
    <xf numFmtId="17" fontId="35" fillId="0" borderId="37" xfId="8" quotePrefix="1" applyNumberFormat="1" applyFont="1" applyFill="1" applyBorder="1" applyAlignment="1">
      <alignment horizontal="center" vertical="center" wrapText="1"/>
    </xf>
    <xf numFmtId="0" fontId="17" fillId="0" borderId="0" xfId="8" quotePrefix="1" applyFont="1" applyFill="1" applyAlignment="1">
      <alignment vertical="center" textRotation="180"/>
    </xf>
    <xf numFmtId="0" fontId="17" fillId="0" borderId="0" xfId="8" applyFont="1" applyFill="1" applyAlignment="1">
      <alignment vertical="center" textRotation="180"/>
    </xf>
    <xf numFmtId="0" fontId="112" fillId="0" borderId="20" xfId="8" applyFont="1" applyFill="1" applyBorder="1" applyAlignment="1">
      <alignment horizontal="center" vertical="center"/>
    </xf>
    <xf numFmtId="0" fontId="112" fillId="0" borderId="19" xfId="8" applyFont="1" applyFill="1" applyBorder="1" applyAlignment="1">
      <alignment horizontal="center" vertical="center"/>
    </xf>
    <xf numFmtId="1" fontId="112" fillId="0" borderId="26" xfId="8" applyNumberFormat="1" applyFont="1" applyFill="1" applyBorder="1" applyAlignment="1">
      <alignment horizontal="center" vertical="center"/>
    </xf>
    <xf numFmtId="251" fontId="37" fillId="0" borderId="0" xfId="8" applyNumberFormat="1" applyFont="1" applyFill="1" applyBorder="1" applyAlignment="1">
      <alignment vertical="center"/>
    </xf>
    <xf numFmtId="251" fontId="112" fillId="0" borderId="37" xfId="8" applyNumberFormat="1" applyFont="1" applyFill="1" applyBorder="1" applyAlignment="1">
      <alignment vertical="center"/>
    </xf>
    <xf numFmtId="251" fontId="37" fillId="0" borderId="0" xfId="8" applyNumberFormat="1" applyFont="1" applyFill="1" applyBorder="1" applyAlignment="1">
      <alignment horizontal="center" vertical="center"/>
    </xf>
    <xf numFmtId="185" fontId="37" fillId="0" borderId="0" xfId="8" applyNumberFormat="1" applyFont="1" applyFill="1" applyBorder="1" applyAlignment="1">
      <alignment horizontal="center" vertical="center"/>
    </xf>
    <xf numFmtId="179" fontId="37" fillId="0" borderId="0" xfId="8" applyNumberFormat="1" applyFont="1" applyFill="1" applyBorder="1" applyAlignment="1">
      <alignment horizontal="center" vertical="center"/>
    </xf>
    <xf numFmtId="251" fontId="37" fillId="0" borderId="23" xfId="8" applyNumberFormat="1" applyFont="1" applyFill="1" applyBorder="1" applyAlignment="1">
      <alignment horizontal="center" vertical="center"/>
    </xf>
    <xf numFmtId="251" fontId="37" fillId="0" borderId="28" xfId="8" applyNumberFormat="1" applyFont="1" applyFill="1" applyBorder="1" applyAlignment="1">
      <alignment horizontal="center" vertical="center"/>
    </xf>
    <xf numFmtId="0" fontId="112" fillId="0" borderId="26" xfId="8" applyFont="1" applyFill="1" applyBorder="1" applyAlignment="1">
      <alignment horizontal="center" vertical="center"/>
    </xf>
    <xf numFmtId="251" fontId="37" fillId="0" borderId="28" xfId="8" applyNumberFormat="1" applyFont="1" applyFill="1" applyBorder="1" applyAlignment="1">
      <alignment vertical="center"/>
    </xf>
    <xf numFmtId="251" fontId="112" fillId="0" borderId="37" xfId="8" applyNumberFormat="1" applyFont="1" applyFill="1" applyBorder="1" applyAlignment="1">
      <alignment horizontal="center" vertical="center"/>
    </xf>
    <xf numFmtId="251" fontId="37" fillId="0" borderId="27" xfId="8" applyNumberFormat="1" applyFont="1" applyFill="1" applyBorder="1" applyAlignment="1">
      <alignment horizontal="center" vertical="center"/>
    </xf>
    <xf numFmtId="251" fontId="37" fillId="0" borderId="20" xfId="8" applyNumberFormat="1" applyFont="1" applyFill="1" applyBorder="1" applyAlignment="1">
      <alignment horizontal="center" vertical="center"/>
    </xf>
    <xf numFmtId="251" fontId="37" fillId="0" borderId="17" xfId="8" applyNumberFormat="1" applyFont="1" applyFill="1" applyBorder="1" applyAlignment="1">
      <alignment horizontal="center" vertical="center"/>
    </xf>
    <xf numFmtId="251" fontId="37" fillId="0" borderId="24" xfId="8" applyNumberFormat="1" applyFont="1" applyFill="1" applyBorder="1" applyAlignment="1">
      <alignment horizontal="center" vertical="center"/>
    </xf>
    <xf numFmtId="185" fontId="37" fillId="0" borderId="0" xfId="8" applyNumberFormat="1" applyFont="1" applyFill="1" applyBorder="1" applyAlignment="1">
      <alignment vertical="center"/>
    </xf>
    <xf numFmtId="251" fontId="37" fillId="0" borderId="4" xfId="8" applyNumberFormat="1" applyFont="1" applyFill="1" applyBorder="1" applyAlignment="1">
      <alignment horizontal="center" vertical="center"/>
    </xf>
    <xf numFmtId="185" fontId="37" fillId="0" borderId="28" xfId="8" applyNumberFormat="1" applyFont="1" applyFill="1" applyBorder="1" applyAlignment="1">
      <alignment vertical="center"/>
    </xf>
    <xf numFmtId="179" fontId="37" fillId="0" borderId="20" xfId="8" applyNumberFormat="1" applyFont="1" applyFill="1" applyBorder="1" applyAlignment="1">
      <alignment horizontal="center" vertical="center"/>
    </xf>
    <xf numFmtId="185" fontId="37" fillId="0" borderId="23" xfId="8" applyNumberFormat="1" applyFont="1" applyFill="1" applyBorder="1" applyAlignment="1">
      <alignment vertical="center"/>
    </xf>
    <xf numFmtId="185" fontId="112" fillId="0" borderId="23" xfId="8" applyNumberFormat="1" applyFont="1" applyFill="1" applyBorder="1" applyAlignment="1">
      <alignment vertical="center"/>
    </xf>
    <xf numFmtId="185" fontId="112" fillId="0" borderId="37" xfId="8" applyNumberFormat="1" applyFont="1" applyFill="1" applyBorder="1" applyAlignment="1">
      <alignment vertical="center"/>
    </xf>
    <xf numFmtId="185" fontId="37" fillId="0" borderId="20" xfId="8" applyNumberFormat="1" applyFont="1" applyFill="1" applyBorder="1" applyAlignment="1">
      <alignment vertical="center"/>
    </xf>
    <xf numFmtId="185" fontId="112" fillId="0" borderId="12" xfId="8" applyNumberFormat="1" applyFont="1" applyFill="1" applyBorder="1" applyAlignment="1">
      <alignment vertical="center"/>
    </xf>
    <xf numFmtId="251" fontId="37" fillId="0" borderId="19" xfId="8" applyNumberFormat="1" applyFont="1" applyFill="1" applyBorder="1" applyAlignment="1">
      <alignment horizontal="center" vertical="center"/>
    </xf>
    <xf numFmtId="0" fontId="112" fillId="0" borderId="16" xfId="8" applyFont="1" applyFill="1" applyBorder="1" applyAlignment="1">
      <alignment horizontal="center" vertical="center"/>
    </xf>
    <xf numFmtId="185" fontId="37" fillId="0" borderId="14" xfId="8" applyNumberFormat="1" applyFont="1" applyFill="1" applyBorder="1" applyAlignment="1">
      <alignment vertical="center"/>
    </xf>
    <xf numFmtId="0" fontId="26" fillId="3" borderId="0" xfId="8" applyFont="1" applyFill="1" applyAlignment="1">
      <alignment horizontal="justify" vertical="center" wrapText="1"/>
    </xf>
    <xf numFmtId="0" fontId="26" fillId="0" borderId="0" xfId="8" applyFont="1" applyFill="1" applyAlignment="1">
      <alignment horizontal="centerContinuous"/>
    </xf>
    <xf numFmtId="0" fontId="41" fillId="0" borderId="0" xfId="8" applyFont="1" applyFill="1" applyAlignment="1"/>
    <xf numFmtId="0" fontId="106" fillId="0" borderId="0" xfId="8" applyFont="1" applyFill="1" applyAlignment="1">
      <alignment horizontal="left"/>
    </xf>
    <xf numFmtId="0" fontId="26" fillId="0" borderId="0" xfId="8" applyFont="1" applyFill="1" applyAlignment="1">
      <alignment horizontal="left"/>
    </xf>
    <xf numFmtId="0" fontId="41" fillId="0" borderId="0" xfId="8" quotePrefix="1" applyFont="1" applyFill="1" applyAlignment="1">
      <alignment horizontal="left"/>
    </xf>
    <xf numFmtId="0" fontId="41" fillId="3" borderId="0" xfId="8" applyFont="1" applyFill="1" applyAlignment="1"/>
    <xf numFmtId="0" fontId="40" fillId="0" borderId="0" xfId="6" applyFont="1" applyFill="1" applyAlignment="1">
      <alignment horizontal="left"/>
    </xf>
    <xf numFmtId="2" fontId="26" fillId="0" borderId="0" xfId="8" applyNumberFormat="1" applyFont="1" applyFill="1" applyAlignment="1">
      <alignment horizontal="left"/>
    </xf>
    <xf numFmtId="0" fontId="26" fillId="0" borderId="0" xfId="8" applyFont="1" applyFill="1" applyAlignment="1">
      <alignment horizontal="left" wrapText="1"/>
    </xf>
    <xf numFmtId="0" fontId="16" fillId="0" borderId="0" xfId="8" applyFont="1" applyFill="1" applyAlignment="1">
      <alignment horizontal="center"/>
    </xf>
    <xf numFmtId="276" fontId="23" fillId="0" borderId="27" xfId="8" applyNumberFormat="1" applyFont="1" applyFill="1" applyBorder="1" applyAlignment="1"/>
    <xf numFmtId="276" fontId="23" fillId="0" borderId="0" xfId="8" applyNumberFormat="1" applyFont="1" applyFill="1" applyBorder="1" applyAlignment="1"/>
    <xf numFmtId="276" fontId="23" fillId="0" borderId="41" xfId="8" applyNumberFormat="1" applyFont="1" applyFill="1" applyBorder="1" applyAlignment="1"/>
    <xf numFmtId="276" fontId="23" fillId="0" borderId="27" xfId="8" applyNumberFormat="1" applyFont="1" applyFill="1" applyBorder="1" applyAlignment="1">
      <alignment horizontal="left"/>
    </xf>
    <xf numFmtId="276" fontId="23" fillId="0" borderId="0" xfId="8" applyNumberFormat="1" applyFont="1" applyFill="1" applyBorder="1" applyAlignment="1">
      <alignment horizontal="left"/>
    </xf>
    <xf numFmtId="276" fontId="23" fillId="0" borderId="41" xfId="8" applyNumberFormat="1" applyFont="1" applyFill="1" applyBorder="1" applyAlignment="1">
      <alignment horizontal="left"/>
    </xf>
    <xf numFmtId="276" fontId="23" fillId="0" borderId="27" xfId="8" applyNumberFormat="1" applyFont="1" applyFill="1" applyBorder="1" applyAlignment="1">
      <alignment horizontal="left" indent="1"/>
    </xf>
    <xf numFmtId="276" fontId="23" fillId="0" borderId="0" xfId="8" applyNumberFormat="1" applyFont="1" applyFill="1" applyBorder="1" applyAlignment="1">
      <alignment horizontal="left" vertical="top" wrapText="1"/>
    </xf>
    <xf numFmtId="276" fontId="23" fillId="0" borderId="41" xfId="8" applyNumberFormat="1" applyFont="1" applyFill="1" applyBorder="1" applyAlignment="1">
      <alignment horizontal="left" vertical="top" wrapText="1"/>
    </xf>
    <xf numFmtId="276" fontId="23" fillId="0" borderId="17" xfId="8" applyNumberFormat="1" applyFont="1" applyFill="1" applyBorder="1" applyAlignment="1">
      <alignment horizontal="left" vertical="top" wrapText="1"/>
    </xf>
    <xf numFmtId="276" fontId="23" fillId="0" borderId="20" xfId="8" applyNumberFormat="1" applyFont="1" applyFill="1" applyBorder="1" applyAlignment="1">
      <alignment horizontal="left" vertical="top" wrapText="1"/>
    </xf>
    <xf numFmtId="276" fontId="23" fillId="0" borderId="35" xfId="8" applyNumberFormat="1" applyFont="1" applyFill="1" applyBorder="1" applyAlignment="1">
      <alignment horizontal="left" vertical="top" wrapText="1"/>
    </xf>
    <xf numFmtId="277" fontId="23" fillId="0" borderId="63" xfId="8" applyNumberFormat="1" applyFont="1" applyFill="1" applyBorder="1"/>
    <xf numFmtId="0" fontId="19" fillId="0" borderId="0" xfId="8" quotePrefix="1" applyFont="1" applyFill="1" applyAlignment="1">
      <alignment horizontal="left"/>
    </xf>
    <xf numFmtId="0" fontId="17" fillId="0" borderId="37" xfId="8" applyFont="1" applyFill="1" applyBorder="1" applyAlignment="1">
      <alignment vertical="center"/>
    </xf>
    <xf numFmtId="0" fontId="17" fillId="0" borderId="15" xfId="8" applyFont="1" applyFill="1" applyBorder="1" applyAlignment="1">
      <alignment vertical="center" wrapText="1"/>
    </xf>
    <xf numFmtId="0" fontId="17" fillId="0" borderId="12" xfId="8" applyFont="1" applyFill="1" applyBorder="1"/>
    <xf numFmtId="0" fontId="17" fillId="0" borderId="28" xfId="8" applyFont="1" applyFill="1" applyBorder="1"/>
    <xf numFmtId="0" fontId="17" fillId="0" borderId="23" xfId="8" applyFont="1" applyFill="1" applyBorder="1"/>
    <xf numFmtId="0" fontId="23" fillId="0" borderId="26" xfId="8" applyFont="1" applyFill="1" applyBorder="1" applyAlignment="1">
      <alignment horizontal="center" vertical="center"/>
    </xf>
    <xf numFmtId="0" fontId="17" fillId="0" borderId="28" xfId="8" applyFont="1" applyFill="1" applyBorder="1" applyAlignment="1">
      <alignment horizontal="center" vertical="center"/>
    </xf>
    <xf numFmtId="0" fontId="17" fillId="0" borderId="26" xfId="8" applyFont="1" applyFill="1" applyBorder="1" applyAlignment="1">
      <alignment horizontal="center" vertical="center"/>
    </xf>
    <xf numFmtId="0" fontId="23" fillId="0" borderId="16" xfId="8" applyFont="1" applyFill="1" applyBorder="1" applyAlignment="1">
      <alignment horizontal="center" vertical="center"/>
    </xf>
    <xf numFmtId="0" fontId="17" fillId="0" borderId="19" xfId="8" applyFont="1" applyFill="1" applyBorder="1" applyAlignment="1">
      <alignment horizontal="center" vertical="center"/>
    </xf>
    <xf numFmtId="0" fontId="17" fillId="0" borderId="16" xfId="8" applyFont="1" applyFill="1" applyBorder="1"/>
    <xf numFmtId="0" fontId="17" fillId="0" borderId="0" xfId="560" applyFont="1" applyFill="1"/>
    <xf numFmtId="0" fontId="22" fillId="0" borderId="15" xfId="560" quotePrefix="1" applyFont="1" applyFill="1" applyBorder="1" applyAlignment="1">
      <alignment horizontal="center" vertical="center"/>
    </xf>
    <xf numFmtId="251" fontId="26" fillId="0" borderId="64" xfId="560" applyNumberFormat="1" applyFont="1" applyFill="1" applyBorder="1" applyAlignment="1"/>
    <xf numFmtId="251" fontId="26" fillId="0" borderId="0" xfId="560" applyNumberFormat="1" applyFont="1" applyFill="1" applyBorder="1" applyAlignment="1"/>
    <xf numFmtId="251" fontId="26" fillId="0" borderId="40" xfId="560" applyNumberFormat="1" applyFont="1" applyFill="1" applyBorder="1" applyAlignment="1"/>
    <xf numFmtId="251" fontId="26" fillId="0" borderId="6" xfId="8" applyNumberFormat="1" applyFont="1" applyFill="1" applyBorder="1" applyAlignment="1"/>
    <xf numFmtId="251" fontId="26" fillId="0" borderId="0" xfId="8" applyNumberFormat="1" applyFont="1" applyFill="1" applyBorder="1" applyAlignment="1"/>
    <xf numFmtId="251" fontId="26" fillId="0" borderId="24" xfId="8" applyNumberFormat="1" applyFont="1" applyFill="1" applyBorder="1" applyAlignment="1"/>
    <xf numFmtId="251" fontId="26" fillId="0" borderId="23" xfId="8" applyNumberFormat="1" applyFont="1" applyFill="1" applyBorder="1" applyAlignment="1"/>
    <xf numFmtId="251" fontId="26" fillId="0" borderId="6" xfId="560" applyNumberFormat="1" applyFont="1" applyFill="1" applyBorder="1" applyAlignment="1"/>
    <xf numFmtId="251" fontId="26" fillId="0" borderId="41" xfId="560" applyNumberFormat="1" applyFont="1" applyFill="1" applyBorder="1" applyAlignment="1"/>
    <xf numFmtId="251" fontId="26" fillId="0" borderId="28" xfId="8" applyNumberFormat="1" applyFont="1" applyFill="1" applyBorder="1" applyAlignment="1"/>
    <xf numFmtId="251" fontId="25" fillId="0" borderId="28" xfId="8" applyNumberFormat="1" applyFont="1" applyFill="1" applyBorder="1" applyAlignment="1"/>
    <xf numFmtId="251" fontId="35" fillId="0" borderId="63" xfId="560" applyNumberFormat="1" applyFont="1" applyFill="1" applyBorder="1" applyAlignment="1">
      <alignment vertical="center"/>
    </xf>
    <xf numFmtId="251" fontId="35" fillId="0" borderId="20" xfId="560" applyNumberFormat="1" applyFont="1" applyFill="1" applyBorder="1" applyAlignment="1">
      <alignment vertical="center"/>
    </xf>
    <xf numFmtId="251" fontId="35" fillId="0" borderId="35" xfId="560" applyNumberFormat="1" applyFont="1" applyFill="1" applyBorder="1" applyAlignment="1">
      <alignment vertical="center"/>
    </xf>
    <xf numFmtId="251" fontId="35" fillId="0" borderId="20" xfId="8" applyNumberFormat="1" applyFont="1" applyFill="1" applyBorder="1" applyAlignment="1">
      <alignment vertical="center"/>
    </xf>
    <xf numFmtId="251" fontId="108" fillId="0" borderId="19" xfId="8" applyNumberFormat="1" applyFont="1" applyFill="1" applyBorder="1" applyAlignment="1">
      <alignment vertical="center"/>
    </xf>
    <xf numFmtId="0" fontId="17" fillId="0" borderId="0" xfId="560" applyFont="1" applyFill="1" applyBorder="1"/>
    <xf numFmtId="0" fontId="19" fillId="0" borderId="0" xfId="508" quotePrefix="1" applyFont="1" applyAlignment="1">
      <alignment horizontal="left"/>
    </xf>
    <xf numFmtId="0" fontId="19" fillId="0" borderId="0" xfId="57" applyFont="1"/>
    <xf numFmtId="0" fontId="23" fillId="0" borderId="0" xfId="57" applyFont="1"/>
    <xf numFmtId="0" fontId="26" fillId="0" borderId="0" xfId="57" applyFont="1"/>
    <xf numFmtId="0" fontId="142" fillId="0" borderId="0" xfId="57" applyFont="1"/>
    <xf numFmtId="0" fontId="61" fillId="0" borderId="0" xfId="57" applyFont="1" applyAlignment="1">
      <alignment horizontal="left"/>
    </xf>
    <xf numFmtId="166" fontId="23" fillId="0" borderId="0" xfId="57" applyNumberFormat="1" applyFont="1"/>
    <xf numFmtId="174" fontId="35" fillId="0" borderId="0" xfId="57" applyNumberFormat="1" applyFont="1"/>
    <xf numFmtId="0" fontId="35" fillId="0" borderId="0" xfId="57" applyFont="1"/>
    <xf numFmtId="0" fontId="155" fillId="0" borderId="27" xfId="57" applyFont="1" applyBorder="1"/>
    <xf numFmtId="0" fontId="26" fillId="0" borderId="0" xfId="57" applyFont="1" applyAlignment="1">
      <alignment vertical="top" wrapText="1"/>
    </xf>
    <xf numFmtId="0" fontId="155" fillId="0" borderId="27" xfId="57" applyFont="1" applyBorder="1" applyAlignment="1">
      <alignment vertical="top" wrapText="1"/>
    </xf>
    <xf numFmtId="0" fontId="142" fillId="0" borderId="17" xfId="57" applyFont="1" applyBorder="1"/>
    <xf numFmtId="0" fontId="142" fillId="0" borderId="20" xfId="57" applyFont="1" applyBorder="1"/>
    <xf numFmtId="0" fontId="26" fillId="0" borderId="0" xfId="64" applyFont="1"/>
    <xf numFmtId="170" fontId="23" fillId="0" borderId="0" xfId="57" applyNumberFormat="1" applyFont="1"/>
    <xf numFmtId="170" fontId="26" fillId="0" borderId="0" xfId="57" applyNumberFormat="1" applyFont="1"/>
    <xf numFmtId="0" fontId="23" fillId="0" borderId="66" xfId="508" applyFont="1" applyBorder="1" applyAlignment="1">
      <alignment horizontal="center" vertical="center"/>
    </xf>
    <xf numFmtId="0" fontId="23" fillId="0" borderId="34" xfId="508" applyFont="1" applyBorder="1" applyAlignment="1">
      <alignment horizontal="center" vertical="center"/>
    </xf>
    <xf numFmtId="0" fontId="23" fillId="0" borderId="68" xfId="508" applyFont="1" applyBorder="1" applyAlignment="1">
      <alignment horizontal="center" vertical="center"/>
    </xf>
    <xf numFmtId="0" fontId="22" fillId="0" borderId="0" xfId="514" quotePrefix="1" applyFont="1" applyAlignment="1">
      <alignment horizontal="left"/>
    </xf>
    <xf numFmtId="0" fontId="17" fillId="0" borderId="0" xfId="514" applyFont="1"/>
    <xf numFmtId="0" fontId="21" fillId="0" borderId="0" xfId="514" applyFont="1"/>
    <xf numFmtId="0" fontId="19" fillId="0" borderId="0" xfId="514" applyFont="1"/>
    <xf numFmtId="0" fontId="26" fillId="0" borderId="17" xfId="514" applyFont="1" applyBorder="1" applyAlignment="1">
      <alignment vertical="top" wrapText="1"/>
    </xf>
    <xf numFmtId="0" fontId="23" fillId="0" borderId="67" xfId="508" applyFont="1" applyBorder="1" applyAlignment="1">
      <alignment horizontal="center" vertical="center"/>
    </xf>
    <xf numFmtId="0" fontId="35" fillId="0" borderId="21" xfId="514" applyFont="1" applyBorder="1"/>
    <xf numFmtId="0" fontId="35" fillId="0" borderId="24" xfId="514" applyFont="1" applyBorder="1"/>
    <xf numFmtId="0" fontId="35" fillId="0" borderId="23" xfId="514" applyFont="1" applyBorder="1"/>
    <xf numFmtId="0" fontId="108" fillId="0" borderId="24" xfId="514" applyFont="1" applyBorder="1"/>
    <xf numFmtId="0" fontId="26" fillId="0" borderId="27" xfId="514" applyFont="1" applyBorder="1"/>
    <xf numFmtId="0" fontId="26" fillId="0" borderId="28" xfId="514" applyFont="1" applyBorder="1"/>
    <xf numFmtId="0" fontId="25" fillId="0" borderId="27" xfId="514" applyFont="1" applyBorder="1" applyAlignment="1">
      <alignment wrapText="1"/>
    </xf>
    <xf numFmtId="0" fontId="26" fillId="0" borderId="17" xfId="514" applyFont="1" applyBorder="1"/>
    <xf numFmtId="0" fontId="26" fillId="0" borderId="20" xfId="514" applyFont="1" applyBorder="1" applyAlignment="1">
      <alignment horizontal="center"/>
    </xf>
    <xf numFmtId="0" fontId="26" fillId="0" borderId="19" xfId="514" applyFont="1" applyBorder="1"/>
    <xf numFmtId="0" fontId="25" fillId="0" borderId="20" xfId="514" applyFont="1" applyBorder="1"/>
    <xf numFmtId="0" fontId="26" fillId="0" borderId="0" xfId="514" applyFont="1"/>
    <xf numFmtId="0" fontId="19" fillId="0" borderId="11" xfId="565" applyFont="1" applyFill="1" applyBorder="1" applyAlignment="1">
      <alignment horizontal="center" vertical="center"/>
    </xf>
    <xf numFmtId="0" fontId="35" fillId="0" borderId="11" xfId="565" applyNumberFormat="1" applyFont="1" applyBorder="1" applyAlignment="1">
      <alignment horizontal="center" vertical="center"/>
    </xf>
    <xf numFmtId="0" fontId="22" fillId="0" borderId="11" xfId="565" applyFont="1" applyBorder="1" applyAlignment="1">
      <alignment horizontal="center" vertical="center"/>
    </xf>
    <xf numFmtId="187" fontId="35" fillId="0" borderId="11" xfId="565" applyNumberFormat="1" applyFont="1" applyFill="1" applyBorder="1" applyAlignment="1">
      <alignment horizontal="right" vertical="center"/>
    </xf>
    <xf numFmtId="0" fontId="18" fillId="0" borderId="0" xfId="0" applyFont="1" applyAlignment="1">
      <alignment horizontal="left" vertical="center"/>
    </xf>
    <xf numFmtId="0" fontId="19" fillId="0" borderId="3" xfId="46" applyFont="1" applyBorder="1" applyAlignment="1" applyProtection="1">
      <alignment horizontal="center" vertical="center"/>
    </xf>
    <xf numFmtId="0" fontId="22" fillId="0" borderId="17" xfId="46" applyFont="1" applyBorder="1" applyAlignment="1">
      <alignment horizontal="center" vertical="top"/>
    </xf>
    <xf numFmtId="0" fontId="22" fillId="0" borderId="27" xfId="46" applyFont="1" applyBorder="1" applyAlignment="1">
      <alignment horizontal="center"/>
    </xf>
    <xf numFmtId="0" fontId="22" fillId="0" borderId="28" xfId="46" applyFont="1" applyBorder="1" applyAlignment="1">
      <alignment horizontal="center"/>
    </xf>
    <xf numFmtId="0" fontId="23" fillId="0" borderId="27" xfId="46" applyFont="1" applyBorder="1" applyAlignment="1">
      <alignment horizontal="left"/>
    </xf>
    <xf numFmtId="0" fontId="23" fillId="0" borderId="27" xfId="46" applyFont="1" applyBorder="1" applyAlignment="1">
      <alignment horizontal="center"/>
    </xf>
    <xf numFmtId="0" fontId="23" fillId="0" borderId="28" xfId="46" applyFont="1" applyBorder="1" applyAlignment="1">
      <alignment horizontal="center"/>
    </xf>
    <xf numFmtId="0" fontId="22" fillId="0" borderId="16" xfId="46" applyFont="1" applyBorder="1" applyAlignment="1">
      <alignment horizontal="center" vertical="center"/>
    </xf>
    <xf numFmtId="0" fontId="22" fillId="0" borderId="13" xfId="46" applyFont="1" applyBorder="1" applyAlignment="1">
      <alignment horizontal="center" vertical="center"/>
    </xf>
    <xf numFmtId="0" fontId="19" fillId="0" borderId="0" xfId="46" quotePrefix="1" applyFont="1" applyAlignment="1">
      <alignment horizontal="left"/>
    </xf>
    <xf numFmtId="0" fontId="26" fillId="0" borderId="0" xfId="8" applyFont="1" applyFill="1" applyAlignment="1">
      <alignment horizontal="center"/>
    </xf>
    <xf numFmtId="0" fontId="35" fillId="0" borderId="4" xfId="8" applyFont="1" applyFill="1" applyBorder="1" applyAlignment="1">
      <alignment horizontal="center" vertical="center"/>
    </xf>
    <xf numFmtId="166" fontId="17" fillId="0" borderId="41" xfId="0" applyNumberFormat="1" applyFont="1" applyFill="1" applyBorder="1" applyAlignment="1">
      <alignment horizontal="center"/>
    </xf>
    <xf numFmtId="166" fontId="17" fillId="0" borderId="5" xfId="0" applyNumberFormat="1" applyFont="1" applyBorder="1" applyAlignment="1">
      <alignment horizontal="center"/>
    </xf>
    <xf numFmtId="0" fontId="19" fillId="0" borderId="0" xfId="8" applyFont="1" applyFill="1" applyAlignment="1">
      <alignment horizontal="center"/>
    </xf>
    <xf numFmtId="0" fontId="26" fillId="0" borderId="0" xfId="498" applyFont="1" applyFill="1" applyBorder="1" applyAlignment="1">
      <alignment horizontal="center"/>
    </xf>
    <xf numFmtId="0" fontId="22" fillId="0" borderId="14" xfId="8" applyFont="1" applyFill="1" applyBorder="1" applyAlignment="1">
      <alignment horizontal="center" vertical="center"/>
    </xf>
    <xf numFmtId="0" fontId="22" fillId="0" borderId="15" xfId="8" applyFont="1" applyFill="1" applyBorder="1" applyAlignment="1">
      <alignment horizontal="center" vertical="center"/>
    </xf>
    <xf numFmtId="0" fontId="19" fillId="0" borderId="14" xfId="8" applyFont="1" applyFill="1" applyBorder="1" applyAlignment="1">
      <alignment horizontal="center" vertical="center"/>
    </xf>
    <xf numFmtId="0" fontId="37" fillId="0" borderId="55" xfId="61" applyFont="1" applyBorder="1" applyAlignment="1">
      <alignment horizontal="center" vertical="center"/>
    </xf>
    <xf numFmtId="0" fontId="22" fillId="0" borderId="11" xfId="165" applyFont="1" applyFill="1" applyBorder="1" applyAlignment="1">
      <alignment horizontal="center" vertical="center"/>
    </xf>
    <xf numFmtId="0" fontId="19" fillId="0" borderId="0" xfId="157" applyFont="1" applyFill="1"/>
    <xf numFmtId="0" fontId="26" fillId="0" borderId="0" xfId="157" applyFont="1" applyFill="1"/>
    <xf numFmtId="0" fontId="22" fillId="0" borderId="0" xfId="157" applyFont="1" applyFill="1" applyAlignment="1">
      <alignment horizontal="right"/>
    </xf>
    <xf numFmtId="0" fontId="23" fillId="0" borderId="0" xfId="157" applyFont="1" applyFill="1" applyAlignment="1">
      <alignment horizontal="right"/>
    </xf>
    <xf numFmtId="279" fontId="22" fillId="0" borderId="11" xfId="307" applyNumberFormat="1" applyFont="1" applyFill="1" applyBorder="1" applyAlignment="1">
      <alignment vertical="center"/>
    </xf>
    <xf numFmtId="279" fontId="22" fillId="0" borderId="9" xfId="307" applyNumberFormat="1" applyFont="1" applyFill="1" applyBorder="1" applyAlignment="1">
      <alignment vertical="center"/>
    </xf>
    <xf numFmtId="279" fontId="22" fillId="0" borderId="102" xfId="307" applyNumberFormat="1" applyFont="1" applyFill="1" applyBorder="1" applyAlignment="1">
      <alignment vertical="center"/>
    </xf>
    <xf numFmtId="0" fontId="23" fillId="0" borderId="94" xfId="157" applyFont="1" applyFill="1" applyBorder="1" applyAlignment="1">
      <alignment horizontal="center" vertical="center" wrapText="1"/>
    </xf>
    <xf numFmtId="251" fontId="23" fillId="0" borderId="11" xfId="157" applyNumberFormat="1" applyFont="1" applyFill="1" applyBorder="1" applyAlignment="1">
      <alignment vertical="center"/>
    </xf>
    <xf numFmtId="251" fontId="23" fillId="0" borderId="9" xfId="157" applyNumberFormat="1" applyFont="1" applyFill="1" applyBorder="1" applyAlignment="1">
      <alignment vertical="center"/>
    </xf>
    <xf numFmtId="251" fontId="23" fillId="0" borderId="102" xfId="157" applyNumberFormat="1" applyFont="1" applyFill="1" applyBorder="1" applyAlignment="1">
      <alignment vertical="center"/>
    </xf>
    <xf numFmtId="179" fontId="26" fillId="0" borderId="0" xfId="157" applyNumberFormat="1" applyFont="1" applyFill="1"/>
    <xf numFmtId="0" fontId="23" fillId="0" borderId="66" xfId="157" applyFont="1" applyFill="1" applyBorder="1" applyAlignment="1">
      <alignment horizontal="center" vertical="center" wrapText="1"/>
    </xf>
    <xf numFmtId="251" fontId="23" fillId="0" borderId="67" xfId="157" applyNumberFormat="1" applyFont="1" applyFill="1" applyBorder="1" applyAlignment="1">
      <alignment vertical="center"/>
    </xf>
    <xf numFmtId="251" fontId="23" fillId="0" borderId="99" xfId="157" applyNumberFormat="1" applyFont="1" applyFill="1" applyBorder="1" applyAlignment="1">
      <alignment vertical="center"/>
    </xf>
    <xf numFmtId="251" fontId="23" fillId="0" borderId="68" xfId="157" applyNumberFormat="1" applyFont="1" applyFill="1" applyBorder="1" applyAlignment="1">
      <alignment vertical="center"/>
    </xf>
    <xf numFmtId="0" fontId="26" fillId="0" borderId="0" xfId="157" applyFont="1" applyFill="1" applyBorder="1"/>
    <xf numFmtId="0" fontId="35" fillId="0" borderId="0" xfId="157" applyFont="1" applyFill="1"/>
    <xf numFmtId="0" fontId="28" fillId="0" borderId="0" xfId="157" quotePrefix="1" applyFont="1" applyFill="1"/>
    <xf numFmtId="251" fontId="26" fillId="0" borderId="0" xfId="157" applyNumberFormat="1" applyFont="1" applyFill="1"/>
    <xf numFmtId="4" fontId="155" fillId="0" borderId="11" xfId="10" applyNumberFormat="1" applyFont="1" applyFill="1" applyBorder="1" applyAlignment="1">
      <alignment horizontal="center" vertical="center"/>
    </xf>
    <xf numFmtId="4" fontId="155" fillId="0" borderId="5" xfId="10" applyNumberFormat="1" applyFont="1" applyFill="1" applyBorder="1" applyAlignment="1">
      <alignment horizontal="center" vertical="center"/>
    </xf>
    <xf numFmtId="4" fontId="142" fillId="0" borderId="9" xfId="10" applyNumberFormat="1" applyFont="1" applyFill="1" applyBorder="1" applyAlignment="1">
      <alignment horizontal="center" vertical="center"/>
    </xf>
    <xf numFmtId="4" fontId="142" fillId="0" borderId="11" xfId="10" applyNumberFormat="1" applyFont="1" applyFill="1" applyBorder="1" applyAlignment="1">
      <alignment horizontal="center" vertical="center"/>
    </xf>
    <xf numFmtId="0" fontId="155" fillId="0" borderId="5" xfId="10" applyFont="1" applyFill="1" applyBorder="1" applyAlignment="1">
      <alignment horizontal="left" vertical="center" wrapText="1" indent="1"/>
    </xf>
    <xf numFmtId="0" fontId="26" fillId="0" borderId="2" xfId="259" applyFont="1" applyFill="1" applyBorder="1"/>
    <xf numFmtId="174" fontId="35" fillId="0" borderId="27" xfId="46" applyNumberFormat="1" applyFont="1" applyBorder="1"/>
    <xf numFmtId="166" fontId="26" fillId="0" borderId="29" xfId="46" applyNumberFormat="1" applyFont="1" applyBorder="1"/>
    <xf numFmtId="0" fontId="40" fillId="0" borderId="0" xfId="6" applyFont="1"/>
    <xf numFmtId="0" fontId="40" fillId="0" borderId="0" xfId="6" quotePrefix="1" applyFont="1"/>
    <xf numFmtId="0" fontId="40" fillId="0" borderId="0" xfId="6" applyFont="1" applyAlignment="1">
      <alignment horizontal="left" vertical="top" wrapText="1"/>
    </xf>
    <xf numFmtId="0" fontId="26" fillId="3" borderId="0" xfId="0" applyFont="1" applyFill="1" applyAlignment="1">
      <alignment horizontal="center"/>
    </xf>
    <xf numFmtId="0" fontId="40" fillId="3" borderId="0" xfId="6" applyFont="1" applyFill="1" applyAlignment="1">
      <alignment horizontal="justify" vertical="center" wrapText="1"/>
    </xf>
    <xf numFmtId="0" fontId="40" fillId="3" borderId="0" xfId="6" applyFont="1" applyFill="1"/>
    <xf numFmtId="0" fontId="26" fillId="0" borderId="0" xfId="0" quotePrefix="1" applyFont="1" applyAlignment="1">
      <alignment horizontal="center"/>
    </xf>
    <xf numFmtId="0" fontId="40" fillId="0" borderId="0" xfId="6" applyFont="1" applyFill="1"/>
    <xf numFmtId="0" fontId="142" fillId="0" borderId="299" xfId="10" applyFont="1" applyFill="1" applyBorder="1" applyAlignment="1">
      <alignment horizontal="center" vertical="center"/>
    </xf>
    <xf numFmtId="4" fontId="155" fillId="0" borderId="11" xfId="2" applyNumberFormat="1" applyFont="1" applyFill="1" applyBorder="1" applyAlignment="1">
      <alignment horizontal="center" vertical="center"/>
    </xf>
    <xf numFmtId="2" fontId="26" fillId="0" borderId="5" xfId="559" applyNumberFormat="1" applyFont="1" applyFill="1" applyBorder="1" applyAlignment="1">
      <alignment horizontal="center" vertical="center"/>
    </xf>
    <xf numFmtId="3" fontId="26" fillId="0" borderId="5" xfId="25" applyNumberFormat="1" applyFont="1" applyFill="1" applyBorder="1" applyAlignment="1">
      <alignment horizontal="right" vertical="center"/>
    </xf>
    <xf numFmtId="3" fontId="26" fillId="0" borderId="41" xfId="157" applyNumberFormat="1" applyFont="1" applyFill="1" applyBorder="1" applyAlignment="1">
      <alignment horizontal="right" vertical="center"/>
    </xf>
    <xf numFmtId="0" fontId="26" fillId="0" borderId="41" xfId="259" applyFont="1" applyFill="1" applyBorder="1" applyAlignment="1">
      <alignment vertical="center"/>
    </xf>
    <xf numFmtId="0" fontId="23" fillId="0" borderId="285" xfId="10" applyFont="1" applyFill="1" applyBorder="1" applyAlignment="1">
      <alignment horizontal="center" vertical="center"/>
    </xf>
    <xf numFmtId="179" fontId="23" fillId="0" borderId="286" xfId="10" applyNumberFormat="1" applyFont="1" applyFill="1" applyBorder="1" applyAlignment="1">
      <alignment horizontal="center" vertical="center"/>
    </xf>
    <xf numFmtId="179" fontId="29" fillId="0" borderId="287" xfId="10" applyNumberFormat="1" applyFont="1" applyFill="1" applyBorder="1" applyAlignment="1">
      <alignment horizontal="center" vertical="center"/>
    </xf>
    <xf numFmtId="0" fontId="23" fillId="0" borderId="147" xfId="10" applyFont="1" applyFill="1" applyBorder="1" applyAlignment="1">
      <alignment horizontal="center" vertical="center"/>
    </xf>
    <xf numFmtId="179" fontId="23" fillId="0" borderId="288" xfId="10" applyNumberFormat="1" applyFont="1" applyFill="1" applyBorder="1" applyAlignment="1">
      <alignment horizontal="center" vertical="center"/>
    </xf>
    <xf numFmtId="179" fontId="29" fillId="0" borderId="289" xfId="10" applyNumberFormat="1" applyFont="1" applyFill="1" applyBorder="1" applyAlignment="1">
      <alignment horizontal="center" vertical="center"/>
    </xf>
    <xf numFmtId="179" fontId="26" fillId="0" borderId="288" xfId="10" applyNumberFormat="1" applyFont="1" applyFill="1" applyBorder="1" applyAlignment="1">
      <alignment horizontal="center" vertical="center"/>
    </xf>
    <xf numFmtId="0" fontId="26" fillId="0" borderId="0" xfId="165" applyFont="1" applyFill="1" applyAlignment="1">
      <alignment vertical="center"/>
    </xf>
    <xf numFmtId="271" fontId="26" fillId="0" borderId="0" xfId="165" applyNumberFormat="1" applyFont="1" applyFill="1" applyAlignment="1">
      <alignment vertical="center"/>
    </xf>
    <xf numFmtId="0" fontId="105" fillId="0" borderId="0" xfId="165" applyFont="1" applyFill="1" applyAlignment="1">
      <alignment vertical="center"/>
    </xf>
    <xf numFmtId="271" fontId="105" fillId="0" borderId="0" xfId="165" applyNumberFormat="1" applyFont="1" applyFill="1" applyBorder="1"/>
    <xf numFmtId="0" fontId="26" fillId="0" borderId="0" xfId="61" applyFont="1">
      <alignment horizontal="left" vertical="top" wrapText="1"/>
    </xf>
    <xf numFmtId="166" fontId="26" fillId="0" borderId="0" xfId="61" applyNumberFormat="1" applyFont="1" applyFill="1" applyBorder="1" applyAlignment="1"/>
    <xf numFmtId="166" fontId="26" fillId="0" borderId="6" xfId="151" applyNumberFormat="1" applyFont="1" applyFill="1" applyBorder="1" applyAlignment="1">
      <alignment horizontal="center"/>
    </xf>
    <xf numFmtId="166" fontId="26" fillId="0" borderId="0" xfId="61" applyNumberFormat="1" applyFont="1" applyAlignment="1">
      <alignment horizontal="left" vertical="center" wrapText="1"/>
    </xf>
    <xf numFmtId="0" fontId="25" fillId="0" borderId="0" xfId="61" applyFont="1" applyAlignment="1">
      <alignment horizontal="left" vertical="center" wrapText="1"/>
    </xf>
    <xf numFmtId="166" fontId="25" fillId="0" borderId="0" xfId="61" applyNumberFormat="1" applyFont="1" applyAlignment="1">
      <alignment horizontal="left" vertical="center" wrapText="1"/>
    </xf>
    <xf numFmtId="0" fontId="37" fillId="0" borderId="6" xfId="61" applyFont="1" applyFill="1" applyBorder="1" applyAlignment="1">
      <alignment horizontal="left" vertical="center" wrapText="1"/>
    </xf>
    <xf numFmtId="0" fontId="37" fillId="0" borderId="41" xfId="61" applyFont="1" applyFill="1" applyBorder="1" applyAlignment="1">
      <alignment horizontal="left" vertical="center" wrapText="1"/>
    </xf>
    <xf numFmtId="0" fontId="37" fillId="0" borderId="6" xfId="61" applyFont="1" applyFill="1" applyBorder="1" applyAlignment="1">
      <alignment horizontal="right" vertical="center" wrapText="1"/>
    </xf>
    <xf numFmtId="0" fontId="37" fillId="0" borderId="41" xfId="61" applyFont="1" applyFill="1" applyBorder="1" applyAlignment="1">
      <alignment horizontal="right" vertical="center" wrapText="1"/>
    </xf>
    <xf numFmtId="0" fontId="17" fillId="0" borderId="0" xfId="62" applyFont="1" applyFill="1"/>
    <xf numFmtId="266" fontId="26" fillId="0" borderId="0" xfId="550" applyFont="1" applyFill="1"/>
    <xf numFmtId="0" fontId="26" fillId="0" borderId="0" xfId="62" applyFont="1" applyFill="1" applyAlignment="1">
      <alignment horizontal="center"/>
    </xf>
    <xf numFmtId="179" fontId="26" fillId="0" borderId="0" xfId="62" applyNumberFormat="1" applyFont="1" applyFill="1"/>
    <xf numFmtId="179" fontId="37" fillId="0" borderId="0" xfId="62" applyNumberFormat="1" applyFont="1" applyFill="1"/>
    <xf numFmtId="43" fontId="26" fillId="0" borderId="0" xfId="62" applyNumberFormat="1" applyFont="1" applyFill="1"/>
    <xf numFmtId="181" fontId="37" fillId="0" borderId="0" xfId="62" applyNumberFormat="1" applyFont="1" applyFill="1"/>
    <xf numFmtId="269" fontId="37" fillId="0" borderId="0" xfId="62" applyNumberFormat="1" applyFont="1" applyFill="1"/>
    <xf numFmtId="215" fontId="26" fillId="0" borderId="0" xfId="62" applyNumberFormat="1" applyFont="1" applyFill="1"/>
    <xf numFmtId="0" fontId="40" fillId="0" borderId="0" xfId="221" applyFont="1" applyFill="1" applyAlignment="1"/>
    <xf numFmtId="0" fontId="23" fillId="0" borderId="0" xfId="10" applyFont="1" applyAlignment="1">
      <alignment vertical="center"/>
    </xf>
    <xf numFmtId="0" fontId="22" fillId="0" borderId="0" xfId="10" applyFont="1" applyAlignment="1">
      <alignment vertical="center"/>
    </xf>
    <xf numFmtId="0" fontId="22" fillId="0" borderId="0" xfId="10" applyFont="1"/>
    <xf numFmtId="0" fontId="22" fillId="0" borderId="9" xfId="10" applyFont="1" applyBorder="1" applyAlignment="1">
      <alignment vertical="center"/>
    </xf>
    <xf numFmtId="0" fontId="26" fillId="0" borderId="41" xfId="38" applyFont="1" applyFill="1" applyBorder="1" applyAlignment="1"/>
    <xf numFmtId="2" fontId="36" fillId="0" borderId="0" xfId="522" applyNumberFormat="1" applyFont="1"/>
    <xf numFmtId="0" fontId="108" fillId="0" borderId="0" xfId="520" applyFont="1" applyFill="1"/>
    <xf numFmtId="0" fontId="35" fillId="0" borderId="0" xfId="520" applyFont="1" applyFill="1"/>
    <xf numFmtId="0" fontId="100" fillId="0" borderId="0" xfId="520" applyFont="1" applyFill="1"/>
    <xf numFmtId="0" fontId="25" fillId="0" borderId="0" xfId="520" applyFont="1" applyFill="1" applyAlignment="1">
      <alignment horizontal="right"/>
    </xf>
    <xf numFmtId="247" fontId="26" fillId="0" borderId="26" xfId="64" applyNumberFormat="1" applyFont="1" applyBorder="1"/>
    <xf numFmtId="247" fontId="26" fillId="0" borderId="16" xfId="64" applyNumberFormat="1" applyFont="1" applyBorder="1"/>
    <xf numFmtId="251" fontId="26" fillId="0" borderId="0" xfId="8" applyNumberFormat="1" applyFont="1" applyFill="1" applyBorder="1" applyAlignment="1">
      <alignment vertical="center"/>
    </xf>
    <xf numFmtId="0" fontId="26" fillId="0" borderId="0" xfId="8" applyFont="1" applyFill="1" applyBorder="1" applyAlignment="1">
      <alignment vertical="center" wrapText="1"/>
    </xf>
    <xf numFmtId="0" fontId="26" fillId="0" borderId="0" xfId="61" applyFont="1" applyFill="1">
      <alignment horizontal="left" vertical="top" wrapText="1"/>
    </xf>
    <xf numFmtId="0" fontId="25" fillId="0" borderId="0" xfId="61" applyFont="1" applyFill="1">
      <alignment horizontal="left" vertical="top" wrapText="1"/>
    </xf>
    <xf numFmtId="3" fontId="26" fillId="0" borderId="6" xfId="61" applyNumberFormat="1" applyFont="1" applyFill="1" applyBorder="1" applyAlignment="1">
      <alignment horizontal="right" vertical="center"/>
    </xf>
    <xf numFmtId="3" fontId="26" fillId="0" borderId="0" xfId="61" applyNumberFormat="1" applyFont="1" applyFill="1">
      <alignment horizontal="left" vertical="top" wrapText="1"/>
    </xf>
    <xf numFmtId="234" fontId="26" fillId="0" borderId="6" xfId="61" applyNumberFormat="1" applyFont="1" applyFill="1" applyBorder="1" applyAlignment="1">
      <alignment horizontal="center" vertical="center" wrapText="1"/>
    </xf>
    <xf numFmtId="0" fontId="146" fillId="0" borderId="0" xfId="61" applyFont="1" applyFill="1">
      <alignment horizontal="left" vertical="top" wrapText="1"/>
    </xf>
    <xf numFmtId="170" fontId="26" fillId="0" borderId="6" xfId="61" applyNumberFormat="1" applyFont="1" applyFill="1" applyBorder="1" applyAlignment="1">
      <alignment horizontal="right" vertical="center"/>
    </xf>
    <xf numFmtId="0" fontId="146" fillId="0" borderId="10" xfId="61" applyFont="1" applyFill="1" applyBorder="1" applyAlignment="1">
      <alignment horizontal="left" wrapText="1"/>
    </xf>
    <xf numFmtId="238" fontId="146" fillId="0" borderId="0" xfId="61" applyNumberFormat="1" applyFont="1" applyFill="1">
      <alignment horizontal="left" vertical="top" wrapText="1"/>
    </xf>
    <xf numFmtId="0" fontId="26" fillId="0" borderId="0" xfId="61" applyFont="1" applyFill="1" applyAlignment="1">
      <alignment horizontal="left" vertical="top"/>
    </xf>
    <xf numFmtId="238" fontId="37" fillId="0" borderId="0" xfId="61" applyNumberFormat="1" applyFont="1" applyFill="1">
      <alignment horizontal="left" vertical="top" wrapText="1"/>
    </xf>
    <xf numFmtId="3" fontId="35" fillId="0" borderId="1" xfId="20" applyNumberFormat="1" applyFont="1" applyFill="1" applyBorder="1" applyAlignment="1">
      <alignment horizontal="right" vertical="center"/>
    </xf>
    <xf numFmtId="3" fontId="35" fillId="0" borderId="41" xfId="20" applyNumberFormat="1" applyFont="1" applyFill="1" applyBorder="1" applyAlignment="1">
      <alignment horizontal="right" vertical="center"/>
    </xf>
    <xf numFmtId="3" fontId="35" fillId="0" borderId="150" xfId="20" applyNumberFormat="1" applyFont="1" applyFill="1" applyBorder="1" applyAlignment="1">
      <alignment horizontal="right" vertical="center"/>
    </xf>
    <xf numFmtId="3" fontId="35" fillId="0" borderId="151" xfId="20" applyNumberFormat="1" applyFont="1" applyFill="1" applyBorder="1" applyAlignment="1">
      <alignment horizontal="right" vertical="center"/>
    </xf>
    <xf numFmtId="3" fontId="35" fillId="0" borderId="152" xfId="20" applyNumberFormat="1" applyFont="1" applyFill="1" applyBorder="1" applyAlignment="1">
      <alignment horizontal="right" vertical="center"/>
    </xf>
    <xf numFmtId="3" fontId="35" fillId="0" borderId="153" xfId="20" applyNumberFormat="1" applyFont="1" applyFill="1" applyBorder="1" applyAlignment="1">
      <alignment horizontal="right" vertical="center"/>
    </xf>
    <xf numFmtId="3" fontId="35" fillId="0" borderId="3" xfId="20" applyNumberFormat="1" applyFont="1" applyFill="1" applyBorder="1" applyAlignment="1">
      <alignment horizontal="right" vertical="center"/>
    </xf>
    <xf numFmtId="3" fontId="35" fillId="0" borderId="57" xfId="20" applyNumberFormat="1" applyFont="1" applyFill="1" applyBorder="1" applyAlignment="1">
      <alignment horizontal="right" vertical="center"/>
    </xf>
    <xf numFmtId="3" fontId="35" fillId="0" borderId="0" xfId="20" applyNumberFormat="1" applyFont="1" applyFill="1" applyBorder="1" applyAlignment="1">
      <alignment horizontal="right" vertical="center"/>
    </xf>
    <xf numFmtId="0" fontId="139" fillId="0" borderId="0" xfId="211" applyFont="1" applyFill="1" applyAlignment="1">
      <alignment horizontal="left"/>
    </xf>
    <xf numFmtId="4" fontId="26" fillId="0" borderId="0" xfId="21" applyFont="1" applyFill="1" applyAlignment="1">
      <alignment horizontal="left" vertical="top" wrapText="1"/>
    </xf>
    <xf numFmtId="0" fontId="37" fillId="0" borderId="41" xfId="0" applyFont="1" applyBorder="1" applyAlignment="1">
      <alignment horizontal="left" vertical="top" wrapText="1"/>
    </xf>
    <xf numFmtId="0" fontId="37" fillId="0" borderId="41" xfId="0" applyFont="1" applyBorder="1" applyAlignment="1">
      <alignment horizontal="left" vertical="center" wrapText="1"/>
    </xf>
    <xf numFmtId="0" fontId="25" fillId="0" borderId="0" xfId="0" applyFont="1" applyAlignment="1">
      <alignment horizontal="left" vertical="top" wrapText="1"/>
    </xf>
    <xf numFmtId="0" fontId="25" fillId="0" borderId="41" xfId="0" applyFont="1" applyBorder="1" applyAlignment="1">
      <alignment horizontal="left" vertical="top" wrapText="1"/>
    </xf>
    <xf numFmtId="0" fontId="108" fillId="60" borderId="1" xfId="211" applyFont="1" applyFill="1" applyBorder="1" applyAlignment="1">
      <alignment horizontal="left" wrapText="1"/>
    </xf>
    <xf numFmtId="166" fontId="108" fillId="60" borderId="2" xfId="211" applyNumberFormat="1" applyFont="1" applyFill="1" applyBorder="1" applyAlignment="1" applyProtection="1">
      <protection locked="0"/>
    </xf>
    <xf numFmtId="0" fontId="108" fillId="60" borderId="5" xfId="211" applyFont="1" applyFill="1" applyBorder="1" applyAlignment="1">
      <alignment horizontal="left" wrapText="1"/>
    </xf>
    <xf numFmtId="0" fontId="108" fillId="60" borderId="3" xfId="211" applyFont="1" applyFill="1" applyBorder="1" applyAlignment="1">
      <alignment horizontal="left" wrapText="1"/>
    </xf>
    <xf numFmtId="166" fontId="108" fillId="60" borderId="4" xfId="211" applyNumberFormat="1" applyFont="1" applyFill="1" applyBorder="1" applyAlignment="1" applyProtection="1">
      <protection locked="0"/>
    </xf>
    <xf numFmtId="166" fontId="37" fillId="0" borderId="0" xfId="211" applyNumberFormat="1" applyFont="1" applyFill="1">
      <alignment horizontal="left" vertical="top" wrapText="1"/>
    </xf>
    <xf numFmtId="0" fontId="108" fillId="0" borderId="0" xfId="211" applyFont="1" applyFill="1" applyAlignment="1">
      <alignment horizontal="justify" wrapText="1"/>
    </xf>
    <xf numFmtId="179" fontId="26" fillId="0" borderId="41" xfId="0" applyNumberFormat="1" applyFont="1" applyBorder="1" applyAlignment="1">
      <alignment horizontal="center"/>
    </xf>
    <xf numFmtId="179" fontId="105" fillId="0" borderId="41" xfId="0" applyNumberFormat="1" applyFont="1" applyBorder="1" applyAlignment="1">
      <alignment horizontal="center"/>
    </xf>
    <xf numFmtId="223" fontId="26" fillId="0" borderId="41" xfId="0" applyNumberFormat="1" applyFont="1" applyBorder="1" applyAlignment="1">
      <alignment horizontal="center"/>
    </xf>
    <xf numFmtId="179" fontId="26" fillId="0" borderId="4" xfId="0" applyNumberFormat="1" applyFont="1" applyBorder="1" applyAlignment="1">
      <alignment horizontal="center"/>
    </xf>
    <xf numFmtId="179" fontId="26" fillId="0" borderId="57" xfId="0" applyNumberFormat="1" applyFont="1" applyBorder="1" applyAlignment="1">
      <alignment horizontal="center"/>
    </xf>
    <xf numFmtId="180" fontId="26" fillId="0" borderId="143" xfId="10" applyNumberFormat="1" applyFont="1" applyBorder="1"/>
    <xf numFmtId="0" fontId="120" fillId="0" borderId="134" xfId="10" applyFont="1" applyBorder="1"/>
    <xf numFmtId="3" fontId="142" fillId="0" borderId="5" xfId="208" applyNumberFormat="1" applyFont="1" applyFill="1" applyBorder="1" applyAlignment="1">
      <alignment horizontal="center"/>
    </xf>
    <xf numFmtId="3" fontId="142" fillId="0" borderId="41" xfId="208" applyNumberFormat="1" applyFont="1" applyFill="1" applyBorder="1" applyAlignment="1">
      <alignment horizontal="center"/>
    </xf>
    <xf numFmtId="3" fontId="155" fillId="0" borderId="5" xfId="208" applyNumberFormat="1" applyFont="1" applyFill="1" applyBorder="1" applyAlignment="1">
      <alignment horizontal="center"/>
    </xf>
    <xf numFmtId="3" fontId="155" fillId="0" borderId="41" xfId="208" applyNumberFormat="1" applyFont="1" applyFill="1" applyBorder="1" applyAlignment="1">
      <alignment horizontal="center"/>
    </xf>
    <xf numFmtId="3" fontId="162" fillId="0" borderId="5" xfId="208" applyNumberFormat="1" applyFont="1" applyFill="1" applyBorder="1" applyAlignment="1">
      <alignment horizontal="center"/>
    </xf>
    <xf numFmtId="3" fontId="162" fillId="0" borderId="41" xfId="208" applyNumberFormat="1" applyFont="1" applyFill="1" applyBorder="1" applyAlignment="1">
      <alignment horizontal="center"/>
    </xf>
    <xf numFmtId="3" fontId="155" fillId="0" borderId="3" xfId="208" applyNumberFormat="1" applyFont="1" applyFill="1" applyBorder="1" applyAlignment="1">
      <alignment horizontal="center"/>
    </xf>
    <xf numFmtId="3" fontId="155" fillId="0" borderId="57" xfId="208" applyNumberFormat="1" applyFont="1" applyFill="1" applyBorder="1" applyAlignment="1">
      <alignment horizontal="center"/>
    </xf>
    <xf numFmtId="3" fontId="155" fillId="0" borderId="0" xfId="208" applyNumberFormat="1" applyFont="1" applyFill="1" applyBorder="1" applyAlignment="1">
      <alignment horizontal="center"/>
    </xf>
    <xf numFmtId="3" fontId="142" fillId="0" borderId="1" xfId="208" applyNumberFormat="1" applyFont="1" applyFill="1" applyBorder="1" applyAlignment="1">
      <alignment horizontal="center"/>
    </xf>
    <xf numFmtId="37" fontId="142" fillId="0" borderId="5" xfId="208" applyNumberFormat="1" applyFont="1" applyFill="1" applyBorder="1" applyAlignment="1" applyProtection="1">
      <alignment horizontal="center"/>
      <protection hidden="1"/>
    </xf>
    <xf numFmtId="37" fontId="142" fillId="0" borderId="3" xfId="208" applyNumberFormat="1" applyFont="1" applyFill="1" applyBorder="1" applyAlignment="1" applyProtection="1">
      <alignment horizontal="center"/>
      <protection hidden="1"/>
    </xf>
    <xf numFmtId="37" fontId="142" fillId="0" borderId="11" xfId="208" applyNumberFormat="1" applyFont="1" applyFill="1" applyBorder="1" applyAlignment="1" applyProtection="1">
      <alignment horizontal="center"/>
      <protection hidden="1"/>
    </xf>
    <xf numFmtId="0" fontId="25" fillId="0" borderId="107" xfId="10" applyFont="1" applyBorder="1"/>
    <xf numFmtId="0" fontId="25" fillId="0" borderId="108" xfId="10" applyFont="1" applyBorder="1"/>
    <xf numFmtId="3" fontId="26" fillId="0" borderId="26" xfId="10" applyNumberFormat="1" applyFont="1" applyBorder="1"/>
    <xf numFmtId="0" fontId="26" fillId="0" borderId="112" xfId="10" applyFont="1" applyBorder="1"/>
    <xf numFmtId="3" fontId="26" fillId="0" borderId="0" xfId="10" applyNumberFormat="1" applyFont="1"/>
    <xf numFmtId="0" fontId="26" fillId="0" borderId="12" xfId="10" applyFont="1" applyBorder="1"/>
    <xf numFmtId="0" fontId="26" fillId="0" borderId="113" xfId="10" applyFont="1" applyBorder="1"/>
    <xf numFmtId="0" fontId="26" fillId="3" borderId="0" xfId="10" applyFont="1" applyFill="1"/>
    <xf numFmtId="185" fontId="108" fillId="3" borderId="16" xfId="10" applyNumberFormat="1" applyFont="1" applyFill="1" applyBorder="1"/>
    <xf numFmtId="0" fontId="26" fillId="0" borderId="0" xfId="8" quotePrefix="1" applyFont="1" applyFill="1"/>
    <xf numFmtId="0" fontId="26" fillId="0" borderId="0" xfId="418" applyFont="1" applyFill="1"/>
    <xf numFmtId="166" fontId="26" fillId="0" borderId="1" xfId="0" applyNumberFormat="1" applyFont="1" applyBorder="1" applyAlignment="1">
      <alignment horizontal="center"/>
    </xf>
    <xf numFmtId="181" fontId="26" fillId="0" borderId="28" xfId="0" applyNumberFormat="1" applyFont="1" applyBorder="1" applyAlignment="1">
      <alignment horizontal="right"/>
    </xf>
    <xf numFmtId="0" fontId="111" fillId="0" borderId="0" xfId="0" applyFont="1" applyFill="1"/>
    <xf numFmtId="0" fontId="23" fillId="0" borderId="27" xfId="8" applyFont="1" applyFill="1" applyBorder="1" applyAlignment="1">
      <alignment horizontal="center" vertical="center"/>
    </xf>
    <xf numFmtId="0" fontId="23" fillId="0" borderId="0" xfId="8" applyFont="1" applyFill="1" applyBorder="1" applyAlignment="1">
      <alignment horizontal="center" vertical="center"/>
    </xf>
    <xf numFmtId="199" fontId="26" fillId="0" borderId="5" xfId="488" applyNumberFormat="1" applyFont="1" applyFill="1" applyBorder="1" applyAlignment="1">
      <alignment horizontal="left"/>
    </xf>
    <xf numFmtId="197" fontId="26" fillId="0" borderId="5" xfId="46" applyNumberFormat="1" applyFont="1" applyBorder="1"/>
    <xf numFmtId="180" fontId="26" fillId="0" borderId="5" xfId="46" applyNumberFormat="1" applyFont="1" applyBorder="1"/>
    <xf numFmtId="197" fontId="26" fillId="0" borderId="5" xfId="46" applyNumberFormat="1" applyFont="1" applyFill="1" applyBorder="1"/>
    <xf numFmtId="180" fontId="26" fillId="0" borderId="31" xfId="46" applyNumberFormat="1" applyFont="1" applyBorder="1"/>
    <xf numFmtId="184" fontId="35" fillId="0" borderId="34" xfId="46" applyNumberFormat="1" applyFont="1" applyBorder="1" applyAlignment="1">
      <alignment vertical="center"/>
    </xf>
    <xf numFmtId="192" fontId="26" fillId="0" borderId="6" xfId="46" applyNumberFormat="1" applyFont="1" applyBorder="1" applyAlignment="1">
      <alignment horizontal="right" vertical="center" indent="1"/>
    </xf>
    <xf numFmtId="192" fontId="26" fillId="0" borderId="0" xfId="46" applyNumberFormat="1" applyFont="1"/>
    <xf numFmtId="170" fontId="26" fillId="0" borderId="5" xfId="46" applyNumberFormat="1" applyFont="1" applyBorder="1"/>
    <xf numFmtId="174" fontId="35" fillId="0" borderId="0" xfId="46" applyNumberFormat="1" applyFont="1" applyBorder="1" applyAlignment="1">
      <alignment vertical="center"/>
    </xf>
    <xf numFmtId="192" fontId="26" fillId="0" borderId="26" xfId="46" applyNumberFormat="1" applyFont="1" applyBorder="1"/>
    <xf numFmtId="0" fontId="26" fillId="0" borderId="0" xfId="46" applyFont="1" applyAlignment="1">
      <alignment horizontal="centerContinuous"/>
    </xf>
    <xf numFmtId="179" fontId="26" fillId="0" borderId="27" xfId="46" applyNumberFormat="1" applyFont="1" applyBorder="1" applyAlignment="1">
      <alignment horizontal="centerContinuous"/>
    </xf>
    <xf numFmtId="168" fontId="35" fillId="0" borderId="0" xfId="46" applyNumberFormat="1" applyFont="1" applyBorder="1" applyProtection="1"/>
    <xf numFmtId="168" fontId="35" fillId="0" borderId="0" xfId="46" applyNumberFormat="1" applyFont="1" applyFill="1" applyBorder="1" applyAlignment="1" applyProtection="1">
      <alignment vertical="center"/>
    </xf>
    <xf numFmtId="168" fontId="35" fillId="0" borderId="0" xfId="46" applyNumberFormat="1" applyFont="1" applyBorder="1" applyAlignment="1" applyProtection="1">
      <alignment vertical="center"/>
    </xf>
    <xf numFmtId="168" fontId="35" fillId="0" borderId="6" xfId="46" applyNumberFormat="1" applyFont="1" applyBorder="1" applyProtection="1"/>
    <xf numFmtId="170" fontId="35" fillId="0" borderId="35" xfId="46" applyNumberFormat="1" applyFont="1" applyBorder="1"/>
    <xf numFmtId="170" fontId="26" fillId="0" borderId="28" xfId="46" applyNumberFormat="1" applyFont="1" applyBorder="1"/>
    <xf numFmtId="0" fontId="199" fillId="0" borderId="0" xfId="211" applyFont="1">
      <alignment horizontal="left" vertical="top" wrapText="1"/>
    </xf>
    <xf numFmtId="0" fontId="199" fillId="0" borderId="0" xfId="211" applyFont="1" applyAlignment="1">
      <alignment horizontal="right" vertical="top" wrapText="1"/>
    </xf>
    <xf numFmtId="0" fontId="45" fillId="0" borderId="5" xfId="211" quotePrefix="1" applyFont="1" applyBorder="1" applyAlignment="1">
      <alignment horizontal="left"/>
    </xf>
    <xf numFmtId="0" fontId="199" fillId="0" borderId="5" xfId="211" applyFont="1" applyBorder="1" applyAlignment="1">
      <alignment horizontal="left" wrapText="1"/>
    </xf>
    <xf numFmtId="0" fontId="202" fillId="0" borderId="0" xfId="211" applyFont="1">
      <alignment horizontal="left" vertical="top" wrapText="1"/>
    </xf>
    <xf numFmtId="225" fontId="57" fillId="0" borderId="2" xfId="0" applyNumberFormat="1" applyFont="1" applyBorder="1" applyAlignment="1">
      <alignment horizontal="right"/>
    </xf>
    <xf numFmtId="225" fontId="57" fillId="0" borderId="56" xfId="0" applyNumberFormat="1" applyFont="1" applyBorder="1" applyAlignment="1">
      <alignment horizontal="right"/>
    </xf>
    <xf numFmtId="225" fontId="56" fillId="0" borderId="41" xfId="0" applyNumberFormat="1" applyFont="1" applyBorder="1" applyAlignment="1">
      <alignment horizontal="right"/>
    </xf>
    <xf numFmtId="225" fontId="57" fillId="0" borderId="41" xfId="0" applyNumberFormat="1" applyFont="1" applyBorder="1" applyAlignment="1">
      <alignment horizontal="right"/>
    </xf>
    <xf numFmtId="226" fontId="56" fillId="0" borderId="41" xfId="0" applyNumberFormat="1" applyFont="1" applyBorder="1" applyAlignment="1">
      <alignment horizontal="right"/>
    </xf>
    <xf numFmtId="225" fontId="57" fillId="0" borderId="10" xfId="0" applyNumberFormat="1" applyFont="1" applyBorder="1" applyAlignment="1">
      <alignment horizontal="right"/>
    </xf>
    <xf numFmtId="225" fontId="57" fillId="0" borderId="55" xfId="0" applyNumberFormat="1" applyFont="1" applyBorder="1" applyAlignment="1">
      <alignment horizontal="right"/>
    </xf>
    <xf numFmtId="0" fontId="199" fillId="0" borderId="0" xfId="0" applyFont="1" applyAlignment="1">
      <alignment horizontal="left" vertical="top" wrapText="1"/>
    </xf>
    <xf numFmtId="0" fontId="199" fillId="0" borderId="41" xfId="0" applyFont="1" applyBorder="1" applyAlignment="1">
      <alignment horizontal="left" vertical="top" wrapText="1"/>
    </xf>
    <xf numFmtId="0" fontId="0" fillId="0" borderId="0" xfId="0" applyFill="1"/>
    <xf numFmtId="0" fontId="35" fillId="0" borderId="0" xfId="566" applyFont="1" applyFill="1" applyBorder="1" applyAlignment="1">
      <alignment vertical="center"/>
    </xf>
    <xf numFmtId="17" fontId="35" fillId="0" borderId="55" xfId="566" applyNumberFormat="1" applyFont="1" applyFill="1" applyBorder="1" applyAlignment="1">
      <alignment horizontal="center" vertical="center" wrapText="1"/>
    </xf>
    <xf numFmtId="17" fontId="35" fillId="0" borderId="55" xfId="566" applyNumberFormat="1" applyFont="1" applyBorder="1" applyAlignment="1">
      <alignment horizontal="center" vertical="center" wrapText="1"/>
    </xf>
    <xf numFmtId="17" fontId="35" fillId="0" borderId="102" xfId="566" applyNumberFormat="1" applyFont="1" applyFill="1" applyBorder="1" applyAlignment="1">
      <alignment horizontal="center" vertical="center" wrapText="1"/>
    </xf>
    <xf numFmtId="17" fontId="35" fillId="0" borderId="94" xfId="566" applyNumberFormat="1" applyFont="1" applyFill="1" applyBorder="1" applyAlignment="1">
      <alignment horizontal="center" vertical="center" wrapText="1"/>
    </xf>
    <xf numFmtId="17" fontId="35" fillId="0" borderId="11" xfId="566" applyNumberFormat="1" applyFont="1" applyFill="1" applyBorder="1" applyAlignment="1">
      <alignment horizontal="center" vertical="center" wrapText="1"/>
    </xf>
    <xf numFmtId="49" fontId="35" fillId="0" borderId="5" xfId="566" applyNumberFormat="1" applyFont="1" applyFill="1" applyBorder="1" applyAlignment="1">
      <alignment horizontal="right" vertical="distributed" indent="1"/>
    </xf>
    <xf numFmtId="49" fontId="35" fillId="0" borderId="5" xfId="566" applyNumberFormat="1" applyFont="1" applyBorder="1" applyAlignment="1">
      <alignment vertical="center" wrapText="1"/>
    </xf>
    <xf numFmtId="264" fontId="35" fillId="0" borderId="1" xfId="566" applyNumberFormat="1" applyFont="1" applyBorder="1" applyAlignment="1">
      <alignment horizontal="center" vertical="center"/>
    </xf>
    <xf numFmtId="178" fontId="35" fillId="0" borderId="56" xfId="567" applyNumberFormat="1" applyFont="1" applyFill="1" applyBorder="1" applyAlignment="1">
      <alignment horizontal="center" vertical="center"/>
    </xf>
    <xf numFmtId="178" fontId="35" fillId="0" borderId="41" xfId="567" applyNumberFormat="1" applyFont="1" applyFill="1" applyBorder="1" applyAlignment="1">
      <alignment horizontal="center" vertical="center"/>
    </xf>
    <xf numFmtId="178" fontId="35" fillId="0" borderId="28" xfId="567" applyNumberFormat="1" applyFont="1" applyFill="1" applyBorder="1" applyAlignment="1">
      <alignment horizontal="center" vertical="center"/>
    </xf>
    <xf numFmtId="178" fontId="35" fillId="0" borderId="65" xfId="567" applyNumberFormat="1" applyFont="1" applyFill="1" applyBorder="1" applyAlignment="1">
      <alignment horizontal="center" vertical="center"/>
    </xf>
    <xf numFmtId="185" fontId="0" fillId="0" borderId="0" xfId="0" applyNumberFormat="1" applyFill="1"/>
    <xf numFmtId="49" fontId="26" fillId="0" borderId="5" xfId="566" applyNumberFormat="1" applyFont="1" applyFill="1" applyBorder="1" applyAlignment="1">
      <alignment horizontal="right" vertical="center" indent="1"/>
    </xf>
    <xf numFmtId="49" fontId="26" fillId="0" borderId="5" xfId="566" applyNumberFormat="1" applyFont="1" applyBorder="1" applyAlignment="1">
      <alignment vertical="center" wrapText="1"/>
    </xf>
    <xf numFmtId="264" fontId="26" fillId="0" borderId="5" xfId="566" applyNumberFormat="1" applyFont="1" applyBorder="1" applyAlignment="1">
      <alignment horizontal="center" vertical="center"/>
    </xf>
    <xf numFmtId="178" fontId="26" fillId="0" borderId="41" xfId="567" applyNumberFormat="1" applyFont="1" applyFill="1" applyBorder="1" applyAlignment="1">
      <alignment horizontal="center" vertical="center"/>
    </xf>
    <xf numFmtId="178" fontId="26" fillId="0" borderId="29" xfId="567" applyNumberFormat="1" applyFont="1" applyFill="1" applyBorder="1" applyAlignment="1">
      <alignment horizontal="center" vertical="center"/>
    </xf>
    <xf numFmtId="0" fontId="26" fillId="0" borderId="5" xfId="566" applyNumberFormat="1" applyFont="1" applyBorder="1" applyAlignment="1">
      <alignment horizontal="right" vertical="center" indent="1"/>
    </xf>
    <xf numFmtId="49" fontId="26" fillId="0" borderId="5" xfId="566" applyNumberFormat="1" applyFont="1" applyBorder="1" applyAlignment="1">
      <alignment horizontal="right" vertical="center" indent="1"/>
    </xf>
    <xf numFmtId="49" fontId="26" fillId="0" borderId="3" xfId="566" applyNumberFormat="1" applyFont="1" applyBorder="1" applyAlignment="1">
      <alignment horizontal="right" vertical="center" indent="1"/>
    </xf>
    <xf numFmtId="49" fontId="26" fillId="0" borderId="3" xfId="566" applyNumberFormat="1" applyFont="1" applyBorder="1" applyAlignment="1">
      <alignment vertical="center" wrapText="1"/>
    </xf>
    <xf numFmtId="264" fontId="26" fillId="0" borderId="3" xfId="566" applyNumberFormat="1" applyFont="1" applyBorder="1" applyAlignment="1">
      <alignment horizontal="center" vertical="center"/>
    </xf>
    <xf numFmtId="178" fontId="26" fillId="0" borderId="57" xfId="567" applyNumberFormat="1" applyFont="1" applyFill="1" applyBorder="1" applyAlignment="1">
      <alignment horizontal="center" vertical="center"/>
    </xf>
    <xf numFmtId="178" fontId="35" fillId="0" borderId="49" xfId="567" applyNumberFormat="1" applyFont="1" applyFill="1" applyBorder="1" applyAlignment="1">
      <alignment horizontal="center" vertical="center"/>
    </xf>
    <xf numFmtId="178" fontId="26" fillId="0" borderId="50" xfId="567" applyNumberFormat="1" applyFont="1" applyFill="1" applyBorder="1" applyAlignment="1">
      <alignment horizontal="center" vertical="center"/>
    </xf>
    <xf numFmtId="178" fontId="26" fillId="0" borderId="3" xfId="567" applyNumberFormat="1" applyFont="1" applyFill="1" applyBorder="1" applyAlignment="1">
      <alignment horizontal="center" vertical="center"/>
    </xf>
    <xf numFmtId="178" fontId="35" fillId="0" borderId="57" xfId="567" applyNumberFormat="1" applyFont="1" applyFill="1" applyBorder="1" applyAlignment="1">
      <alignment horizontal="center" vertical="center"/>
    </xf>
    <xf numFmtId="0" fontId="26" fillId="0" borderId="0" xfId="566" applyFont="1">
      <alignment horizontal="center" vertical="center"/>
    </xf>
    <xf numFmtId="0" fontId="26" fillId="0" borderId="0" xfId="566" applyFont="1" applyFill="1">
      <alignment horizontal="center" vertical="center"/>
    </xf>
    <xf numFmtId="179" fontId="205" fillId="0" borderId="0" xfId="0" applyNumberFormat="1" applyFont="1"/>
    <xf numFmtId="0" fontId="205" fillId="0" borderId="0" xfId="0" applyFont="1"/>
    <xf numFmtId="0" fontId="26" fillId="0" borderId="0" xfId="568" applyFont="1">
      <alignment horizontal="center" vertical="center"/>
    </xf>
    <xf numFmtId="0" fontId="35" fillId="0" borderId="4" xfId="566" applyFont="1" applyFill="1" applyBorder="1" applyAlignment="1">
      <alignment vertical="center"/>
    </xf>
    <xf numFmtId="179" fontId="0" fillId="0" borderId="0" xfId="0" applyNumberFormat="1"/>
    <xf numFmtId="179" fontId="0" fillId="0" borderId="0" xfId="0" applyNumberFormat="1" applyFill="1"/>
    <xf numFmtId="49" fontId="35" fillId="0" borderId="5" xfId="569" applyNumberFormat="1" applyFont="1" applyFill="1" applyBorder="1" applyAlignment="1">
      <alignment horizontal="right" vertical="center" wrapText="1" indent="1"/>
    </xf>
    <xf numFmtId="1" fontId="35" fillId="0" borderId="5" xfId="569" applyNumberFormat="1" applyFont="1" applyBorder="1" applyAlignment="1">
      <alignment vertical="center" wrapText="1"/>
    </xf>
    <xf numFmtId="280" fontId="35" fillId="0" borderId="5" xfId="566" applyNumberFormat="1" applyFont="1" applyBorder="1" applyAlignment="1">
      <alignment vertical="center"/>
    </xf>
    <xf numFmtId="178" fontId="35" fillId="0" borderId="41" xfId="566" applyNumberFormat="1" applyFont="1" applyFill="1" applyBorder="1" applyAlignment="1">
      <alignment horizontal="right" vertical="center" indent="1"/>
    </xf>
    <xf numFmtId="178" fontId="35" fillId="0" borderId="28" xfId="566" applyNumberFormat="1" applyFont="1" applyFill="1" applyBorder="1" applyAlignment="1">
      <alignment horizontal="right" vertical="center" indent="1"/>
    </xf>
    <xf numFmtId="178" fontId="35" fillId="0" borderId="29" xfId="566" applyNumberFormat="1" applyFont="1" applyFill="1" applyBorder="1" applyAlignment="1">
      <alignment horizontal="right" vertical="center" indent="1"/>
    </xf>
    <xf numFmtId="185" fontId="0" fillId="0" borderId="0" xfId="0" applyNumberFormat="1"/>
    <xf numFmtId="49" fontId="131" fillId="0" borderId="5" xfId="569" applyNumberFormat="1" applyFont="1" applyFill="1" applyBorder="1" applyAlignment="1">
      <alignment horizontal="right" vertical="center" indent="1"/>
    </xf>
    <xf numFmtId="1" fontId="131" fillId="0" borderId="5" xfId="569" applyNumberFormat="1" applyFont="1" applyBorder="1" applyAlignment="1">
      <alignment vertical="center" wrapText="1"/>
    </xf>
    <xf numFmtId="178" fontId="35" fillId="0" borderId="41" xfId="567" applyNumberFormat="1" applyFont="1" applyFill="1" applyBorder="1" applyAlignment="1">
      <alignment horizontal="right" vertical="center" indent="1"/>
    </xf>
    <xf numFmtId="178" fontId="35" fillId="0" borderId="28" xfId="567" applyNumberFormat="1" applyFont="1" applyFill="1" applyBorder="1" applyAlignment="1">
      <alignment horizontal="right" vertical="center" indent="1"/>
    </xf>
    <xf numFmtId="178" fontId="35" fillId="0" borderId="29" xfId="567" applyNumberFormat="1" applyFont="1" applyFill="1" applyBorder="1" applyAlignment="1">
      <alignment horizontal="right" vertical="center" indent="1"/>
    </xf>
    <xf numFmtId="49" fontId="26" fillId="0" borderId="5" xfId="568" applyNumberFormat="1" applyFont="1" applyFill="1" applyBorder="1" applyAlignment="1">
      <alignment horizontal="right" vertical="center" wrapText="1" indent="1"/>
    </xf>
    <xf numFmtId="1" fontId="120" fillId="0" borderId="5" xfId="569" applyNumberFormat="1" applyFont="1" applyBorder="1" applyAlignment="1">
      <alignment vertical="center" wrapText="1"/>
    </xf>
    <xf numFmtId="280" fontId="26" fillId="0" borderId="5" xfId="566" applyNumberFormat="1" applyFont="1" applyBorder="1" applyAlignment="1">
      <alignment horizontal="right" vertical="center"/>
    </xf>
    <xf numFmtId="178" fontId="26" fillId="0" borderId="41" xfId="567" applyNumberFormat="1" applyFont="1" applyFill="1" applyBorder="1" applyAlignment="1">
      <alignment horizontal="right" vertical="center" indent="1"/>
    </xf>
    <xf numFmtId="178" fontId="26" fillId="0" borderId="29" xfId="567" applyNumberFormat="1" applyFont="1" applyFill="1" applyBorder="1" applyAlignment="1">
      <alignment horizontal="right" vertical="center" indent="1"/>
    </xf>
    <xf numFmtId="49" fontId="26" fillId="0" borderId="5" xfId="568" applyNumberFormat="1" applyFont="1" applyBorder="1" applyAlignment="1">
      <alignment horizontal="right" vertical="center" wrapText="1" indent="1"/>
    </xf>
    <xf numFmtId="49" fontId="105" fillId="0" borderId="5" xfId="568" applyNumberFormat="1" applyFont="1" applyFill="1" applyBorder="1" applyAlignment="1">
      <alignment horizontal="right" vertical="center" wrapText="1" indent="1"/>
    </xf>
    <xf numFmtId="1" fontId="128" fillId="0" borderId="5" xfId="569" applyNumberFormat="1" applyFont="1" applyFill="1" applyBorder="1" applyAlignment="1">
      <alignment vertical="center" wrapText="1"/>
    </xf>
    <xf numFmtId="280" fontId="105" fillId="0" borderId="5" xfId="566" applyNumberFormat="1" applyFont="1" applyBorder="1" applyAlignment="1">
      <alignment horizontal="right" vertical="center"/>
    </xf>
    <xf numFmtId="178" fontId="105" fillId="0" borderId="41" xfId="567" applyNumberFormat="1" applyFont="1" applyFill="1" applyBorder="1" applyAlignment="1">
      <alignment horizontal="right" vertical="center" indent="1"/>
    </xf>
    <xf numFmtId="178" fontId="176" fillId="0" borderId="28" xfId="567" applyNumberFormat="1" applyFont="1" applyFill="1" applyBorder="1" applyAlignment="1">
      <alignment horizontal="right" vertical="center" indent="1"/>
    </xf>
    <xf numFmtId="178" fontId="105" fillId="0" borderId="29" xfId="567" applyNumberFormat="1" applyFont="1" applyFill="1" applyBorder="1" applyAlignment="1">
      <alignment horizontal="right" vertical="center" indent="1"/>
    </xf>
    <xf numFmtId="178" fontId="176" fillId="0" borderId="41" xfId="567" applyNumberFormat="1" applyFont="1" applyFill="1" applyBorder="1" applyAlignment="1">
      <alignment horizontal="right" vertical="center" indent="1"/>
    </xf>
    <xf numFmtId="280" fontId="105" fillId="0" borderId="5" xfId="566" applyNumberFormat="1" applyFont="1" applyFill="1" applyBorder="1" applyAlignment="1">
      <alignment horizontal="right" vertical="center"/>
    </xf>
    <xf numFmtId="1" fontId="120" fillId="0" borderId="5" xfId="569" applyNumberFormat="1" applyFont="1" applyFill="1" applyBorder="1" applyAlignment="1">
      <alignment vertical="center" wrapText="1"/>
    </xf>
    <xf numFmtId="280" fontId="26" fillId="0" borderId="5" xfId="566" applyNumberFormat="1" applyFont="1" applyFill="1" applyBorder="1" applyAlignment="1">
      <alignment horizontal="right" vertical="center"/>
    </xf>
    <xf numFmtId="49" fontId="35" fillId="0" borderId="5" xfId="568" applyNumberFormat="1" applyFont="1" applyFill="1" applyBorder="1" applyAlignment="1">
      <alignment horizontal="right" vertical="center" wrapText="1" indent="1"/>
    </xf>
    <xf numFmtId="280" fontId="35" fillId="0" borderId="5" xfId="566" applyNumberFormat="1" applyFont="1" applyBorder="1" applyAlignment="1">
      <alignment horizontal="right" vertical="center"/>
    </xf>
    <xf numFmtId="1" fontId="26" fillId="0" borderId="5" xfId="569" applyNumberFormat="1" applyFont="1" applyBorder="1" applyAlignment="1">
      <alignment vertical="center" wrapText="1"/>
    </xf>
    <xf numFmtId="178" fontId="26" fillId="0" borderId="41" xfId="566" applyNumberFormat="1" applyFont="1" applyFill="1" applyBorder="1" applyAlignment="1">
      <alignment horizontal="right" vertical="center" indent="1"/>
    </xf>
    <xf numFmtId="49" fontId="26" fillId="0" borderId="3" xfId="568" applyNumberFormat="1" applyFont="1" applyFill="1" applyBorder="1" applyAlignment="1">
      <alignment horizontal="right" vertical="center" wrapText="1" indent="1"/>
    </xf>
    <xf numFmtId="1" fontId="26" fillId="0" borderId="3" xfId="569" applyNumberFormat="1" applyFont="1" applyBorder="1" applyAlignment="1">
      <alignment vertical="center" wrapText="1"/>
    </xf>
    <xf numFmtId="280" fontId="26" fillId="0" borderId="3" xfId="566" applyNumberFormat="1" applyFont="1" applyBorder="1" applyAlignment="1">
      <alignment horizontal="right" vertical="center"/>
    </xf>
    <xf numFmtId="178" fontId="26" fillId="0" borderId="57" xfId="567" applyNumberFormat="1" applyFont="1" applyFill="1" applyBorder="1" applyAlignment="1">
      <alignment horizontal="right" vertical="center" indent="1"/>
    </xf>
    <xf numFmtId="178" fontId="35" fillId="0" borderId="49" xfId="567" applyNumberFormat="1" applyFont="1" applyFill="1" applyBorder="1" applyAlignment="1">
      <alignment horizontal="right" vertical="center" indent="1"/>
    </xf>
    <xf numFmtId="178" fontId="26" fillId="0" borderId="50" xfId="567" applyNumberFormat="1" applyFont="1" applyFill="1" applyBorder="1" applyAlignment="1">
      <alignment horizontal="right" vertical="center" indent="1"/>
    </xf>
    <xf numFmtId="178" fontId="26" fillId="0" borderId="3" xfId="566" applyNumberFormat="1" applyFont="1" applyFill="1" applyBorder="1" applyAlignment="1">
      <alignment horizontal="right" vertical="center" indent="1"/>
    </xf>
    <xf numFmtId="178" fontId="35" fillId="0" borderId="57" xfId="566" applyNumberFormat="1" applyFont="1" applyFill="1" applyBorder="1" applyAlignment="1">
      <alignment horizontal="right" vertical="center" indent="1"/>
    </xf>
    <xf numFmtId="0" fontId="25" fillId="0" borderId="2" xfId="566" applyFont="1" applyBorder="1" applyAlignment="1">
      <alignment vertical="center"/>
    </xf>
    <xf numFmtId="174" fontId="26" fillId="0" borderId="0" xfId="566" applyNumberFormat="1" applyFont="1" applyBorder="1" applyAlignment="1">
      <alignment horizontal="right" vertical="center"/>
    </xf>
    <xf numFmtId="185" fontId="26" fillId="0" borderId="0" xfId="567" applyNumberFormat="1" applyFont="1" applyFill="1" applyBorder="1" applyAlignment="1">
      <alignment horizontal="right" vertical="center" indent="1"/>
    </xf>
    <xf numFmtId="0" fontId="26" fillId="0" borderId="0" xfId="568" applyFont="1" applyAlignment="1">
      <alignment horizontal="center" vertical="center"/>
    </xf>
    <xf numFmtId="0" fontId="0" fillId="0" borderId="6" xfId="49" applyFont="1" applyBorder="1" applyAlignment="1">
      <alignment horizontal="left" vertical="center" indent="1"/>
    </xf>
    <xf numFmtId="0" fontId="40" fillId="0" borderId="0" xfId="6"/>
    <xf numFmtId="202" fontId="24" fillId="0" borderId="0" xfId="494" quotePrefix="1" applyNumberFormat="1" applyFont="1" applyFill="1" applyAlignment="1">
      <alignment horizontal="right" vertical="top"/>
    </xf>
    <xf numFmtId="0" fontId="120" fillId="0" borderId="8" xfId="0" applyFont="1" applyBorder="1"/>
    <xf numFmtId="0" fontId="120" fillId="0" borderId="2" xfId="0" applyFont="1" applyBorder="1"/>
    <xf numFmtId="0" fontId="120" fillId="0" borderId="56" xfId="0" applyFont="1" applyBorder="1"/>
    <xf numFmtId="3" fontId="155" fillId="0" borderId="2" xfId="208" applyNumberFormat="1" applyFont="1" applyFill="1" applyBorder="1" applyAlignment="1">
      <alignment horizontal="center"/>
    </xf>
    <xf numFmtId="0" fontId="129" fillId="0" borderId="120" xfId="415" applyFont="1" applyBorder="1"/>
    <xf numFmtId="0" fontId="127" fillId="0" borderId="122" xfId="415" applyFont="1" applyBorder="1"/>
    <xf numFmtId="0" fontId="117" fillId="0" borderId="125" xfId="415" applyFont="1" applyBorder="1" applyAlignment="1">
      <alignment horizontal="center"/>
    </xf>
    <xf numFmtId="0" fontId="117" fillId="0" borderId="124" xfId="415" applyFont="1" applyBorder="1" applyAlignment="1">
      <alignment horizontal="left"/>
    </xf>
    <xf numFmtId="0" fontId="127" fillId="0" borderId="130" xfId="415" applyFont="1" applyBorder="1" applyAlignment="1">
      <alignment horizontal="center"/>
    </xf>
    <xf numFmtId="0" fontId="127" fillId="0" borderId="125" xfId="415" applyFont="1" applyBorder="1" applyAlignment="1">
      <alignment horizontal="center"/>
    </xf>
    <xf numFmtId="0" fontId="127" fillId="0" borderId="129" xfId="415" applyFont="1" applyBorder="1" applyAlignment="1">
      <alignment horizontal="center"/>
    </xf>
    <xf numFmtId="0" fontId="127" fillId="0" borderId="124" xfId="415" applyFont="1" applyBorder="1" applyAlignment="1">
      <alignment horizontal="center"/>
    </xf>
    <xf numFmtId="0" fontId="127" fillId="0" borderId="302" xfId="415" applyFont="1" applyBorder="1" applyAlignment="1">
      <alignment horizontal="center"/>
    </xf>
    <xf numFmtId="0" fontId="127" fillId="0" borderId="126" xfId="415" applyFont="1" applyBorder="1" applyAlignment="1">
      <alignment horizontal="center"/>
    </xf>
    <xf numFmtId="0" fontId="174" fillId="0" borderId="1" xfId="0" applyFont="1" applyBorder="1" applyAlignment="1">
      <alignment horizontal="justify" vertical="center" wrapText="1"/>
    </xf>
    <xf numFmtId="199" fontId="174" fillId="0" borderId="1" xfId="1" applyNumberFormat="1" applyFont="1" applyBorder="1"/>
    <xf numFmtId="199" fontId="127" fillId="0" borderId="1" xfId="1" applyNumberFormat="1" applyFont="1" applyBorder="1"/>
    <xf numFmtId="0" fontId="174" fillId="0" borderId="5" xfId="0" applyFont="1" applyBorder="1" applyAlignment="1">
      <alignment horizontal="justify" vertical="center" wrapText="1"/>
    </xf>
    <xf numFmtId="199" fontId="174" fillId="0" borderId="5" xfId="1" applyNumberFormat="1" applyFont="1" applyBorder="1"/>
    <xf numFmtId="199" fontId="127" fillId="0" borderId="5" xfId="1" applyNumberFormat="1" applyFont="1" applyBorder="1"/>
    <xf numFmtId="0" fontId="171" fillId="0" borderId="5" xfId="0" applyFont="1" applyBorder="1" applyAlignment="1">
      <alignment horizontal="justify" vertical="center" wrapText="1"/>
    </xf>
    <xf numFmtId="199" fontId="171" fillId="0" borderId="5" xfId="1" applyNumberFormat="1" applyFont="1" applyBorder="1"/>
    <xf numFmtId="199" fontId="117" fillId="0" borderId="5" xfId="1" applyNumberFormat="1" applyFont="1" applyBorder="1"/>
    <xf numFmtId="0" fontId="171" fillId="0" borderId="3" xfId="0" applyFont="1" applyBorder="1" applyAlignment="1">
      <alignment horizontal="justify" vertical="center" wrapText="1"/>
    </xf>
    <xf numFmtId="199" fontId="171" fillId="0" borderId="3" xfId="1" applyNumberFormat="1" applyFont="1" applyBorder="1"/>
    <xf numFmtId="199" fontId="117" fillId="0" borderId="3" xfId="1" applyNumberFormat="1" applyFont="1" applyBorder="1"/>
    <xf numFmtId="0" fontId="131" fillId="0" borderId="0" xfId="10" applyFont="1" applyAlignment="1">
      <alignment horizontal="center"/>
    </xf>
    <xf numFmtId="0" fontId="131" fillId="0" borderId="20" xfId="10" applyFont="1" applyBorder="1" applyAlignment="1">
      <alignment horizontal="center"/>
    </xf>
    <xf numFmtId="0" fontId="120" fillId="0" borderId="0" xfId="10" applyFont="1" applyAlignment="1">
      <alignment horizontal="left"/>
    </xf>
    <xf numFmtId="0" fontId="127" fillId="0" borderId="26" xfId="10" applyFont="1" applyBorder="1"/>
    <xf numFmtId="0" fontId="119" fillId="0" borderId="37" xfId="10" applyFont="1" applyBorder="1" applyAlignment="1">
      <alignment vertical="center"/>
    </xf>
    <xf numFmtId="0" fontId="17" fillId="0" borderId="0" xfId="10" applyFont="1" applyAlignment="1">
      <alignment vertical="center"/>
    </xf>
    <xf numFmtId="0" fontId="127" fillId="0" borderId="12" xfId="10" applyFont="1" applyBorder="1" applyAlignment="1">
      <alignment vertical="center"/>
    </xf>
    <xf numFmtId="41" fontId="17" fillId="0" borderId="12" xfId="1" applyNumberFormat="1" applyFont="1" applyBorder="1" applyAlignment="1">
      <alignment vertical="center"/>
    </xf>
    <xf numFmtId="199" fontId="17" fillId="0" borderId="12" xfId="1" applyNumberFormat="1" applyFont="1" applyBorder="1" applyAlignment="1">
      <alignment vertical="center"/>
    </xf>
    <xf numFmtId="0" fontId="127" fillId="0" borderId="26" xfId="10" applyFont="1" applyBorder="1" applyAlignment="1">
      <alignment vertical="center"/>
    </xf>
    <xf numFmtId="41" fontId="17" fillId="0" borderId="26" xfId="1" applyNumberFormat="1" applyFont="1" applyBorder="1" applyAlignment="1">
      <alignment vertical="center"/>
    </xf>
    <xf numFmtId="199" fontId="17" fillId="0" borderId="26" xfId="1" applyNumberFormat="1" applyFont="1" applyBorder="1" applyAlignment="1">
      <alignment vertical="center"/>
    </xf>
    <xf numFmtId="0" fontId="26" fillId="0" borderId="0" xfId="10" applyFont="1" applyAlignment="1">
      <alignment vertical="center"/>
    </xf>
    <xf numFmtId="0" fontId="127" fillId="0" borderId="148" xfId="10" applyFont="1" applyBorder="1" applyAlignment="1">
      <alignment vertical="center"/>
    </xf>
    <xf numFmtId="41" fontId="17" fillId="0" borderId="148" xfId="1" applyNumberFormat="1" applyFont="1" applyBorder="1" applyAlignment="1">
      <alignment vertical="center"/>
    </xf>
    <xf numFmtId="199" fontId="17" fillId="0" borderId="148" xfId="1" applyNumberFormat="1" applyFont="1" applyBorder="1" applyAlignment="1">
      <alignment vertical="center"/>
    </xf>
    <xf numFmtId="0" fontId="117" fillId="0" borderId="149" xfId="10" applyFont="1" applyBorder="1" applyAlignment="1">
      <alignment horizontal="center" vertical="center"/>
    </xf>
    <xf numFmtId="199" fontId="19" fillId="0" borderId="149" xfId="1" applyNumberFormat="1" applyFont="1" applyBorder="1" applyAlignment="1">
      <alignment vertical="center"/>
    </xf>
    <xf numFmtId="0" fontId="17" fillId="0" borderId="12" xfId="10" applyFont="1" applyBorder="1" applyAlignment="1">
      <alignment horizontal="left"/>
    </xf>
    <xf numFmtId="0" fontId="117" fillId="0" borderId="26" xfId="10" applyFont="1" applyBorder="1" applyAlignment="1">
      <alignment horizontal="left"/>
    </xf>
    <xf numFmtId="0" fontId="117" fillId="0" borderId="16" xfId="10" applyFont="1" applyBorder="1" applyAlignment="1">
      <alignment horizontal="left"/>
    </xf>
    <xf numFmtId="179" fontId="26" fillId="0" borderId="3" xfId="38" applyNumberFormat="1" applyFont="1" applyFill="1" applyBorder="1" applyAlignment="1">
      <alignment horizontal="center"/>
    </xf>
    <xf numFmtId="188" fontId="170" fillId="0" borderId="5" xfId="521" applyNumberFormat="1" applyFont="1" applyBorder="1" applyAlignment="1"/>
    <xf numFmtId="37" fontId="142" fillId="0" borderId="1" xfId="208" quotePrefix="1" applyNumberFormat="1" applyFont="1" applyFill="1" applyBorder="1" applyAlignment="1">
      <alignment horizontal="center"/>
    </xf>
    <xf numFmtId="37" fontId="162" fillId="0" borderId="3" xfId="208" applyNumberFormat="1" applyFont="1" applyFill="1" applyBorder="1" applyAlignment="1" applyProtection="1">
      <alignment horizontal="center"/>
      <protection hidden="1"/>
    </xf>
    <xf numFmtId="0" fontId="120" fillId="0" borderId="6" xfId="0" applyFont="1" applyBorder="1" applyAlignment="1">
      <alignment horizontal="center"/>
    </xf>
    <xf numFmtId="0" fontId="120" fillId="0" borderId="7" xfId="0" applyFont="1" applyBorder="1" applyAlignment="1">
      <alignment horizontal="center"/>
    </xf>
    <xf numFmtId="234" fontId="144" fillId="0" borderId="9" xfId="61" applyNumberFormat="1" applyFont="1" applyFill="1" applyBorder="1" applyAlignment="1">
      <alignment horizontal="center" vertical="center" wrapText="1"/>
    </xf>
    <xf numFmtId="234" fontId="144" fillId="0" borderId="55" xfId="61" applyNumberFormat="1" applyFont="1" applyFill="1" applyBorder="1" applyAlignment="1">
      <alignment horizontal="center" vertical="center" wrapText="1"/>
    </xf>
    <xf numFmtId="234" fontId="144" fillId="0" borderId="10" xfId="61" applyNumberFormat="1" applyFont="1" applyFill="1" applyBorder="1" applyAlignment="1">
      <alignment horizontal="center" vertical="center" wrapText="1"/>
    </xf>
    <xf numFmtId="166" fontId="206" fillId="0" borderId="1" xfId="45" applyNumberFormat="1" applyFont="1" applyFill="1" applyBorder="1" applyAlignment="1" applyProtection="1">
      <alignment vertical="center"/>
    </xf>
    <xf numFmtId="166" fontId="159" fillId="0" borderId="1" xfId="45" applyNumberFormat="1" applyFont="1" applyFill="1" applyBorder="1" applyAlignment="1" applyProtection="1">
      <alignment vertical="center"/>
    </xf>
    <xf numFmtId="166" fontId="207" fillId="0" borderId="5" xfId="45" applyNumberFormat="1" applyFont="1" applyFill="1" applyBorder="1" applyAlignment="1" applyProtection="1">
      <alignment vertical="center"/>
    </xf>
    <xf numFmtId="166" fontId="160" fillId="0" borderId="5" xfId="45" applyNumberFormat="1" applyFont="1" applyFill="1" applyBorder="1" applyAlignment="1" applyProtection="1">
      <alignment vertical="center"/>
    </xf>
    <xf numFmtId="166" fontId="206" fillId="0" borderId="5" xfId="45" applyNumberFormat="1" applyFont="1" applyFill="1" applyBorder="1" applyAlignment="1" applyProtection="1">
      <alignment vertical="center"/>
    </xf>
    <xf numFmtId="166" fontId="159" fillId="0" borderId="5" xfId="45" applyNumberFormat="1" applyFont="1" applyFill="1" applyBorder="1" applyAlignment="1" applyProtection="1">
      <alignment vertical="center"/>
    </xf>
    <xf numFmtId="166" fontId="26" fillId="0" borderId="1" xfId="0" applyNumberFormat="1" applyFont="1" applyFill="1" applyBorder="1" applyAlignment="1">
      <alignment vertical="center"/>
    </xf>
    <xf numFmtId="166" fontId="26" fillId="0" borderId="0" xfId="0" applyNumberFormat="1" applyFont="1" applyFill="1" applyAlignment="1">
      <alignment vertical="center"/>
    </xf>
    <xf numFmtId="166" fontId="105" fillId="0" borderId="5" xfId="59" applyNumberFormat="1" applyFont="1" applyFill="1" applyBorder="1" applyAlignment="1">
      <alignment vertical="center"/>
    </xf>
    <xf numFmtId="166" fontId="105" fillId="0" borderId="0" xfId="59" applyNumberFormat="1" applyFont="1" applyFill="1" applyBorder="1" applyAlignment="1">
      <alignment vertical="center"/>
    </xf>
    <xf numFmtId="166" fontId="26" fillId="0" borderId="5" xfId="0" applyNumberFormat="1" applyFont="1" applyFill="1" applyBorder="1" applyAlignment="1">
      <alignment vertical="center"/>
    </xf>
    <xf numFmtId="166" fontId="26" fillId="3" borderId="5" xfId="0" applyNumberFormat="1" applyFont="1" applyFill="1" applyBorder="1" applyAlignment="1">
      <alignment vertical="center"/>
    </xf>
    <xf numFmtId="166" fontId="26" fillId="3" borderId="0" xfId="0" applyNumberFormat="1" applyFont="1" applyFill="1" applyAlignment="1">
      <alignment vertical="center"/>
    </xf>
    <xf numFmtId="166" fontId="26" fillId="0" borderId="3" xfId="0" applyNumberFormat="1" applyFont="1" applyFill="1" applyBorder="1" applyAlignment="1">
      <alignment vertical="center"/>
    </xf>
    <xf numFmtId="166" fontId="35" fillId="3" borderId="11" xfId="59" applyNumberFormat="1" applyFont="1" applyFill="1" applyBorder="1" applyAlignment="1">
      <alignment vertical="center"/>
    </xf>
    <xf numFmtId="174" fontId="161" fillId="0" borderId="8" xfId="570" applyNumberFormat="1" applyFont="1" applyFill="1" applyBorder="1" applyAlignment="1">
      <alignment horizontal="right" vertical="center"/>
    </xf>
    <xf numFmtId="174" fontId="161" fillId="0" borderId="1" xfId="570" applyNumberFormat="1" applyFont="1" applyFill="1" applyBorder="1" applyAlignment="1">
      <alignment horizontal="right" vertical="center"/>
    </xf>
    <xf numFmtId="174" fontId="163" fillId="0" borderId="6" xfId="570" applyNumberFormat="1" applyFont="1" applyFill="1" applyBorder="1" applyAlignment="1">
      <alignment vertical="center"/>
    </xf>
    <xf numFmtId="174" fontId="163" fillId="0" borderId="5" xfId="570" applyNumberFormat="1" applyFont="1" applyFill="1" applyBorder="1" applyAlignment="1">
      <alignment vertical="center"/>
    </xf>
    <xf numFmtId="174" fontId="161" fillId="0" borderId="6" xfId="570" applyNumberFormat="1" applyFont="1" applyFill="1" applyBorder="1" applyAlignment="1">
      <alignment horizontal="right" vertical="center"/>
    </xf>
    <xf numFmtId="174" fontId="161" fillId="0" borderId="5" xfId="570" applyNumberFormat="1" applyFont="1" applyFill="1" applyBorder="1" applyAlignment="1">
      <alignment horizontal="right" vertical="center"/>
    </xf>
    <xf numFmtId="174" fontId="164" fillId="0" borderId="9" xfId="570" applyNumberFormat="1" applyFont="1" applyFill="1" applyBorder="1" applyAlignment="1">
      <alignment horizontal="right" vertical="center"/>
    </xf>
    <xf numFmtId="174" fontId="164" fillId="0" borderId="11" xfId="570" applyNumberFormat="1" applyFont="1" applyFill="1" applyBorder="1" applyAlignment="1">
      <alignment horizontal="right" vertical="center"/>
    </xf>
    <xf numFmtId="0" fontId="165" fillId="0" borderId="0" xfId="571" applyNumberFormat="1" applyFont="1" applyFill="1" applyBorder="1" applyAlignment="1" applyProtection="1">
      <alignment horizontal="center"/>
    </xf>
    <xf numFmtId="0" fontId="165" fillId="0" borderId="1" xfId="571" applyNumberFormat="1" applyFont="1" applyFill="1" applyBorder="1" applyAlignment="1" applyProtection="1">
      <alignment horizontal="center"/>
    </xf>
    <xf numFmtId="3" fontId="165" fillId="0" borderId="1" xfId="571" applyNumberFormat="1" applyFont="1" applyFill="1" applyBorder="1" applyAlignment="1" applyProtection="1">
      <alignment horizontal="center"/>
    </xf>
    <xf numFmtId="0" fontId="166" fillId="0" borderId="0" xfId="571" applyNumberFormat="1" applyFont="1" applyFill="1" applyBorder="1" applyAlignment="1" applyProtection="1">
      <alignment horizontal="center"/>
    </xf>
    <xf numFmtId="0" fontId="166" fillId="0" borderId="5" xfId="571" applyNumberFormat="1" applyFont="1" applyFill="1" applyBorder="1" applyAlignment="1" applyProtection="1">
      <alignment horizontal="center"/>
    </xf>
    <xf numFmtId="3" fontId="165" fillId="0" borderId="5" xfId="571" applyNumberFormat="1" applyFont="1" applyFill="1" applyBorder="1" applyAlignment="1" applyProtection="1">
      <alignment horizontal="center"/>
    </xf>
    <xf numFmtId="0" fontId="165" fillId="0" borderId="5" xfId="571" applyNumberFormat="1" applyFont="1" applyFill="1" applyBorder="1" applyAlignment="1" applyProtection="1">
      <alignment horizontal="center"/>
    </xf>
    <xf numFmtId="248" fontId="165" fillId="0" borderId="0" xfId="571" applyNumberFormat="1" applyFont="1" applyFill="1" applyBorder="1" applyAlignment="1" applyProtection="1">
      <alignment horizontal="center"/>
    </xf>
    <xf numFmtId="248" fontId="165" fillId="0" borderId="5" xfId="571" applyNumberFormat="1" applyFont="1" applyFill="1" applyBorder="1" applyAlignment="1" applyProtection="1">
      <alignment horizontal="center"/>
    </xf>
    <xf numFmtId="3" fontId="165" fillId="0" borderId="0" xfId="571" applyNumberFormat="1" applyFont="1" applyFill="1" applyBorder="1" applyAlignment="1" applyProtection="1">
      <alignment horizontal="center"/>
    </xf>
    <xf numFmtId="0" fontId="165" fillId="0" borderId="3" xfId="571" applyNumberFormat="1" applyFont="1" applyFill="1" applyBorder="1" applyAlignment="1" applyProtection="1">
      <alignment horizontal="center"/>
    </xf>
    <xf numFmtId="3" fontId="165" fillId="0" borderId="3" xfId="571" applyNumberFormat="1" applyFont="1" applyFill="1" applyBorder="1" applyAlignment="1" applyProtection="1">
      <alignment horizontal="center"/>
    </xf>
    <xf numFmtId="0" fontId="167" fillId="0" borderId="10" xfId="571" applyNumberFormat="1" applyFont="1" applyFill="1" applyBorder="1" applyAlignment="1" applyProtection="1">
      <alignment horizontal="center" vertical="center"/>
    </xf>
    <xf numFmtId="0" fontId="167" fillId="0" borderId="11" xfId="571" applyNumberFormat="1" applyFont="1" applyFill="1" applyBorder="1" applyAlignment="1" applyProtection="1">
      <alignment horizontal="center" vertical="center"/>
    </xf>
    <xf numFmtId="3" fontId="167" fillId="0" borderId="11" xfId="571" applyNumberFormat="1" applyFont="1" applyFill="1" applyBorder="1" applyAlignment="1" applyProtection="1">
      <alignment horizontal="center"/>
    </xf>
    <xf numFmtId="0" fontId="35" fillId="0" borderId="0" xfId="521" applyFont="1" applyBorder="1" applyAlignment="1">
      <alignment horizontal="center" vertical="center"/>
    </xf>
    <xf numFmtId="188" fontId="26" fillId="0" borderId="0" xfId="521" applyNumberFormat="1" applyFont="1"/>
    <xf numFmtId="0" fontId="208" fillId="0" borderId="5" xfId="522" applyFont="1" applyBorder="1" applyAlignment="1">
      <alignment vertical="center"/>
    </xf>
    <xf numFmtId="0" fontId="171" fillId="0" borderId="4" xfId="572" applyFont="1" applyBorder="1" applyAlignment="1">
      <alignment horizontal="center" vertical="center"/>
    </xf>
    <xf numFmtId="0" fontId="63" fillId="0" borderId="9" xfId="572" applyFont="1" applyBorder="1" applyAlignment="1">
      <alignment vertical="center"/>
    </xf>
    <xf numFmtId="0" fontId="63" fillId="0" borderId="55" xfId="572" applyFont="1" applyBorder="1" applyAlignment="1">
      <alignment vertical="center"/>
    </xf>
    <xf numFmtId="0" fontId="63" fillId="0" borderId="11" xfId="572" applyFont="1" applyBorder="1" applyAlignment="1">
      <alignment horizontal="center" vertical="center"/>
    </xf>
    <xf numFmtId="0" fontId="164" fillId="0" borderId="6" xfId="572" applyFont="1" applyBorder="1" applyAlignment="1"/>
    <xf numFmtId="0" fontId="161" fillId="0" borderId="0" xfId="572" applyFont="1" applyFill="1" applyBorder="1" applyAlignment="1"/>
    <xf numFmtId="0" fontId="161" fillId="0" borderId="57" xfId="572" applyFont="1" applyFill="1" applyBorder="1" applyAlignment="1"/>
    <xf numFmtId="0" fontId="155" fillId="0" borderId="7" xfId="573" applyFont="1" applyFill="1" applyBorder="1" applyAlignment="1"/>
    <xf numFmtId="3" fontId="155" fillId="0" borderId="3" xfId="573" applyNumberFormat="1" applyFont="1" applyFill="1" applyBorder="1" applyAlignment="1">
      <alignment horizontal="center"/>
    </xf>
    <xf numFmtId="0" fontId="161" fillId="0" borderId="0" xfId="572" applyFont="1" applyBorder="1"/>
    <xf numFmtId="0" fontId="155" fillId="0" borderId="0" xfId="573" applyFont="1" applyFill="1" applyBorder="1" applyAlignment="1">
      <alignment wrapText="1"/>
    </xf>
    <xf numFmtId="3" fontId="155" fillId="0" borderId="0" xfId="573" applyNumberFormat="1" applyFont="1" applyFill="1" applyBorder="1" applyAlignment="1">
      <alignment horizontal="center" wrapText="1"/>
    </xf>
    <xf numFmtId="0" fontId="62" fillId="0" borderId="0" xfId="574" applyFont="1" applyAlignment="1">
      <alignment horizontal="center"/>
    </xf>
    <xf numFmtId="0" fontId="62" fillId="0" borderId="0" xfId="574" applyFont="1"/>
    <xf numFmtId="0" fontId="174" fillId="0" borderId="0" xfId="574" applyFont="1" applyAlignment="1">
      <alignment horizontal="center"/>
    </xf>
    <xf numFmtId="0" fontId="171" fillId="0" borderId="0" xfId="574" applyFont="1" applyAlignment="1">
      <alignment horizontal="right"/>
    </xf>
    <xf numFmtId="0" fontId="63" fillId="0" borderId="11" xfId="574" applyFont="1" applyBorder="1" applyAlignment="1">
      <alignment horizontal="center" vertical="center"/>
    </xf>
    <xf numFmtId="0" fontId="63" fillId="0" borderId="1" xfId="574" applyFont="1" applyBorder="1" applyAlignment="1">
      <alignment horizontal="left" vertical="center" indent="1"/>
    </xf>
    <xf numFmtId="0" fontId="62" fillId="0" borderId="1" xfId="574" applyFont="1" applyBorder="1" applyAlignment="1">
      <alignment vertical="center"/>
    </xf>
    <xf numFmtId="0" fontId="62" fillId="0" borderId="5" xfId="574" applyFont="1" applyBorder="1" applyAlignment="1">
      <alignment horizontal="left" vertical="center" indent="2"/>
    </xf>
    <xf numFmtId="3" fontId="62" fillId="0" borderId="5" xfId="574" applyNumberFormat="1" applyFont="1" applyBorder="1" applyAlignment="1">
      <alignment horizontal="center" vertical="center"/>
    </xf>
    <xf numFmtId="0" fontId="63" fillId="0" borderId="5" xfId="574" applyFont="1" applyBorder="1" applyAlignment="1">
      <alignment horizontal="left" vertical="center" indent="1"/>
    </xf>
    <xf numFmtId="0" fontId="62" fillId="0" borderId="5" xfId="574" applyFont="1" applyBorder="1" applyAlignment="1">
      <alignment horizontal="center" vertical="center"/>
    </xf>
    <xf numFmtId="0" fontId="26" fillId="0" borderId="0" xfId="574" applyFont="1"/>
    <xf numFmtId="0" fontId="62" fillId="0" borderId="3" xfId="574" applyFont="1" applyBorder="1" applyAlignment="1">
      <alignment horizontal="left" vertical="center" indent="2"/>
    </xf>
    <xf numFmtId="3" fontId="62" fillId="0" borderId="3" xfId="574" applyNumberFormat="1" applyFont="1" applyBorder="1" applyAlignment="1">
      <alignment horizontal="center" vertical="center"/>
    </xf>
    <xf numFmtId="0" fontId="62" fillId="0" borderId="0" xfId="574" applyFont="1" applyFill="1" applyBorder="1" applyAlignment="1"/>
    <xf numFmtId="0" fontId="127" fillId="0" borderId="0" xfId="574" applyFont="1" applyFill="1" applyBorder="1" applyAlignment="1"/>
    <xf numFmtId="0" fontId="174" fillId="0" borderId="0" xfId="574" applyFont="1" applyFill="1" applyBorder="1" applyAlignment="1"/>
    <xf numFmtId="0" fontId="62" fillId="0" borderId="0" xfId="573" applyFont="1" applyFill="1"/>
    <xf numFmtId="0" fontId="62" fillId="0" borderId="0" xfId="573" applyFont="1"/>
    <xf numFmtId="0" fontId="23" fillId="0" borderId="0" xfId="573" applyFont="1" applyFill="1"/>
    <xf numFmtId="0" fontId="171" fillId="0" borderId="0" xfId="573" applyFont="1" applyFill="1" applyAlignment="1">
      <alignment horizontal="right"/>
    </xf>
    <xf numFmtId="0" fontId="22" fillId="0" borderId="9" xfId="573" applyFont="1" applyBorder="1" applyAlignment="1">
      <alignment horizontal="center" vertical="center"/>
    </xf>
    <xf numFmtId="0" fontId="63" fillId="0" borderId="11" xfId="573" applyFont="1" applyFill="1" applyBorder="1" applyAlignment="1">
      <alignment horizontal="center" vertical="center"/>
    </xf>
    <xf numFmtId="0" fontId="22" fillId="0" borderId="6" xfId="573" applyFont="1" applyBorder="1" applyAlignment="1">
      <alignment vertical="center"/>
    </xf>
    <xf numFmtId="3" fontId="62" fillId="0" borderId="5" xfId="573" applyNumberFormat="1" applyFont="1" applyFill="1" applyBorder="1" applyAlignment="1">
      <alignment horizontal="center"/>
    </xf>
    <xf numFmtId="3" fontId="62" fillId="0" borderId="0" xfId="573" applyNumberFormat="1" applyFont="1" applyFill="1"/>
    <xf numFmtId="3" fontId="62" fillId="0" borderId="0" xfId="573" applyNumberFormat="1" applyFont="1"/>
    <xf numFmtId="0" fontId="23" fillId="0" borderId="6" xfId="573" applyFont="1" applyFill="1" applyBorder="1" applyAlignment="1">
      <alignment horizontal="left" indent="3"/>
    </xf>
    <xf numFmtId="0" fontId="26" fillId="0" borderId="0" xfId="573" applyFont="1"/>
    <xf numFmtId="0" fontId="23" fillId="0" borderId="6" xfId="573" applyFont="1" applyFill="1" applyBorder="1" applyAlignment="1">
      <alignment horizontal="left" wrapText="1" indent="3"/>
    </xf>
    <xf numFmtId="0" fontId="22" fillId="0" borderId="6" xfId="573" applyFont="1" applyFill="1" applyBorder="1" applyAlignment="1">
      <alignment vertical="center"/>
    </xf>
    <xf numFmtId="0" fontId="19" fillId="0" borderId="6" xfId="573" applyFont="1" applyFill="1" applyBorder="1" applyAlignment="1">
      <alignment vertical="center"/>
    </xf>
    <xf numFmtId="3" fontId="23" fillId="0" borderId="5" xfId="573" applyNumberFormat="1" applyFont="1" applyFill="1" applyBorder="1" applyAlignment="1">
      <alignment horizontal="center"/>
    </xf>
    <xf numFmtId="0" fontId="17" fillId="0" borderId="0" xfId="573" applyFont="1"/>
    <xf numFmtId="0" fontId="26" fillId="0" borderId="0" xfId="573" applyFont="1" applyFill="1"/>
    <xf numFmtId="0" fontId="17" fillId="0" borderId="0" xfId="573" applyFont="1" applyFill="1"/>
    <xf numFmtId="41" fontId="25" fillId="0" borderId="168" xfId="532" applyNumberFormat="1" applyFont="1" applyBorder="1" applyAlignment="1">
      <alignment horizontal="right"/>
    </xf>
    <xf numFmtId="41" fontId="25" fillId="0" borderId="171" xfId="532" applyNumberFormat="1" applyFont="1" applyBorder="1" applyAlignment="1">
      <alignment horizontal="right"/>
    </xf>
    <xf numFmtId="41" fontId="25" fillId="0" borderId="160" xfId="532" applyNumberFormat="1" applyFont="1" applyBorder="1" applyAlignment="1">
      <alignment horizontal="right"/>
    </xf>
    <xf numFmtId="41" fontId="22" fillId="3" borderId="9" xfId="532" applyNumberFormat="1" applyFont="1" applyFill="1" applyBorder="1" applyAlignment="1">
      <alignment horizontal="left"/>
    </xf>
    <xf numFmtId="41" fontId="25" fillId="0" borderId="173" xfId="534" applyNumberFormat="1" applyFont="1" applyBorder="1" applyAlignment="1"/>
    <xf numFmtId="41" fontId="25" fillId="0" borderId="158" xfId="534" applyNumberFormat="1" applyFont="1" applyBorder="1" applyAlignment="1"/>
    <xf numFmtId="41" fontId="25" fillId="0" borderId="159" xfId="534" applyNumberFormat="1" applyFont="1" applyFill="1" applyBorder="1" applyAlignment="1"/>
    <xf numFmtId="41" fontId="25" fillId="0" borderId="167" xfId="534" applyNumberFormat="1" applyFont="1" applyBorder="1" applyAlignment="1"/>
    <xf numFmtId="41" fontId="25" fillId="0" borderId="159" xfId="534" applyNumberFormat="1" applyFont="1" applyBorder="1" applyAlignment="1"/>
    <xf numFmtId="0" fontId="108" fillId="3" borderId="0" xfId="499" applyFont="1" applyFill="1"/>
    <xf numFmtId="217" fontId="108" fillId="0" borderId="38" xfId="10" applyNumberFormat="1" applyFont="1" applyBorder="1" applyAlignment="1">
      <alignment horizontal="center"/>
    </xf>
    <xf numFmtId="217" fontId="108" fillId="0" borderId="39" xfId="10" applyNumberFormat="1" applyFont="1" applyBorder="1" applyAlignment="1">
      <alignment horizontal="center"/>
    </xf>
    <xf numFmtId="0" fontId="108" fillId="0" borderId="29" xfId="501" applyFont="1" applyBorder="1"/>
    <xf numFmtId="0" fontId="25" fillId="0" borderId="29" xfId="501" applyFont="1" applyBorder="1"/>
    <xf numFmtId="0" fontId="35" fillId="0" borderId="58" xfId="501" applyFont="1" applyBorder="1" applyAlignment="1">
      <alignment horizontal="center"/>
    </xf>
    <xf numFmtId="0" fontId="26" fillId="0" borderId="29" xfId="501" applyBorder="1" applyAlignment="1">
      <alignment horizontal="center"/>
    </xf>
    <xf numFmtId="0" fontId="108" fillId="0" borderId="29" xfId="501" applyFont="1" applyBorder="1" applyAlignment="1">
      <alignment wrapText="1"/>
    </xf>
    <xf numFmtId="0" fontId="26" fillId="0" borderId="33" xfId="10" applyFont="1" applyBorder="1"/>
    <xf numFmtId="185" fontId="35" fillId="3" borderId="0" xfId="10" applyNumberFormat="1" applyFont="1" applyFill="1"/>
    <xf numFmtId="167" fontId="120" fillId="0" borderId="6" xfId="0" applyNumberFormat="1" applyFont="1" applyBorder="1"/>
    <xf numFmtId="0" fontId="26" fillId="0" borderId="4" xfId="0" applyFont="1" applyBorder="1"/>
    <xf numFmtId="167" fontId="120" fillId="0" borderId="7" xfId="0" applyNumberFormat="1" applyFont="1" applyBorder="1"/>
    <xf numFmtId="0" fontId="25" fillId="0" borderId="0" xfId="10" applyFont="1" applyAlignment="1">
      <alignment horizontal="left" vertical="center"/>
    </xf>
    <xf numFmtId="0" fontId="121" fillId="0" borderId="0" xfId="10" applyFont="1" applyAlignment="1">
      <alignment horizontal="left"/>
    </xf>
    <xf numFmtId="0" fontId="123" fillId="0" borderId="0" xfId="10" applyFont="1"/>
    <xf numFmtId="0" fontId="111" fillId="0" borderId="0" xfId="10" applyFont="1"/>
    <xf numFmtId="0" fontId="120" fillId="0" borderId="111" xfId="10" quotePrefix="1" applyFont="1" applyBorder="1" applyAlignment="1">
      <alignment horizontal="right"/>
    </xf>
    <xf numFmtId="0" fontId="120" fillId="0" borderId="111" xfId="10" applyFont="1" applyBorder="1"/>
    <xf numFmtId="0" fontId="121" fillId="0" borderId="105" xfId="10" applyFont="1" applyBorder="1"/>
    <xf numFmtId="0" fontId="121" fillId="0" borderId="103" xfId="10" applyFont="1" applyBorder="1"/>
    <xf numFmtId="0" fontId="121" fillId="0" borderId="0" xfId="10" applyFont="1" applyAlignment="1">
      <alignment horizontal="left" vertical="center"/>
    </xf>
    <xf numFmtId="0" fontId="19" fillId="0" borderId="0" xfId="207" applyFont="1"/>
    <xf numFmtId="0" fontId="21" fillId="0" borderId="0" xfId="207" applyFont="1"/>
    <xf numFmtId="0" fontId="105" fillId="0" borderId="0" xfId="207" applyFont="1" applyAlignment="1">
      <alignment horizontal="right"/>
    </xf>
    <xf numFmtId="0" fontId="26" fillId="0" borderId="0" xfId="207" applyFont="1"/>
    <xf numFmtId="0" fontId="29" fillId="0" borderId="0" xfId="207" applyFont="1" applyAlignment="1">
      <alignment horizontal="right"/>
    </xf>
    <xf numFmtId="3" fontId="19" fillId="0" borderId="117" xfId="207" applyNumberFormat="1" applyFont="1" applyBorder="1" applyAlignment="1">
      <alignment horizontal="left"/>
    </xf>
    <xf numFmtId="0" fontId="142" fillId="0" borderId="11" xfId="207" quotePrefix="1" applyFont="1" applyBorder="1" applyAlignment="1">
      <alignment horizontal="center"/>
    </xf>
    <xf numFmtId="3" fontId="22" fillId="0" borderId="118" xfId="207" applyNumberFormat="1" applyFont="1" applyBorder="1" applyAlignment="1">
      <alignment horizontal="left"/>
    </xf>
    <xf numFmtId="3" fontId="142" fillId="0" borderId="1" xfId="207" quotePrefix="1" applyNumberFormat="1" applyFont="1" applyBorder="1" applyAlignment="1">
      <alignment horizontal="center"/>
    </xf>
    <xf numFmtId="3" fontId="142" fillId="0" borderId="41" xfId="207" quotePrefix="1" applyNumberFormat="1" applyFont="1" applyBorder="1" applyAlignment="1">
      <alignment horizontal="center"/>
    </xf>
    <xf numFmtId="3" fontId="22" fillId="0" borderId="118" xfId="502" applyNumberFormat="1" applyFont="1" applyBorder="1" applyProtection="1">
      <protection hidden="1"/>
    </xf>
    <xf numFmtId="3" fontId="23" fillId="0" borderId="118" xfId="502" applyNumberFormat="1" applyFont="1" applyBorder="1" applyProtection="1">
      <protection hidden="1"/>
    </xf>
    <xf numFmtId="3" fontId="29" fillId="0" borderId="118" xfId="502" applyNumberFormat="1" applyFont="1" applyBorder="1" applyProtection="1">
      <protection hidden="1"/>
    </xf>
    <xf numFmtId="3" fontId="23" fillId="0" borderId="119" xfId="502" applyNumberFormat="1" applyFont="1" applyBorder="1" applyProtection="1">
      <protection hidden="1"/>
    </xf>
    <xf numFmtId="3" fontId="29" fillId="0" borderId="0" xfId="502" applyNumberFormat="1" applyFont="1" applyProtection="1">
      <protection hidden="1"/>
    </xf>
    <xf numFmtId="3" fontId="22" fillId="0" borderId="9" xfId="207" applyNumberFormat="1" applyFont="1" applyBorder="1" applyAlignment="1">
      <alignment horizontal="left" vertical="center"/>
    </xf>
    <xf numFmtId="0" fontId="142" fillId="0" borderId="11" xfId="207" quotePrefix="1" applyFont="1" applyBorder="1" applyAlignment="1">
      <alignment horizontal="center" vertical="center"/>
    </xf>
    <xf numFmtId="0" fontId="142" fillId="0" borderId="55" xfId="207" quotePrefix="1" applyFont="1" applyBorder="1" applyAlignment="1">
      <alignment horizontal="center"/>
    </xf>
    <xf numFmtId="3" fontId="22" fillId="0" borderId="6" xfId="502" applyNumberFormat="1" applyFont="1" applyBorder="1" applyProtection="1">
      <protection hidden="1"/>
    </xf>
    <xf numFmtId="3" fontId="23" fillId="0" borderId="6" xfId="502" applyNumberFormat="1" applyFont="1" applyBorder="1" applyProtection="1">
      <protection hidden="1"/>
    </xf>
    <xf numFmtId="3" fontId="23" fillId="0" borderId="6" xfId="502" applyNumberFormat="1" applyFont="1" applyBorder="1" applyAlignment="1" applyProtection="1">
      <alignment wrapText="1"/>
      <protection hidden="1"/>
    </xf>
    <xf numFmtId="3" fontId="23" fillId="0" borderId="7" xfId="502" applyNumberFormat="1" applyFont="1" applyBorder="1" applyProtection="1">
      <protection hidden="1"/>
    </xf>
    <xf numFmtId="3" fontId="22" fillId="0" borderId="8" xfId="207" applyNumberFormat="1" applyFont="1" applyBorder="1" applyAlignment="1">
      <alignment horizontal="left"/>
    </xf>
    <xf numFmtId="3" fontId="29" fillId="0" borderId="7" xfId="502" applyNumberFormat="1" applyFont="1" applyBorder="1" applyProtection="1">
      <protection hidden="1"/>
    </xf>
    <xf numFmtId="3" fontId="22" fillId="0" borderId="9" xfId="207" applyNumberFormat="1" applyFont="1" applyBorder="1" applyAlignment="1">
      <alignment horizontal="left"/>
    </xf>
    <xf numFmtId="3" fontId="22" fillId="0" borderId="7" xfId="207" applyNumberFormat="1" applyFont="1" applyBorder="1" applyAlignment="1">
      <alignment horizontal="left"/>
    </xf>
    <xf numFmtId="3" fontId="22" fillId="0" borderId="9" xfId="502" applyNumberFormat="1" applyFont="1" applyBorder="1" applyProtection="1">
      <protection hidden="1"/>
    </xf>
    <xf numFmtId="3" fontId="22" fillId="0" borderId="7" xfId="502" applyNumberFormat="1" applyFont="1" applyBorder="1" applyProtection="1">
      <protection hidden="1"/>
    </xf>
    <xf numFmtId="0" fontId="23" fillId="0" borderId="0" xfId="207" applyFont="1" applyAlignment="1">
      <alignment horizontal="left" wrapText="1"/>
    </xf>
    <xf numFmtId="199" fontId="22" fillId="0" borderId="0" xfId="207" applyNumberFormat="1" applyFont="1"/>
    <xf numFmtId="199" fontId="176" fillId="0" borderId="0" xfId="207" applyNumberFormat="1" applyFont="1"/>
    <xf numFmtId="0" fontId="105" fillId="0" borderId="0" xfId="207" applyFont="1"/>
    <xf numFmtId="0" fontId="23" fillId="0" borderId="0" xfId="207" applyFont="1" applyAlignment="1">
      <alignment horizontal="left"/>
    </xf>
    <xf numFmtId="0" fontId="23" fillId="0" borderId="0" xfId="207" applyFont="1"/>
    <xf numFmtId="218" fontId="127" fillId="0" borderId="0" xfId="415" applyNumberFormat="1" applyFont="1"/>
    <xf numFmtId="218" fontId="127" fillId="0" borderId="127" xfId="415" applyNumberFormat="1" applyFont="1" applyBorder="1"/>
    <xf numFmtId="218" fontId="127" fillId="0" borderId="123" xfId="415" applyNumberFormat="1" applyFont="1" applyBorder="1"/>
    <xf numFmtId="218" fontId="127" fillId="0" borderId="28" xfId="415" applyNumberFormat="1" applyFont="1" applyBorder="1"/>
    <xf numFmtId="218" fontId="127" fillId="0" borderId="131" xfId="415" applyNumberFormat="1" applyFont="1" applyBorder="1"/>
    <xf numFmtId="218" fontId="127" fillId="0" borderId="27" xfId="415" applyNumberFormat="1" applyFont="1" applyBorder="1"/>
    <xf numFmtId="218" fontId="127" fillId="0" borderId="127" xfId="0" applyNumberFormat="1" applyFont="1" applyBorder="1"/>
    <xf numFmtId="218" fontId="127" fillId="0" borderId="131" xfId="0" applyNumberFormat="1" applyFont="1" applyBorder="1"/>
    <xf numFmtId="3" fontId="171" fillId="0" borderId="12" xfId="503" applyNumberFormat="1" applyFont="1" applyBorder="1"/>
    <xf numFmtId="3" fontId="174" fillId="0" borderId="26" xfId="503" applyNumberFormat="1" applyFont="1" applyBorder="1" applyAlignment="1">
      <alignment horizontal="left"/>
    </xf>
    <xf numFmtId="3" fontId="174" fillId="0" borderId="26" xfId="503" applyNumberFormat="1" applyFont="1" applyBorder="1"/>
    <xf numFmtId="3" fontId="174" fillId="0" borderId="16" xfId="503" applyNumberFormat="1" applyFont="1" applyBorder="1"/>
    <xf numFmtId="222" fontId="120" fillId="0" borderId="0" xfId="10" applyNumberFormat="1" applyFont="1"/>
    <xf numFmtId="0" fontId="113" fillId="0" borderId="0" xfId="10" applyFont="1"/>
    <xf numFmtId="0" fontId="39" fillId="0" borderId="0" xfId="10" applyFont="1"/>
    <xf numFmtId="197" fontId="119" fillId="0" borderId="0" xfId="10" applyNumberFormat="1" applyFont="1"/>
    <xf numFmtId="0" fontId="123" fillId="0" borderId="0" xfId="10" applyFont="1" applyAlignment="1">
      <alignment horizontal="right"/>
    </xf>
    <xf numFmtId="1" fontId="131" fillId="0" borderId="120" xfId="10" applyNumberFormat="1" applyFont="1" applyBorder="1" applyAlignment="1">
      <alignment horizontal="center" vertical="center"/>
    </xf>
    <xf numFmtId="1" fontId="131" fillId="0" borderId="122" xfId="10" applyNumberFormat="1" applyFont="1" applyBorder="1" applyAlignment="1">
      <alignment horizontal="center" vertical="center"/>
    </xf>
    <xf numFmtId="0" fontId="120" fillId="0" borderId="110" xfId="10" applyFont="1" applyBorder="1"/>
    <xf numFmtId="197" fontId="120" fillId="0" borderId="127" xfId="10" applyNumberFormat="1" applyFont="1" applyBorder="1"/>
    <xf numFmtId="180" fontId="120" fillId="0" borderId="127" xfId="10" applyNumberFormat="1" applyFont="1" applyBorder="1"/>
    <xf numFmtId="180" fontId="131" fillId="0" borderId="127" xfId="10" applyNumberFormat="1" applyFont="1" applyBorder="1"/>
    <xf numFmtId="180" fontId="26" fillId="0" borderId="127" xfId="10" applyNumberFormat="1" applyFont="1" applyBorder="1"/>
    <xf numFmtId="180" fontId="120" fillId="0" borderId="127" xfId="10" applyNumberFormat="1" applyFont="1" applyBorder="1" applyAlignment="1">
      <alignment horizontal="center"/>
    </xf>
    <xf numFmtId="0" fontId="127" fillId="0" borderId="17" xfId="10" applyFont="1" applyBorder="1"/>
    <xf numFmtId="0" fontId="127" fillId="0" borderId="20" xfId="10" applyFont="1" applyBorder="1"/>
    <xf numFmtId="0" fontId="122" fillId="0" borderId="20" xfId="10" applyFont="1" applyBorder="1"/>
    <xf numFmtId="180" fontId="131" fillId="0" borderId="303" xfId="10" applyNumberFormat="1" applyFont="1" applyBorder="1"/>
    <xf numFmtId="1" fontId="19" fillId="0" borderId="0" xfId="10" applyNumberFormat="1" applyFont="1" applyAlignment="1">
      <alignment horizontal="right"/>
    </xf>
    <xf numFmtId="0" fontId="22" fillId="0" borderId="41" xfId="211" quotePrefix="1" applyFont="1" applyBorder="1" applyAlignment="1">
      <alignment horizontal="left" vertical="center"/>
    </xf>
    <xf numFmtId="0" fontId="35" fillId="0" borderId="0" xfId="211" applyFont="1">
      <alignment horizontal="left" vertical="top" wrapText="1"/>
    </xf>
    <xf numFmtId="0" fontId="26" fillId="0" borderId="0" xfId="211" applyFont="1">
      <alignment horizontal="left" vertical="top" wrapText="1"/>
    </xf>
    <xf numFmtId="0" fontId="35" fillId="0" borderId="8" xfId="211" applyFont="1" applyBorder="1" applyAlignment="1">
      <alignment horizontal="center"/>
    </xf>
    <xf numFmtId="1" fontId="35" fillId="0" borderId="1" xfId="211" applyNumberFormat="1" applyFont="1" applyBorder="1" applyAlignment="1">
      <alignment horizontal="center"/>
    </xf>
    <xf numFmtId="0" fontId="35" fillId="0" borderId="10" xfId="211" applyFont="1" applyBorder="1" applyAlignment="1">
      <alignment horizontal="right" indent="1"/>
    </xf>
    <xf numFmtId="0" fontId="35" fillId="0" borderId="10" xfId="0" applyFont="1" applyBorder="1" applyAlignment="1">
      <alignment horizontal="right" indent="1"/>
    </xf>
    <xf numFmtId="0" fontId="35" fillId="0" borderId="55" xfId="0" applyFont="1" applyBorder="1" applyAlignment="1">
      <alignment horizontal="right" indent="1"/>
    </xf>
    <xf numFmtId="0" fontId="35" fillId="0" borderId="6" xfId="211" quotePrefix="1" applyFont="1" applyBorder="1" applyAlignment="1">
      <alignment horizontal="left"/>
    </xf>
    <xf numFmtId="3" fontId="35" fillId="0" borderId="5" xfId="211" applyNumberFormat="1" applyFont="1" applyBorder="1" applyAlignment="1">
      <alignment horizontal="center"/>
    </xf>
    <xf numFmtId="166" fontId="35" fillId="0" borderId="0" xfId="211" applyNumberFormat="1" applyFont="1" applyAlignment="1"/>
    <xf numFmtId="166" fontId="35" fillId="0" borderId="2" xfId="0" applyNumberFormat="1" applyFont="1" applyBorder="1"/>
    <xf numFmtId="166" fontId="35" fillId="0" borderId="56" xfId="0" applyNumberFormat="1" applyFont="1" applyBorder="1"/>
    <xf numFmtId="3" fontId="35" fillId="0" borderId="6" xfId="211" quotePrefix="1" applyNumberFormat="1" applyFont="1" applyBorder="1" applyAlignment="1">
      <alignment horizontal="left"/>
    </xf>
    <xf numFmtId="166" fontId="35" fillId="0" borderId="0" xfId="0" applyNumberFormat="1" applyFont="1"/>
    <xf numFmtId="166" fontId="35" fillId="0" borderId="41" xfId="0" applyNumberFormat="1" applyFont="1" applyBorder="1"/>
    <xf numFmtId="0" fontId="35" fillId="0" borderId="6" xfId="211" quotePrefix="1" applyFont="1" applyBorder="1" applyAlignment="1">
      <alignment horizontal="left" wrapText="1"/>
    </xf>
    <xf numFmtId="179" fontId="26" fillId="0" borderId="0" xfId="211" applyNumberFormat="1" applyFont="1">
      <alignment horizontal="left" vertical="top" wrapText="1"/>
    </xf>
    <xf numFmtId="0" fontId="26" fillId="0" borderId="6" xfId="211" applyFont="1" applyBorder="1" applyAlignment="1"/>
    <xf numFmtId="166" fontId="26" fillId="0" borderId="0" xfId="211" applyNumberFormat="1" applyFont="1" applyAlignment="1"/>
    <xf numFmtId="166" fontId="26" fillId="0" borderId="0" xfId="0" applyNumberFormat="1" applyFont="1"/>
    <xf numFmtId="166" fontId="26" fillId="0" borderId="41" xfId="0" applyNumberFormat="1" applyFont="1" applyBorder="1"/>
    <xf numFmtId="0" fontId="26" fillId="0" borderId="6" xfId="211" applyFont="1" applyBorder="1" applyAlignment="1">
      <alignment horizontal="left"/>
    </xf>
    <xf numFmtId="3" fontId="26" fillId="0" borderId="6" xfId="211" applyNumberFormat="1" applyFont="1" applyBorder="1" applyAlignment="1">
      <alignment horizontal="left"/>
    </xf>
    <xf numFmtId="166" fontId="26" fillId="0" borderId="0" xfId="211" applyNumberFormat="1" applyFont="1">
      <alignment horizontal="left" vertical="top" wrapText="1"/>
    </xf>
    <xf numFmtId="0" fontId="26" fillId="0" borderId="7" xfId="211" applyFont="1" applyBorder="1" applyAlignment="1">
      <alignment horizontal="left"/>
    </xf>
    <xf numFmtId="3" fontId="35" fillId="0" borderId="3" xfId="211" applyNumberFormat="1" applyFont="1" applyBorder="1" applyAlignment="1">
      <alignment horizontal="center"/>
    </xf>
    <xf numFmtId="166" fontId="26" fillId="0" borderId="4" xfId="211" applyNumberFormat="1" applyFont="1" applyBorder="1" applyAlignment="1"/>
    <xf numFmtId="166" fontId="26" fillId="0" borderId="4" xfId="0" applyNumberFormat="1" applyFont="1" applyBorder="1"/>
    <xf numFmtId="166" fontId="26" fillId="0" borderId="57" xfId="0" applyNumberFormat="1" applyFont="1" applyBorder="1"/>
    <xf numFmtId="0" fontId="139" fillId="0" borderId="0" xfId="211" applyFont="1" applyAlignment="1">
      <alignment horizontal="left"/>
    </xf>
    <xf numFmtId="0" fontId="112" fillId="0" borderId="0" xfId="211" applyFont="1">
      <alignment horizontal="left" vertical="top" wrapText="1"/>
    </xf>
    <xf numFmtId="166" fontId="37" fillId="0" borderId="0" xfId="211" applyNumberFormat="1" applyFont="1">
      <alignment horizontal="left" vertical="top" wrapText="1"/>
    </xf>
    <xf numFmtId="0" fontId="37" fillId="0" borderId="0" xfId="211" applyFont="1">
      <alignment horizontal="left" vertical="top" wrapText="1"/>
    </xf>
    <xf numFmtId="0" fontId="139" fillId="0" borderId="0" xfId="211" applyFont="1" applyAlignment="1">
      <alignment wrapText="1"/>
    </xf>
    <xf numFmtId="0" fontId="22" fillId="0" borderId="0" xfId="211" quotePrefix="1" applyFont="1" applyAlignment="1">
      <alignment horizontal="left" vertical="center"/>
    </xf>
    <xf numFmtId="0" fontId="35" fillId="0" borderId="1" xfId="211" applyFont="1" applyBorder="1">
      <alignment horizontal="left" vertical="top" wrapText="1"/>
    </xf>
    <xf numFmtId="0" fontId="35" fillId="0" borderId="55" xfId="211" applyFont="1" applyBorder="1" applyAlignment="1">
      <alignment horizontal="right" indent="1"/>
    </xf>
    <xf numFmtId="0" fontId="35" fillId="0" borderId="5" xfId="211" applyFont="1" applyBorder="1">
      <alignment horizontal="left" vertical="top" wrapText="1"/>
    </xf>
    <xf numFmtId="1" fontId="26" fillId="0" borderId="0" xfId="211" applyNumberFormat="1" applyFont="1" applyAlignment="1">
      <alignment horizontal="center" vertical="center"/>
    </xf>
    <xf numFmtId="1" fontId="26" fillId="0" borderId="2" xfId="211" applyNumberFormat="1" applyFont="1" applyBorder="1" applyAlignment="1">
      <alignment horizontal="center" vertical="center"/>
    </xf>
    <xf numFmtId="1" fontId="26" fillId="0" borderId="56" xfId="211" applyNumberFormat="1" applyFont="1" applyBorder="1" applyAlignment="1">
      <alignment horizontal="center" vertical="center"/>
    </xf>
    <xf numFmtId="0" fontId="35" fillId="0" borderId="5" xfId="211" applyFont="1" applyBorder="1" applyAlignment="1">
      <alignment horizontal="left"/>
    </xf>
    <xf numFmtId="0" fontId="26" fillId="0" borderId="41" xfId="211" applyFont="1" applyBorder="1">
      <alignment horizontal="left" vertical="top" wrapText="1"/>
    </xf>
    <xf numFmtId="0" fontId="26" fillId="0" borderId="5" xfId="211" applyFont="1" applyBorder="1" applyAlignment="1">
      <alignment horizontal="left"/>
    </xf>
    <xf numFmtId="223" fontId="26" fillId="0" borderId="0" xfId="211" applyNumberFormat="1" applyFont="1" applyAlignment="1">
      <alignment horizontal="center"/>
    </xf>
    <xf numFmtId="223" fontId="26" fillId="0" borderId="0" xfId="0" applyNumberFormat="1" applyFont="1" applyAlignment="1">
      <alignment horizontal="center"/>
    </xf>
    <xf numFmtId="0" fontId="26" fillId="0" borderId="41" xfId="0" applyFont="1" applyBorder="1" applyAlignment="1">
      <alignment horizontal="center"/>
    </xf>
    <xf numFmtId="0" fontId="105" fillId="0" borderId="5" xfId="211" applyFont="1" applyBorder="1" applyAlignment="1">
      <alignment horizontal="left"/>
    </xf>
    <xf numFmtId="223" fontId="105" fillId="0" borderId="0" xfId="211" applyNumberFormat="1" applyFont="1" applyAlignment="1">
      <alignment horizontal="center"/>
    </xf>
    <xf numFmtId="223" fontId="105" fillId="0" borderId="0" xfId="0" applyNumberFormat="1" applyFont="1" applyAlignment="1">
      <alignment horizontal="center"/>
    </xf>
    <xf numFmtId="0" fontId="105" fillId="0" borderId="41" xfId="0" applyFont="1" applyBorder="1" applyAlignment="1">
      <alignment horizontal="center"/>
    </xf>
    <xf numFmtId="0" fontId="105" fillId="0" borderId="0" xfId="211" applyFont="1">
      <alignment horizontal="left" vertical="top" wrapText="1"/>
    </xf>
    <xf numFmtId="179" fontId="26" fillId="0" borderId="0" xfId="211" applyNumberFormat="1" applyFont="1" applyAlignment="1">
      <alignment horizontal="center"/>
    </xf>
    <xf numFmtId="0" fontId="26" fillId="0" borderId="5" xfId="211" quotePrefix="1" applyFont="1" applyBorder="1" applyAlignment="1">
      <alignment horizontal="left"/>
    </xf>
    <xf numFmtId="179" fontId="26" fillId="0" borderId="0" xfId="0" applyNumberFormat="1" applyFont="1" applyAlignment="1">
      <alignment horizontal="center"/>
    </xf>
    <xf numFmtId="179" fontId="105" fillId="0" borderId="0" xfId="211" applyNumberFormat="1" applyFont="1" applyAlignment="1">
      <alignment horizontal="center"/>
    </xf>
    <xf numFmtId="179" fontId="105" fillId="0" borderId="0" xfId="0" applyNumberFormat="1" applyFont="1" applyAlignment="1">
      <alignment horizontal="center"/>
    </xf>
    <xf numFmtId="0" fontId="25" fillId="0" borderId="5" xfId="211" applyFont="1" applyBorder="1" applyAlignment="1">
      <alignment horizontal="center"/>
    </xf>
    <xf numFmtId="0" fontId="26" fillId="0" borderId="3" xfId="211" applyFont="1" applyBorder="1" applyAlignment="1">
      <alignment horizontal="left"/>
    </xf>
    <xf numFmtId="179" fontId="26" fillId="0" borderId="4" xfId="211" applyNumberFormat="1" applyFont="1" applyBorder="1" applyAlignment="1">
      <alignment horizontal="center"/>
    </xf>
    <xf numFmtId="0" fontId="25" fillId="0" borderId="0" xfId="211" applyFont="1">
      <alignment horizontal="left" vertical="top" wrapText="1"/>
    </xf>
    <xf numFmtId="0" fontId="108" fillId="0" borderId="4" xfId="211" applyFont="1" applyBorder="1">
      <alignment horizontal="left" vertical="top" wrapText="1"/>
    </xf>
    <xf numFmtId="0" fontId="25" fillId="0" borderId="4" xfId="211" applyFont="1" applyBorder="1">
      <alignment horizontal="left" vertical="top" wrapText="1"/>
    </xf>
    <xf numFmtId="0" fontId="108" fillId="0" borderId="1" xfId="211" applyFont="1" applyBorder="1" applyAlignment="1">
      <alignment horizontal="center"/>
    </xf>
    <xf numFmtId="0" fontId="108" fillId="0" borderId="10" xfId="211" applyFont="1" applyBorder="1" applyAlignment="1">
      <alignment horizontal="right" indent="1"/>
    </xf>
    <xf numFmtId="0" fontId="108" fillId="0" borderId="10" xfId="0" applyFont="1" applyBorder="1" applyAlignment="1">
      <alignment horizontal="right" indent="1"/>
    </xf>
    <xf numFmtId="0" fontId="108" fillId="0" borderId="55" xfId="0" applyFont="1" applyBorder="1" applyAlignment="1">
      <alignment horizontal="right" indent="1"/>
    </xf>
    <xf numFmtId="0" fontId="108" fillId="0" borderId="5" xfId="211" applyFont="1" applyBorder="1" applyAlignment="1">
      <alignment horizontal="left"/>
    </xf>
    <xf numFmtId="166" fontId="108" fillId="0" borderId="0" xfId="211" applyNumberFormat="1" applyFont="1" applyAlignment="1"/>
    <xf numFmtId="166" fontId="108" fillId="0" borderId="2" xfId="211" applyNumberFormat="1" applyFont="1" applyBorder="1" applyAlignment="1"/>
    <xf numFmtId="166" fontId="108" fillId="0" borderId="2" xfId="0" applyNumberFormat="1" applyFont="1" applyBorder="1"/>
    <xf numFmtId="166" fontId="108" fillId="0" borderId="56" xfId="0" applyNumberFormat="1" applyFont="1" applyBorder="1"/>
    <xf numFmtId="0" fontId="25" fillId="0" borderId="5" xfId="211" applyFont="1" applyBorder="1" applyAlignment="1">
      <alignment horizontal="left"/>
    </xf>
    <xf numFmtId="166" fontId="25" fillId="0" borderId="0" xfId="211" applyNumberFormat="1" applyFont="1" applyAlignment="1"/>
    <xf numFmtId="166" fontId="25" fillId="0" borderId="0" xfId="0" applyNumberFormat="1" applyFont="1"/>
    <xf numFmtId="166" fontId="25" fillId="0" borderId="41" xfId="0" applyNumberFormat="1" applyFont="1" applyBorder="1"/>
    <xf numFmtId="166" fontId="108" fillId="0" borderId="0" xfId="0" applyNumberFormat="1" applyFont="1"/>
    <xf numFmtId="166" fontId="108" fillId="0" borderId="41" xfId="0" applyNumberFormat="1" applyFont="1" applyBorder="1"/>
    <xf numFmtId="0" fontId="25" fillId="0" borderId="0" xfId="211" applyFont="1" applyAlignment="1">
      <alignment horizontal="center" vertical="top" wrapText="1"/>
    </xf>
    <xf numFmtId="0" fontId="108" fillId="0" borderId="5" xfId="211" quotePrefix="1" applyFont="1" applyBorder="1" applyAlignment="1">
      <alignment horizontal="left" wrapText="1"/>
    </xf>
    <xf numFmtId="0" fontId="108" fillId="0" borderId="5" xfId="211" quotePrefix="1" applyFont="1" applyBorder="1" applyAlignment="1">
      <alignment horizontal="left"/>
    </xf>
    <xf numFmtId="0" fontId="108" fillId="0" borderId="0" xfId="211" applyFont="1">
      <alignment horizontal="left" vertical="top" wrapText="1"/>
    </xf>
    <xf numFmtId="0" fontId="25" fillId="0" borderId="5" xfId="211" quotePrefix="1" applyFont="1" applyBorder="1" applyAlignment="1">
      <alignment horizontal="left" wrapText="1"/>
    </xf>
    <xf numFmtId="0" fontId="25" fillId="0" borderId="5" xfId="211" quotePrefix="1" applyFont="1" applyBorder="1" applyAlignment="1">
      <alignment horizontal="left"/>
    </xf>
    <xf numFmtId="0" fontId="108" fillId="0" borderId="5" xfId="211" quotePrefix="1" applyFont="1" applyBorder="1" applyAlignment="1">
      <alignment wrapText="1"/>
    </xf>
    <xf numFmtId="0" fontId="108" fillId="0" borderId="5" xfId="211" applyFont="1" applyBorder="1" applyAlignment="1">
      <alignment wrapText="1"/>
    </xf>
    <xf numFmtId="0" fontId="108" fillId="0" borderId="5" xfId="211" applyFont="1" applyBorder="1" applyAlignment="1">
      <alignment horizontal="left" wrapText="1"/>
    </xf>
    <xf numFmtId="0" fontId="108" fillId="0" borderId="11" xfId="211" quotePrefix="1" applyFont="1" applyBorder="1" applyAlignment="1">
      <alignment horizontal="left"/>
    </xf>
    <xf numFmtId="166" fontId="108" fillId="0" borderId="10" xfId="211" applyNumberFormat="1" applyFont="1" applyBorder="1" applyAlignment="1"/>
    <xf numFmtId="166" fontId="108" fillId="0" borderId="10" xfId="0" applyNumberFormat="1" applyFont="1" applyBorder="1"/>
    <xf numFmtId="166" fontId="108" fillId="0" borderId="55" xfId="0" applyNumberFormat="1" applyFont="1" applyBorder="1"/>
    <xf numFmtId="179" fontId="25" fillId="0" borderId="0" xfId="211" applyNumberFormat="1" applyFont="1">
      <alignment horizontal="left" vertical="top" wrapText="1"/>
    </xf>
    <xf numFmtId="0" fontId="108" fillId="0" borderId="11" xfId="211" applyFont="1" applyBorder="1" applyAlignment="1">
      <alignment horizontal="left"/>
    </xf>
    <xf numFmtId="0" fontId="25" fillId="0" borderId="0" xfId="211" quotePrefix="1" applyFont="1" applyAlignment="1">
      <alignment horizontal="left"/>
    </xf>
    <xf numFmtId="166" fontId="108" fillId="60" borderId="2" xfId="0" applyNumberFormat="1" applyFont="1" applyFill="1" applyBorder="1" applyProtection="1">
      <protection locked="0"/>
    </xf>
    <xf numFmtId="166" fontId="108" fillId="60" borderId="56" xfId="0" applyNumberFormat="1" applyFont="1" applyFill="1" applyBorder="1" applyProtection="1">
      <protection locked="0"/>
    </xf>
    <xf numFmtId="166" fontId="108" fillId="60" borderId="0" xfId="211" applyNumberFormat="1" applyFont="1" applyFill="1" applyAlignment="1" applyProtection="1">
      <protection locked="0"/>
    </xf>
    <xf numFmtId="166" fontId="108" fillId="60" borderId="0" xfId="0" applyNumberFormat="1" applyFont="1" applyFill="1" applyProtection="1">
      <protection locked="0"/>
    </xf>
    <xf numFmtId="166" fontId="108" fillId="60" borderId="41" xfId="0" applyNumberFormat="1" applyFont="1" applyFill="1" applyBorder="1" applyProtection="1">
      <protection locked="0"/>
    </xf>
    <xf numFmtId="166" fontId="108" fillId="60" borderId="4" xfId="0" applyNumberFormat="1" applyFont="1" applyFill="1" applyBorder="1" applyProtection="1">
      <protection locked="0"/>
    </xf>
    <xf numFmtId="166" fontId="108" fillId="60" borderId="57" xfId="0" applyNumberFormat="1" applyFont="1" applyFill="1" applyBorder="1" applyProtection="1">
      <protection locked="0"/>
    </xf>
    <xf numFmtId="0" fontId="108" fillId="0" borderId="0" xfId="211" applyFont="1" applyAlignment="1">
      <alignment horizontal="left"/>
    </xf>
    <xf numFmtId="0" fontId="108" fillId="0" borderId="0" xfId="211" applyFont="1" applyAlignment="1">
      <alignment horizontal="justify" wrapText="1"/>
    </xf>
    <xf numFmtId="0" fontId="45" fillId="0" borderId="0" xfId="211" applyFont="1">
      <alignment horizontal="left" vertical="top" wrapText="1"/>
    </xf>
    <xf numFmtId="0" fontId="198" fillId="0" borderId="0" xfId="211" quotePrefix="1" applyFont="1" applyAlignment="1">
      <alignment vertical="center"/>
    </xf>
    <xf numFmtId="0" fontId="198" fillId="0" borderId="0" xfId="211" quotePrefix="1" applyFont="1" applyAlignment="1">
      <alignment horizontal="left" vertical="center"/>
    </xf>
    <xf numFmtId="0" fontId="199" fillId="0" borderId="1" xfId="211" applyFont="1" applyBorder="1" applyAlignment="1">
      <alignment horizontal="center"/>
    </xf>
    <xf numFmtId="0" fontId="199" fillId="0" borderId="10" xfId="211" applyFont="1" applyBorder="1" applyAlignment="1">
      <alignment horizontal="right" indent="1"/>
    </xf>
    <xf numFmtId="0" fontId="199" fillId="0" borderId="55" xfId="211" applyFont="1" applyBorder="1" applyAlignment="1">
      <alignment horizontal="right" indent="1"/>
    </xf>
    <xf numFmtId="0" fontId="199" fillId="0" borderId="5" xfId="211" applyFont="1" applyBorder="1" applyAlignment="1">
      <alignment horizontal="left"/>
    </xf>
    <xf numFmtId="174" fontId="199" fillId="0" borderId="2" xfId="211" applyNumberFormat="1" applyFont="1" applyBorder="1" applyAlignment="1"/>
    <xf numFmtId="174" fontId="199" fillId="0" borderId="56" xfId="211" applyNumberFormat="1" applyFont="1" applyBorder="1" applyAlignment="1"/>
    <xf numFmtId="0" fontId="45" fillId="0" borderId="5" xfId="211" applyFont="1" applyBorder="1" applyAlignment="1">
      <alignment horizontal="left"/>
    </xf>
    <xf numFmtId="224" fontId="45" fillId="0" borderId="0" xfId="211" applyNumberFormat="1" applyFont="1" applyAlignment="1"/>
    <xf numFmtId="224" fontId="45" fillId="0" borderId="41" xfId="211" applyNumberFormat="1" applyFont="1" applyBorder="1" applyAlignment="1"/>
    <xf numFmtId="174" fontId="45" fillId="0" borderId="0" xfId="211" applyNumberFormat="1" applyFont="1" applyAlignment="1"/>
    <xf numFmtId="174" fontId="45" fillId="0" borderId="41" xfId="211" applyNumberFormat="1" applyFont="1" applyBorder="1" applyAlignment="1"/>
    <xf numFmtId="174" fontId="199" fillId="0" borderId="0" xfId="211" applyNumberFormat="1" applyFont="1" applyAlignment="1"/>
    <xf numFmtId="174" fontId="199" fillId="0" borderId="41" xfId="211" applyNumberFormat="1" applyFont="1" applyBorder="1" applyAlignment="1"/>
    <xf numFmtId="0" fontId="199" fillId="0" borderId="5" xfId="211" quotePrefix="1" applyFont="1" applyBorder="1" applyAlignment="1">
      <alignment horizontal="left"/>
    </xf>
    <xf numFmtId="0" fontId="199" fillId="0" borderId="5" xfId="211" quotePrefix="1" applyFont="1" applyBorder="1" applyAlignment="1">
      <alignment horizontal="left" wrapText="1"/>
    </xf>
    <xf numFmtId="0" fontId="45" fillId="0" borderId="0" xfId="211" applyFont="1" applyAlignment="1">
      <alignment horizontal="left" vertical="top"/>
    </xf>
    <xf numFmtId="174" fontId="199" fillId="0" borderId="4" xfId="211" applyNumberFormat="1" applyFont="1" applyBorder="1" applyAlignment="1"/>
    <xf numFmtId="0" fontId="199" fillId="0" borderId="11" xfId="211" applyFont="1" applyBorder="1" applyAlignment="1">
      <alignment horizontal="left"/>
    </xf>
    <xf numFmtId="174" fontId="199" fillId="0" borderId="10" xfId="211" applyNumberFormat="1" applyFont="1" applyBorder="1" applyAlignment="1"/>
    <xf numFmtId="174" fontId="199" fillId="0" borderId="55" xfId="211" applyNumberFormat="1" applyFont="1" applyBorder="1" applyAlignment="1"/>
    <xf numFmtId="174" fontId="45" fillId="0" borderId="0" xfId="211" applyNumberFormat="1" applyFont="1">
      <alignment horizontal="left" vertical="top" wrapText="1"/>
    </xf>
    <xf numFmtId="0" fontId="22" fillId="0" borderId="0" xfId="211" quotePrefix="1" applyFont="1" applyAlignment="1">
      <alignment horizontal="left"/>
    </xf>
    <xf numFmtId="0" fontId="112" fillId="0" borderId="0" xfId="211" applyFont="1" applyAlignment="1">
      <alignment horizontal="center" vertical="top" wrapText="1"/>
    </xf>
    <xf numFmtId="0" fontId="112" fillId="0" borderId="1" xfId="211" applyFont="1" applyBorder="1" applyAlignment="1">
      <alignment horizontal="center"/>
    </xf>
    <xf numFmtId="0" fontId="108" fillId="0" borderId="10" xfId="211" applyFont="1" applyBorder="1" applyAlignment="1">
      <alignment horizontal="center"/>
    </xf>
    <xf numFmtId="0" fontId="201" fillId="0" borderId="10" xfId="0" applyFont="1" applyBorder="1" applyAlignment="1">
      <alignment horizontal="right" indent="1"/>
    </xf>
    <xf numFmtId="0" fontId="201" fillId="0" borderId="55" xfId="0" applyFont="1" applyBorder="1" applyAlignment="1">
      <alignment horizontal="right" indent="1"/>
    </xf>
    <xf numFmtId="0" fontId="112" fillId="0" borderId="0" xfId="211" applyFont="1" applyAlignment="1">
      <alignment horizontal="left" wrapText="1"/>
    </xf>
    <xf numFmtId="225" fontId="112" fillId="0" borderId="2" xfId="211" applyNumberFormat="1" applyFont="1" applyBorder="1" applyAlignment="1">
      <alignment horizontal="center"/>
    </xf>
    <xf numFmtId="225" fontId="37" fillId="0" borderId="0" xfId="211" applyNumberFormat="1" applyFont="1" applyAlignment="1">
      <alignment horizontal="center"/>
    </xf>
    <xf numFmtId="225" fontId="56" fillId="0" borderId="0" xfId="0" applyNumberFormat="1" applyFont="1" applyAlignment="1">
      <alignment horizontal="right"/>
    </xf>
    <xf numFmtId="225" fontId="112" fillId="0" borderId="0" xfId="211" applyNumberFormat="1" applyFont="1" applyAlignment="1">
      <alignment horizontal="center"/>
    </xf>
    <xf numFmtId="225" fontId="57" fillId="0" borderId="0" xfId="0" applyNumberFormat="1" applyFont="1" applyAlignment="1">
      <alignment horizontal="right"/>
    </xf>
    <xf numFmtId="226" fontId="56" fillId="0" borderId="0" xfId="0" applyNumberFormat="1" applyFont="1" applyAlignment="1">
      <alignment horizontal="right"/>
    </xf>
    <xf numFmtId="226" fontId="112" fillId="0" borderId="0" xfId="211" applyNumberFormat="1" applyFont="1" applyAlignment="1">
      <alignment horizontal="center"/>
    </xf>
    <xf numFmtId="225" fontId="112" fillId="0" borderId="4" xfId="211" applyNumberFormat="1" applyFont="1" applyBorder="1" applyAlignment="1">
      <alignment horizontal="center"/>
    </xf>
    <xf numFmtId="0" fontId="139" fillId="0" borderId="0" xfId="211" applyFont="1">
      <alignment horizontal="left" vertical="top" wrapText="1"/>
    </xf>
    <xf numFmtId="225" fontId="112" fillId="0" borderId="10" xfId="211" applyNumberFormat="1" applyFont="1" applyBorder="1" applyAlignment="1">
      <alignment horizontal="center"/>
    </xf>
    <xf numFmtId="0" fontId="199" fillId="0" borderId="0" xfId="211" applyFont="1" applyAlignment="1">
      <alignment horizontal="left"/>
    </xf>
    <xf numFmtId="0" fontId="204" fillId="0" borderId="0" xfId="211" applyFont="1" applyAlignment="1">
      <alignment horizontal="left"/>
    </xf>
    <xf numFmtId="0" fontId="17" fillId="0" borderId="0" xfId="211" applyFont="1">
      <alignment horizontal="left" vertical="top" wrapText="1"/>
    </xf>
    <xf numFmtId="0" fontId="19" fillId="0" borderId="0" xfId="211" applyFont="1">
      <alignment horizontal="left" vertical="top" wrapText="1"/>
    </xf>
    <xf numFmtId="0" fontId="35" fillId="0" borderId="1" xfId="211" applyFont="1" applyBorder="1" applyAlignment="1">
      <alignment horizontal="center"/>
    </xf>
    <xf numFmtId="225" fontId="37" fillId="0" borderId="0" xfId="0" applyNumberFormat="1" applyFont="1" applyAlignment="1">
      <alignment horizontal="center"/>
    </xf>
    <xf numFmtId="225" fontId="112" fillId="0" borderId="0" xfId="0" applyNumberFormat="1" applyFont="1" applyAlignment="1">
      <alignment horizontal="center"/>
    </xf>
    <xf numFmtId="226" fontId="37" fillId="0" borderId="0" xfId="211" applyNumberFormat="1" applyFont="1" applyAlignment="1">
      <alignment horizontal="center"/>
    </xf>
    <xf numFmtId="226" fontId="37" fillId="0" borderId="0" xfId="0" applyNumberFormat="1" applyFont="1" applyAlignment="1">
      <alignment horizontal="center"/>
    </xf>
    <xf numFmtId="0" fontId="108" fillId="0" borderId="3" xfId="211" applyFont="1" applyBorder="1" applyAlignment="1">
      <alignment horizontal="left"/>
    </xf>
    <xf numFmtId="0" fontId="25" fillId="0" borderId="0" xfId="211" applyFont="1" applyAlignment="1">
      <alignment horizontal="left"/>
    </xf>
    <xf numFmtId="0" fontId="108" fillId="0" borderId="11" xfId="211" applyFont="1" applyBorder="1" applyAlignment="1">
      <alignment horizontal="left" wrapText="1"/>
    </xf>
    <xf numFmtId="223" fontId="112" fillId="0" borderId="10" xfId="211" applyNumberFormat="1" applyFont="1" applyBorder="1" applyAlignment="1">
      <alignment horizontal="center"/>
    </xf>
    <xf numFmtId="227" fontId="112" fillId="0" borderId="10" xfId="0" applyNumberFormat="1" applyFont="1" applyBorder="1" applyAlignment="1">
      <alignment horizontal="center"/>
    </xf>
    <xf numFmtId="227" fontId="112" fillId="0" borderId="55" xfId="0" applyNumberFormat="1" applyFont="1" applyBorder="1" applyAlignment="1">
      <alignment horizontal="center"/>
    </xf>
    <xf numFmtId="0" fontId="35" fillId="0" borderId="0" xfId="211" applyFont="1" applyAlignment="1">
      <alignment horizontal="left"/>
    </xf>
    <xf numFmtId="0" fontId="112" fillId="0" borderId="0" xfId="211" applyFont="1" applyAlignment="1">
      <alignment horizontal="right" vertical="top"/>
    </xf>
    <xf numFmtId="0" fontId="108" fillId="0" borderId="1" xfId="211" applyFont="1" applyBorder="1">
      <alignment horizontal="left" vertical="top" wrapText="1"/>
    </xf>
    <xf numFmtId="168" fontId="108" fillId="0" borderId="0" xfId="211" applyNumberFormat="1" applyFont="1" applyAlignment="1">
      <alignment horizontal="center" wrapText="1"/>
    </xf>
    <xf numFmtId="168" fontId="108" fillId="0" borderId="2" xfId="211" applyNumberFormat="1" applyFont="1" applyBorder="1" applyAlignment="1">
      <alignment horizontal="center" wrapText="1"/>
    </xf>
    <xf numFmtId="168" fontId="25" fillId="0" borderId="0" xfId="211" applyNumberFormat="1" applyFont="1" applyAlignment="1">
      <alignment horizontal="center" wrapText="1"/>
    </xf>
    <xf numFmtId="168" fontId="37" fillId="0" borderId="0" xfId="0" applyNumberFormat="1" applyFont="1" applyAlignment="1">
      <alignment horizontal="center" wrapText="1"/>
    </xf>
    <xf numFmtId="0" fontId="111" fillId="0" borderId="5" xfId="211" applyFont="1" applyBorder="1" applyAlignment="1">
      <alignment horizontal="left"/>
    </xf>
    <xf numFmtId="228" fontId="111" fillId="0" borderId="0" xfId="211" applyNumberFormat="1" applyFont="1" applyAlignment="1"/>
    <xf numFmtId="228" fontId="113" fillId="0" borderId="0" xfId="0" applyNumberFormat="1" applyFont="1"/>
    <xf numFmtId="228" fontId="113" fillId="0" borderId="41" xfId="0" applyNumberFormat="1" applyFont="1" applyBorder="1"/>
    <xf numFmtId="0" fontId="111" fillId="0" borderId="0" xfId="211" applyFont="1">
      <alignment horizontal="left" vertical="top" wrapText="1"/>
    </xf>
    <xf numFmtId="168" fontId="112" fillId="0" borderId="0" xfId="0" applyNumberFormat="1" applyFont="1" applyAlignment="1">
      <alignment horizontal="center" wrapText="1"/>
    </xf>
    <xf numFmtId="0" fontId="111" fillId="0" borderId="5" xfId="211" applyFont="1" applyBorder="1" applyAlignment="1">
      <alignment horizontal="left" indent="4"/>
    </xf>
    <xf numFmtId="168" fontId="111" fillId="0" borderId="0" xfId="211" applyNumberFormat="1" applyFont="1" applyAlignment="1">
      <alignment horizontal="center" wrapText="1"/>
    </xf>
    <xf numFmtId="168" fontId="113" fillId="0" borderId="0" xfId="0" applyNumberFormat="1" applyFont="1" applyAlignment="1">
      <alignment horizontal="center" wrapText="1"/>
    </xf>
    <xf numFmtId="229" fontId="111" fillId="0" borderId="4" xfId="211" applyNumberFormat="1" applyFont="1" applyBorder="1" applyAlignment="1">
      <alignment horizontal="center" wrapText="1"/>
    </xf>
    <xf numFmtId="229" fontId="111" fillId="0" borderId="0" xfId="211" applyNumberFormat="1" applyFont="1" applyAlignment="1">
      <alignment horizontal="center" wrapText="1"/>
    </xf>
    <xf numFmtId="229" fontId="113" fillId="0" borderId="0" xfId="0" applyNumberFormat="1" applyFont="1" applyAlignment="1">
      <alignment horizontal="center" wrapText="1"/>
    </xf>
    <xf numFmtId="168" fontId="108" fillId="0" borderId="10" xfId="211" applyNumberFormat="1" applyFont="1" applyBorder="1" applyAlignment="1">
      <alignment horizontal="center" wrapText="1"/>
    </xf>
    <xf numFmtId="179" fontId="108" fillId="0" borderId="0" xfId="211" applyNumberFormat="1" applyFont="1">
      <alignment horizontal="left" vertical="top" wrapText="1"/>
    </xf>
    <xf numFmtId="0" fontId="26" fillId="0" borderId="0" xfId="211" applyFont="1" applyAlignment="1">
      <alignment horizontal="left"/>
    </xf>
    <xf numFmtId="0" fontId="108" fillId="0" borderId="5" xfId="211" applyFont="1" applyBorder="1">
      <alignment horizontal="left" vertical="top" wrapText="1"/>
    </xf>
    <xf numFmtId="0" fontId="108" fillId="0" borderId="0" xfId="0" applyFont="1" applyAlignment="1">
      <alignment horizontal="left" vertical="top" wrapText="1"/>
    </xf>
    <xf numFmtId="230" fontId="112" fillId="0" borderId="0" xfId="211" applyNumberFormat="1" applyFont="1" applyAlignment="1">
      <alignment horizontal="center" wrapText="1"/>
    </xf>
    <xf numFmtId="230" fontId="112" fillId="0" borderId="0" xfId="0" applyNumberFormat="1" applyFont="1" applyAlignment="1">
      <alignment horizontal="center" wrapText="1"/>
    </xf>
    <xf numFmtId="0" fontId="112" fillId="0" borderId="41" xfId="0" applyFont="1" applyBorder="1" applyAlignment="1">
      <alignment horizontal="center" wrapText="1"/>
    </xf>
    <xf numFmtId="230" fontId="37" fillId="0" borderId="0" xfId="211" applyNumberFormat="1" applyFont="1" applyAlignment="1">
      <alignment horizontal="center" wrapText="1"/>
    </xf>
    <xf numFmtId="230" fontId="37" fillId="0" borderId="0" xfId="0" applyNumberFormat="1" applyFont="1" applyAlignment="1">
      <alignment horizontal="center" wrapText="1"/>
    </xf>
    <xf numFmtId="0" fontId="37" fillId="0" borderId="41" xfId="0" applyFont="1" applyBorder="1" applyAlignment="1">
      <alignment horizontal="center" wrapText="1"/>
    </xf>
    <xf numFmtId="230" fontId="113" fillId="0" borderId="0" xfId="211" applyNumberFormat="1" applyFont="1" applyAlignment="1">
      <alignment horizontal="center" wrapText="1"/>
    </xf>
    <xf numFmtId="230" fontId="113" fillId="0" borderId="0" xfId="0" applyNumberFormat="1" applyFont="1" applyAlignment="1">
      <alignment horizontal="center" wrapText="1"/>
    </xf>
    <xf numFmtId="0" fontId="113" fillId="0" borderId="41" xfId="0" applyFont="1" applyBorder="1" applyAlignment="1">
      <alignment horizontal="center" wrapText="1"/>
    </xf>
    <xf numFmtId="231" fontId="37" fillId="0" borderId="0" xfId="211" applyNumberFormat="1" applyFont="1" applyAlignment="1">
      <alignment horizontal="center" wrapText="1"/>
    </xf>
    <xf numFmtId="231" fontId="37" fillId="0" borderId="0" xfId="0" applyNumberFormat="1" applyFont="1" applyAlignment="1">
      <alignment horizontal="center" wrapText="1"/>
    </xf>
    <xf numFmtId="186" fontId="37" fillId="0" borderId="0" xfId="211" applyNumberFormat="1" applyFont="1" applyAlignment="1">
      <alignment horizontal="center" wrapText="1"/>
    </xf>
    <xf numFmtId="186" fontId="112" fillId="0" borderId="0" xfId="211" applyNumberFormat="1" applyFont="1" applyAlignment="1">
      <alignment horizontal="center" wrapText="1"/>
    </xf>
    <xf numFmtId="179" fontId="112" fillId="0" borderId="0" xfId="0" applyNumberFormat="1" applyFont="1" applyAlignment="1">
      <alignment horizontal="center" wrapText="1"/>
    </xf>
    <xf numFmtId="179" fontId="112" fillId="0" borderId="41" xfId="0" applyNumberFormat="1" applyFont="1" applyBorder="1" applyAlignment="1">
      <alignment horizontal="center" wrapText="1"/>
    </xf>
    <xf numFmtId="179" fontId="37" fillId="0" borderId="0" xfId="0" applyNumberFormat="1" applyFont="1" applyAlignment="1">
      <alignment horizontal="center" wrapText="1"/>
    </xf>
    <xf numFmtId="0" fontId="112" fillId="0" borderId="0" xfId="211" applyFont="1" applyAlignment="1">
      <alignment horizontal="center" wrapText="1"/>
    </xf>
    <xf numFmtId="0" fontId="112" fillId="0" borderId="0" xfId="0" applyFont="1" applyAlignment="1">
      <alignment horizontal="center" wrapText="1"/>
    </xf>
    <xf numFmtId="185" fontId="37" fillId="0" borderId="0" xfId="211" applyNumberFormat="1" applyFont="1" applyAlignment="1">
      <alignment horizontal="center" wrapText="1"/>
    </xf>
    <xf numFmtId="185" fontId="37" fillId="0" borderId="0" xfId="0" applyNumberFormat="1" applyFont="1" applyAlignment="1">
      <alignment horizontal="center" wrapText="1"/>
    </xf>
    <xf numFmtId="179" fontId="37" fillId="0" borderId="41" xfId="0" applyNumberFormat="1" applyFont="1" applyBorder="1" applyAlignment="1">
      <alignment horizontal="center" wrapText="1"/>
    </xf>
    <xf numFmtId="0" fontId="108" fillId="0" borderId="3" xfId="211" applyFont="1" applyBorder="1" applyAlignment="1">
      <alignment horizontal="left" wrapText="1"/>
    </xf>
    <xf numFmtId="225" fontId="112" fillId="0" borderId="4" xfId="211" applyNumberFormat="1" applyFont="1" applyBorder="1" applyAlignment="1">
      <alignment horizontal="center" wrapText="1"/>
    </xf>
    <xf numFmtId="0" fontId="112" fillId="0" borderId="4" xfId="211" applyFont="1" applyBorder="1" applyAlignment="1">
      <alignment horizontal="right" vertical="top"/>
    </xf>
    <xf numFmtId="0" fontId="112" fillId="0" borderId="1" xfId="211" applyFont="1" applyBorder="1" applyAlignment="1">
      <alignment horizontal="center" vertical="center"/>
    </xf>
    <xf numFmtId="0" fontId="112" fillId="0" borderId="0" xfId="211" applyFont="1" applyAlignment="1">
      <alignment horizontal="center" vertical="center"/>
    </xf>
    <xf numFmtId="0" fontId="112" fillId="0" borderId="0" xfId="211" applyFont="1" applyAlignment="1">
      <alignment vertical="center"/>
    </xf>
    <xf numFmtId="0" fontId="35" fillId="0" borderId="0" xfId="211" applyFont="1" applyAlignment="1">
      <alignment vertical="center"/>
    </xf>
    <xf numFmtId="0" fontId="35" fillId="0" borderId="1" xfId="211" applyFont="1" applyBorder="1" applyAlignment="1">
      <alignment horizontal="left"/>
    </xf>
    <xf numFmtId="0" fontId="26" fillId="0" borderId="0" xfId="211" quotePrefix="1" applyFont="1" applyAlignment="1">
      <alignment horizontal="left"/>
    </xf>
    <xf numFmtId="3" fontId="112" fillId="0" borderId="0" xfId="211" applyNumberFormat="1" applyFont="1">
      <alignment horizontal="left" vertical="top" wrapText="1"/>
    </xf>
    <xf numFmtId="174" fontId="37" fillId="0" borderId="0" xfId="211" applyNumberFormat="1" applyFont="1">
      <alignment horizontal="left" vertical="top" wrapText="1"/>
    </xf>
    <xf numFmtId="0" fontId="112" fillId="0" borderId="0" xfId="211" applyFont="1" applyAlignment="1">
      <alignment horizontal="right"/>
    </xf>
    <xf numFmtId="0" fontId="37" fillId="0" borderId="1" xfId="211" applyFont="1" applyBorder="1" applyAlignment="1">
      <alignment horizontal="left" vertical="center" wrapText="1"/>
    </xf>
    <xf numFmtId="0" fontId="112" fillId="0" borderId="10" xfId="211" applyFont="1" applyBorder="1" applyAlignment="1">
      <alignment horizontal="center"/>
    </xf>
    <xf numFmtId="0" fontId="37" fillId="0" borderId="0" xfId="211" applyFont="1" applyAlignment="1">
      <alignment horizontal="left" vertical="center" wrapText="1"/>
    </xf>
    <xf numFmtId="0" fontId="108" fillId="0" borderId="5" xfId="211" quotePrefix="1" applyFont="1" applyBorder="1" applyAlignment="1">
      <alignment horizontal="left" vertical="center"/>
    </xf>
    <xf numFmtId="0" fontId="37" fillId="0" borderId="2" xfId="211" applyFont="1" applyBorder="1" applyAlignment="1">
      <alignment horizontal="left" vertical="center" wrapText="1"/>
    </xf>
    <xf numFmtId="0" fontId="37" fillId="0" borderId="0" xfId="0" applyFont="1" applyAlignment="1">
      <alignment horizontal="left" vertical="center" wrapText="1"/>
    </xf>
    <xf numFmtId="0" fontId="108" fillId="0" borderId="5" xfId="211" applyFont="1" applyBorder="1" applyAlignment="1">
      <alignment horizontal="left" vertical="center"/>
    </xf>
    <xf numFmtId="174" fontId="112" fillId="0" borderId="0" xfId="211" applyNumberFormat="1" applyFont="1" applyAlignment="1">
      <alignment vertical="center"/>
    </xf>
    <xf numFmtId="174" fontId="112" fillId="0" borderId="0" xfId="0" applyNumberFormat="1" applyFont="1" applyAlignment="1">
      <alignment vertical="center"/>
    </xf>
    <xf numFmtId="0" fontId="25" fillId="0" borderId="5" xfId="211" quotePrefix="1" applyFont="1" applyBorder="1" applyAlignment="1">
      <alignment horizontal="left" vertical="center"/>
    </xf>
    <xf numFmtId="174" fontId="37" fillId="0" borderId="0" xfId="211" applyNumberFormat="1" applyFont="1" applyAlignment="1">
      <alignment vertical="center"/>
    </xf>
    <xf numFmtId="174" fontId="37" fillId="0" borderId="0" xfId="0" applyNumberFormat="1" applyFont="1" applyAlignment="1">
      <alignment vertical="center"/>
    </xf>
    <xf numFmtId="0" fontId="26" fillId="0" borderId="0" xfId="211" applyFont="1" applyAlignment="1">
      <alignment horizontal="left" vertical="center" wrapText="1"/>
    </xf>
    <xf numFmtId="0" fontId="25" fillId="0" borderId="5" xfId="211" applyFont="1" applyBorder="1" applyAlignment="1">
      <alignment horizontal="left" vertical="center"/>
    </xf>
    <xf numFmtId="174" fontId="37" fillId="0" borderId="4" xfId="211" applyNumberFormat="1" applyFont="1" applyBorder="1" applyAlignment="1">
      <alignment vertical="center"/>
    </xf>
    <xf numFmtId="0" fontId="108" fillId="0" borderId="11" xfId="211" applyFont="1" applyBorder="1" applyAlignment="1">
      <alignment horizontal="left" vertical="center"/>
    </xf>
    <xf numFmtId="174" fontId="112" fillId="0" borderId="10" xfId="211" applyNumberFormat="1" applyFont="1" applyBorder="1" applyAlignment="1">
      <alignment vertical="center"/>
    </xf>
    <xf numFmtId="0" fontId="108" fillId="0" borderId="11" xfId="211" quotePrefix="1" applyFont="1" applyBorder="1" applyAlignment="1">
      <alignment horizontal="left" vertical="center"/>
    </xf>
    <xf numFmtId="174" fontId="112" fillId="0" borderId="4" xfId="211" applyNumberFormat="1" applyFont="1" applyBorder="1" applyAlignment="1">
      <alignment vertical="center"/>
    </xf>
    <xf numFmtId="174" fontId="37" fillId="0" borderId="2" xfId="211" applyNumberFormat="1" applyFont="1" applyBorder="1" applyAlignment="1">
      <alignment vertical="center"/>
    </xf>
    <xf numFmtId="0" fontId="111" fillId="0" borderId="5" xfId="211" quotePrefix="1" applyFont="1" applyBorder="1" applyAlignment="1">
      <alignment horizontal="left" vertical="center"/>
    </xf>
    <xf numFmtId="174" fontId="113" fillId="0" borderId="0" xfId="211" applyNumberFormat="1" applyFont="1" applyAlignment="1">
      <alignment vertical="center"/>
    </xf>
    <xf numFmtId="174" fontId="113" fillId="0" borderId="0" xfId="0" applyNumberFormat="1" applyFont="1" applyAlignment="1">
      <alignment vertical="center"/>
    </xf>
    <xf numFmtId="0" fontId="111" fillId="0" borderId="5" xfId="211" applyFont="1" applyBorder="1" applyAlignment="1">
      <alignment horizontal="left" vertical="center"/>
    </xf>
    <xf numFmtId="0" fontId="25" fillId="0" borderId="5" xfId="211" applyFont="1" applyBorder="1" applyAlignment="1">
      <alignment horizontal="left" vertical="center" wrapText="1"/>
    </xf>
    <xf numFmtId="0" fontId="108" fillId="0" borderId="11" xfId="211" applyFont="1" applyBorder="1" applyAlignment="1">
      <alignment vertical="center"/>
    </xf>
    <xf numFmtId="0" fontId="108" fillId="0" borderId="11" xfId="211" quotePrefix="1" applyFont="1" applyBorder="1" applyAlignment="1">
      <alignment vertical="center"/>
    </xf>
    <xf numFmtId="180" fontId="112" fillId="0" borderId="10" xfId="211" applyNumberFormat="1" applyFont="1" applyBorder="1" applyAlignment="1">
      <alignment vertical="center"/>
    </xf>
    <xf numFmtId="0" fontId="23" fillId="0" borderId="0" xfId="211" applyFont="1">
      <alignment horizontal="left" vertical="top" wrapText="1"/>
    </xf>
    <xf numFmtId="0" fontId="112" fillId="0" borderId="0" xfId="211" quotePrefix="1" applyFont="1" applyAlignment="1">
      <alignment horizontal="left"/>
    </xf>
    <xf numFmtId="0" fontId="37" fillId="0" borderId="4" xfId="211" applyFont="1" applyBorder="1">
      <alignment horizontal="left" vertical="top" wrapText="1"/>
    </xf>
    <xf numFmtId="0" fontId="112" fillId="0" borderId="11" xfId="211" applyFont="1" applyBorder="1" applyAlignment="1">
      <alignment horizontal="centerContinuous" vertical="center"/>
    </xf>
    <xf numFmtId="0" fontId="108" fillId="0" borderId="10" xfId="0" applyFont="1" applyBorder="1" applyAlignment="1">
      <alignment horizontal="center"/>
    </xf>
    <xf numFmtId="0" fontId="108" fillId="0" borderId="55" xfId="0" applyFont="1" applyBorder="1" applyAlignment="1">
      <alignment horizontal="center"/>
    </xf>
    <xf numFmtId="0" fontId="112" fillId="0" borderId="5" xfId="211" quotePrefix="1" applyFont="1" applyBorder="1" applyAlignment="1">
      <alignment horizontal="left"/>
    </xf>
    <xf numFmtId="0" fontId="37" fillId="0" borderId="0" xfId="0" applyFont="1" applyAlignment="1">
      <alignment horizontal="left" vertical="top" wrapText="1"/>
    </xf>
    <xf numFmtId="0" fontId="112" fillId="0" borderId="5" xfId="211" applyFont="1" applyBorder="1" applyAlignment="1">
      <alignment horizontal="left"/>
    </xf>
    <xf numFmtId="234" fontId="112" fillId="0" borderId="0" xfId="211" applyNumberFormat="1" applyFont="1" applyAlignment="1"/>
    <xf numFmtId="234" fontId="112" fillId="0" borderId="0" xfId="0" applyNumberFormat="1" applyFont="1"/>
    <xf numFmtId="234" fontId="112" fillId="0" borderId="41" xfId="0" applyNumberFormat="1" applyFont="1" applyBorder="1"/>
    <xf numFmtId="0" fontId="37" fillId="0" borderId="5" xfId="211" quotePrefix="1" applyFont="1" applyBorder="1" applyAlignment="1">
      <alignment horizontal="left"/>
    </xf>
    <xf numFmtId="234" fontId="37" fillId="0" borderId="0" xfId="211" applyNumberFormat="1" applyFont="1" applyAlignment="1">
      <alignment horizontal="right"/>
    </xf>
    <xf numFmtId="234" fontId="37" fillId="0" borderId="0" xfId="0" applyNumberFormat="1" applyFont="1" applyAlignment="1">
      <alignment horizontal="right"/>
    </xf>
    <xf numFmtId="234" fontId="37" fillId="0" borderId="41" xfId="0" applyNumberFormat="1" applyFont="1" applyBorder="1" applyAlignment="1">
      <alignment horizontal="right"/>
    </xf>
    <xf numFmtId="234" fontId="112" fillId="0" borderId="0" xfId="211" applyNumberFormat="1" applyFont="1" applyAlignment="1">
      <alignment horizontal="right"/>
    </xf>
    <xf numFmtId="234" fontId="112" fillId="0" borderId="0" xfId="0" applyNumberFormat="1" applyFont="1" applyAlignment="1">
      <alignment horizontal="right"/>
    </xf>
    <xf numFmtId="234" fontId="112" fillId="0" borderId="41" xfId="0" applyNumberFormat="1" applyFont="1" applyBorder="1" applyAlignment="1">
      <alignment horizontal="right"/>
    </xf>
    <xf numFmtId="0" fontId="113" fillId="0" borderId="5" xfId="211" quotePrefix="1" applyFont="1" applyBorder="1" applyAlignment="1">
      <alignment horizontal="left"/>
    </xf>
    <xf numFmtId="234" fontId="113" fillId="0" borderId="0" xfId="211" applyNumberFormat="1" applyFont="1" applyAlignment="1">
      <alignment horizontal="right"/>
    </xf>
    <xf numFmtId="234" fontId="113" fillId="0" borderId="0" xfId="0" applyNumberFormat="1" applyFont="1" applyAlignment="1">
      <alignment horizontal="right"/>
    </xf>
    <xf numFmtId="234" fontId="113" fillId="0" borderId="41" xfId="0" applyNumberFormat="1" applyFont="1" applyBorder="1" applyAlignment="1">
      <alignment horizontal="right"/>
    </xf>
    <xf numFmtId="0" fontId="37" fillId="0" borderId="5" xfId="211" applyFont="1" applyBorder="1" applyAlignment="1">
      <alignment horizontal="left"/>
    </xf>
    <xf numFmtId="234" fontId="37" fillId="0" borderId="4" xfId="211" applyNumberFormat="1" applyFont="1" applyBorder="1" applyAlignment="1">
      <alignment horizontal="right"/>
    </xf>
    <xf numFmtId="234" fontId="140" fillId="0" borderId="4" xfId="0" applyNumberFormat="1" applyFont="1" applyBorder="1" applyAlignment="1">
      <alignment horizontal="right"/>
    </xf>
    <xf numFmtId="234" fontId="140" fillId="0" borderId="57" xfId="0" applyNumberFormat="1" applyFont="1" applyBorder="1" applyAlignment="1">
      <alignment horizontal="right"/>
    </xf>
    <xf numFmtId="0" fontId="112" fillId="0" borderId="11" xfId="211" applyFont="1" applyBorder="1" applyAlignment="1">
      <alignment horizontal="left"/>
    </xf>
    <xf numFmtId="234" fontId="112" fillId="0" borderId="10" xfId="211" applyNumberFormat="1" applyFont="1" applyBorder="1" applyAlignment="1">
      <alignment horizontal="right" vertical="center"/>
    </xf>
    <xf numFmtId="234" fontId="112" fillId="0" borderId="10" xfId="0" applyNumberFormat="1" applyFont="1" applyBorder="1" applyAlignment="1">
      <alignment horizontal="right" vertical="center"/>
    </xf>
    <xf numFmtId="234" fontId="112" fillId="0" borderId="55" xfId="0" applyNumberFormat="1" applyFont="1" applyBorder="1" applyAlignment="1">
      <alignment horizontal="right" vertical="center"/>
    </xf>
    <xf numFmtId="234" fontId="141" fillId="0" borderId="0" xfId="0" applyNumberFormat="1" applyFont="1" applyAlignment="1">
      <alignment horizontal="right"/>
    </xf>
    <xf numFmtId="234" fontId="141" fillId="0" borderId="41" xfId="0" applyNumberFormat="1" applyFont="1" applyBorder="1" applyAlignment="1">
      <alignment horizontal="right"/>
    </xf>
    <xf numFmtId="0" fontId="37" fillId="0" borderId="5" xfId="211" applyFont="1" applyBorder="1" applyAlignment="1">
      <alignment horizontal="left" vertical="center"/>
    </xf>
    <xf numFmtId="0" fontId="37" fillId="0" borderId="5" xfId="211" quotePrefix="1" applyFont="1" applyBorder="1" applyAlignment="1">
      <alignment horizontal="left" vertical="center"/>
    </xf>
    <xf numFmtId="234" fontId="37" fillId="0" borderId="4" xfId="0" applyNumberFormat="1" applyFont="1" applyBorder="1" applyAlignment="1">
      <alignment horizontal="right"/>
    </xf>
    <xf numFmtId="234" fontId="37" fillId="0" borderId="57" xfId="0" applyNumberFormat="1" applyFont="1" applyBorder="1" applyAlignment="1">
      <alignment horizontal="right"/>
    </xf>
    <xf numFmtId="0" fontId="112" fillId="0" borderId="11" xfId="211" applyFont="1" applyBorder="1" applyAlignment="1">
      <alignment horizontal="left" vertical="center"/>
    </xf>
    <xf numFmtId="234" fontId="112" fillId="0" borderId="10" xfId="211" applyNumberFormat="1" applyFont="1" applyBorder="1" applyAlignment="1">
      <alignment vertical="center"/>
    </xf>
    <xf numFmtId="234" fontId="112" fillId="0" borderId="10" xfId="0" applyNumberFormat="1" applyFont="1" applyBorder="1" applyAlignment="1">
      <alignment vertical="center"/>
    </xf>
    <xf numFmtId="234" fontId="112" fillId="0" borderId="55" xfId="0" applyNumberFormat="1" applyFont="1" applyBorder="1" applyAlignment="1">
      <alignment vertical="center"/>
    </xf>
    <xf numFmtId="0" fontId="35" fillId="0" borderId="0" xfId="211" quotePrefix="1" applyFont="1" applyAlignment="1">
      <alignment horizontal="left"/>
    </xf>
    <xf numFmtId="223" fontId="35" fillId="0" borderId="0" xfId="211" applyNumberFormat="1" applyFont="1" applyAlignment="1">
      <alignment horizontal="center"/>
    </xf>
    <xf numFmtId="223" fontId="35" fillId="0" borderId="0" xfId="0" applyNumberFormat="1" applyFont="1" applyAlignment="1">
      <alignment horizontal="center"/>
    </xf>
    <xf numFmtId="223" fontId="35" fillId="0" borderId="41" xfId="0" applyNumberFormat="1" applyFont="1" applyBorder="1" applyAlignment="1">
      <alignment horizontal="center"/>
    </xf>
    <xf numFmtId="235" fontId="35" fillId="0" borderId="0" xfId="211" applyNumberFormat="1" applyFont="1" applyAlignment="1">
      <alignment horizontal="center"/>
    </xf>
    <xf numFmtId="235" fontId="35" fillId="0" borderId="0" xfId="0" applyNumberFormat="1" applyFont="1" applyAlignment="1">
      <alignment horizontal="center"/>
    </xf>
    <xf numFmtId="235" fontId="35" fillId="0" borderId="41" xfId="0" applyNumberFormat="1" applyFont="1" applyBorder="1" applyAlignment="1">
      <alignment horizontal="center"/>
    </xf>
    <xf numFmtId="236" fontId="26" fillId="0" borderId="0" xfId="0" applyNumberFormat="1" applyFont="1" applyAlignment="1">
      <alignment horizontal="center"/>
    </xf>
    <xf numFmtId="223" fontId="26" fillId="0" borderId="4" xfId="211" applyNumberFormat="1" applyFont="1" applyBorder="1" applyAlignment="1">
      <alignment horizontal="center"/>
    </xf>
    <xf numFmtId="0" fontId="108" fillId="0" borderId="11" xfId="211" applyFont="1" applyBorder="1" applyAlignment="1">
      <alignment horizontal="center" vertical="center"/>
    </xf>
    <xf numFmtId="223" fontId="35" fillId="0" borderId="10" xfId="211" applyNumberFormat="1" applyFont="1" applyBorder="1" applyAlignment="1">
      <alignment horizontal="center" vertical="center"/>
    </xf>
    <xf numFmtId="223" fontId="35" fillId="0" borderId="10" xfId="0" applyNumberFormat="1" applyFont="1" applyBorder="1" applyAlignment="1">
      <alignment horizontal="center" vertical="center"/>
    </xf>
    <xf numFmtId="223" fontId="35" fillId="0" borderId="55" xfId="0" applyNumberFormat="1" applyFont="1" applyBorder="1" applyAlignment="1">
      <alignment horizontal="center" vertical="center"/>
    </xf>
    <xf numFmtId="3" fontId="108" fillId="0" borderId="9" xfId="211" applyNumberFormat="1" applyFont="1" applyBorder="1" applyAlignment="1">
      <alignment horizontal="left" vertical="center" wrapText="1"/>
    </xf>
    <xf numFmtId="1" fontId="108" fillId="0" borderId="10" xfId="211" quotePrefix="1" applyNumberFormat="1" applyFont="1" applyBorder="1" applyAlignment="1">
      <alignment horizontal="left" vertical="center"/>
    </xf>
    <xf numFmtId="3" fontId="108" fillId="0" borderId="55" xfId="211" applyNumberFormat="1" applyFont="1" applyBorder="1" applyAlignment="1">
      <alignment horizontal="left" vertical="center" wrapText="1"/>
    </xf>
    <xf numFmtId="0" fontId="25" fillId="0" borderId="3" xfId="211" applyFont="1" applyBorder="1" applyAlignment="1">
      <alignment horizontal="left" vertical="center"/>
    </xf>
    <xf numFmtId="170" fontId="37" fillId="0" borderId="6" xfId="211" applyNumberFormat="1" applyFont="1" applyBorder="1" applyAlignment="1">
      <alignment vertical="center"/>
    </xf>
    <xf numFmtId="170" fontId="37" fillId="0" borderId="0" xfId="211" applyNumberFormat="1" applyFont="1" applyAlignment="1">
      <alignment vertical="center"/>
    </xf>
    <xf numFmtId="170" fontId="26" fillId="0" borderId="6" xfId="0" applyNumberFormat="1" applyFont="1" applyBorder="1" applyAlignment="1">
      <alignment vertical="center"/>
    </xf>
    <xf numFmtId="170" fontId="26" fillId="0" borderId="0" xfId="0" applyNumberFormat="1" applyFont="1" applyAlignment="1">
      <alignment vertical="center"/>
    </xf>
    <xf numFmtId="170" fontId="37" fillId="0" borderId="57" xfId="211" applyNumberFormat="1" applyFont="1" applyBorder="1" applyAlignment="1">
      <alignment vertical="center"/>
    </xf>
    <xf numFmtId="170" fontId="26" fillId="0" borderId="7" xfId="0" applyNumberFormat="1" applyFont="1" applyBorder="1" applyAlignment="1">
      <alignment vertical="center"/>
    </xf>
    <xf numFmtId="170" fontId="26" fillId="0" borderId="57" xfId="0" applyNumberFormat="1" applyFont="1" applyBorder="1" applyAlignment="1">
      <alignment vertical="center"/>
    </xf>
    <xf numFmtId="0" fontId="22" fillId="0" borderId="0" xfId="505" applyFont="1"/>
    <xf numFmtId="0" fontId="23" fillId="0" borderId="0" xfId="212" applyFont="1"/>
    <xf numFmtId="0" fontId="26" fillId="0" borderId="0" xfId="212" applyFont="1"/>
    <xf numFmtId="0" fontId="112" fillId="0" borderId="11" xfId="10" applyFont="1" applyBorder="1" applyAlignment="1">
      <alignment horizontal="center" vertical="top" wrapText="1"/>
    </xf>
    <xf numFmtId="0" fontId="112" fillId="0" borderId="55" xfId="10" applyFont="1" applyBorder="1" applyAlignment="1">
      <alignment horizontal="center" vertical="top" wrapText="1"/>
    </xf>
    <xf numFmtId="0" fontId="112" fillId="0" borderId="57" xfId="10" applyFont="1" applyBorder="1" applyAlignment="1">
      <alignment horizontal="center" vertical="top" wrapText="1"/>
    </xf>
    <xf numFmtId="0" fontId="105" fillId="0" borderId="152" xfId="10" applyFont="1" applyBorder="1" applyAlignment="1">
      <alignment horizontal="left" vertical="top" wrapText="1" indent="2"/>
    </xf>
    <xf numFmtId="0" fontId="150" fillId="0" borderId="0" xfId="506" applyFont="1"/>
    <xf numFmtId="3" fontId="25" fillId="0" borderId="0" xfId="10" applyNumberFormat="1" applyFont="1" applyAlignment="1">
      <alignment vertical="top" wrapText="1"/>
    </xf>
    <xf numFmtId="0" fontId="150" fillId="0" borderId="0" xfId="212" applyFont="1"/>
    <xf numFmtId="0" fontId="111" fillId="0" borderId="0" xfId="212" applyFont="1"/>
    <xf numFmtId="3" fontId="35" fillId="0" borderId="11" xfId="10" applyNumberFormat="1" applyFont="1" applyBorder="1" applyAlignment="1">
      <alignment horizontal="center" vertical="center" wrapText="1"/>
    </xf>
    <xf numFmtId="3" fontId="35" fillId="0" borderId="154" xfId="10" applyNumberFormat="1" applyFont="1" applyBorder="1" applyAlignment="1">
      <alignment horizontal="center" vertical="center" wrapText="1"/>
    </xf>
    <xf numFmtId="1" fontId="35" fillId="0" borderId="3" xfId="576" applyNumberFormat="1" applyFont="1" applyFill="1" applyBorder="1"/>
    <xf numFmtId="1" fontId="35" fillId="0" borderId="0" xfId="576" applyNumberFormat="1" applyFont="1" applyFill="1" applyBorder="1"/>
    <xf numFmtId="0" fontId="100" fillId="0" borderId="0" xfId="211" applyFont="1">
      <alignment horizontal="left" vertical="top" wrapText="1"/>
    </xf>
    <xf numFmtId="238" fontId="37" fillId="0" borderId="0" xfId="61" applyNumberFormat="1" applyFont="1">
      <alignment horizontal="left" vertical="top" wrapText="1"/>
    </xf>
    <xf numFmtId="234" fontId="26" fillId="0" borderId="0" xfId="61" applyNumberFormat="1" applyFont="1" applyAlignment="1">
      <alignment horizontal="left" vertical="center" wrapText="1"/>
    </xf>
    <xf numFmtId="0" fontId="35" fillId="0" borderId="13" xfId="501" applyFont="1" applyBorder="1" applyAlignment="1">
      <alignment horizontal="center"/>
    </xf>
    <xf numFmtId="0" fontId="108" fillId="0" borderId="27" xfId="501" applyFont="1" applyBorder="1"/>
    <xf numFmtId="0" fontId="25" fillId="0" borderId="27" xfId="501" applyFont="1" applyBorder="1"/>
    <xf numFmtId="0" fontId="35" fillId="0" borderId="17" xfId="501" applyFont="1" applyBorder="1"/>
    <xf numFmtId="217" fontId="108" fillId="0" borderId="14" xfId="10" applyNumberFormat="1" applyFont="1" applyBorder="1" applyAlignment="1">
      <alignment horizontal="center"/>
    </xf>
    <xf numFmtId="185" fontId="108" fillId="3" borderId="28" xfId="10" applyNumberFormat="1" applyFont="1" applyFill="1" applyBorder="1"/>
    <xf numFmtId="185" fontId="25" fillId="3" borderId="28" xfId="10" applyNumberFormat="1" applyFont="1" applyFill="1" applyBorder="1"/>
    <xf numFmtId="185" fontId="37" fillId="3" borderId="28" xfId="10" applyNumberFormat="1" applyFont="1" applyFill="1" applyBorder="1"/>
    <xf numFmtId="185" fontId="35" fillId="3" borderId="19" xfId="10" applyNumberFormat="1" applyFont="1" applyFill="1" applyBorder="1"/>
    <xf numFmtId="217" fontId="108" fillId="0" borderId="37" xfId="10" applyNumberFormat="1" applyFont="1" applyBorder="1" applyAlignment="1">
      <alignment horizontal="center"/>
    </xf>
    <xf numFmtId="0" fontId="17" fillId="0" borderId="0" xfId="415" applyFont="1"/>
    <xf numFmtId="0" fontId="19" fillId="0" borderId="0" xfId="415" applyFont="1" applyAlignment="1">
      <alignment horizontal="left"/>
    </xf>
    <xf numFmtId="1" fontId="131" fillId="0" borderId="36" xfId="10" applyNumberFormat="1" applyFont="1" applyBorder="1" applyAlignment="1">
      <alignment horizontal="center" vertical="center"/>
    </xf>
    <xf numFmtId="1" fontId="131" fillId="0" borderId="304" xfId="10" applyNumberFormat="1" applyFont="1" applyBorder="1" applyAlignment="1">
      <alignment horizontal="center" vertical="center"/>
    </xf>
    <xf numFmtId="0" fontId="35" fillId="0" borderId="15" xfId="10" applyFont="1" applyFill="1" applyBorder="1" applyAlignment="1">
      <alignment horizontal="center" vertical="center"/>
    </xf>
    <xf numFmtId="1" fontId="131" fillId="0" borderId="37" xfId="10" applyNumberFormat="1" applyFont="1" applyBorder="1" applyAlignment="1">
      <alignment horizontal="center" vertical="center" wrapText="1"/>
    </xf>
    <xf numFmtId="0" fontId="209" fillId="0" borderId="0" xfId="211" applyFont="1" applyFill="1" applyAlignment="1">
      <alignment wrapText="1"/>
    </xf>
    <xf numFmtId="0" fontId="201" fillId="61" borderId="1" xfId="0" applyFont="1" applyFill="1" applyBorder="1" applyAlignment="1">
      <alignment horizontal="left" wrapText="1"/>
    </xf>
    <xf numFmtId="225" fontId="112" fillId="61" borderId="8" xfId="211" applyNumberFormat="1" applyFont="1" applyFill="1" applyBorder="1" applyAlignment="1">
      <alignment horizontal="center"/>
    </xf>
    <xf numFmtId="225" fontId="112" fillId="61" borderId="2" xfId="211" applyNumberFormat="1" applyFont="1" applyFill="1" applyBorder="1" applyAlignment="1">
      <alignment horizontal="center"/>
    </xf>
    <xf numFmtId="225" fontId="57" fillId="61" borderId="2" xfId="0" applyNumberFormat="1" applyFont="1" applyFill="1" applyBorder="1" applyAlignment="1">
      <alignment horizontal="right"/>
    </xf>
    <xf numFmtId="225" fontId="57" fillId="61" borderId="56" xfId="0" applyNumberFormat="1" applyFont="1" applyFill="1" applyBorder="1" applyAlignment="1">
      <alignment horizontal="right"/>
    </xf>
    <xf numFmtId="0" fontId="201" fillId="61" borderId="5" xfId="0" applyFont="1" applyFill="1" applyBorder="1" applyAlignment="1">
      <alignment horizontal="left" wrapText="1"/>
    </xf>
    <xf numFmtId="225" fontId="112" fillId="61" borderId="6" xfId="211" applyNumberFormat="1" applyFont="1" applyFill="1" applyBorder="1" applyAlignment="1">
      <alignment horizontal="center"/>
    </xf>
    <xf numFmtId="225" fontId="112" fillId="61" borderId="0" xfId="211" applyNumberFormat="1" applyFont="1" applyFill="1" applyAlignment="1">
      <alignment horizontal="center"/>
    </xf>
    <xf numFmtId="225" fontId="57" fillId="61" borderId="0" xfId="0" applyNumberFormat="1" applyFont="1" applyFill="1" applyAlignment="1">
      <alignment horizontal="right"/>
    </xf>
    <xf numFmtId="225" fontId="57" fillId="61" borderId="41" xfId="0" applyNumberFormat="1" applyFont="1" applyFill="1" applyBorder="1" applyAlignment="1">
      <alignment horizontal="right"/>
    </xf>
    <xf numFmtId="0" fontId="201" fillId="61" borderId="3" xfId="0" applyFont="1" applyFill="1" applyBorder="1" applyAlignment="1">
      <alignment horizontal="left" wrapText="1"/>
    </xf>
    <xf numFmtId="225" fontId="112" fillId="61" borderId="7" xfId="211" applyNumberFormat="1" applyFont="1" applyFill="1" applyBorder="1" applyAlignment="1">
      <alignment horizontal="center"/>
    </xf>
    <xf numFmtId="225" fontId="112" fillId="61" borderId="4" xfId="211" applyNumberFormat="1" applyFont="1" applyFill="1" applyBorder="1" applyAlignment="1">
      <alignment horizontal="center"/>
    </xf>
    <xf numFmtId="225" fontId="57" fillId="61" borderId="4" xfId="0" applyNumberFormat="1" applyFont="1" applyFill="1" applyBorder="1" applyAlignment="1">
      <alignment horizontal="right"/>
    </xf>
    <xf numFmtId="225" fontId="57" fillId="61" borderId="57" xfId="0" applyNumberFormat="1" applyFont="1" applyFill="1" applyBorder="1" applyAlignment="1">
      <alignment horizontal="right"/>
    </xf>
    <xf numFmtId="0" fontId="108" fillId="0" borderId="10" xfId="211" applyFont="1" applyBorder="1" applyAlignment="1">
      <alignment horizontal="center" vertical="center"/>
    </xf>
    <xf numFmtId="0" fontId="108" fillId="0" borderId="10" xfId="0" applyFont="1" applyBorder="1" applyAlignment="1">
      <alignment horizontal="right" vertical="center"/>
    </xf>
    <xf numFmtId="0" fontId="108" fillId="0" borderId="55" xfId="0" applyFont="1" applyBorder="1" applyAlignment="1">
      <alignment horizontal="right" vertical="center"/>
    </xf>
    <xf numFmtId="0" fontId="35" fillId="0" borderId="5" xfId="211" applyFont="1" applyBorder="1" applyAlignment="1">
      <alignment horizontal="left" vertical="center" wrapText="1"/>
    </xf>
    <xf numFmtId="0" fontId="112" fillId="0" borderId="0" xfId="211" applyFont="1" applyAlignment="1">
      <alignment horizontal="left" vertical="center" wrapText="1"/>
    </xf>
    <xf numFmtId="0" fontId="26" fillId="0" borderId="5" xfId="211" quotePrefix="1" applyFont="1" applyBorder="1" applyAlignment="1">
      <alignment horizontal="left" vertical="center"/>
    </xf>
    <xf numFmtId="166" fontId="37" fillId="0" borderId="41" xfId="0" applyNumberFormat="1" applyFont="1" applyBorder="1" applyAlignment="1">
      <alignment horizontal="center" vertical="center"/>
    </xf>
    <xf numFmtId="0" fontId="35" fillId="0" borderId="5" xfId="211" quotePrefix="1" applyFont="1" applyBorder="1" applyAlignment="1">
      <alignment horizontal="left" vertical="center"/>
    </xf>
    <xf numFmtId="0" fontId="35" fillId="0" borderId="5" xfId="211" applyFont="1" applyBorder="1" applyAlignment="1">
      <alignment horizontal="left" vertical="center"/>
    </xf>
    <xf numFmtId="0" fontId="35" fillId="0" borderId="11" xfId="211" applyFont="1" applyBorder="1" applyAlignment="1">
      <alignment vertical="center"/>
    </xf>
    <xf numFmtId="232" fontId="112" fillId="0" borderId="2" xfId="211" applyNumberFormat="1" applyFont="1" applyBorder="1" applyAlignment="1">
      <alignment horizontal="center" vertical="center"/>
    </xf>
    <xf numFmtId="0" fontId="112" fillId="0" borderId="41" xfId="211" applyFont="1" applyBorder="1" applyAlignment="1">
      <alignment horizontal="left" vertical="center" wrapText="1"/>
    </xf>
    <xf numFmtId="166" fontId="37" fillId="0" borderId="2" xfId="211" applyNumberFormat="1" applyFont="1" applyBorder="1" applyAlignment="1">
      <alignment horizontal="center" vertical="center"/>
    </xf>
    <xf numFmtId="166" fontId="37" fillId="0" borderId="56" xfId="211" applyNumberFormat="1" applyFont="1" applyBorder="1" applyAlignment="1">
      <alignment horizontal="center" vertical="center"/>
    </xf>
    <xf numFmtId="0" fontId="25" fillId="0" borderId="5" xfId="211" applyFont="1" applyBorder="1" applyAlignment="1">
      <alignment horizontal="center" vertical="center"/>
    </xf>
    <xf numFmtId="166" fontId="37" fillId="0" borderId="57" xfId="0" applyNumberFormat="1" applyFont="1" applyBorder="1" applyAlignment="1">
      <alignment horizontal="center" vertical="center"/>
    </xf>
    <xf numFmtId="3" fontId="35" fillId="0" borderId="11" xfId="211" quotePrefix="1" applyNumberFormat="1" applyFont="1" applyBorder="1" applyAlignment="1">
      <alignment horizontal="left" vertical="center"/>
    </xf>
    <xf numFmtId="0" fontId="35" fillId="0" borderId="1" xfId="211" applyFont="1" applyBorder="1" applyAlignment="1">
      <alignment horizontal="left" vertical="center"/>
    </xf>
    <xf numFmtId="0" fontId="25" fillId="0" borderId="3" xfId="211" applyFont="1" applyBorder="1" applyAlignment="1">
      <alignment horizontal="center" vertical="center"/>
    </xf>
    <xf numFmtId="166" fontId="112" fillId="0" borderId="2" xfId="211" applyNumberFormat="1" applyFont="1" applyBorder="1" applyAlignment="1">
      <alignment horizontal="right" vertical="center"/>
    </xf>
    <xf numFmtId="166" fontId="112" fillId="0" borderId="56" xfId="0" applyNumberFormat="1" applyFont="1" applyBorder="1" applyAlignment="1">
      <alignment horizontal="right" vertical="center"/>
    </xf>
    <xf numFmtId="166" fontId="37" fillId="0" borderId="41" xfId="0" applyNumberFormat="1" applyFont="1" applyBorder="1" applyAlignment="1">
      <alignment horizontal="right" vertical="center"/>
    </xf>
    <xf numFmtId="166" fontId="112" fillId="0" borderId="41" xfId="0" applyNumberFormat="1" applyFont="1" applyBorder="1" applyAlignment="1">
      <alignment horizontal="right" vertical="center"/>
    </xf>
    <xf numFmtId="166" fontId="112" fillId="0" borderId="4" xfId="211" applyNumberFormat="1" applyFont="1" applyBorder="1" applyAlignment="1">
      <alignment horizontal="right" vertical="center"/>
    </xf>
    <xf numFmtId="166" fontId="112" fillId="0" borderId="4" xfId="0" applyNumberFormat="1" applyFont="1" applyBorder="1" applyAlignment="1">
      <alignment horizontal="right" vertical="center"/>
    </xf>
    <xf numFmtId="166" fontId="112" fillId="0" borderId="57" xfId="0" applyNumberFormat="1" applyFont="1" applyBorder="1" applyAlignment="1">
      <alignment horizontal="right" vertical="center"/>
    </xf>
    <xf numFmtId="166" fontId="112" fillId="0" borderId="10" xfId="211" applyNumberFormat="1" applyFont="1" applyBorder="1" applyAlignment="1">
      <alignment horizontal="right" vertical="center"/>
    </xf>
    <xf numFmtId="166" fontId="112" fillId="0" borderId="10" xfId="0" applyNumberFormat="1" applyFont="1" applyBorder="1" applyAlignment="1">
      <alignment horizontal="right" vertical="center"/>
    </xf>
    <xf numFmtId="166" fontId="112" fillId="0" borderId="55" xfId="0" applyNumberFormat="1" applyFont="1" applyBorder="1" applyAlignment="1">
      <alignment horizontal="right" vertical="center"/>
    </xf>
    <xf numFmtId="233" fontId="37" fillId="0" borderId="41" xfId="0" applyNumberFormat="1" applyFont="1" applyBorder="1" applyAlignment="1">
      <alignment horizontal="right" vertical="center"/>
    </xf>
    <xf numFmtId="166" fontId="37" fillId="0" borderId="4" xfId="211" applyNumberFormat="1" applyFont="1" applyBorder="1" applyAlignment="1">
      <alignment horizontal="right" vertical="center"/>
    </xf>
    <xf numFmtId="166" fontId="37" fillId="0" borderId="4" xfId="0" applyNumberFormat="1" applyFont="1" applyBorder="1" applyAlignment="1">
      <alignment horizontal="right" vertical="center"/>
    </xf>
    <xf numFmtId="166" fontId="37" fillId="0" borderId="57" xfId="0" applyNumberFormat="1" applyFont="1" applyBorder="1" applyAlignment="1">
      <alignment horizontal="right" vertical="center"/>
    </xf>
    <xf numFmtId="197" fontId="112" fillId="0" borderId="41" xfId="0" applyNumberFormat="1" applyFont="1" applyBorder="1" applyAlignment="1">
      <alignment horizontal="right" vertical="center"/>
    </xf>
    <xf numFmtId="166" fontId="112" fillId="0" borderId="2" xfId="0" applyNumberFormat="1" applyFont="1" applyBorder="1" applyAlignment="1">
      <alignment horizontal="right" vertical="center"/>
    </xf>
    <xf numFmtId="281" fontId="112" fillId="0" borderId="2" xfId="211" applyNumberFormat="1" applyFont="1" applyBorder="1" applyAlignment="1">
      <alignment horizontal="right" vertical="center"/>
    </xf>
    <xf numFmtId="281" fontId="112" fillId="0" borderId="2" xfId="0" applyNumberFormat="1" applyFont="1" applyBorder="1" applyAlignment="1">
      <alignment horizontal="right" vertical="center"/>
    </xf>
    <xf numFmtId="281" fontId="112" fillId="0" borderId="56" xfId="0" applyNumberFormat="1" applyFont="1" applyBorder="1" applyAlignment="1">
      <alignment horizontal="right" vertical="center"/>
    </xf>
    <xf numFmtId="281" fontId="112" fillId="0" borderId="41" xfId="0" applyNumberFormat="1" applyFont="1" applyBorder="1" applyAlignment="1">
      <alignment horizontal="right" vertical="center"/>
    </xf>
    <xf numFmtId="281" fontId="37" fillId="0" borderId="41" xfId="0" applyNumberFormat="1" applyFont="1" applyBorder="1" applyAlignment="1">
      <alignment horizontal="right" vertical="center"/>
    </xf>
    <xf numFmtId="281" fontId="37" fillId="0" borderId="4" xfId="211" applyNumberFormat="1" applyFont="1" applyBorder="1" applyAlignment="1">
      <alignment horizontal="right" vertical="center"/>
    </xf>
    <xf numFmtId="281" fontId="37" fillId="0" borderId="4" xfId="0" applyNumberFormat="1" applyFont="1" applyBorder="1" applyAlignment="1">
      <alignment horizontal="right" vertical="center"/>
    </xf>
    <xf numFmtId="281" fontId="37" fillId="0" borderId="57" xfId="0" applyNumberFormat="1" applyFont="1" applyBorder="1" applyAlignment="1">
      <alignment horizontal="right" vertical="center"/>
    </xf>
    <xf numFmtId="0" fontId="41" fillId="0" borderId="1" xfId="10" applyFont="1" applyBorder="1" applyAlignment="1">
      <alignment vertical="top" wrapText="1"/>
    </xf>
    <xf numFmtId="3" fontId="35" fillId="0" borderId="56" xfId="20" applyNumberFormat="1" applyFont="1" applyFill="1" applyBorder="1" applyAlignment="1">
      <alignment horizontal="right" vertical="center"/>
    </xf>
    <xf numFmtId="0" fontId="35" fillId="0" borderId="5" xfId="10" applyFont="1" applyBorder="1" applyAlignment="1">
      <alignment vertical="top" wrapText="1"/>
    </xf>
    <xf numFmtId="3" fontId="35" fillId="0" borderId="5" xfId="20" applyNumberFormat="1" applyFont="1" applyFill="1" applyBorder="1" applyAlignment="1">
      <alignment horizontal="right" vertical="center"/>
    </xf>
    <xf numFmtId="0" fontId="26" fillId="0" borderId="5" xfId="10" applyFont="1" applyBorder="1" applyAlignment="1">
      <alignment vertical="top" wrapText="1"/>
    </xf>
    <xf numFmtId="0" fontId="105" fillId="0" borderId="5" xfId="10" applyFont="1" applyBorder="1" applyAlignment="1">
      <alignment horizontal="left" vertical="top" wrapText="1" indent="1"/>
    </xf>
    <xf numFmtId="0" fontId="26" fillId="0" borderId="5" xfId="10" applyFont="1" applyBorder="1" applyAlignment="1">
      <alignment horizontal="left" vertical="top" wrapText="1" indent="1"/>
    </xf>
    <xf numFmtId="0" fontId="35" fillId="0" borderId="5" xfId="10" applyFont="1" applyBorder="1" applyAlignment="1">
      <alignment wrapText="1"/>
    </xf>
    <xf numFmtId="3" fontId="35" fillId="0" borderId="305" xfId="20" applyNumberFormat="1" applyFont="1" applyFill="1" applyBorder="1" applyAlignment="1">
      <alignment horizontal="right" vertical="center"/>
    </xf>
    <xf numFmtId="0" fontId="105" fillId="0" borderId="5" xfId="10" applyFont="1" applyBorder="1" applyAlignment="1">
      <alignment horizontal="left" vertical="top" wrapText="1" indent="2"/>
    </xf>
    <xf numFmtId="0" fontId="105" fillId="0" borderId="150" xfId="10" applyFont="1" applyBorder="1" applyAlignment="1">
      <alignment horizontal="left" vertical="top" wrapText="1" indent="2"/>
    </xf>
    <xf numFmtId="3" fontId="158" fillId="0" borderId="2" xfId="20" applyNumberFormat="1" applyFont="1" applyFill="1" applyBorder="1" applyAlignment="1">
      <alignment horizontal="right" vertical="center"/>
    </xf>
    <xf numFmtId="1" fontId="26" fillId="0" borderId="5" xfId="576" applyNumberFormat="1" applyFont="1" applyFill="1" applyBorder="1"/>
    <xf numFmtId="1" fontId="105" fillId="0" borderId="5" xfId="213" applyNumberFormat="1" applyFont="1" applyBorder="1" applyAlignment="1">
      <alignment horizontal="left" indent="2"/>
    </xf>
    <xf numFmtId="1" fontId="35" fillId="0" borderId="5" xfId="576" applyNumberFormat="1" applyFont="1" applyFill="1" applyBorder="1"/>
    <xf numFmtId="1" fontId="26" fillId="0" borderId="5" xfId="576" applyNumberFormat="1" applyFont="1" applyFill="1" applyBorder="1" applyAlignment="1">
      <alignment horizontal="left" indent="1"/>
    </xf>
    <xf numFmtId="1" fontId="26" fillId="0" borderId="5" xfId="576" applyNumberFormat="1" applyFont="1" applyFill="1" applyBorder="1" applyAlignment="1">
      <alignment horizontal="left" indent="2"/>
    </xf>
    <xf numFmtId="1" fontId="105" fillId="0" borderId="5" xfId="213" applyNumberFormat="1" applyFont="1" applyBorder="1" applyAlignment="1">
      <alignment horizontal="left" indent="1"/>
    </xf>
    <xf numFmtId="1" fontId="26" fillId="0" borderId="5" xfId="576" applyNumberFormat="1" applyFont="1" applyFill="1" applyBorder="1" applyAlignment="1">
      <alignment horizontal="left" indent="3"/>
    </xf>
    <xf numFmtId="1" fontId="105" fillId="0" borderId="5" xfId="213" applyNumberFormat="1" applyFont="1" applyBorder="1" applyAlignment="1">
      <alignment horizontal="left" indent="4"/>
    </xf>
    <xf numFmtId="3" fontId="35" fillId="0" borderId="55" xfId="20" applyNumberFormat="1" applyFont="1" applyFill="1" applyBorder="1" applyAlignment="1">
      <alignment horizontal="center" vertical="center"/>
    </xf>
    <xf numFmtId="1" fontId="35" fillId="0" borderId="5" xfId="576" applyNumberFormat="1" applyFont="1" applyFill="1" applyBorder="1" applyAlignment="1">
      <alignment vertical="top" wrapText="1"/>
    </xf>
    <xf numFmtId="1" fontId="26" fillId="0" borderId="3" xfId="576" applyNumberFormat="1" applyFont="1" applyFill="1" applyBorder="1"/>
    <xf numFmtId="37" fontId="41" fillId="0" borderId="1" xfId="576" applyNumberFormat="1" applyFont="1" applyFill="1" applyBorder="1" applyAlignment="1">
      <alignment vertical="top"/>
    </xf>
    <xf numFmtId="0" fontId="25" fillId="0" borderId="0" xfId="61" applyFont="1" applyFill="1" applyAlignment="1">
      <alignment vertical="center"/>
    </xf>
    <xf numFmtId="238" fontId="25" fillId="0" borderId="0" xfId="61" applyNumberFormat="1" applyFont="1" applyFill="1" applyAlignment="1">
      <alignment vertical="center"/>
    </xf>
    <xf numFmtId="170" fontId="37" fillId="0" borderId="0" xfId="61" applyNumberFormat="1" applyFont="1" applyFill="1" applyAlignment="1">
      <alignment horizontal="right" vertical="center"/>
    </xf>
    <xf numFmtId="170" fontId="112" fillId="0" borderId="0" xfId="61" applyNumberFormat="1" applyFont="1" applyFill="1" applyAlignment="1">
      <alignment horizontal="right" vertical="center"/>
    </xf>
    <xf numFmtId="3" fontId="112" fillId="0" borderId="0" xfId="61" applyNumberFormat="1" applyFont="1" applyFill="1" applyAlignment="1">
      <alignment horizontal="right" vertical="center"/>
    </xf>
    <xf numFmtId="0" fontId="146" fillId="0" borderId="0" xfId="61" applyFont="1" applyFill="1" applyAlignment="1">
      <alignment vertical="center"/>
    </xf>
    <xf numFmtId="0" fontId="146" fillId="0" borderId="0" xfId="61" applyFont="1" applyFill="1" applyAlignment="1">
      <alignment horizontal="left" wrapText="1"/>
    </xf>
    <xf numFmtId="0" fontId="26" fillId="0" borderId="0" xfId="61" applyFont="1" applyFill="1" applyAlignment="1">
      <alignment horizontal="left" wrapText="1"/>
    </xf>
    <xf numFmtId="0" fontId="144" fillId="0" borderId="0" xfId="61" applyFont="1" applyFill="1" applyAlignment="1">
      <alignment vertical="center"/>
    </xf>
    <xf numFmtId="0" fontId="144" fillId="0" borderId="0" xfId="61" applyFont="1" applyFill="1" applyAlignment="1">
      <alignment horizontal="left" vertical="center"/>
    </xf>
    <xf numFmtId="234" fontId="144" fillId="0" borderId="0" xfId="61" applyNumberFormat="1" applyFont="1" applyFill="1" applyAlignment="1">
      <alignment horizontal="center" vertical="center" wrapText="1"/>
    </xf>
    <xf numFmtId="234" fontId="146" fillId="0" borderId="0" xfId="61" applyNumberFormat="1" applyFont="1" applyFill="1" applyAlignment="1">
      <alignment horizontal="center" vertical="center" wrapText="1"/>
    </xf>
    <xf numFmtId="239" fontId="144" fillId="0" borderId="0" xfId="61" applyNumberFormat="1" applyFont="1" applyFill="1" applyAlignment="1">
      <alignment horizontal="center" vertical="center" wrapText="1"/>
    </xf>
    <xf numFmtId="234" fontId="144" fillId="0" borderId="0" xfId="61" applyNumberFormat="1" applyFont="1" applyFill="1" applyAlignment="1">
      <alignment horizontal="right" vertical="center"/>
    </xf>
    <xf numFmtId="0" fontId="144" fillId="0" borderId="0" xfId="61" applyFont="1" applyFill="1" applyAlignment="1">
      <alignment horizontal="left" vertical="center" wrapText="1"/>
    </xf>
    <xf numFmtId="234" fontId="146" fillId="0" borderId="0" xfId="61" applyNumberFormat="1" applyFont="1" applyFill="1" applyBorder="1" applyAlignment="1">
      <alignment horizontal="left" vertical="center" wrapText="1"/>
    </xf>
    <xf numFmtId="0" fontId="37" fillId="0" borderId="0" xfId="61" applyFont="1" applyFill="1" applyAlignment="1">
      <alignment vertical="center"/>
    </xf>
    <xf numFmtId="3" fontId="146" fillId="0" borderId="0" xfId="61" applyNumberFormat="1" applyFont="1" applyFill="1" applyAlignment="1">
      <alignment horizontal="right" vertical="center"/>
    </xf>
    <xf numFmtId="3" fontId="144" fillId="0" borderId="0" xfId="61" applyNumberFormat="1" applyFont="1" applyFill="1" applyAlignment="1">
      <alignment horizontal="right" vertical="center"/>
    </xf>
    <xf numFmtId="3" fontId="148" fillId="0" borderId="0" xfId="61" applyNumberFormat="1" applyFont="1" applyFill="1" applyAlignment="1">
      <alignment horizontal="right" vertical="center"/>
    </xf>
    <xf numFmtId="3" fontId="149" fillId="0" borderId="0" xfId="61" applyNumberFormat="1" applyFont="1" applyFill="1" applyAlignment="1">
      <alignment horizontal="right" vertical="center"/>
    </xf>
    <xf numFmtId="170" fontId="146" fillId="0" borderId="0" xfId="61" applyNumberFormat="1" applyFont="1" applyFill="1" applyAlignment="1">
      <alignment horizontal="right" vertical="center"/>
    </xf>
    <xf numFmtId="0" fontId="19" fillId="0" borderId="17" xfId="46" applyFont="1" applyFill="1" applyBorder="1" applyAlignment="1">
      <alignment horizontal="center" vertical="center"/>
    </xf>
    <xf numFmtId="0" fontId="19" fillId="0" borderId="19" xfId="46" applyFont="1" applyFill="1" applyBorder="1" applyAlignment="1">
      <alignment horizontal="center" vertical="center"/>
    </xf>
    <xf numFmtId="0" fontId="19" fillId="0" borderId="14" xfId="46" applyFont="1" applyFill="1" applyBorder="1" applyAlignment="1">
      <alignment horizontal="center" vertical="center"/>
    </xf>
    <xf numFmtId="0" fontId="22" fillId="0" borderId="1" xfId="46" applyFont="1" applyFill="1" applyBorder="1" applyAlignment="1">
      <alignment horizontal="center" vertical="center" wrapText="1"/>
    </xf>
    <xf numFmtId="0" fontId="22" fillId="0" borderId="1" xfId="46" applyFont="1" applyFill="1" applyBorder="1" applyAlignment="1">
      <alignment horizontal="center" vertical="center"/>
    </xf>
    <xf numFmtId="0" fontId="22" fillId="0" borderId="5" xfId="46" applyFont="1" applyFill="1" applyBorder="1" applyAlignment="1">
      <alignment horizontal="center" vertical="center"/>
    </xf>
    <xf numFmtId="0" fontId="22" fillId="0" borderId="3" xfId="46" applyFont="1" applyFill="1" applyBorder="1" applyAlignment="1">
      <alignment horizontal="center" vertical="center"/>
    </xf>
    <xf numFmtId="0" fontId="22" fillId="0" borderId="3" xfId="46" quotePrefix="1" applyFont="1" applyFill="1" applyBorder="1" applyAlignment="1">
      <alignment horizontal="center" vertical="center"/>
    </xf>
    <xf numFmtId="0" fontId="26" fillId="0" borderId="4" xfId="259" applyFont="1" applyFill="1" applyBorder="1"/>
    <xf numFmtId="0" fontId="26" fillId="0" borderId="41" xfId="62" applyFont="1" applyFill="1" applyBorder="1" applyAlignment="1">
      <alignment horizontal="center" vertical="center"/>
    </xf>
    <xf numFmtId="0" fontId="144" fillId="0" borderId="0" xfId="0" applyFont="1" applyAlignment="1">
      <alignment vertical="center"/>
    </xf>
    <xf numFmtId="0" fontId="146" fillId="0" borderId="0" xfId="0" applyFont="1" applyAlignment="1">
      <alignment vertical="center"/>
    </xf>
    <xf numFmtId="0" fontId="35" fillId="0" borderId="0" xfId="0" applyFont="1"/>
    <xf numFmtId="0" fontId="176" fillId="0" borderId="0" xfId="0" applyFont="1"/>
    <xf numFmtId="0" fontId="148" fillId="0" borderId="0" xfId="0" applyFont="1" applyAlignment="1">
      <alignment vertical="center"/>
    </xf>
    <xf numFmtId="0" fontId="105" fillId="0" borderId="0" xfId="0" applyFont="1"/>
    <xf numFmtId="0" fontId="149" fillId="0" borderId="0" xfId="0" applyFont="1" applyAlignment="1">
      <alignment vertical="center"/>
    </xf>
    <xf numFmtId="0" fontId="146" fillId="0" borderId="12" xfId="0" applyFont="1" applyBorder="1" applyAlignment="1">
      <alignment vertical="center"/>
    </xf>
    <xf numFmtId="0" fontId="146" fillId="0" borderId="26" xfId="0" applyFont="1" applyBorder="1" applyAlignment="1">
      <alignment vertical="center"/>
    </xf>
    <xf numFmtId="0" fontId="144" fillId="0" borderId="26" xfId="0" applyFont="1" applyBorder="1" applyAlignment="1">
      <alignment vertical="center"/>
    </xf>
    <xf numFmtId="0" fontId="148" fillId="0" borderId="26" xfId="0" applyFont="1" applyBorder="1" applyAlignment="1">
      <alignment vertical="center"/>
    </xf>
    <xf numFmtId="0" fontId="149" fillId="0" borderId="26" xfId="0" applyFont="1" applyBorder="1" applyAlignment="1">
      <alignment vertical="center" wrapText="1"/>
    </xf>
    <xf numFmtId="0" fontId="146" fillId="0" borderId="16" xfId="0" applyFont="1" applyBorder="1" applyAlignment="1">
      <alignment vertical="center"/>
    </xf>
    <xf numFmtId="0" fontId="146" fillId="0" borderId="37" xfId="0" applyFont="1" applyBorder="1" applyAlignment="1">
      <alignment horizontal="center" vertical="center"/>
    </xf>
    <xf numFmtId="0" fontId="144" fillId="0" borderId="12" xfId="0" applyFont="1" applyBorder="1" applyAlignment="1">
      <alignment vertical="center"/>
    </xf>
    <xf numFmtId="0" fontId="149" fillId="0" borderId="26" xfId="0" applyFont="1" applyBorder="1" applyAlignment="1">
      <alignment vertical="center"/>
    </xf>
    <xf numFmtId="0" fontId="144" fillId="0" borderId="21" xfId="0" applyFont="1" applyBorder="1" applyAlignment="1">
      <alignment vertical="center"/>
    </xf>
    <xf numFmtId="0" fontId="144" fillId="0" borderId="24" xfId="0" applyFont="1" applyBorder="1" applyAlignment="1">
      <alignment vertical="center"/>
    </xf>
    <xf numFmtId="0" fontId="144" fillId="0" borderId="23" xfId="0" applyFont="1" applyBorder="1" applyAlignment="1">
      <alignment vertical="center"/>
    </xf>
    <xf numFmtId="0" fontId="146" fillId="0" borderId="27" xfId="0" applyFont="1" applyBorder="1" applyAlignment="1">
      <alignment vertical="center"/>
    </xf>
    <xf numFmtId="0" fontId="146" fillId="0" borderId="0" xfId="0" applyFont="1" applyBorder="1" applyAlignment="1">
      <alignment vertical="center"/>
    </xf>
    <xf numFmtId="0" fontId="146" fillId="0" borderId="28" xfId="0" applyFont="1" applyBorder="1" applyAlignment="1">
      <alignment vertical="center"/>
    </xf>
    <xf numFmtId="0" fontId="144" fillId="0" borderId="27" xfId="0" applyFont="1" applyBorder="1" applyAlignment="1">
      <alignment vertical="center"/>
    </xf>
    <xf numFmtId="0" fontId="144" fillId="0" borderId="0" xfId="0" applyFont="1" applyBorder="1" applyAlignment="1">
      <alignment vertical="center"/>
    </xf>
    <xf numFmtId="0" fontId="144" fillId="0" borderId="28" xfId="0" applyFont="1" applyBorder="1" applyAlignment="1">
      <alignment vertical="center"/>
    </xf>
    <xf numFmtId="0" fontId="148" fillId="0" borderId="27" xfId="0" applyFont="1" applyBorder="1" applyAlignment="1">
      <alignment vertical="center"/>
    </xf>
    <xf numFmtId="0" fontId="148" fillId="0" borderId="0" xfId="0" applyFont="1" applyBorder="1" applyAlignment="1">
      <alignment vertical="center"/>
    </xf>
    <xf numFmtId="0" fontId="148" fillId="0" borderId="28" xfId="0" applyFont="1" applyBorder="1" applyAlignment="1">
      <alignment vertical="center"/>
    </xf>
    <xf numFmtId="0" fontId="149" fillId="0" borderId="27" xfId="0" applyFont="1" applyBorder="1" applyAlignment="1">
      <alignment vertical="center"/>
    </xf>
    <xf numFmtId="0" fontId="149" fillId="0" borderId="0" xfId="0" applyFont="1" applyBorder="1" applyAlignment="1">
      <alignment vertical="center"/>
    </xf>
    <xf numFmtId="0" fontId="149" fillId="0" borderId="28" xfId="0" applyFont="1" applyBorder="1" applyAlignment="1">
      <alignment vertical="center"/>
    </xf>
    <xf numFmtId="0" fontId="146" fillId="0" borderId="17" xfId="0" applyFont="1" applyBorder="1" applyAlignment="1">
      <alignment vertical="center"/>
    </xf>
    <xf numFmtId="0" fontId="146" fillId="0" borderId="20" xfId="0" applyFont="1" applyBorder="1" applyAlignment="1">
      <alignment vertical="center"/>
    </xf>
    <xf numFmtId="0" fontId="146" fillId="0" borderId="19" xfId="0" applyFont="1" applyBorder="1" applyAlignment="1">
      <alignment vertical="center"/>
    </xf>
    <xf numFmtId="0" fontId="22" fillId="0" borderId="21" xfId="46" applyFont="1" applyBorder="1" applyAlignment="1">
      <alignment horizontal="center" vertical="center"/>
    </xf>
    <xf numFmtId="0" fontId="22" fillId="0" borderId="12" xfId="46" applyFont="1" applyBorder="1" applyAlignment="1">
      <alignment horizontal="center" vertical="center"/>
    </xf>
    <xf numFmtId="0" fontId="22" fillId="0" borderId="16" xfId="46" applyFont="1" applyBorder="1" applyAlignment="1">
      <alignment horizontal="center" vertical="center"/>
    </xf>
    <xf numFmtId="0" fontId="22" fillId="0" borderId="13" xfId="46" applyFont="1" applyBorder="1" applyAlignment="1">
      <alignment horizontal="center" vertical="center"/>
    </xf>
    <xf numFmtId="0" fontId="19" fillId="0" borderId="0" xfId="547" applyFont="1" applyAlignment="1">
      <alignment vertical="center"/>
    </xf>
    <xf numFmtId="0" fontId="26" fillId="0" borderId="0" xfId="547" applyFont="1"/>
    <xf numFmtId="0" fontId="35" fillId="0" borderId="36" xfId="547" applyFont="1" applyBorder="1" applyAlignment="1">
      <alignment horizontal="center" vertical="center"/>
    </xf>
    <xf numFmtId="0" fontId="35" fillId="0" borderId="34" xfId="547" applyFont="1" applyBorder="1" applyAlignment="1">
      <alignment horizontal="center" vertical="center"/>
    </xf>
    <xf numFmtId="0" fontId="35" fillId="0" borderId="14" xfId="547" applyFont="1" applyBorder="1" applyAlignment="1">
      <alignment horizontal="center" vertical="center"/>
    </xf>
    <xf numFmtId="0" fontId="35" fillId="0" borderId="15" xfId="547" applyFont="1" applyBorder="1" applyAlignment="1">
      <alignment horizontal="center" vertical="center"/>
    </xf>
    <xf numFmtId="0" fontId="35" fillId="0" borderId="0" xfId="547" applyFont="1" applyAlignment="1">
      <alignment horizontal="center"/>
    </xf>
    <xf numFmtId="0" fontId="35" fillId="0" borderId="29" xfId="547" applyFont="1" applyBorder="1" applyAlignment="1">
      <alignment horizontal="left" vertical="center"/>
    </xf>
    <xf numFmtId="0" fontId="35" fillId="0" borderId="5" xfId="547" applyFont="1" applyBorder="1" applyAlignment="1">
      <alignment horizontal="center"/>
    </xf>
    <xf numFmtId="0" fontId="35" fillId="0" borderId="28" xfId="547" applyFont="1" applyBorder="1" applyAlignment="1">
      <alignment horizontal="center"/>
    </xf>
    <xf numFmtId="0" fontId="26" fillId="0" borderId="27" xfId="547" applyFont="1" applyBorder="1" applyAlignment="1">
      <alignment horizontal="left" vertical="center" wrapText="1"/>
    </xf>
    <xf numFmtId="0" fontId="26" fillId="0" borderId="5" xfId="547" applyFont="1" applyBorder="1" applyAlignment="1">
      <alignment horizontal="center" vertical="center"/>
    </xf>
    <xf numFmtId="215" fontId="26" fillId="0" borderId="0" xfId="62" applyNumberFormat="1" applyFont="1" applyAlignment="1">
      <alignment vertical="center"/>
    </xf>
    <xf numFmtId="215" fontId="26" fillId="0" borderId="28" xfId="62" applyNumberFormat="1" applyFont="1" applyBorder="1" applyAlignment="1">
      <alignment vertical="center"/>
    </xf>
    <xf numFmtId="0" fontId="105" fillId="0" borderId="29" xfId="62" applyFont="1" applyBorder="1" applyAlignment="1">
      <alignment vertical="top" wrapText="1"/>
    </xf>
    <xf numFmtId="0" fontId="26" fillId="0" borderId="5" xfId="547" applyFont="1" applyBorder="1" applyAlignment="1">
      <alignment horizontal="center" vertical="top"/>
    </xf>
    <xf numFmtId="0" fontId="26" fillId="0" borderId="27" xfId="547" applyFont="1" applyBorder="1" applyAlignment="1">
      <alignment vertical="center" wrapText="1"/>
    </xf>
    <xf numFmtId="49" fontId="26" fillId="0" borderId="0" xfId="547" applyNumberFormat="1" applyFont="1"/>
    <xf numFmtId="0" fontId="17" fillId="0" borderId="0" xfId="62" applyFont="1" applyAlignment="1">
      <alignment horizontal="center" vertical="center"/>
    </xf>
    <xf numFmtId="215" fontId="17" fillId="0" borderId="0" xfId="62" applyNumberFormat="1" applyFont="1" applyAlignment="1">
      <alignment vertical="center"/>
    </xf>
    <xf numFmtId="0" fontId="26" fillId="0" borderId="29" xfId="547" applyFont="1" applyBorder="1" applyAlignment="1">
      <alignment vertical="center"/>
    </xf>
    <xf numFmtId="0" fontId="180" fillId="0" borderId="5" xfId="547" applyFont="1" applyBorder="1" applyAlignment="1">
      <alignment horizontal="center" vertical="center" wrapText="1"/>
    </xf>
    <xf numFmtId="0" fontId="26" fillId="0" borderId="29" xfId="547" applyFont="1" applyBorder="1" applyAlignment="1">
      <alignment horizontal="left" vertical="center" wrapText="1"/>
    </xf>
    <xf numFmtId="0" fontId="23" fillId="0" borderId="5" xfId="62" applyFont="1" applyBorder="1" applyAlignment="1">
      <alignment horizontal="center" vertical="top"/>
    </xf>
    <xf numFmtId="179" fontId="105" fillId="0" borderId="0" xfId="62" applyNumberFormat="1" applyFont="1" applyAlignment="1">
      <alignment vertical="top"/>
    </xf>
    <xf numFmtId="179" fontId="105" fillId="0" borderId="28" xfId="62" applyNumberFormat="1" applyFont="1" applyBorder="1" applyAlignment="1">
      <alignment vertical="top"/>
    </xf>
    <xf numFmtId="0" fontId="35" fillId="0" borderId="229" xfId="547" applyFont="1" applyBorder="1" applyAlignment="1">
      <alignment horizontal="left" vertical="center" wrapText="1"/>
    </xf>
    <xf numFmtId="0" fontId="26" fillId="0" borderId="230" xfId="547" applyFont="1" applyBorder="1" applyAlignment="1">
      <alignment horizontal="center" vertical="center"/>
    </xf>
    <xf numFmtId="266" fontId="26" fillId="0" borderId="5" xfId="550" applyFont="1" applyBorder="1" applyAlignment="1">
      <alignment horizontal="center" vertical="center"/>
    </xf>
    <xf numFmtId="0" fontId="26" fillId="0" borderId="33" xfId="547" applyFont="1" applyBorder="1" applyAlignment="1">
      <alignment horizontal="left" vertical="center" wrapText="1"/>
    </xf>
    <xf numFmtId="266" fontId="26" fillId="0" borderId="18" xfId="550" applyFont="1" applyBorder="1" applyAlignment="1">
      <alignment horizontal="center" vertical="center"/>
    </xf>
    <xf numFmtId="0" fontId="26" fillId="0" borderId="0" xfId="547" applyFont="1" applyAlignment="1">
      <alignment horizontal="left" vertical="center" wrapText="1"/>
    </xf>
    <xf numFmtId="266" fontId="26" fillId="0" borderId="0" xfId="550" applyFont="1" applyAlignment="1">
      <alignment horizontal="center" vertical="center"/>
    </xf>
    <xf numFmtId="0" fontId="28" fillId="0" borderId="0" xfId="547" applyFont="1" applyAlignment="1">
      <alignment horizontal="left" vertical="center"/>
    </xf>
    <xf numFmtId="1" fontId="26" fillId="0" borderId="0" xfId="547" applyNumberFormat="1" applyFont="1"/>
    <xf numFmtId="1" fontId="26" fillId="0" borderId="0" xfId="62" applyNumberFormat="1" applyFont="1"/>
    <xf numFmtId="0" fontId="26" fillId="0" borderId="0" xfId="62" applyFont="1"/>
    <xf numFmtId="0" fontId="22" fillId="0" borderId="0" xfId="551" applyFont="1" applyAlignment="1">
      <alignment vertical="center"/>
    </xf>
    <xf numFmtId="0" fontId="17" fillId="0" borderId="0" xfId="551" applyFont="1"/>
    <xf numFmtId="0" fontId="109" fillId="0" borderId="0" xfId="551" applyFont="1"/>
    <xf numFmtId="0" fontId="181" fillId="0" borderId="0" xfId="551" applyFont="1" applyAlignment="1">
      <alignment horizontal="right"/>
    </xf>
    <xf numFmtId="0" fontId="19" fillId="0" borderId="0" xfId="551" applyFont="1" applyAlignment="1">
      <alignment horizontal="center"/>
    </xf>
    <xf numFmtId="0" fontId="181" fillId="0" borderId="244" xfId="551" applyFont="1" applyBorder="1" applyAlignment="1">
      <alignment horizontal="center"/>
    </xf>
    <xf numFmtId="0" fontId="181" fillId="0" borderId="0" xfId="551" applyFont="1" applyAlignment="1">
      <alignment horizontal="center"/>
    </xf>
    <xf numFmtId="0" fontId="181" fillId="0" borderId="241" xfId="551" applyFont="1" applyBorder="1" applyAlignment="1">
      <alignment horizontal="center" vertical="center"/>
    </xf>
    <xf numFmtId="0" fontId="181" fillId="0" borderId="4" xfId="551" applyFont="1" applyBorder="1" applyAlignment="1">
      <alignment horizontal="center" vertical="center"/>
    </xf>
    <xf numFmtId="0" fontId="109" fillId="0" borderId="4" xfId="166" applyFont="1" applyBorder="1"/>
    <xf numFmtId="0" fontId="181" fillId="0" borderId="29" xfId="551" applyFont="1" applyBorder="1" applyAlignment="1">
      <alignment horizontal="center" vertical="center"/>
    </xf>
    <xf numFmtId="0" fontId="181" fillId="0" borderId="6" xfId="551" applyFont="1" applyBorder="1" applyAlignment="1">
      <alignment horizontal="center" vertical="center"/>
    </xf>
    <xf numFmtId="0" fontId="181" fillId="0" borderId="250" xfId="551" applyFont="1" applyBorder="1" applyAlignment="1">
      <alignment horizontal="center" vertical="center"/>
    </xf>
    <xf numFmtId="0" fontId="181" fillId="0" borderId="2" xfId="551" applyFont="1" applyBorder="1" applyAlignment="1">
      <alignment horizontal="center" vertical="center"/>
    </xf>
    <xf numFmtId="0" fontId="181" fillId="0" borderId="251" xfId="551" applyFont="1" applyBorder="1" applyAlignment="1">
      <alignment horizontal="center" vertical="center"/>
    </xf>
    <xf numFmtId="0" fontId="181" fillId="0" borderId="0" xfId="551" applyFont="1" applyAlignment="1">
      <alignment horizontal="center" vertical="center"/>
    </xf>
    <xf numFmtId="0" fontId="181" fillId="0" borderId="223" xfId="551" applyFont="1" applyBorder="1" applyAlignment="1">
      <alignment horizontal="center" vertical="center"/>
    </xf>
    <xf numFmtId="0" fontId="181" fillId="0" borderId="28" xfId="551" applyFont="1" applyBorder="1" applyAlignment="1">
      <alignment horizontal="center" vertical="center"/>
    </xf>
    <xf numFmtId="0" fontId="109" fillId="0" borderId="29" xfId="551" applyFont="1" applyBorder="1" applyAlignment="1">
      <alignment vertical="center"/>
    </xf>
    <xf numFmtId="0" fontId="181" fillId="0" borderId="94" xfId="551" applyFont="1" applyBorder="1" applyAlignment="1">
      <alignment vertical="center" wrapText="1"/>
    </xf>
    <xf numFmtId="0" fontId="19" fillId="0" borderId="0" xfId="551" applyFont="1"/>
    <xf numFmtId="0" fontId="109" fillId="0" borderId="29" xfId="551" applyFont="1" applyBorder="1" applyAlignment="1">
      <alignment vertical="center" wrapText="1"/>
    </xf>
    <xf numFmtId="0" fontId="17" fillId="0" borderId="0" xfId="166"/>
    <xf numFmtId="0" fontId="181" fillId="0" borderId="94" xfId="551" applyFont="1" applyBorder="1" applyAlignment="1">
      <alignment vertical="center"/>
    </xf>
    <xf numFmtId="0" fontId="144" fillId="0" borderId="0" xfId="552" applyFont="1"/>
    <xf numFmtId="0" fontId="109" fillId="0" borderId="33" xfId="551" applyFont="1" applyBorder="1" applyAlignment="1">
      <alignment vertical="center"/>
    </xf>
    <xf numFmtId="0" fontId="182" fillId="0" borderId="0" xfId="551" applyFont="1"/>
    <xf numFmtId="0" fontId="22" fillId="0" borderId="0" xfId="62" applyFont="1"/>
    <xf numFmtId="0" fontId="16" fillId="0" borderId="0" xfId="62" applyFont="1"/>
    <xf numFmtId="268" fontId="26" fillId="0" borderId="0" xfId="62" applyNumberFormat="1" applyFont="1"/>
    <xf numFmtId="0" fontId="26" fillId="0" borderId="21" xfId="62" applyFont="1" applyBorder="1"/>
    <xf numFmtId="0" fontId="26" fillId="0" borderId="24" xfId="62" applyFont="1" applyBorder="1"/>
    <xf numFmtId="0" fontId="35" fillId="0" borderId="40" xfId="62" applyFont="1" applyBorder="1" applyAlignment="1">
      <alignment horizontal="center" vertical="center"/>
    </xf>
    <xf numFmtId="0" fontId="22" fillId="0" borderId="27" xfId="62" applyFont="1" applyBorder="1" applyAlignment="1">
      <alignment horizontal="left"/>
    </xf>
    <xf numFmtId="0" fontId="22" fillId="0" borderId="0" xfId="62" applyFont="1" applyAlignment="1">
      <alignment horizontal="left"/>
    </xf>
    <xf numFmtId="0" fontId="35" fillId="0" borderId="0" xfId="62" applyFont="1" applyAlignment="1">
      <alignment horizontal="left"/>
    </xf>
    <xf numFmtId="0" fontId="35" fillId="0" borderId="0" xfId="62" applyFont="1" applyAlignment="1">
      <alignment horizontal="center"/>
    </xf>
    <xf numFmtId="268" fontId="35" fillId="0" borderId="0" xfId="62" applyNumberFormat="1" applyFont="1" applyAlignment="1">
      <alignment horizontal="center"/>
    </xf>
    <xf numFmtId="0" fontId="35" fillId="0" borderId="41" xfId="62" applyFont="1" applyBorder="1" applyAlignment="1">
      <alignment horizontal="center"/>
    </xf>
    <xf numFmtId="0" fontId="26" fillId="0" borderId="41" xfId="62" applyFont="1" applyBorder="1" applyAlignment="1">
      <alignment horizontal="center"/>
    </xf>
    <xf numFmtId="0" fontId="26" fillId="0" borderId="27" xfId="62" applyFont="1" applyBorder="1"/>
    <xf numFmtId="0" fontId="23" fillId="0" borderId="0" xfId="62" applyFont="1" applyAlignment="1">
      <alignment horizontal="left"/>
    </xf>
    <xf numFmtId="0" fontId="26" fillId="0" borderId="0" xfId="62" applyFont="1" applyAlignment="1">
      <alignment horizontal="left"/>
    </xf>
    <xf numFmtId="0" fontId="26" fillId="0" borderId="0" xfId="62" applyFont="1" applyAlignment="1">
      <alignment horizontal="center"/>
    </xf>
    <xf numFmtId="4" fontId="26" fillId="0" borderId="0" xfId="62" applyNumberFormat="1" applyFont="1"/>
    <xf numFmtId="198" fontId="26" fillId="0" borderId="0" xfId="62" applyNumberFormat="1" applyFont="1"/>
    <xf numFmtId="0" fontId="22" fillId="0" borderId="27" xfId="62" applyFont="1" applyBorder="1" applyAlignment="1">
      <alignment horizontal="left" vertical="center"/>
    </xf>
    <xf numFmtId="0" fontId="22" fillId="0" borderId="0" xfId="62" applyFont="1" applyAlignment="1">
      <alignment horizontal="left" vertical="center"/>
    </xf>
    <xf numFmtId="0" fontId="35" fillId="0" borderId="0" xfId="62" applyFont="1" applyAlignment="1">
      <alignment horizontal="left" vertical="center"/>
    </xf>
    <xf numFmtId="0" fontId="35" fillId="0" borderId="0" xfId="62" applyFont="1" applyAlignment="1">
      <alignment horizontal="center" vertical="center"/>
    </xf>
    <xf numFmtId="0" fontId="35" fillId="0" borderId="41" xfId="62" applyFont="1" applyBorder="1" applyAlignment="1">
      <alignment horizontal="center" vertical="center"/>
    </xf>
    <xf numFmtId="0" fontId="26" fillId="0" borderId="0" xfId="62" applyFont="1" applyAlignment="1">
      <alignment horizontal="left" vertical="top" wrapText="1"/>
    </xf>
    <xf numFmtId="0" fontId="101" fillId="0" borderId="0" xfId="62" applyFont="1" applyAlignment="1">
      <alignment horizontal="left" vertical="top"/>
    </xf>
    <xf numFmtId="0" fontId="146" fillId="0" borderId="0" xfId="62" applyFont="1" applyAlignment="1">
      <alignment horizontal="left"/>
    </xf>
    <xf numFmtId="0" fontId="26" fillId="0" borderId="17" xfId="62" applyFont="1" applyBorder="1"/>
    <xf numFmtId="0" fontId="105" fillId="0" borderId="20" xfId="62" applyFont="1" applyBorder="1" applyAlignment="1">
      <alignment horizontal="left"/>
    </xf>
    <xf numFmtId="0" fontId="105" fillId="0" borderId="20" xfId="62" applyFont="1" applyBorder="1"/>
    <xf numFmtId="0" fontId="105" fillId="0" borderId="20" xfId="62" applyFont="1" applyBorder="1" applyAlignment="1">
      <alignment horizontal="center"/>
    </xf>
    <xf numFmtId="0" fontId="26" fillId="0" borderId="20" xfId="62" applyFont="1" applyBorder="1"/>
    <xf numFmtId="0" fontId="105" fillId="0" borderId="35" xfId="62" applyFont="1" applyBorder="1" applyAlignment="1">
      <alignment horizontal="center"/>
    </xf>
    <xf numFmtId="190" fontId="26" fillId="0" borderId="0" xfId="62" applyNumberFormat="1" applyFont="1"/>
    <xf numFmtId="0" fontId="111" fillId="0" borderId="0" xfId="62" applyFont="1"/>
    <xf numFmtId="0" fontId="24" fillId="0" borderId="0" xfId="62" applyFont="1" applyAlignment="1">
      <alignment vertical="center"/>
    </xf>
    <xf numFmtId="0" fontId="24" fillId="0" borderId="0" xfId="62" applyFont="1"/>
    <xf numFmtId="0" fontId="24" fillId="0" borderId="0" xfId="547" applyFont="1" applyAlignment="1">
      <alignment horizontal="left" vertical="center" wrapText="1"/>
    </xf>
    <xf numFmtId="0" fontId="105" fillId="0" borderId="0" xfId="62" applyFont="1" applyAlignment="1">
      <alignment horizontal="center"/>
    </xf>
    <xf numFmtId="0" fontId="25" fillId="0" borderId="0" xfId="62" applyFont="1"/>
    <xf numFmtId="0" fontId="17" fillId="0" borderId="0" xfId="62" applyFont="1" applyAlignment="1">
      <alignment horizontal="center"/>
    </xf>
    <xf numFmtId="0" fontId="26" fillId="0" borderId="24" xfId="62" applyFont="1" applyBorder="1" applyAlignment="1">
      <alignment horizontal="centerContinuous"/>
    </xf>
    <xf numFmtId="0" fontId="26" fillId="0" borderId="40" xfId="62" applyFont="1" applyBorder="1" applyAlignment="1">
      <alignment horizontal="centerContinuous"/>
    </xf>
    <xf numFmtId="0" fontId="26" fillId="0" borderId="4" xfId="62" applyFont="1" applyBorder="1" applyAlignment="1">
      <alignment horizontal="centerContinuous" vertical="top"/>
    </xf>
    <xf numFmtId="0" fontId="26" fillId="0" borderId="57" xfId="62" applyFont="1" applyBorder="1" applyAlignment="1">
      <alignment horizontal="centerContinuous" vertical="top"/>
    </xf>
    <xf numFmtId="0" fontId="26" fillId="0" borderId="57" xfId="62" applyFont="1" applyBorder="1" applyAlignment="1">
      <alignment horizontal="center"/>
    </xf>
    <xf numFmtId="0" fontId="26" fillId="0" borderId="41" xfId="62" applyFont="1" applyBorder="1"/>
    <xf numFmtId="181" fontId="26" fillId="0" borderId="41" xfId="62" applyNumberFormat="1" applyFont="1" applyBorder="1" applyAlignment="1">
      <alignment horizontal="right"/>
    </xf>
    <xf numFmtId="213" fontId="26" fillId="0" borderId="5" xfId="577" applyNumberFormat="1" applyFont="1" applyFill="1" applyBorder="1" applyAlignment="1"/>
    <xf numFmtId="0" fontId="105" fillId="0" borderId="29" xfId="62" applyFont="1" applyBorder="1" applyAlignment="1">
      <alignment horizontal="left" indent="1"/>
    </xf>
    <xf numFmtId="181" fontId="105" fillId="0" borderId="41" xfId="62" applyNumberFormat="1" applyFont="1" applyBorder="1" applyAlignment="1">
      <alignment horizontal="right"/>
    </xf>
    <xf numFmtId="213" fontId="105" fillId="0" borderId="5" xfId="577" applyNumberFormat="1" applyFont="1" applyFill="1" applyBorder="1" applyAlignment="1">
      <alignment horizontal="right"/>
    </xf>
    <xf numFmtId="0" fontId="35" fillId="0" borderId="52" xfId="62" applyFont="1" applyBorder="1"/>
    <xf numFmtId="0" fontId="26" fillId="0" borderId="53" xfId="62" applyFont="1" applyBorder="1"/>
    <xf numFmtId="0" fontId="26" fillId="0" borderId="69" xfId="62" applyFont="1" applyBorder="1"/>
    <xf numFmtId="181" fontId="35" fillId="0" borderId="69" xfId="62" applyNumberFormat="1" applyFont="1" applyBorder="1" applyAlignment="1">
      <alignment horizontal="right"/>
    </xf>
    <xf numFmtId="213" fontId="35" fillId="0" borderId="69" xfId="577" applyNumberFormat="1" applyFont="1" applyFill="1" applyBorder="1"/>
    <xf numFmtId="0" fontId="25" fillId="0" borderId="0" xfId="62" applyFont="1" applyAlignment="1">
      <alignment vertical="center"/>
    </xf>
    <xf numFmtId="181" fontId="25" fillId="0" borderId="0" xfId="62" applyNumberFormat="1" applyFont="1"/>
    <xf numFmtId="181" fontId="37" fillId="0" borderId="0" xfId="62" applyNumberFormat="1" applyFont="1"/>
    <xf numFmtId="182" fontId="37" fillId="0" borderId="0" xfId="62" applyNumberFormat="1" applyFont="1"/>
    <xf numFmtId="0" fontId="22" fillId="0" borderId="0" xfId="553" applyFont="1" applyAlignment="1">
      <alignment vertical="center"/>
    </xf>
    <xf numFmtId="0" fontId="17" fillId="0" borderId="0" xfId="553" applyFont="1"/>
    <xf numFmtId="0" fontId="17" fillId="0" borderId="0" xfId="554"/>
    <xf numFmtId="0" fontId="17" fillId="0" borderId="0" xfId="62" applyFont="1"/>
    <xf numFmtId="0" fontId="26" fillId="0" borderId="0" xfId="553" applyFont="1"/>
    <xf numFmtId="0" fontId="144" fillId="0" borderId="25" xfId="553" applyFont="1" applyBorder="1" applyAlignment="1">
      <alignment horizontal="center" vertical="center"/>
    </xf>
    <xf numFmtId="0" fontId="144" fillId="0" borderId="50" xfId="553" applyFont="1" applyBorder="1" applyAlignment="1">
      <alignment horizontal="center" vertical="center"/>
    </xf>
    <xf numFmtId="0" fontId="109" fillId="0" borderId="203" xfId="553" applyFont="1" applyBorder="1" applyAlignment="1">
      <alignment horizontal="center" vertical="center" wrapText="1"/>
    </xf>
    <xf numFmtId="0" fontId="185" fillId="0" borderId="204" xfId="553" applyFont="1" applyBorder="1" applyAlignment="1">
      <alignment horizontal="center" vertical="center" wrapText="1"/>
    </xf>
    <xf numFmtId="0" fontId="109" fillId="0" borderId="206" xfId="553" applyFont="1" applyBorder="1" applyAlignment="1">
      <alignment horizontal="center" vertical="center" wrapText="1"/>
    </xf>
    <xf numFmtId="17" fontId="108" fillId="0" borderId="256" xfId="553" quotePrefix="1" applyNumberFormat="1" applyFont="1" applyBorder="1" applyAlignment="1">
      <alignment horizontal="center" vertical="center"/>
    </xf>
    <xf numFmtId="215" fontId="25" fillId="0" borderId="257" xfId="553" applyNumberFormat="1" applyFont="1" applyBorder="1" applyAlignment="1">
      <alignment vertical="center"/>
    </xf>
    <xf numFmtId="215" fontId="25" fillId="0" borderId="258" xfId="553" applyNumberFormat="1" applyFont="1" applyBorder="1" applyAlignment="1">
      <alignment vertical="center"/>
    </xf>
    <xf numFmtId="215" fontId="25" fillId="0" borderId="259" xfId="553" applyNumberFormat="1" applyFont="1" applyBorder="1" applyAlignment="1">
      <alignment vertical="center"/>
    </xf>
    <xf numFmtId="215" fontId="25" fillId="0" borderId="263" xfId="553" applyNumberFormat="1" applyFont="1" applyBorder="1" applyAlignment="1">
      <alignment vertical="center"/>
    </xf>
    <xf numFmtId="215" fontId="25" fillId="0" borderId="201" xfId="553" applyNumberFormat="1" applyFont="1" applyBorder="1" applyAlignment="1">
      <alignment vertical="center"/>
    </xf>
    <xf numFmtId="17" fontId="108" fillId="0" borderId="265" xfId="553" quotePrefix="1" applyNumberFormat="1" applyFont="1" applyBorder="1" applyAlignment="1">
      <alignment horizontal="center" vertical="center"/>
    </xf>
    <xf numFmtId="215" fontId="25" fillId="0" borderId="266" xfId="553" applyNumberFormat="1" applyFont="1" applyBorder="1" applyAlignment="1">
      <alignment vertical="center"/>
    </xf>
    <xf numFmtId="215" fontId="25" fillId="0" borderId="267" xfId="553" applyNumberFormat="1" applyFont="1" applyBorder="1" applyAlignment="1">
      <alignment vertical="center"/>
    </xf>
    <xf numFmtId="215" fontId="25" fillId="0" borderId="268" xfId="553" applyNumberFormat="1" applyFont="1" applyBorder="1" applyAlignment="1">
      <alignment vertical="center"/>
    </xf>
    <xf numFmtId="0" fontId="22" fillId="0" borderId="0" xfId="555" applyFont="1" applyAlignment="1">
      <alignment horizontal="left" vertical="center"/>
    </xf>
    <xf numFmtId="0" fontId="26" fillId="0" borderId="0" xfId="555" applyFont="1"/>
    <xf numFmtId="0" fontId="17" fillId="0" borderId="0" xfId="555"/>
    <xf numFmtId="179" fontId="26" fillId="0" borderId="0" xfId="62" applyNumberFormat="1" applyFont="1"/>
    <xf numFmtId="0" fontId="111" fillId="0" borderId="0" xfId="62" applyFont="1" applyAlignment="1">
      <alignment vertical="top"/>
    </xf>
    <xf numFmtId="268" fontId="35" fillId="0" borderId="28" xfId="62" applyNumberFormat="1" applyFont="1" applyFill="1" applyBorder="1"/>
    <xf numFmtId="167" fontId="105" fillId="0" borderId="0" xfId="62" applyNumberFormat="1" applyFont="1" applyFill="1"/>
    <xf numFmtId="184" fontId="26" fillId="0" borderId="3" xfId="62" applyNumberFormat="1" applyFont="1" applyFill="1" applyBorder="1"/>
    <xf numFmtId="221" fontId="35" fillId="0" borderId="99" xfId="62" applyNumberFormat="1" applyFont="1" applyFill="1" applyBorder="1"/>
    <xf numFmtId="221" fontId="35" fillId="0" borderId="68" xfId="62" applyNumberFormat="1" applyFont="1" applyFill="1" applyBorder="1"/>
    <xf numFmtId="0" fontId="24" fillId="0" borderId="0" xfId="62" applyFont="1" applyFill="1" applyAlignment="1">
      <alignment vertical="center"/>
    </xf>
    <xf numFmtId="0" fontId="26" fillId="0" borderId="0" xfId="62" applyFont="1" applyFill="1" applyAlignment="1">
      <alignment horizontal="left"/>
    </xf>
    <xf numFmtId="0" fontId="17" fillId="0" borderId="0" xfId="554" applyFill="1"/>
    <xf numFmtId="215" fontId="25" fillId="0" borderId="260" xfId="553" applyNumberFormat="1" applyFont="1" applyFill="1" applyBorder="1" applyAlignment="1">
      <alignment vertical="center"/>
    </xf>
    <xf numFmtId="9" fontId="25" fillId="0" borderId="257" xfId="206" applyFont="1" applyFill="1" applyBorder="1" applyAlignment="1">
      <alignment horizontal="center" vertical="center"/>
    </xf>
    <xf numFmtId="9" fontId="25" fillId="0" borderId="262" xfId="206" applyFont="1" applyFill="1" applyBorder="1" applyAlignment="1">
      <alignment horizontal="center" vertical="center"/>
    </xf>
    <xf numFmtId="9" fontId="25" fillId="0" borderId="266" xfId="206" applyFont="1" applyFill="1" applyBorder="1" applyAlignment="1">
      <alignment horizontal="center" vertical="center"/>
    </xf>
    <xf numFmtId="9" fontId="25" fillId="0" borderId="271" xfId="206" applyFont="1" applyFill="1" applyBorder="1" applyAlignment="1">
      <alignment horizontal="center" vertical="center"/>
    </xf>
    <xf numFmtId="0" fontId="17" fillId="0" borderId="0" xfId="555" applyFill="1"/>
    <xf numFmtId="215" fontId="108" fillId="0" borderId="0" xfId="555" applyNumberFormat="1" applyFont="1" applyFill="1" applyAlignment="1">
      <alignment vertical="center"/>
    </xf>
    <xf numFmtId="199" fontId="108" fillId="0" borderId="0" xfId="555" applyNumberFormat="1" applyFont="1" applyFill="1" applyAlignment="1">
      <alignment vertical="center"/>
    </xf>
    <xf numFmtId="0" fontId="23" fillId="0" borderId="56" xfId="508" applyFont="1" applyBorder="1" applyAlignment="1">
      <alignment horizontal="center" vertical="center"/>
    </xf>
    <xf numFmtId="0" fontId="23" fillId="0" borderId="1" xfId="508" applyFont="1" applyBorder="1" applyAlignment="1">
      <alignment horizontal="center" vertical="center"/>
    </xf>
    <xf numFmtId="241" fontId="23" fillId="0" borderId="6" xfId="64" applyNumberFormat="1" applyFont="1" applyBorder="1" applyAlignment="1">
      <alignment vertical="center"/>
    </xf>
    <xf numFmtId="0" fontId="23" fillId="0" borderId="0" xfId="64" applyFont="1" applyAlignment="1">
      <alignment vertical="center"/>
    </xf>
    <xf numFmtId="0" fontId="23" fillId="0" borderId="6" xfId="64" applyFont="1" applyBorder="1" applyAlignment="1">
      <alignment vertical="center"/>
    </xf>
    <xf numFmtId="0" fontId="22" fillId="0" borderId="8" xfId="64" applyFont="1" applyBorder="1" applyAlignment="1">
      <alignment vertical="center"/>
    </xf>
    <xf numFmtId="0" fontId="22" fillId="0" borderId="2" xfId="64" applyFont="1" applyBorder="1" applyAlignment="1">
      <alignment vertical="center"/>
    </xf>
    <xf numFmtId="0" fontId="22" fillId="0" borderId="6" xfId="64" applyFont="1" applyBorder="1" applyAlignment="1">
      <alignment vertical="center"/>
    </xf>
    <xf numFmtId="0" fontId="22" fillId="0" borderId="0" xfId="64" applyFont="1" applyAlignment="1">
      <alignment vertical="center"/>
    </xf>
    <xf numFmtId="0" fontId="22" fillId="0" borderId="0" xfId="64" quotePrefix="1" applyFont="1" applyAlignment="1">
      <alignment horizontal="left" vertical="center"/>
    </xf>
    <xf numFmtId="0" fontId="22" fillId="0" borderId="9" xfId="64" applyFont="1" applyBorder="1" applyAlignment="1">
      <alignment vertical="center"/>
    </xf>
    <xf numFmtId="0" fontId="22" fillId="0" borderId="10" xfId="64" applyFont="1" applyBorder="1" applyAlignment="1">
      <alignment vertical="center"/>
    </xf>
    <xf numFmtId="0" fontId="22" fillId="0" borderId="7" xfId="64" applyFont="1" applyBorder="1" applyAlignment="1">
      <alignment vertical="center"/>
    </xf>
    <xf numFmtId="0" fontId="25" fillId="0" borderId="0" xfId="64" applyFont="1"/>
    <xf numFmtId="0" fontId="16" fillId="0" borderId="0" xfId="48" applyFont="1"/>
    <xf numFmtId="0" fontId="21" fillId="0" borderId="0" xfId="48" applyFont="1"/>
    <xf numFmtId="0" fontId="21" fillId="0" borderId="0" xfId="48" applyFont="1" applyAlignment="1">
      <alignment horizontal="center"/>
    </xf>
    <xf numFmtId="0" fontId="16" fillId="0" borderId="0" xfId="48" quotePrefix="1" applyFont="1" applyAlignment="1">
      <alignment horizontal="left"/>
    </xf>
    <xf numFmtId="0" fontId="19" fillId="0" borderId="0" xfId="48" applyFont="1"/>
    <xf numFmtId="0" fontId="26" fillId="0" borderId="0" xfId="48" applyFont="1"/>
    <xf numFmtId="0" fontId="26" fillId="0" borderId="0" xfId="48" applyFont="1" applyAlignment="1">
      <alignment horizontal="center"/>
    </xf>
    <xf numFmtId="0" fontId="19" fillId="0" borderId="50" xfId="48" applyFont="1" applyBorder="1" applyAlignment="1">
      <alignment horizontal="center" vertical="center"/>
    </xf>
    <xf numFmtId="0" fontId="19" fillId="0" borderId="11" xfId="48" applyFont="1" applyBorder="1" applyAlignment="1">
      <alignment horizontal="center" vertical="center"/>
    </xf>
    <xf numFmtId="0" fontId="17" fillId="0" borderId="27" xfId="48" applyFont="1" applyBorder="1"/>
    <xf numFmtId="0" fontId="17" fillId="0" borderId="0" xfId="48" applyFont="1" applyAlignment="1">
      <alignment horizontal="center"/>
    </xf>
    <xf numFmtId="0" fontId="17" fillId="0" borderId="27" xfId="48" applyFont="1" applyBorder="1" applyAlignment="1">
      <alignment vertical="center"/>
    </xf>
    <xf numFmtId="0" fontId="26" fillId="0" borderId="0" xfId="64" applyFont="1" applyAlignment="1">
      <alignment horizontal="center"/>
    </xf>
    <xf numFmtId="3" fontId="17" fillId="0" borderId="29" xfId="48" applyNumberFormat="1" applyFont="1" applyBorder="1" applyAlignment="1">
      <alignment horizontal="center" vertical="center"/>
    </xf>
    <xf numFmtId="3" fontId="17" fillId="0" borderId="41" xfId="48" applyNumberFormat="1" applyFont="1" applyBorder="1" applyAlignment="1">
      <alignment horizontal="center" vertical="center"/>
    </xf>
    <xf numFmtId="3" fontId="17" fillId="0" borderId="31" xfId="48" applyNumberFormat="1" applyFont="1" applyBorder="1" applyAlignment="1">
      <alignment horizontal="center" vertical="center"/>
    </xf>
    <xf numFmtId="2" fontId="26" fillId="0" borderId="0" xfId="64" applyNumberFormat="1" applyFont="1"/>
    <xf numFmtId="0" fontId="17" fillId="0" borderId="28" xfId="48" applyFont="1" applyBorder="1" applyAlignment="1">
      <alignment horizontal="center" vertical="center"/>
    </xf>
    <xf numFmtId="1" fontId="17" fillId="0" borderId="29" xfId="48" applyNumberFormat="1" applyFont="1" applyBorder="1" applyAlignment="1">
      <alignment horizontal="center" vertical="center"/>
    </xf>
    <xf numFmtId="1" fontId="17" fillId="0" borderId="5" xfId="48" applyNumberFormat="1" applyFont="1" applyBorder="1" applyAlignment="1">
      <alignment horizontal="center" vertical="center"/>
    </xf>
    <xf numFmtId="0" fontId="26" fillId="0" borderId="0" xfId="48" applyFont="1" applyAlignment="1">
      <alignment horizontal="left"/>
    </xf>
    <xf numFmtId="0" fontId="26" fillId="0" borderId="20" xfId="48" applyFont="1" applyBorder="1" applyAlignment="1">
      <alignment horizontal="left"/>
    </xf>
    <xf numFmtId="0" fontId="17" fillId="0" borderId="19" xfId="48" applyFont="1" applyBorder="1" applyAlignment="1">
      <alignment horizontal="center" vertical="center"/>
    </xf>
    <xf numFmtId="1" fontId="17" fillId="0" borderId="33" xfId="48" applyNumberFormat="1" applyFont="1" applyBorder="1" applyAlignment="1">
      <alignment horizontal="center" vertical="center"/>
    </xf>
    <xf numFmtId="1" fontId="17" fillId="0" borderId="18" xfId="48" applyNumberFormat="1" applyFont="1" applyBorder="1" applyAlignment="1">
      <alignment horizontal="center" vertical="center"/>
    </xf>
    <xf numFmtId="3" fontId="17" fillId="0" borderId="30" xfId="48" applyNumberFormat="1" applyFont="1" applyBorder="1" applyAlignment="1">
      <alignment horizontal="center" vertical="center"/>
    </xf>
    <xf numFmtId="0" fontId="28" fillId="0" borderId="0" xfId="48" applyFont="1" applyAlignment="1">
      <alignment horizontal="left"/>
    </xf>
    <xf numFmtId="0" fontId="28" fillId="0" borderId="0" xfId="48" applyFont="1"/>
    <xf numFmtId="0" fontId="16" fillId="0" borderId="0" xfId="151" quotePrefix="1" applyFont="1" applyAlignment="1">
      <alignment horizontal="left"/>
    </xf>
    <xf numFmtId="0" fontId="21" fillId="0" borderId="0" xfId="151" applyFont="1"/>
    <xf numFmtId="0" fontId="26" fillId="0" borderId="0" xfId="151" applyFont="1"/>
    <xf numFmtId="0" fontId="22" fillId="0" borderId="1" xfId="151" applyFont="1" applyBorder="1" applyAlignment="1">
      <alignment horizontal="center"/>
    </xf>
    <xf numFmtId="0" fontId="23" fillId="0" borderId="56" xfId="151" applyFont="1" applyBorder="1"/>
    <xf numFmtId="0" fontId="22" fillId="0" borderId="5" xfId="151" applyFont="1" applyBorder="1" applyAlignment="1">
      <alignment horizontal="center"/>
    </xf>
    <xf numFmtId="0" fontId="22" fillId="0" borderId="41" xfId="151" applyFont="1" applyBorder="1" applyAlignment="1">
      <alignment horizontal="center"/>
    </xf>
    <xf numFmtId="0" fontId="23" fillId="0" borderId="3" xfId="151" applyFont="1" applyBorder="1" applyAlignment="1">
      <alignment horizontal="center"/>
    </xf>
    <xf numFmtId="0" fontId="23" fillId="0" borderId="57" xfId="151" applyFont="1" applyBorder="1"/>
    <xf numFmtId="0" fontId="17" fillId="0" borderId="7" xfId="151" applyFont="1" applyBorder="1"/>
    <xf numFmtId="0" fontId="17" fillId="0" borderId="57" xfId="151" applyFont="1" applyBorder="1"/>
    <xf numFmtId="242" fontId="22" fillId="0" borderId="57" xfId="151" applyNumberFormat="1" applyFont="1" applyBorder="1" applyAlignment="1">
      <alignment vertical="center"/>
    </xf>
    <xf numFmtId="0" fontId="17" fillId="0" borderId="9" xfId="151" quotePrefix="1" applyFont="1" applyBorder="1" applyAlignment="1">
      <alignment horizontal="center" vertical="center"/>
    </xf>
    <xf numFmtId="0" fontId="19" fillId="0" borderId="57" xfId="151" applyFont="1" applyBorder="1" applyAlignment="1">
      <alignment horizontal="center" vertical="center"/>
    </xf>
    <xf numFmtId="179" fontId="19" fillId="0" borderId="57" xfId="151" applyNumberFormat="1" applyFont="1" applyBorder="1" applyAlignment="1">
      <alignment horizontal="center" vertical="center"/>
    </xf>
    <xf numFmtId="0" fontId="19" fillId="0" borderId="0" xfId="509" quotePrefix="1" applyFont="1" applyAlignment="1">
      <alignment horizontal="left"/>
    </xf>
    <xf numFmtId="0" fontId="22" fillId="0" borderId="33" xfId="509" applyFont="1" applyBorder="1" applyAlignment="1">
      <alignment horizontal="center" vertical="center"/>
    </xf>
    <xf numFmtId="0" fontId="35" fillId="0" borderId="0" xfId="510" quotePrefix="1" applyFont="1" applyAlignment="1">
      <alignment horizontal="left"/>
    </xf>
    <xf numFmtId="0" fontId="35" fillId="0" borderId="0" xfId="64" applyFont="1"/>
    <xf numFmtId="0" fontId="26" fillId="0" borderId="57" xfId="64" applyFont="1" applyBorder="1" applyAlignment="1">
      <alignment horizontal="center" vertical="center" wrapText="1"/>
    </xf>
    <xf numFmtId="0" fontId="26" fillId="0" borderId="7" xfId="64" applyFont="1" applyBorder="1" applyAlignment="1">
      <alignment horizontal="center" vertical="center" wrapText="1"/>
    </xf>
    <xf numFmtId="0" fontId="26" fillId="0" borderId="11" xfId="64" applyFont="1" applyBorder="1" applyAlignment="1">
      <alignment horizontal="center" vertical="center" wrapText="1"/>
    </xf>
    <xf numFmtId="0" fontId="41" fillId="0" borderId="1" xfId="64" applyFont="1" applyBorder="1" applyAlignment="1">
      <alignment horizontal="center" vertical="center"/>
    </xf>
    <xf numFmtId="243" fontId="41" fillId="0" borderId="31" xfId="64" applyNumberFormat="1" applyFont="1" applyBorder="1" applyAlignment="1">
      <alignment horizontal="center" vertical="center"/>
    </xf>
    <xf numFmtId="243" fontId="41" fillId="0" borderId="26" xfId="64" applyNumberFormat="1" applyFont="1" applyBorder="1" applyAlignment="1">
      <alignment horizontal="center" vertical="center"/>
    </xf>
    <xf numFmtId="243" fontId="41" fillId="0" borderId="155" xfId="64" applyNumberFormat="1" applyFont="1" applyBorder="1" applyAlignment="1">
      <alignment horizontal="center" vertical="center"/>
    </xf>
    <xf numFmtId="243" fontId="41" fillId="0" borderId="41" xfId="64" applyNumberFormat="1" applyFont="1" applyBorder="1" applyAlignment="1">
      <alignment horizontal="center" vertical="center"/>
    </xf>
    <xf numFmtId="243" fontId="41" fillId="0" borderId="0" xfId="64" applyNumberFormat="1" applyFont="1" applyAlignment="1">
      <alignment horizontal="center" vertical="center"/>
    </xf>
    <xf numFmtId="243" fontId="41" fillId="0" borderId="1" xfId="64" applyNumberFormat="1" applyFont="1" applyBorder="1" applyAlignment="1">
      <alignment horizontal="center" vertical="center"/>
    </xf>
    <xf numFmtId="0" fontId="26" fillId="0" borderId="5" xfId="64" applyFont="1" applyBorder="1" applyAlignment="1">
      <alignment vertical="center"/>
    </xf>
    <xf numFmtId="243" fontId="35" fillId="0" borderId="31" xfId="64" applyNumberFormat="1" applyFont="1" applyBorder="1" applyAlignment="1">
      <alignment horizontal="center" vertical="center"/>
    </xf>
    <xf numFmtId="243" fontId="35" fillId="0" borderId="26" xfId="64" applyNumberFormat="1" applyFont="1" applyBorder="1" applyAlignment="1">
      <alignment horizontal="center" vertical="center"/>
    </xf>
    <xf numFmtId="3" fontId="35" fillId="0" borderId="41" xfId="64" applyNumberFormat="1" applyFont="1" applyBorder="1" applyAlignment="1">
      <alignment horizontal="center" vertical="center"/>
    </xf>
    <xf numFmtId="3" fontId="35" fillId="0" borderId="6" xfId="64" applyNumberFormat="1" applyFont="1" applyBorder="1" applyAlignment="1">
      <alignment horizontal="center" vertical="center"/>
    </xf>
    <xf numFmtId="3" fontId="35" fillId="0" borderId="5" xfId="64" applyNumberFormat="1" applyFont="1" applyBorder="1" applyAlignment="1">
      <alignment horizontal="center" vertical="center"/>
    </xf>
    <xf numFmtId="243" fontId="26" fillId="0" borderId="31" xfId="64" applyNumberFormat="1" applyFont="1" applyBorder="1" applyAlignment="1">
      <alignment horizontal="center" vertical="center"/>
    </xf>
    <xf numFmtId="243" fontId="26" fillId="0" borderId="26" xfId="64" applyNumberFormat="1" applyFont="1" applyBorder="1" applyAlignment="1">
      <alignment horizontal="center" vertical="center"/>
    </xf>
    <xf numFmtId="3" fontId="26" fillId="0" borderId="41" xfId="64" applyNumberFormat="1" applyFont="1" applyBorder="1" applyAlignment="1">
      <alignment horizontal="center" vertical="center"/>
    </xf>
    <xf numFmtId="3" fontId="26" fillId="0" borderId="6" xfId="64" applyNumberFormat="1" applyFont="1" applyBorder="1" applyAlignment="1">
      <alignment horizontal="center" vertical="center"/>
    </xf>
    <xf numFmtId="3" fontId="26" fillId="0" borderId="5" xfId="64" applyNumberFormat="1" applyFont="1" applyBorder="1" applyAlignment="1">
      <alignment horizontal="center" vertical="center"/>
    </xf>
    <xf numFmtId="0" fontId="105" fillId="0" borderId="5" xfId="64" applyFont="1" applyBorder="1" applyAlignment="1">
      <alignment vertical="center"/>
    </xf>
    <xf numFmtId="243" fontId="105" fillId="0" borderId="31" xfId="64" applyNumberFormat="1" applyFont="1" applyBorder="1" applyAlignment="1">
      <alignment horizontal="center" vertical="center"/>
    </xf>
    <xf numFmtId="243" fontId="105" fillId="0" borderId="26" xfId="64" applyNumberFormat="1" applyFont="1" applyBorder="1" applyAlignment="1">
      <alignment horizontal="center" vertical="center"/>
    </xf>
    <xf numFmtId="3" fontId="105" fillId="0" borderId="41" xfId="64" applyNumberFormat="1" applyFont="1" applyBorder="1" applyAlignment="1">
      <alignment horizontal="center" vertical="center"/>
    </xf>
    <xf numFmtId="3" fontId="105" fillId="0" borderId="6" xfId="64" applyNumberFormat="1" applyFont="1" applyBorder="1" applyAlignment="1">
      <alignment horizontal="center" vertical="center"/>
    </xf>
    <xf numFmtId="3" fontId="105" fillId="0" borderId="5" xfId="64" applyNumberFormat="1" applyFont="1" applyBorder="1" applyAlignment="1">
      <alignment horizontal="center" vertical="center"/>
    </xf>
    <xf numFmtId="0" fontId="26" fillId="0" borderId="5" xfId="64" applyFont="1" applyBorder="1" applyAlignment="1">
      <alignment vertical="center" wrapText="1"/>
    </xf>
    <xf numFmtId="244" fontId="26" fillId="0" borderId="31" xfId="64" applyNumberFormat="1" applyFont="1" applyBorder="1" applyAlignment="1">
      <alignment horizontal="center" vertical="center"/>
    </xf>
    <xf numFmtId="244" fontId="26" fillId="0" borderId="26" xfId="64" applyNumberFormat="1" applyFont="1" applyBorder="1" applyAlignment="1">
      <alignment horizontal="center" vertical="center"/>
    </xf>
    <xf numFmtId="244" fontId="26" fillId="0" borderId="41" xfId="64" applyNumberFormat="1" applyFont="1" applyBorder="1" applyAlignment="1">
      <alignment horizontal="center" vertical="center"/>
    </xf>
    <xf numFmtId="244" fontId="26" fillId="0" borderId="6" xfId="64" applyNumberFormat="1" applyFont="1" applyBorder="1" applyAlignment="1">
      <alignment horizontal="center" vertical="center"/>
    </xf>
    <xf numFmtId="244" fontId="26" fillId="0" borderId="5" xfId="64" applyNumberFormat="1" applyFont="1" applyBorder="1" applyAlignment="1">
      <alignment horizontal="center" vertical="center"/>
    </xf>
    <xf numFmtId="0" fontId="26" fillId="0" borderId="0" xfId="64" applyFont="1" applyAlignment="1">
      <alignment vertical="center"/>
    </xf>
    <xf numFmtId="0" fontId="26" fillId="0" borderId="6" xfId="64" applyFont="1" applyBorder="1" applyAlignment="1">
      <alignment vertical="center"/>
    </xf>
    <xf numFmtId="0" fontId="105" fillId="0" borderId="6" xfId="64" applyFont="1" applyBorder="1" applyAlignment="1">
      <alignment vertical="center"/>
    </xf>
    <xf numFmtId="0" fontId="26" fillId="0" borderId="7" xfId="64" applyFont="1" applyBorder="1" applyAlignment="1">
      <alignment horizontal="left" vertical="center" wrapText="1"/>
    </xf>
    <xf numFmtId="243" fontId="35" fillId="0" borderId="51" xfId="64" quotePrefix="1" applyNumberFormat="1" applyFont="1" applyBorder="1" applyAlignment="1">
      <alignment horizontal="center" vertical="center"/>
    </xf>
    <xf numFmtId="243" fontId="35" fillId="0" borderId="156" xfId="64" quotePrefix="1" applyNumberFormat="1" applyFont="1" applyBorder="1" applyAlignment="1">
      <alignment horizontal="center" vertical="center"/>
    </xf>
    <xf numFmtId="244" fontId="26" fillId="0" borderId="156" xfId="64" applyNumberFormat="1" applyFont="1" applyBorder="1" applyAlignment="1">
      <alignment horizontal="center" vertical="center"/>
    </xf>
    <xf numFmtId="244" fontId="26" fillId="0" borderId="57" xfId="64" applyNumberFormat="1" applyFont="1" applyBorder="1" applyAlignment="1">
      <alignment horizontal="center" vertical="center"/>
    </xf>
    <xf numFmtId="244" fontId="26" fillId="0" borderId="3" xfId="64" applyNumberFormat="1" applyFont="1" applyBorder="1" applyAlignment="1">
      <alignment horizontal="center" vertical="center"/>
    </xf>
    <xf numFmtId="243" fontId="26" fillId="0" borderId="0" xfId="64" applyNumberFormat="1" applyFont="1"/>
    <xf numFmtId="0" fontId="22" fillId="0" borderId="0" xfId="511" quotePrefix="1" applyFont="1" applyAlignment="1">
      <alignment horizontal="left"/>
    </xf>
    <xf numFmtId="0" fontId="16" fillId="0" borderId="0" xfId="511" applyFont="1"/>
    <xf numFmtId="0" fontId="21" fillId="0" borderId="0" xfId="511" applyFont="1"/>
    <xf numFmtId="0" fontId="26" fillId="0" borderId="0" xfId="511" quotePrefix="1" applyFont="1" applyAlignment="1">
      <alignment horizontal="right"/>
    </xf>
    <xf numFmtId="0" fontId="17" fillId="0" borderId="0" xfId="511" applyFont="1"/>
    <xf numFmtId="0" fontId="26" fillId="0" borderId="0" xfId="511" applyFont="1"/>
    <xf numFmtId="0" fontId="26" fillId="0" borderId="0" xfId="511" quotePrefix="1" applyFont="1" applyAlignment="1">
      <alignment horizontal="left"/>
    </xf>
    <xf numFmtId="0" fontId="25" fillId="0" borderId="21" xfId="511" applyFont="1" applyBorder="1" applyAlignment="1">
      <alignment horizontal="center"/>
    </xf>
    <xf numFmtId="0" fontId="25" fillId="0" borderId="22" xfId="511" applyFont="1" applyBorder="1" applyAlignment="1">
      <alignment horizontal="center"/>
    </xf>
    <xf numFmtId="0" fontId="25" fillId="0" borderId="40" xfId="511" applyFont="1" applyBorder="1" applyAlignment="1">
      <alignment horizontal="center"/>
    </xf>
    <xf numFmtId="0" fontId="151" fillId="0" borderId="27" xfId="511" applyFont="1" applyBorder="1"/>
    <xf numFmtId="0" fontId="151" fillId="0" borderId="0" xfId="511" applyFont="1"/>
    <xf numFmtId="0" fontId="152" fillId="0" borderId="0" xfId="511" applyFont="1"/>
    <xf numFmtId="0" fontId="152" fillId="0" borderId="28" xfId="511" applyFont="1" applyBorder="1"/>
    <xf numFmtId="3" fontId="152" fillId="0" borderId="26" xfId="511" applyNumberFormat="1" applyFont="1" applyBorder="1" applyAlignment="1">
      <alignment horizontal="right" indent="2"/>
    </xf>
    <xf numFmtId="3" fontId="152" fillId="0" borderId="12" xfId="511" applyNumberFormat="1" applyFont="1" applyBorder="1" applyAlignment="1">
      <alignment horizontal="center"/>
    </xf>
    <xf numFmtId="0" fontId="41" fillId="0" borderId="0" xfId="511" applyFont="1"/>
    <xf numFmtId="0" fontId="108" fillId="0" borderId="27" xfId="511" applyFont="1" applyBorder="1"/>
    <xf numFmtId="0" fontId="108" fillId="0" borderId="0" xfId="511" applyFont="1"/>
    <xf numFmtId="0" fontId="112" fillId="0" borderId="28" xfId="511" applyFont="1" applyBorder="1"/>
    <xf numFmtId="3" fontId="112" fillId="0" borderId="26" xfId="511" applyNumberFormat="1" applyFont="1" applyBorder="1" applyAlignment="1">
      <alignment horizontal="right" wrapText="1" indent="2"/>
    </xf>
    <xf numFmtId="166" fontId="112" fillId="0" borderId="26" xfId="64" applyNumberFormat="1" applyFont="1" applyBorder="1" applyAlignment="1">
      <alignment horizontal="center"/>
    </xf>
    <xf numFmtId="0" fontId="35" fillId="0" borderId="0" xfId="511" applyFont="1" applyAlignment="1">
      <alignment vertical="top" wrapText="1"/>
    </xf>
    <xf numFmtId="0" fontId="25" fillId="0" borderId="27" xfId="511" applyFont="1" applyBorder="1"/>
    <xf numFmtId="0" fontId="25" fillId="0" borderId="0" xfId="511" applyFont="1"/>
    <xf numFmtId="0" fontId="153" fillId="0" borderId="0" xfId="511" applyFont="1"/>
    <xf numFmtId="0" fontId="37" fillId="0" borderId="28" xfId="511" applyFont="1" applyBorder="1"/>
    <xf numFmtId="3" fontId="37" fillId="0" borderId="26" xfId="511" applyNumberFormat="1" applyFont="1" applyBorder="1" applyAlignment="1">
      <alignment horizontal="right" indent="2"/>
    </xf>
    <xf numFmtId="166" fontId="37" fillId="0" borderId="26" xfId="64" applyNumberFormat="1" applyFont="1" applyBorder="1" applyAlignment="1">
      <alignment horizontal="center"/>
    </xf>
    <xf numFmtId="0" fontId="26" fillId="0" borderId="0" xfId="511" applyFont="1" applyAlignment="1">
      <alignment vertical="top" wrapText="1"/>
    </xf>
    <xf numFmtId="0" fontId="37" fillId="0" borderId="0" xfId="511" applyFont="1"/>
    <xf numFmtId="166" fontId="26" fillId="0" borderId="26" xfId="64" applyNumberFormat="1" applyFont="1" applyBorder="1" applyAlignment="1">
      <alignment horizontal="center"/>
    </xf>
    <xf numFmtId="3" fontId="37" fillId="0" borderId="26" xfId="511" applyNumberFormat="1" applyFont="1" applyBorder="1" applyAlignment="1">
      <alignment horizontal="center"/>
    </xf>
    <xf numFmtId="3" fontId="112" fillId="0" borderId="26" xfId="511" applyNumberFormat="1" applyFont="1" applyBorder="1" applyAlignment="1">
      <alignment horizontal="right" indent="2"/>
    </xf>
    <xf numFmtId="0" fontId="25" fillId="0" borderId="28" xfId="511" quotePrefix="1" applyFont="1" applyBorder="1"/>
    <xf numFmtId="0" fontId="37" fillId="0" borderId="26" xfId="511" applyFont="1" applyBorder="1" applyAlignment="1">
      <alignment horizontal="right" indent="2"/>
    </xf>
    <xf numFmtId="282" fontId="131" fillId="0" borderId="26" xfId="0" applyNumberFormat="1" applyFont="1" applyBorder="1" applyAlignment="1">
      <alignment horizontal="center"/>
    </xf>
    <xf numFmtId="0" fontId="35" fillId="0" borderId="0" xfId="511" applyFont="1"/>
    <xf numFmtId="3" fontId="37" fillId="0" borderId="27" xfId="511" applyNumberFormat="1" applyFont="1" applyBorder="1" applyAlignment="1">
      <alignment horizontal="center"/>
    </xf>
    <xf numFmtId="0" fontId="25" fillId="0" borderId="27" xfId="511" applyFont="1" applyBorder="1" applyAlignment="1">
      <alignment horizontal="right"/>
    </xf>
    <xf numFmtId="0" fontId="25" fillId="0" borderId="0" xfId="511" applyFont="1" applyAlignment="1">
      <alignment horizontal="right"/>
    </xf>
    <xf numFmtId="241" fontId="108" fillId="0" borderId="0" xfId="511" applyNumberFormat="1" applyFont="1"/>
    <xf numFmtId="0" fontId="112" fillId="0" borderId="26" xfId="511" applyFont="1" applyBorder="1" applyAlignment="1">
      <alignment horizontal="right" indent="2"/>
    </xf>
    <xf numFmtId="37" fontId="112" fillId="0" borderId="26" xfId="1" applyNumberFormat="1" applyFont="1" applyFill="1" applyBorder="1" applyAlignment="1">
      <alignment horizontal="center"/>
    </xf>
    <xf numFmtId="37" fontId="37" fillId="0" borderId="26" xfId="1" applyNumberFormat="1" applyFont="1" applyFill="1" applyBorder="1" applyAlignment="1">
      <alignment horizontal="center"/>
    </xf>
    <xf numFmtId="0" fontId="25" fillId="0" borderId="17" xfId="511" applyFont="1" applyBorder="1"/>
    <xf numFmtId="0" fontId="25" fillId="0" borderId="20" xfId="511" applyFont="1" applyBorder="1"/>
    <xf numFmtId="0" fontId="37" fillId="0" borderId="20" xfId="511" applyFont="1" applyBorder="1"/>
    <xf numFmtId="0" fontId="37" fillId="0" borderId="19" xfId="511" applyFont="1" applyBorder="1"/>
    <xf numFmtId="3" fontId="37" fillId="0" borderId="16" xfId="511" applyNumberFormat="1" applyFont="1" applyBorder="1" applyAlignment="1">
      <alignment horizontal="center"/>
    </xf>
    <xf numFmtId="3" fontId="37" fillId="0" borderId="17" xfId="511" applyNumberFormat="1" applyFont="1" applyBorder="1" applyAlignment="1">
      <alignment horizontal="center"/>
    </xf>
    <xf numFmtId="282" fontId="131" fillId="0" borderId="16" xfId="0" applyNumberFormat="1" applyFont="1" applyBorder="1" applyAlignment="1">
      <alignment horizontal="center"/>
    </xf>
    <xf numFmtId="3" fontId="151" fillId="0" borderId="24" xfId="511" applyNumberFormat="1" applyFont="1" applyBorder="1" applyAlignment="1">
      <alignment horizontal="right" indent="2"/>
    </xf>
    <xf numFmtId="3" fontId="151" fillId="0" borderId="0" xfId="511" applyNumberFormat="1" applyFont="1" applyAlignment="1">
      <alignment horizontal="right" indent="2"/>
    </xf>
    <xf numFmtId="202" fontId="24" fillId="0" borderId="0" xfId="511" quotePrefix="1" applyNumberFormat="1" applyFont="1" applyAlignment="1">
      <alignment horizontal="right"/>
    </xf>
    <xf numFmtId="0" fontId="38" fillId="0" borderId="0" xfId="511" applyFont="1"/>
    <xf numFmtId="246" fontId="37" fillId="0" borderId="0" xfId="511" applyNumberFormat="1" applyFont="1"/>
    <xf numFmtId="0" fontId="23" fillId="0" borderId="0" xfId="164" applyFont="1" applyAlignment="1">
      <alignment horizontal="right"/>
    </xf>
    <xf numFmtId="166" fontId="41" fillId="0" borderId="0" xfId="57" applyNumberFormat="1" applyFont="1" applyAlignment="1">
      <alignment vertical="center"/>
    </xf>
    <xf numFmtId="0" fontId="142" fillId="0" borderId="27" xfId="57" applyFont="1" applyBorder="1"/>
    <xf numFmtId="0" fontId="28" fillId="0" borderId="27" xfId="57" applyFont="1" applyBorder="1"/>
    <xf numFmtId="170" fontId="155" fillId="0" borderId="0" xfId="57" applyNumberFormat="1" applyFont="1"/>
    <xf numFmtId="0" fontId="23" fillId="0" borderId="0" xfId="164" applyFont="1"/>
    <xf numFmtId="0" fontId="22" fillId="0" borderId="0" xfId="512" quotePrefix="1" applyFont="1" applyAlignment="1">
      <alignment horizontal="left" vertical="center"/>
    </xf>
    <xf numFmtId="0" fontId="16" fillId="0" borderId="0" xfId="512" applyFont="1" applyAlignment="1">
      <alignment vertical="center"/>
    </xf>
    <xf numFmtId="0" fontId="21" fillId="0" borderId="0" xfId="512" applyFont="1" applyAlignment="1">
      <alignment vertical="center"/>
    </xf>
    <xf numFmtId="0" fontId="17" fillId="0" borderId="0" xfId="512" applyFont="1"/>
    <xf numFmtId="0" fontId="17" fillId="0" borderId="0" xfId="512" quotePrefix="1" applyFont="1" applyAlignment="1">
      <alignment horizontal="left"/>
    </xf>
    <xf numFmtId="0" fontId="23" fillId="0" borderId="21" xfId="512" applyFont="1" applyBorder="1"/>
    <xf numFmtId="0" fontId="23" fillId="0" borderId="17" xfId="512" applyFont="1" applyBorder="1"/>
    <xf numFmtId="0" fontId="26" fillId="0" borderId="27" xfId="512" applyFont="1" applyBorder="1"/>
    <xf numFmtId="0" fontId="35" fillId="0" borderId="0" xfId="512" applyFont="1"/>
    <xf numFmtId="0" fontId="26" fillId="0" borderId="0" xfId="512" applyFont="1"/>
    <xf numFmtId="3" fontId="41" fillId="0" borderId="21" xfId="512" applyNumberFormat="1" applyFont="1" applyBorder="1" applyAlignment="1">
      <alignment horizontal="right" indent="2"/>
    </xf>
    <xf numFmtId="0" fontId="35" fillId="0" borderId="27" xfId="512" applyFont="1" applyBorder="1"/>
    <xf numFmtId="3" fontId="35" fillId="0" borderId="27" xfId="512" applyNumberFormat="1" applyFont="1" applyBorder="1" applyAlignment="1">
      <alignment horizontal="right" indent="2"/>
    </xf>
    <xf numFmtId="0" fontId="19" fillId="0" borderId="0" xfId="512" applyFont="1"/>
    <xf numFmtId="241" fontId="26" fillId="0" borderId="0" xfId="512" applyNumberFormat="1" applyFont="1" applyAlignment="1">
      <alignment horizontal="left"/>
    </xf>
    <xf numFmtId="3" fontId="26" fillId="0" borderId="27" xfId="512" applyNumberFormat="1" applyFont="1" applyBorder="1" applyAlignment="1">
      <alignment horizontal="right" indent="2"/>
    </xf>
    <xf numFmtId="0" fontId="26" fillId="0" borderId="0" xfId="512" applyFont="1" applyAlignment="1">
      <alignment horizontal="left"/>
    </xf>
    <xf numFmtId="0" fontId="26" fillId="0" borderId="41" xfId="64" applyFont="1" applyBorder="1"/>
    <xf numFmtId="0" fontId="26" fillId="0" borderId="28" xfId="511" quotePrefix="1" applyFont="1" applyBorder="1"/>
    <xf numFmtId="3" fontId="17" fillId="0" borderId="0" xfId="512" applyNumberFormat="1" applyFont="1"/>
    <xf numFmtId="0" fontId="26" fillId="0" borderId="17" xfId="512" applyFont="1" applyBorder="1"/>
    <xf numFmtId="0" fontId="26" fillId="0" borderId="20" xfId="512" applyFont="1" applyBorder="1"/>
    <xf numFmtId="0" fontId="39" fillId="0" borderId="0" xfId="512" quotePrefix="1" applyFont="1" applyAlignment="1">
      <alignment horizontal="right" vertical="center"/>
    </xf>
    <xf numFmtId="3" fontId="38" fillId="0" borderId="0" xfId="512" applyNumberFormat="1" applyFont="1"/>
    <xf numFmtId="0" fontId="37" fillId="0" borderId="0" xfId="512" applyFont="1"/>
    <xf numFmtId="0" fontId="125" fillId="0" borderId="0" xfId="512" quotePrefix="1" applyFont="1" applyAlignment="1">
      <alignment horizontal="right"/>
    </xf>
    <xf numFmtId="3" fontId="37" fillId="0" borderId="0" xfId="512" applyNumberFormat="1" applyFont="1"/>
    <xf numFmtId="3" fontId="25" fillId="0" borderId="0" xfId="512" applyNumberFormat="1" applyFont="1"/>
    <xf numFmtId="0" fontId="25" fillId="0" borderId="0" xfId="510" applyFont="1" applyAlignment="1">
      <alignment wrapText="1"/>
    </xf>
    <xf numFmtId="0" fontId="33" fillId="0" borderId="0" xfId="512" applyFont="1"/>
    <xf numFmtId="0" fontId="17" fillId="0" borderId="0" xfId="512" applyFont="1" applyAlignment="1">
      <alignment horizontal="right"/>
    </xf>
    <xf numFmtId="241" fontId="17" fillId="0" borderId="0" xfId="512" applyNumberFormat="1" applyFont="1"/>
    <xf numFmtId="3" fontId="33" fillId="0" borderId="0" xfId="512" applyNumberFormat="1" applyFont="1"/>
    <xf numFmtId="0" fontId="22" fillId="0" borderId="0" xfId="513" quotePrefix="1" applyFont="1" applyAlignment="1">
      <alignment horizontal="left"/>
    </xf>
    <xf numFmtId="0" fontId="19" fillId="0" borderId="0" xfId="513" applyFont="1"/>
    <xf numFmtId="0" fontId="17" fillId="0" borderId="0" xfId="513" applyFont="1"/>
    <xf numFmtId="0" fontId="25" fillId="0" borderId="0" xfId="513" applyFont="1" applyAlignment="1">
      <alignment horizontal="right"/>
    </xf>
    <xf numFmtId="0" fontId="25" fillId="0" borderId="0" xfId="513" applyFont="1"/>
    <xf numFmtId="0" fontId="17" fillId="0" borderId="0" xfId="513" applyFont="1" applyAlignment="1">
      <alignment horizontal="center"/>
    </xf>
    <xf numFmtId="0" fontId="26" fillId="0" borderId="0" xfId="513" applyFont="1" applyAlignment="1">
      <alignment horizontal="center"/>
    </xf>
    <xf numFmtId="0" fontId="23" fillId="0" borderId="0" xfId="513" applyFont="1"/>
    <xf numFmtId="0" fontId="26" fillId="0" borderId="0" xfId="513" applyFont="1"/>
    <xf numFmtId="0" fontId="26" fillId="0" borderId="0" xfId="513" quotePrefix="1" applyFont="1" applyAlignment="1">
      <alignment horizontal="left"/>
    </xf>
    <xf numFmtId="0" fontId="22" fillId="0" borderId="12" xfId="513" applyFont="1" applyBorder="1" applyAlignment="1">
      <alignment horizontal="center"/>
    </xf>
    <xf numFmtId="0" fontId="23" fillId="0" borderId="24" xfId="513" applyFont="1" applyBorder="1"/>
    <xf numFmtId="0" fontId="22" fillId="0" borderId="0" xfId="513" quotePrefix="1" applyFont="1" applyAlignment="1">
      <alignment horizontal="center"/>
    </xf>
    <xf numFmtId="0" fontId="22" fillId="0" borderId="16" xfId="513" applyFont="1" applyBorder="1" applyAlignment="1">
      <alignment horizontal="center"/>
    </xf>
    <xf numFmtId="0" fontId="23" fillId="0" borderId="20" xfId="513" applyFont="1" applyBorder="1" applyAlignment="1">
      <alignment horizontal="left"/>
    </xf>
    <xf numFmtId="0" fontId="23" fillId="0" borderId="69" xfId="508" applyFont="1" applyBorder="1" applyAlignment="1">
      <alignment horizontal="center" vertical="center"/>
    </xf>
    <xf numFmtId="0" fontId="23" fillId="0" borderId="0" xfId="513" applyFont="1" applyAlignment="1">
      <alignment horizontal="center"/>
    </xf>
    <xf numFmtId="0" fontId="19" fillId="0" borderId="26" xfId="513" applyFont="1" applyBorder="1" applyAlignment="1">
      <alignment horizontal="center"/>
    </xf>
    <xf numFmtId="0" fontId="108" fillId="0" borderId="0" xfId="513" applyFont="1"/>
    <xf numFmtId="0" fontId="151" fillId="0" borderId="0" xfId="513" applyFont="1"/>
    <xf numFmtId="0" fontId="151" fillId="0" borderId="28" xfId="513" applyFont="1" applyBorder="1"/>
    <xf numFmtId="3" fontId="41" fillId="0" borderId="26" xfId="513" applyNumberFormat="1" applyFont="1" applyBorder="1" applyAlignment="1">
      <alignment horizontal="right" indent="1"/>
    </xf>
    <xf numFmtId="3" fontId="41" fillId="0" borderId="29" xfId="513" applyNumberFormat="1" applyFont="1" applyBorder="1" applyAlignment="1">
      <alignment horizontal="right" indent="1"/>
    </xf>
    <xf numFmtId="3" fontId="41" fillId="0" borderId="5" xfId="513" applyNumberFormat="1" applyFont="1" applyBorder="1" applyAlignment="1">
      <alignment horizontal="right" indent="1"/>
    </xf>
    <xf numFmtId="3" fontId="41" fillId="0" borderId="40" xfId="513" applyNumberFormat="1" applyFont="1" applyBorder="1" applyAlignment="1">
      <alignment horizontal="right" indent="1"/>
    </xf>
    <xf numFmtId="3" fontId="151" fillId="0" borderId="0" xfId="513" applyNumberFormat="1" applyFont="1" applyAlignment="1">
      <alignment horizontal="right" indent="1"/>
    </xf>
    <xf numFmtId="0" fontId="35" fillId="0" borderId="0" xfId="513" applyFont="1"/>
    <xf numFmtId="0" fontId="35" fillId="0" borderId="26" xfId="513" applyFont="1" applyBorder="1" applyAlignment="1">
      <alignment horizontal="center"/>
    </xf>
    <xf numFmtId="0" fontId="108" fillId="0" borderId="28" xfId="513" applyFont="1" applyBorder="1"/>
    <xf numFmtId="3" fontId="35" fillId="0" borderId="26" xfId="513" applyNumberFormat="1" applyFont="1" applyBorder="1" applyAlignment="1">
      <alignment horizontal="right" indent="1"/>
    </xf>
    <xf numFmtId="3" fontId="35" fillId="0" borderId="29" xfId="513" applyNumberFormat="1" applyFont="1" applyBorder="1" applyAlignment="1">
      <alignment horizontal="right" indent="1"/>
    </xf>
    <xf numFmtId="3" fontId="35" fillId="0" borderId="5" xfId="513" applyNumberFormat="1" applyFont="1" applyBorder="1" applyAlignment="1">
      <alignment horizontal="right" indent="1"/>
    </xf>
    <xf numFmtId="3" fontId="35" fillId="0" borderId="41" xfId="513" applyNumberFormat="1" applyFont="1" applyBorder="1" applyAlignment="1">
      <alignment horizontal="right" indent="1"/>
    </xf>
    <xf numFmtId="3" fontId="108" fillId="0" borderId="0" xfId="513" applyNumberFormat="1" applyFont="1" applyAlignment="1">
      <alignment horizontal="right" indent="1"/>
    </xf>
    <xf numFmtId="0" fontId="26" fillId="0" borderId="26" xfId="513" applyFont="1" applyBorder="1" applyAlignment="1">
      <alignment horizontal="center"/>
    </xf>
    <xf numFmtId="0" fontId="25" fillId="0" borderId="28" xfId="513" applyFont="1" applyBorder="1"/>
    <xf numFmtId="3" fontId="26" fillId="0" borderId="26" xfId="513" applyNumberFormat="1" applyFont="1" applyBorder="1" applyAlignment="1">
      <alignment horizontal="right" indent="1"/>
    </xf>
    <xf numFmtId="3" fontId="26" fillId="0" borderId="29" xfId="513" applyNumberFormat="1" applyFont="1" applyBorder="1" applyAlignment="1">
      <alignment horizontal="right" indent="1"/>
    </xf>
    <xf numFmtId="3" fontId="26" fillId="0" borderId="5" xfId="513" applyNumberFormat="1" applyFont="1" applyBorder="1" applyAlignment="1">
      <alignment horizontal="right" indent="1"/>
    </xf>
    <xf numFmtId="3" fontId="26" fillId="0" borderId="41" xfId="513" applyNumberFormat="1" applyFont="1" applyBorder="1" applyAlignment="1">
      <alignment horizontal="right" indent="1"/>
    </xf>
    <xf numFmtId="3" fontId="25" fillId="0" borderId="0" xfId="513" applyNumberFormat="1" applyFont="1" applyAlignment="1">
      <alignment horizontal="right" indent="1"/>
    </xf>
    <xf numFmtId="0" fontId="26" fillId="0" borderId="0" xfId="513" applyFont="1" applyAlignment="1">
      <alignment vertical="top" wrapText="1"/>
    </xf>
    <xf numFmtId="0" fontId="25" fillId="0" borderId="28" xfId="513" applyFont="1" applyBorder="1" applyAlignment="1">
      <alignment vertical="top" wrapText="1"/>
    </xf>
    <xf numFmtId="3" fontId="26" fillId="0" borderId="26" xfId="64" applyNumberFormat="1" applyFont="1" applyBorder="1" applyAlignment="1">
      <alignment horizontal="right" indent="1"/>
    </xf>
    <xf numFmtId="3" fontId="26" fillId="0" borderId="29" xfId="64" applyNumberFormat="1" applyFont="1" applyBorder="1" applyAlignment="1">
      <alignment horizontal="right" indent="1"/>
    </xf>
    <xf numFmtId="3" fontId="26" fillId="0" borderId="5" xfId="64" applyNumberFormat="1" applyFont="1" applyBorder="1" applyAlignment="1">
      <alignment horizontal="right" indent="1"/>
    </xf>
    <xf numFmtId="3" fontId="26" fillId="0" borderId="41" xfId="64" applyNumberFormat="1" applyFont="1" applyBorder="1" applyAlignment="1">
      <alignment horizontal="right" indent="1"/>
    </xf>
    <xf numFmtId="3" fontId="25" fillId="0" borderId="0" xfId="64" applyNumberFormat="1" applyFont="1" applyAlignment="1">
      <alignment horizontal="right" indent="1"/>
    </xf>
    <xf numFmtId="3" fontId="26" fillId="0" borderId="27" xfId="64" applyNumberFormat="1" applyFont="1" applyBorder="1" applyAlignment="1">
      <alignment horizontal="right" indent="1"/>
    </xf>
    <xf numFmtId="202" fontId="26" fillId="0" borderId="26" xfId="513" applyNumberFormat="1" applyFont="1" applyBorder="1" applyAlignment="1">
      <alignment horizontal="center"/>
    </xf>
    <xf numFmtId="3" fontId="35" fillId="0" borderId="27" xfId="513" applyNumberFormat="1" applyFont="1" applyBorder="1" applyAlignment="1">
      <alignment horizontal="right" indent="1"/>
    </xf>
    <xf numFmtId="3" fontId="26" fillId="0" borderId="27" xfId="513" applyNumberFormat="1" applyFont="1" applyBorder="1" applyAlignment="1">
      <alignment horizontal="right" indent="1"/>
    </xf>
    <xf numFmtId="0" fontId="26" fillId="0" borderId="16" xfId="513" applyFont="1" applyBorder="1" applyAlignment="1">
      <alignment horizontal="center"/>
    </xf>
    <xf numFmtId="0" fontId="25" fillId="0" borderId="20" xfId="513" applyFont="1" applyBorder="1"/>
    <xf numFmtId="0" fontId="25" fillId="0" borderId="19" xfId="513" applyFont="1" applyBorder="1"/>
    <xf numFmtId="3" fontId="26" fillId="0" borderId="16" xfId="64" applyNumberFormat="1" applyFont="1" applyBorder="1" applyAlignment="1">
      <alignment horizontal="right" indent="1"/>
    </xf>
    <xf numFmtId="3" fontId="26" fillId="0" borderId="33" xfId="64" applyNumberFormat="1" applyFont="1" applyBorder="1" applyAlignment="1">
      <alignment horizontal="right" indent="1"/>
    </xf>
    <xf numFmtId="3" fontId="26" fillId="0" borderId="18" xfId="64" applyNumberFormat="1" applyFont="1" applyBorder="1" applyAlignment="1">
      <alignment horizontal="right" indent="1"/>
    </xf>
    <xf numFmtId="3" fontId="26" fillId="0" borderId="35" xfId="64" applyNumberFormat="1" applyFont="1" applyBorder="1" applyAlignment="1">
      <alignment horizontal="right" indent="1"/>
    </xf>
    <xf numFmtId="241" fontId="26" fillId="0" borderId="0" xfId="513" applyNumberFormat="1" applyFont="1" applyAlignment="1">
      <alignment horizontal="center"/>
    </xf>
    <xf numFmtId="0" fontId="157" fillId="0" borderId="0" xfId="513" applyFont="1"/>
    <xf numFmtId="3" fontId="101" fillId="0" borderId="0" xfId="513" applyNumberFormat="1" applyFont="1"/>
    <xf numFmtId="0" fontId="101" fillId="0" borderId="0" xfId="513" applyFont="1"/>
    <xf numFmtId="202" fontId="24" fillId="0" borderId="0" xfId="513" quotePrefix="1" applyNumberFormat="1" applyFont="1" applyAlignment="1">
      <alignment horizontal="right"/>
    </xf>
    <xf numFmtId="3" fontId="26" fillId="0" borderId="0" xfId="513" applyNumberFormat="1" applyFont="1"/>
    <xf numFmtId="0" fontId="22" fillId="0" borderId="0" xfId="513" applyFont="1"/>
    <xf numFmtId="3" fontId="25" fillId="0" borderId="0" xfId="513" quotePrefix="1" applyNumberFormat="1" applyFont="1" applyAlignment="1">
      <alignment horizontal="left"/>
    </xf>
    <xf numFmtId="0" fontId="22" fillId="0" borderId="26" xfId="513" applyFont="1" applyBorder="1" applyAlignment="1">
      <alignment horizontal="center"/>
    </xf>
    <xf numFmtId="3" fontId="35" fillId="0" borderId="12" xfId="513" applyNumberFormat="1" applyFont="1" applyBorder="1" applyAlignment="1">
      <alignment horizontal="right" indent="1"/>
    </xf>
    <xf numFmtId="3" fontId="35" fillId="0" borderId="21" xfId="513" applyNumberFormat="1" applyFont="1" applyBorder="1" applyAlignment="1">
      <alignment horizontal="right" indent="1"/>
    </xf>
    <xf numFmtId="243" fontId="35" fillId="0" borderId="25" xfId="64" applyNumberFormat="1" applyFont="1" applyBorder="1"/>
    <xf numFmtId="243" fontId="35" fillId="0" borderId="22" xfId="64" applyNumberFormat="1" applyFont="1" applyBorder="1"/>
    <xf numFmtId="0" fontId="23" fillId="0" borderId="26" xfId="513" applyFont="1" applyBorder="1" applyAlignment="1">
      <alignment horizontal="center"/>
    </xf>
    <xf numFmtId="243" fontId="26" fillId="0" borderId="29" xfId="64" applyNumberFormat="1" applyFont="1" applyBorder="1"/>
    <xf numFmtId="243" fontId="26" fillId="0" borderId="5" xfId="64" applyNumberFormat="1" applyFont="1" applyBorder="1"/>
    <xf numFmtId="243" fontId="35" fillId="0" borderId="29" xfId="64" applyNumberFormat="1" applyFont="1" applyBorder="1" applyAlignment="1">
      <alignment vertical="center"/>
    </xf>
    <xf numFmtId="243" fontId="35" fillId="0" borderId="5" xfId="64" applyNumberFormat="1" applyFont="1" applyBorder="1" applyAlignment="1">
      <alignment vertical="center"/>
    </xf>
    <xf numFmtId="0" fontId="25" fillId="0" borderId="28" xfId="64" applyFont="1" applyBorder="1"/>
    <xf numFmtId="243" fontId="35" fillId="0" borderId="26" xfId="64" applyNumberFormat="1" applyFont="1" applyBorder="1" applyAlignment="1">
      <alignment vertical="center"/>
    </xf>
    <xf numFmtId="0" fontId="108" fillId="0" borderId="17" xfId="513" applyFont="1" applyBorder="1"/>
    <xf numFmtId="0" fontId="108" fillId="0" borderId="20" xfId="513" applyFont="1" applyBorder="1"/>
    <xf numFmtId="0" fontId="108" fillId="0" borderId="19" xfId="513" applyFont="1" applyBorder="1"/>
    <xf numFmtId="3" fontId="35" fillId="0" borderId="16" xfId="513" applyNumberFormat="1" applyFont="1" applyBorder="1" applyAlignment="1">
      <alignment horizontal="right" indent="1"/>
    </xf>
    <xf numFmtId="3" fontId="35" fillId="0" borderId="17" xfId="513" applyNumberFormat="1" applyFont="1" applyBorder="1" applyAlignment="1">
      <alignment horizontal="right" indent="1"/>
    </xf>
    <xf numFmtId="3" fontId="35" fillId="0" borderId="33" xfId="513" applyNumberFormat="1" applyFont="1" applyBorder="1" applyAlignment="1">
      <alignment horizontal="right" indent="1"/>
    </xf>
    <xf numFmtId="3" fontId="35" fillId="0" borderId="18" xfId="513" applyNumberFormat="1" applyFont="1" applyBorder="1" applyAlignment="1">
      <alignment horizontal="right" indent="1"/>
    </xf>
    <xf numFmtId="0" fontId="24" fillId="0" borderId="0" xfId="513" applyFont="1"/>
    <xf numFmtId="0" fontId="25" fillId="0" borderId="0" xfId="513" applyFont="1" applyAlignment="1">
      <alignment horizontal="center"/>
    </xf>
    <xf numFmtId="0" fontId="17" fillId="0" borderId="20" xfId="514" applyFont="1" applyBorder="1"/>
    <xf numFmtId="0" fontId="26" fillId="0" borderId="20" xfId="64" applyFont="1" applyBorder="1" applyAlignment="1">
      <alignment horizontal="right"/>
    </xf>
    <xf numFmtId="0" fontId="17" fillId="0" borderId="21" xfId="514" applyFont="1" applyBorder="1"/>
    <xf numFmtId="0" fontId="35" fillId="0" borderId="17" xfId="514" applyFont="1" applyBorder="1" applyAlignment="1">
      <alignment vertical="center"/>
    </xf>
    <xf numFmtId="0" fontId="26" fillId="0" borderId="21" xfId="514" applyFont="1" applyBorder="1"/>
    <xf numFmtId="0" fontId="26" fillId="0" borderId="24" xfId="514" applyFont="1" applyBorder="1"/>
    <xf numFmtId="3" fontId="26" fillId="0" borderId="12" xfId="514" applyNumberFormat="1" applyFont="1" applyBorder="1" applyAlignment="1">
      <alignment horizontal="right" indent="2"/>
    </xf>
    <xf numFmtId="3" fontId="26" fillId="0" borderId="0" xfId="514" applyNumberFormat="1" applyFont="1" applyAlignment="1">
      <alignment horizontal="right" indent="2"/>
    </xf>
    <xf numFmtId="243" fontId="26" fillId="0" borderId="5" xfId="64" applyNumberFormat="1" applyFont="1" applyBorder="1" applyAlignment="1">
      <alignment horizontal="center"/>
    </xf>
    <xf numFmtId="243" fontId="26" fillId="0" borderId="32" xfId="64" applyNumberFormat="1" applyFont="1" applyBorder="1" applyAlignment="1">
      <alignment horizontal="center"/>
    </xf>
    <xf numFmtId="3" fontId="26" fillId="0" borderId="26" xfId="514" applyNumberFormat="1" applyFont="1" applyBorder="1" applyAlignment="1">
      <alignment horizontal="right" indent="2"/>
    </xf>
    <xf numFmtId="243" fontId="26" fillId="0" borderId="31" xfId="64" applyNumberFormat="1" applyFont="1" applyBorder="1" applyAlignment="1">
      <alignment horizontal="center"/>
    </xf>
    <xf numFmtId="0" fontId="26" fillId="0" borderId="0" xfId="514" applyFont="1" applyAlignment="1">
      <alignment wrapText="1"/>
    </xf>
    <xf numFmtId="0" fontId="17" fillId="0" borderId="17" xfId="514" applyFont="1" applyBorder="1"/>
    <xf numFmtId="0" fontId="23" fillId="0" borderId="20" xfId="514" applyFont="1" applyBorder="1"/>
    <xf numFmtId="3" fontId="26" fillId="0" borderId="16" xfId="514" applyNumberFormat="1" applyFont="1" applyBorder="1" applyAlignment="1">
      <alignment horizontal="right" indent="2"/>
    </xf>
    <xf numFmtId="3" fontId="26" fillId="0" borderId="33" xfId="514" applyNumberFormat="1" applyFont="1" applyBorder="1" applyAlignment="1">
      <alignment horizontal="right" indent="2"/>
    </xf>
    <xf numFmtId="243" fontId="26" fillId="0" borderId="35" xfId="64" applyNumberFormat="1" applyFont="1" applyBorder="1" applyAlignment="1">
      <alignment horizontal="center"/>
    </xf>
    <xf numFmtId="243" fontId="26" fillId="0" borderId="18" xfId="64" applyNumberFormat="1" applyFont="1" applyBorder="1" applyAlignment="1">
      <alignment horizontal="center"/>
    </xf>
    <xf numFmtId="243" fontId="26" fillId="0" borderId="30" xfId="64" applyNumberFormat="1" applyFont="1" applyBorder="1" applyAlignment="1">
      <alignment horizontal="center"/>
    </xf>
    <xf numFmtId="3" fontId="17" fillId="0" borderId="0" xfId="514" applyNumberFormat="1" applyFont="1"/>
    <xf numFmtId="0" fontId="26" fillId="0" borderId="0" xfId="514" applyFont="1" applyAlignment="1">
      <alignment vertical="top" wrapText="1"/>
    </xf>
    <xf numFmtId="3" fontId="108" fillId="0" borderId="12" xfId="514" applyNumberFormat="1" applyFont="1" applyBorder="1" applyAlignment="1">
      <alignment horizontal="center"/>
    </xf>
    <xf numFmtId="0" fontId="35" fillId="0" borderId="0" xfId="514" applyFont="1"/>
    <xf numFmtId="0" fontId="26" fillId="0" borderId="0" xfId="514" applyFont="1" applyAlignment="1">
      <alignment horizontal="center"/>
    </xf>
    <xf numFmtId="0" fontId="25" fillId="0" borderId="0" xfId="514" applyFont="1"/>
    <xf numFmtId="3" fontId="25" fillId="0" borderId="27" xfId="514" applyNumberFormat="1" applyFont="1" applyBorder="1" applyAlignment="1">
      <alignment horizontal="center"/>
    </xf>
    <xf numFmtId="242" fontId="111" fillId="0" borderId="27" xfId="514" applyNumberFormat="1" applyFont="1" applyBorder="1" applyAlignment="1">
      <alignment horizontal="center"/>
    </xf>
    <xf numFmtId="0" fontId="25" fillId="0" borderId="0" xfId="514" applyFont="1" applyAlignment="1">
      <alignment wrapText="1"/>
    </xf>
    <xf numFmtId="3" fontId="25" fillId="0" borderId="17" xfId="514" applyNumberFormat="1" applyFont="1" applyBorder="1" applyAlignment="1">
      <alignment horizontal="center"/>
    </xf>
    <xf numFmtId="202" fontId="38" fillId="0" borderId="0" xfId="514" quotePrefix="1" applyNumberFormat="1" applyFont="1" applyAlignment="1">
      <alignment horizontal="right"/>
    </xf>
    <xf numFmtId="0" fontId="22" fillId="0" borderId="0" xfId="515" quotePrefix="1" applyFont="1" applyAlignment="1">
      <alignment horizontal="left"/>
    </xf>
    <xf numFmtId="0" fontId="16" fillId="0" borderId="0" xfId="515" applyFont="1"/>
    <xf numFmtId="0" fontId="22" fillId="0" borderId="0" xfId="515" applyFont="1"/>
    <xf numFmtId="0" fontId="21" fillId="0" borderId="0" xfId="515" applyFont="1"/>
    <xf numFmtId="0" fontId="26" fillId="0" borderId="20" xfId="515" applyFont="1" applyBorder="1"/>
    <xf numFmtId="0" fontId="23" fillId="0" borderId="20" xfId="515" applyFont="1" applyBorder="1"/>
    <xf numFmtId="0" fontId="26" fillId="0" borderId="0" xfId="515" applyFont="1"/>
    <xf numFmtId="0" fontId="17" fillId="0" borderId="21" xfId="515" applyFont="1" applyBorder="1"/>
    <xf numFmtId="0" fontId="35" fillId="0" borderId="24" xfId="515" applyFont="1" applyBorder="1" applyAlignment="1">
      <alignment vertical="center"/>
    </xf>
    <xf numFmtId="0" fontId="17" fillId="0" borderId="0" xfId="515" applyFont="1"/>
    <xf numFmtId="0" fontId="35" fillId="0" borderId="17" xfId="515" applyFont="1" applyBorder="1" applyAlignment="1">
      <alignment horizontal="left" vertical="center"/>
    </xf>
    <xf numFmtId="0" fontId="35" fillId="0" borderId="20" xfId="515" applyFont="1" applyBorder="1" applyAlignment="1">
      <alignment vertical="center"/>
    </xf>
    <xf numFmtId="0" fontId="37" fillId="0" borderId="66" xfId="515" applyFont="1" applyBorder="1" applyAlignment="1">
      <alignment horizontal="center"/>
    </xf>
    <xf numFmtId="0" fontId="37" fillId="0" borderId="67" xfId="515" applyFont="1" applyBorder="1" applyAlignment="1">
      <alignment horizontal="center"/>
    </xf>
    <xf numFmtId="0" fontId="22" fillId="0" borderId="27" xfId="515" applyFont="1" applyBorder="1"/>
    <xf numFmtId="0" fontId="108" fillId="0" borderId="0" xfId="515" applyFont="1"/>
    <xf numFmtId="0" fontId="108" fillId="0" borderId="28" xfId="515" applyFont="1" applyBorder="1"/>
    <xf numFmtId="3" fontId="151" fillId="0" borderId="12" xfId="515" applyNumberFormat="1" applyFont="1" applyBorder="1" applyAlignment="1">
      <alignment horizontal="right" indent="2"/>
    </xf>
    <xf numFmtId="3" fontId="151" fillId="0" borderId="26" xfId="515" applyNumberFormat="1" applyFont="1" applyBorder="1" applyAlignment="1">
      <alignment horizontal="right" indent="2"/>
    </xf>
    <xf numFmtId="3" fontId="151" fillId="0" borderId="29" xfId="515" applyNumberFormat="1" applyFont="1" applyBorder="1" applyAlignment="1">
      <alignment horizontal="right" indent="2"/>
    </xf>
    <xf numFmtId="3" fontId="151" fillId="0" borderId="22" xfId="515" applyNumberFormat="1" applyFont="1" applyBorder="1" applyAlignment="1">
      <alignment horizontal="right" indent="2"/>
    </xf>
    <xf numFmtId="0" fontId="35" fillId="0" borderId="27" xfId="515" applyFont="1" applyBorder="1"/>
    <xf numFmtId="0" fontId="35" fillId="0" borderId="0" xfId="515" applyFont="1" applyAlignment="1">
      <alignment horizontal="left"/>
    </xf>
    <xf numFmtId="0" fontId="151" fillId="0" borderId="0" xfId="515" applyFont="1"/>
    <xf numFmtId="0" fontId="151" fillId="0" borderId="28" xfId="515" applyFont="1" applyBorder="1"/>
    <xf numFmtId="3" fontId="151" fillId="0" borderId="5" xfId="515" applyNumberFormat="1" applyFont="1" applyBorder="1" applyAlignment="1">
      <alignment horizontal="right" indent="2"/>
    </xf>
    <xf numFmtId="0" fontId="35" fillId="0" borderId="0" xfId="515" applyFont="1"/>
    <xf numFmtId="0" fontId="26" fillId="0" borderId="27" xfId="515" applyFont="1" applyBorder="1"/>
    <xf numFmtId="0" fontId="26" fillId="0" borderId="0" xfId="515" applyFont="1" applyAlignment="1">
      <alignment horizontal="left"/>
    </xf>
    <xf numFmtId="0" fontId="104" fillId="0" borderId="0" xfId="515" applyFont="1"/>
    <xf numFmtId="0" fontId="25" fillId="0" borderId="28" xfId="515" applyFont="1" applyBorder="1"/>
    <xf numFmtId="3" fontId="25" fillId="0" borderId="26" xfId="515" applyNumberFormat="1" applyFont="1" applyBorder="1" applyAlignment="1">
      <alignment horizontal="right" indent="2"/>
    </xf>
    <xf numFmtId="3" fontId="25" fillId="0" borderId="29" xfId="515" applyNumberFormat="1" applyFont="1" applyBorder="1" applyAlignment="1">
      <alignment horizontal="right" indent="2"/>
    </xf>
    <xf numFmtId="3" fontId="25" fillId="0" borderId="5" xfId="515" applyNumberFormat="1" applyFont="1" applyBorder="1" applyAlignment="1">
      <alignment horizontal="right" indent="2"/>
    </xf>
    <xf numFmtId="0" fontId="25" fillId="0" borderId="0" xfId="515" applyFont="1"/>
    <xf numFmtId="3" fontId="26" fillId="0" borderId="26" xfId="515" applyNumberFormat="1" applyFont="1" applyBorder="1" applyAlignment="1">
      <alignment horizontal="right" indent="2"/>
    </xf>
    <xf numFmtId="3" fontId="25" fillId="0" borderId="27" xfId="515" applyNumberFormat="1" applyFont="1" applyBorder="1" applyAlignment="1">
      <alignment horizontal="right" indent="2"/>
    </xf>
    <xf numFmtId="0" fontId="41" fillId="0" borderId="27" xfId="515" applyFont="1" applyBorder="1"/>
    <xf numFmtId="0" fontId="41" fillId="0" borderId="0" xfId="515" applyFont="1"/>
    <xf numFmtId="0" fontId="26" fillId="0" borderId="17" xfId="515" applyFont="1" applyBorder="1"/>
    <xf numFmtId="0" fontId="25" fillId="0" borderId="20" xfId="515" applyFont="1" applyBorder="1"/>
    <xf numFmtId="0" fontId="25" fillId="0" borderId="19" xfId="515" applyFont="1" applyBorder="1"/>
    <xf numFmtId="3" fontId="25" fillId="0" borderId="16" xfId="515" applyNumberFormat="1" applyFont="1" applyBorder="1" applyAlignment="1">
      <alignment horizontal="right" indent="2"/>
    </xf>
    <xf numFmtId="3" fontId="25" fillId="0" borderId="33" xfId="515" applyNumberFormat="1" applyFont="1" applyBorder="1" applyAlignment="1">
      <alignment horizontal="right" indent="2"/>
    </xf>
    <xf numFmtId="3" fontId="25" fillId="0" borderId="18" xfId="515" applyNumberFormat="1" applyFont="1" applyBorder="1" applyAlignment="1">
      <alignment horizontal="right" indent="2"/>
    </xf>
    <xf numFmtId="0" fontId="26" fillId="0" borderId="0" xfId="515" applyFont="1" applyAlignment="1">
      <alignment vertical="top"/>
    </xf>
    <xf numFmtId="202" fontId="20" fillId="0" borderId="0" xfId="515" quotePrefix="1" applyNumberFormat="1" applyFont="1" applyAlignment="1">
      <alignment horizontal="right" vertical="top"/>
    </xf>
    <xf numFmtId="202" fontId="39" fillId="0" borderId="0" xfId="515" quotePrefix="1" applyNumberFormat="1" applyFont="1" applyAlignment="1">
      <alignment horizontal="right" vertical="top"/>
    </xf>
    <xf numFmtId="0" fontId="26" fillId="0" borderId="0" xfId="514" applyFont="1" applyAlignment="1">
      <alignment horizontal="left"/>
    </xf>
    <xf numFmtId="3" fontId="26" fillId="0" borderId="0" xfId="515" applyNumberFormat="1" applyFont="1" applyAlignment="1">
      <alignment vertical="top"/>
    </xf>
    <xf numFmtId="3" fontId="38" fillId="0" borderId="0" xfId="515" applyNumberFormat="1" applyFont="1" applyAlignment="1">
      <alignment vertical="top"/>
    </xf>
    <xf numFmtId="0" fontId="37" fillId="0" borderId="0" xfId="64" applyFont="1" applyAlignment="1">
      <alignment vertical="top"/>
    </xf>
    <xf numFmtId="3" fontId="37" fillId="0" borderId="0" xfId="64" applyNumberFormat="1" applyFont="1" applyAlignment="1">
      <alignment vertical="top"/>
    </xf>
    <xf numFmtId="3" fontId="37" fillId="0" borderId="0" xfId="515" applyNumberFormat="1" applyFont="1" applyAlignment="1">
      <alignment vertical="top"/>
    </xf>
    <xf numFmtId="3" fontId="21" fillId="0" borderId="0" xfId="515" applyNumberFormat="1" applyFont="1"/>
    <xf numFmtId="0" fontId="23" fillId="0" borderId="0" xfId="515" applyFont="1"/>
    <xf numFmtId="3" fontId="26" fillId="0" borderId="0" xfId="515" applyNumberFormat="1" applyFont="1"/>
    <xf numFmtId="0" fontId="26" fillId="0" borderId="21" xfId="515" applyFont="1" applyBorder="1"/>
    <xf numFmtId="0" fontId="26" fillId="0" borderId="24" xfId="515" applyFont="1" applyBorder="1"/>
    <xf numFmtId="0" fontId="37" fillId="0" borderId="28" xfId="515" applyFont="1" applyBorder="1"/>
    <xf numFmtId="3" fontId="25" fillId="0" borderId="22" xfId="515" applyNumberFormat="1" applyFont="1" applyBorder="1" applyAlignment="1">
      <alignment horizontal="right" indent="2"/>
    </xf>
    <xf numFmtId="0" fontId="101" fillId="0" borderId="27" xfId="515" applyFont="1" applyBorder="1"/>
    <xf numFmtId="0" fontId="101" fillId="0" borderId="0" xfId="515" applyFont="1"/>
    <xf numFmtId="0" fontId="152" fillId="0" borderId="0" xfId="515" applyFont="1"/>
    <xf numFmtId="0" fontId="152" fillId="0" borderId="28" xfId="515" applyFont="1" applyBorder="1"/>
    <xf numFmtId="3" fontId="108" fillId="0" borderId="27" xfId="515" applyNumberFormat="1" applyFont="1" applyBorder="1" applyAlignment="1">
      <alignment horizontal="right" indent="2"/>
    </xf>
    <xf numFmtId="3" fontId="108" fillId="0" borderId="29" xfId="515" applyNumberFormat="1" applyFont="1" applyBorder="1" applyAlignment="1">
      <alignment horizontal="right" indent="2"/>
    </xf>
    <xf numFmtId="3" fontId="108" fillId="0" borderId="5" xfId="515" applyNumberFormat="1" applyFont="1" applyBorder="1" applyAlignment="1">
      <alignment horizontal="right" indent="2"/>
    </xf>
    <xf numFmtId="1" fontId="25" fillId="0" borderId="29" xfId="515" applyNumberFormat="1" applyFont="1" applyBorder="1" applyAlignment="1">
      <alignment horizontal="right" indent="2"/>
    </xf>
    <xf numFmtId="244" fontId="26" fillId="0" borderId="28" xfId="64" applyNumberFormat="1" applyFont="1" applyBorder="1" applyAlignment="1">
      <alignment horizontal="center" vertical="center"/>
    </xf>
    <xf numFmtId="244" fontId="26" fillId="0" borderId="0" xfId="64" applyNumberFormat="1" applyFont="1" applyAlignment="1">
      <alignment horizontal="center" vertical="center"/>
    </xf>
    <xf numFmtId="244" fontId="26" fillId="0" borderId="29" xfId="64" applyNumberFormat="1" applyFont="1" applyBorder="1" applyAlignment="1">
      <alignment horizontal="center" vertical="center"/>
    </xf>
    <xf numFmtId="0" fontId="37" fillId="0" borderId="19" xfId="515" applyFont="1" applyBorder="1"/>
    <xf numFmtId="3" fontId="25" fillId="0" borderId="17" xfId="515" applyNumberFormat="1" applyFont="1" applyBorder="1" applyAlignment="1">
      <alignment horizontal="right" indent="2"/>
    </xf>
    <xf numFmtId="244" fontId="26" fillId="0" borderId="19" xfId="64" applyNumberFormat="1" applyFont="1" applyBorder="1" applyAlignment="1">
      <alignment horizontal="center" vertical="center"/>
    </xf>
    <xf numFmtId="244" fontId="26" fillId="0" borderId="33" xfId="64" applyNumberFormat="1" applyFont="1" applyBorder="1" applyAlignment="1">
      <alignment horizontal="center" vertical="center"/>
    </xf>
    <xf numFmtId="244" fontId="26" fillId="0" borderId="35" xfId="64" applyNumberFormat="1" applyFont="1" applyBorder="1" applyAlignment="1">
      <alignment horizontal="center" vertical="center"/>
    </xf>
    <xf numFmtId="244" fontId="26" fillId="0" borderId="18" xfId="64" applyNumberFormat="1" applyFont="1" applyBorder="1" applyAlignment="1">
      <alignment horizontal="center" vertical="center"/>
    </xf>
    <xf numFmtId="0" fontId="37" fillId="0" borderId="0" xfId="515" applyFont="1"/>
    <xf numFmtId="0" fontId="25" fillId="0" borderId="0" xfId="513" applyFont="1" applyAlignment="1">
      <alignment horizontal="left"/>
    </xf>
    <xf numFmtId="0" fontId="17" fillId="0" borderId="0" xfId="48" quotePrefix="1" applyFont="1" applyBorder="1" applyAlignment="1">
      <alignment horizontal="center"/>
    </xf>
    <xf numFmtId="0" fontId="17" fillId="0" borderId="0" xfId="48" applyFont="1" applyBorder="1" applyAlignment="1">
      <alignment horizontal="center"/>
    </xf>
    <xf numFmtId="0" fontId="17" fillId="0" borderId="0" xfId="48" applyFont="1" applyBorder="1" applyAlignment="1">
      <alignment horizontal="center" vertical="center"/>
    </xf>
    <xf numFmtId="0" fontId="26" fillId="0" borderId="0" xfId="64" applyFont="1" applyBorder="1" applyAlignment="1">
      <alignment horizontal="center"/>
    </xf>
    <xf numFmtId="0" fontId="39" fillId="0" borderId="27" xfId="48" quotePrefix="1" applyFont="1" applyBorder="1" applyAlignment="1">
      <alignment horizontal="left"/>
    </xf>
    <xf numFmtId="0" fontId="26" fillId="0" borderId="0" xfId="48" applyFont="1" applyBorder="1" applyAlignment="1">
      <alignment horizontal="left"/>
    </xf>
    <xf numFmtId="0" fontId="39" fillId="0" borderId="17" xfId="48" quotePrefix="1" applyFont="1" applyBorder="1" applyAlignment="1">
      <alignment horizontal="left"/>
    </xf>
    <xf numFmtId="0" fontId="26" fillId="0" borderId="0" xfId="46"/>
    <xf numFmtId="0" fontId="17" fillId="0" borderId="0" xfId="578" applyFont="1" applyFill="1"/>
    <xf numFmtId="0" fontId="26" fillId="0" borderId="6" xfId="259" applyFont="1" applyFill="1" applyBorder="1" applyAlignment="1">
      <alignment vertical="center" wrapText="1"/>
    </xf>
    <xf numFmtId="0" fontId="26" fillId="0" borderId="0" xfId="38" applyFont="1" applyFill="1" applyAlignment="1">
      <alignment horizontal="left" vertical="center"/>
    </xf>
    <xf numFmtId="0" fontId="26" fillId="0" borderId="28" xfId="578" applyFill="1" applyBorder="1" applyAlignment="1">
      <alignment vertical="center"/>
    </xf>
    <xf numFmtId="0" fontId="26" fillId="0" borderId="0" xfId="578" applyFill="1" applyAlignment="1">
      <alignment vertical="center"/>
    </xf>
    <xf numFmtId="0" fontId="35" fillId="0" borderId="0" xfId="259" applyFont="1" applyFill="1" applyAlignment="1">
      <alignment vertical="center"/>
    </xf>
    <xf numFmtId="167" fontId="35" fillId="0" borderId="0" xfId="259" applyNumberFormat="1" applyFont="1" applyFill="1" applyAlignment="1">
      <alignment vertical="center"/>
    </xf>
    <xf numFmtId="166" fontId="35" fillId="0" borderId="0" xfId="259" applyNumberFormat="1" applyFont="1" applyFill="1" applyAlignment="1">
      <alignment vertical="center"/>
    </xf>
    <xf numFmtId="179" fontId="26" fillId="0" borderId="3" xfId="259" applyNumberFormat="1" applyFont="1" applyFill="1" applyBorder="1" applyAlignment="1">
      <alignment horizontal="center" vertical="center"/>
    </xf>
    <xf numFmtId="185" fontId="26" fillId="0" borderId="7" xfId="259" applyNumberFormat="1" applyFont="1" applyFill="1" applyBorder="1" applyAlignment="1">
      <alignment horizontal="center" vertical="center"/>
    </xf>
    <xf numFmtId="185" fontId="26" fillId="0" borderId="3" xfId="259" applyNumberFormat="1" applyFont="1" applyFill="1" applyBorder="1" applyAlignment="1">
      <alignment horizontal="center" vertical="center"/>
    </xf>
    <xf numFmtId="185" fontId="26" fillId="0" borderId="57" xfId="259" applyNumberFormat="1" applyFont="1" applyFill="1" applyBorder="1" applyAlignment="1">
      <alignment horizontal="center" vertical="center"/>
    </xf>
    <xf numFmtId="179" fontId="26" fillId="0" borderId="7" xfId="259" applyNumberFormat="1" applyFont="1" applyFill="1" applyBorder="1" applyAlignment="1">
      <alignment horizontal="center" vertical="center"/>
    </xf>
    <xf numFmtId="179" fontId="26" fillId="0" borderId="3" xfId="32" applyNumberFormat="1" applyFont="1" applyFill="1" applyBorder="1" applyAlignment="1">
      <alignment horizontal="center" vertical="center" wrapText="1" shrinkToFit="1"/>
    </xf>
    <xf numFmtId="1" fontId="26" fillId="0" borderId="3" xfId="259" applyNumberFormat="1" applyFont="1" applyFill="1" applyBorder="1" applyAlignment="1">
      <alignment horizontal="center" vertical="center"/>
    </xf>
    <xf numFmtId="3" fontId="26" fillId="0" borderId="3" xfId="259" applyNumberFormat="1" applyFont="1" applyFill="1" applyBorder="1" applyAlignment="1">
      <alignment horizontal="center" vertical="center"/>
    </xf>
    <xf numFmtId="250" fontId="23" fillId="0" borderId="0" xfId="45" applyNumberFormat="1" applyFont="1"/>
    <xf numFmtId="0" fontId="23" fillId="0" borderId="0" xfId="45" applyFont="1"/>
    <xf numFmtId="0" fontId="26" fillId="0" borderId="0" xfId="45" applyFont="1"/>
    <xf numFmtId="0" fontId="22" fillId="0" borderId="0" xfId="45" quotePrefix="1" applyFont="1" applyAlignment="1">
      <alignment horizontal="left"/>
    </xf>
    <xf numFmtId="0" fontId="156" fillId="0" borderId="0" xfId="45" applyFont="1"/>
    <xf numFmtId="0" fontId="41" fillId="0" borderId="0" xfId="45" applyFont="1"/>
    <xf numFmtId="0" fontId="35" fillId="0" borderId="0" xfId="45" quotePrefix="1" applyFont="1" applyAlignment="1">
      <alignment horizontal="left"/>
    </xf>
    <xf numFmtId="0" fontId="26" fillId="0" borderId="21" xfId="45" applyFont="1" applyBorder="1"/>
    <xf numFmtId="0" fontId="26" fillId="0" borderId="24" xfId="45" applyFont="1" applyBorder="1"/>
    <xf numFmtId="0" fontId="26" fillId="0" borderId="40" xfId="45" applyFont="1" applyBorder="1"/>
    <xf numFmtId="0" fontId="35" fillId="0" borderId="37" xfId="45" applyFont="1" applyBorder="1" applyAlignment="1">
      <alignment horizontal="center" vertical="center"/>
    </xf>
    <xf numFmtId="250" fontId="35" fillId="0" borderId="27" xfId="45" applyNumberFormat="1" applyFont="1" applyBorder="1"/>
    <xf numFmtId="0" fontId="35" fillId="0" borderId="0" xfId="45" applyFont="1"/>
    <xf numFmtId="0" fontId="26" fillId="0" borderId="41" xfId="45" applyFont="1" applyBorder="1"/>
    <xf numFmtId="0" fontId="26" fillId="0" borderId="12" xfId="45" applyFont="1" applyBorder="1"/>
    <xf numFmtId="250" fontId="23" fillId="0" borderId="27" xfId="45" applyNumberFormat="1" applyFont="1" applyBorder="1"/>
    <xf numFmtId="199" fontId="26" fillId="0" borderId="26" xfId="579" applyNumberFormat="1" applyFont="1" applyFill="1" applyBorder="1" applyAlignment="1">
      <alignment horizontal="center" vertical="center"/>
    </xf>
    <xf numFmtId="43" fontId="26" fillId="0" borderId="26" xfId="579" applyFont="1" applyFill="1" applyBorder="1" applyAlignment="1">
      <alignment horizontal="center" vertical="center"/>
    </xf>
    <xf numFmtId="250" fontId="22" fillId="0" borderId="27" xfId="45" applyNumberFormat="1" applyFont="1" applyBorder="1"/>
    <xf numFmtId="3" fontId="26" fillId="0" borderId="26" xfId="45" applyNumberFormat="1" applyFont="1" applyBorder="1" applyAlignment="1">
      <alignment horizontal="center"/>
    </xf>
    <xf numFmtId="170" fontId="26" fillId="0" borderId="26" xfId="45" applyNumberFormat="1" applyFont="1" applyBorder="1" applyAlignment="1">
      <alignment horizontal="right"/>
    </xf>
    <xf numFmtId="238" fontId="26" fillId="0" borderId="26" xfId="45" applyNumberFormat="1" applyFont="1" applyBorder="1" applyAlignment="1">
      <alignment horizontal="right"/>
    </xf>
    <xf numFmtId="0" fontId="26" fillId="0" borderId="41" xfId="45" applyFont="1" applyBorder="1" applyAlignment="1">
      <alignment horizontal="left" indent="2"/>
    </xf>
    <xf numFmtId="229" fontId="26" fillId="0" borderId="26" xfId="45" applyNumberFormat="1" applyFont="1" applyBorder="1"/>
    <xf numFmtId="166" fontId="26" fillId="0" borderId="26" xfId="45" applyNumberFormat="1" applyFont="1" applyBorder="1" applyAlignment="1">
      <alignment horizontal="center"/>
    </xf>
    <xf numFmtId="250" fontId="35" fillId="3" borderId="27" xfId="45" applyNumberFormat="1" applyFont="1" applyFill="1" applyBorder="1"/>
    <xf numFmtId="0" fontId="22" fillId="3" borderId="0" xfId="45" quotePrefix="1" applyFont="1" applyFill="1" applyAlignment="1">
      <alignment horizontal="left"/>
    </xf>
    <xf numFmtId="0" fontId="26" fillId="3" borderId="41" xfId="45" applyFont="1" applyFill="1" applyBorder="1"/>
    <xf numFmtId="0" fontId="26" fillId="0" borderId="41" xfId="45" quotePrefix="1" applyFont="1" applyBorder="1" applyAlignment="1">
      <alignment horizontal="left"/>
    </xf>
    <xf numFmtId="199" fontId="26" fillId="0" borderId="26" xfId="579" applyNumberFormat="1" applyFont="1" applyFill="1" applyBorder="1" applyAlignment="1">
      <alignment horizontal="right"/>
    </xf>
    <xf numFmtId="43" fontId="26" fillId="0" borderId="26" xfId="579" applyFont="1" applyFill="1" applyBorder="1" applyAlignment="1">
      <alignment horizontal="right"/>
    </xf>
    <xf numFmtId="250" fontId="35" fillId="0" borderId="0" xfId="45" applyNumberFormat="1" applyFont="1"/>
    <xf numFmtId="0" fontId="22" fillId="0" borderId="27" xfId="45" applyFont="1" applyBorder="1"/>
    <xf numFmtId="238" fontId="26" fillId="3" borderId="26" xfId="45" applyNumberFormat="1" applyFont="1" applyFill="1" applyBorder="1" applyAlignment="1">
      <alignment horizontal="right"/>
    </xf>
    <xf numFmtId="250" fontId="23" fillId="0" borderId="17" xfId="45" applyNumberFormat="1" applyFont="1" applyBorder="1"/>
    <xf numFmtId="0" fontId="23" fillId="0" borderId="20" xfId="45" applyFont="1" applyBorder="1"/>
    <xf numFmtId="0" fontId="26" fillId="0" borderId="35" xfId="45" applyFont="1" applyBorder="1"/>
    <xf numFmtId="238" fontId="26" fillId="0" borderId="16" xfId="45" applyNumberFormat="1" applyFont="1" applyBorder="1" applyAlignment="1">
      <alignment horizontal="right"/>
    </xf>
    <xf numFmtId="0" fontId="36" fillId="0" borderId="0" xfId="45" applyFont="1" applyAlignment="1">
      <alignment horizontal="left"/>
    </xf>
    <xf numFmtId="0" fontId="22" fillId="0" borderId="0" xfId="45" quotePrefix="1" applyFont="1" applyAlignment="1">
      <alignment horizontal="left" vertical="center"/>
    </xf>
    <xf numFmtId="0" fontId="156" fillId="0" borderId="0" xfId="45" applyFont="1" applyAlignment="1">
      <alignment vertical="center"/>
    </xf>
    <xf numFmtId="0" fontId="23" fillId="0" borderId="21" xfId="45" applyFont="1" applyBorder="1"/>
    <xf numFmtId="0" fontId="23" fillId="0" borderId="24" xfId="45" applyFont="1" applyBorder="1"/>
    <xf numFmtId="0" fontId="26" fillId="0" borderId="26" xfId="45" applyFont="1" applyBorder="1"/>
    <xf numFmtId="250" fontId="26" fillId="0" borderId="27" xfId="45" applyNumberFormat="1" applyFont="1" applyBorder="1"/>
    <xf numFmtId="43" fontId="26" fillId="0" borderId="26" xfId="579" applyFont="1" applyFill="1" applyBorder="1" applyAlignment="1">
      <alignment horizontal="center"/>
    </xf>
    <xf numFmtId="199" fontId="26" fillId="0" borderId="26" xfId="579" applyNumberFormat="1" applyFont="1" applyFill="1" applyBorder="1" applyAlignment="1">
      <alignment horizontal="center"/>
    </xf>
    <xf numFmtId="0" fontId="26" fillId="0" borderId="28" xfId="45" applyFont="1" applyBorder="1" applyAlignment="1">
      <alignment horizontal="left" indent="2"/>
    </xf>
    <xf numFmtId="229" fontId="26" fillId="0" borderId="26" xfId="45" applyNumberFormat="1" applyFont="1" applyBorder="1" applyAlignment="1">
      <alignment horizontal="right"/>
    </xf>
    <xf numFmtId="0" fontId="26" fillId="0" borderId="0" xfId="45" quotePrefix="1" applyFont="1" applyAlignment="1">
      <alignment horizontal="left"/>
    </xf>
    <xf numFmtId="0" fontId="35" fillId="0" borderId="27" xfId="45" applyFont="1" applyBorder="1"/>
    <xf numFmtId="43" fontId="26" fillId="0" borderId="16" xfId="579" applyFont="1" applyFill="1" applyBorder="1" applyAlignment="1">
      <alignment horizontal="right"/>
    </xf>
    <xf numFmtId="199" fontId="26" fillId="0" borderId="0" xfId="579" applyNumberFormat="1" applyFont="1" applyFill="1"/>
    <xf numFmtId="0" fontId="36" fillId="0" borderId="0" xfId="45" applyFont="1" applyAlignment="1">
      <alignment horizontal="right" vertical="top"/>
    </xf>
    <xf numFmtId="43" fontId="26" fillId="0" borderId="0" xfId="579" applyFont="1" applyFill="1"/>
    <xf numFmtId="0" fontId="36" fillId="0" borderId="0" xfId="45" applyFont="1" applyAlignment="1">
      <alignment horizontal="right"/>
    </xf>
    <xf numFmtId="0" fontId="41" fillId="0" borderId="0" xfId="45" applyFont="1" applyAlignment="1">
      <alignment vertical="center"/>
    </xf>
    <xf numFmtId="0" fontId="26" fillId="0" borderId="21" xfId="45" quotePrefix="1" applyFont="1" applyBorder="1"/>
    <xf numFmtId="0" fontId="35" fillId="0" borderId="37" xfId="45" applyFont="1" applyBorder="1" applyAlignment="1">
      <alignment horizontal="center"/>
    </xf>
    <xf numFmtId="166" fontId="26" fillId="0" borderId="31" xfId="45" applyNumberFormat="1" applyFont="1" applyBorder="1" applyAlignment="1">
      <alignment horizontal="right" vertical="center"/>
    </xf>
    <xf numFmtId="0" fontId="26" fillId="0" borderId="26" xfId="45" applyFont="1" applyBorder="1" applyAlignment="1">
      <alignment horizontal="center"/>
    </xf>
    <xf numFmtId="229" fontId="26" fillId="0" borderId="26" xfId="45" quotePrefix="1" applyNumberFormat="1" applyFont="1" applyBorder="1" applyAlignment="1">
      <alignment horizontal="right"/>
    </xf>
    <xf numFmtId="177" fontId="26" fillId="0" borderId="26" xfId="45" applyNumberFormat="1" applyFont="1" applyBorder="1" applyAlignment="1">
      <alignment horizontal="center"/>
    </xf>
    <xf numFmtId="218" fontId="26" fillId="0" borderId="26" xfId="45" applyNumberFormat="1" applyFont="1" applyBorder="1" applyAlignment="1">
      <alignment horizontal="center"/>
    </xf>
    <xf numFmtId="250" fontId="26" fillId="0" borderId="17" xfId="45" applyNumberFormat="1" applyFont="1" applyBorder="1"/>
    <xf numFmtId="0" fontId="26" fillId="0" borderId="20" xfId="45" applyFont="1" applyBorder="1"/>
    <xf numFmtId="0" fontId="26" fillId="0" borderId="20" xfId="45" applyFont="1" applyBorder="1" applyAlignment="1">
      <alignment vertical="center"/>
    </xf>
    <xf numFmtId="238" fontId="26" fillId="0" borderId="16" xfId="45" applyNumberFormat="1" applyFont="1" applyBorder="1" applyAlignment="1">
      <alignment horizontal="right" vertical="center"/>
    </xf>
    <xf numFmtId="0" fontId="28" fillId="0" borderId="0" xfId="45" applyFont="1" applyAlignment="1">
      <alignment vertical="top"/>
    </xf>
    <xf numFmtId="0" fontId="26" fillId="0" borderId="0" xfId="45" applyFont="1" applyAlignment="1">
      <alignment horizontal="left"/>
    </xf>
    <xf numFmtId="0" fontId="26" fillId="0" borderId="0" xfId="45" applyFont="1" applyAlignment="1">
      <alignment horizontal="justify"/>
    </xf>
    <xf numFmtId="0" fontId="28" fillId="0" borderId="0" xfId="45" applyFont="1" applyAlignment="1">
      <alignment horizontal="right" vertical="top"/>
    </xf>
    <xf numFmtId="0" fontId="28" fillId="0" borderId="0" xfId="45" applyFont="1" applyAlignment="1">
      <alignment horizontal="right" vertical="justify"/>
    </xf>
    <xf numFmtId="0" fontId="26" fillId="0" borderId="0" xfId="45" applyFont="1" applyAlignment="1">
      <alignment vertical="center" wrapText="1"/>
    </xf>
    <xf numFmtId="0" fontId="26" fillId="0" borderId="0" xfId="45" applyFont="1" applyAlignment="1">
      <alignment wrapText="1"/>
    </xf>
    <xf numFmtId="250" fontId="26" fillId="0" borderId="0" xfId="45" applyNumberFormat="1" applyFont="1"/>
    <xf numFmtId="202" fontId="108" fillId="0" borderId="0" xfId="45" applyNumberFormat="1" applyFont="1" applyAlignment="1">
      <alignment shrinkToFit="1"/>
    </xf>
    <xf numFmtId="202" fontId="26" fillId="0" borderId="21" xfId="45" quotePrefix="1" applyNumberFormat="1" applyFont="1" applyBorder="1"/>
    <xf numFmtId="0" fontId="26" fillId="0" borderId="27" xfId="45" applyFont="1" applyBorder="1" applyAlignment="1">
      <alignment horizontal="left"/>
    </xf>
    <xf numFmtId="167" fontId="26" fillId="0" borderId="26" xfId="45" applyNumberFormat="1" applyFont="1" applyBorder="1" applyAlignment="1">
      <alignment horizontal="right"/>
    </xf>
    <xf numFmtId="170" fontId="26" fillId="0" borderId="0" xfId="45" applyNumberFormat="1" applyFont="1" applyAlignment="1">
      <alignment horizontal="right"/>
    </xf>
    <xf numFmtId="0" fontId="26" fillId="0" borderId="27" xfId="45" applyFont="1" applyBorder="1"/>
    <xf numFmtId="0" fontId="26" fillId="0" borderId="17" xfId="524" applyFont="1" applyBorder="1" applyAlignment="1">
      <alignment vertical="center"/>
    </xf>
    <xf numFmtId="0" fontId="26" fillId="0" borderId="0" xfId="45" applyFont="1" applyAlignment="1">
      <alignment horizontal="center"/>
    </xf>
    <xf numFmtId="0" fontId="35" fillId="0" borderId="0" xfId="524" applyFont="1"/>
    <xf numFmtId="0" fontId="105" fillId="0" borderId="0" xfId="524" applyFont="1" applyAlignment="1">
      <alignment vertical="center"/>
    </xf>
    <xf numFmtId="0" fontId="35" fillId="0" borderId="37" xfId="45" applyFont="1" applyBorder="1" applyAlignment="1">
      <alignment horizontal="center" vertical="center" shrinkToFit="1"/>
    </xf>
    <xf numFmtId="170" fontId="26" fillId="0" borderId="155" xfId="45" applyNumberFormat="1" applyFont="1" applyBorder="1"/>
    <xf numFmtId="3" fontId="26" fillId="0" borderId="0" xfId="45" applyNumberFormat="1" applyFont="1"/>
    <xf numFmtId="170" fontId="26" fillId="0" borderId="0" xfId="45" applyNumberFormat="1" applyFont="1"/>
    <xf numFmtId="0" fontId="26" fillId="0" borderId="27" xfId="45" applyFont="1" applyBorder="1" applyAlignment="1">
      <alignment shrinkToFit="1"/>
    </xf>
    <xf numFmtId="170" fontId="26" fillId="0" borderId="26" xfId="45" applyNumberFormat="1" applyFont="1" applyBorder="1"/>
    <xf numFmtId="251" fontId="26" fillId="0" borderId="26" xfId="45" applyNumberFormat="1" applyFont="1" applyBorder="1" applyAlignment="1">
      <alignment horizontal="right"/>
    </xf>
    <xf numFmtId="0" fontId="17" fillId="0" borderId="21" xfId="541" applyFont="1" applyBorder="1" applyAlignment="1">
      <alignment vertical="center"/>
    </xf>
    <xf numFmtId="0" fontId="22" fillId="0" borderId="40" xfId="541" applyFont="1" applyBorder="1" applyAlignment="1">
      <alignment horizontal="center" vertical="center"/>
    </xf>
    <xf numFmtId="0" fontId="22" fillId="0" borderId="64" xfId="541" applyFont="1" applyBorder="1" applyAlignment="1">
      <alignment horizontal="center" vertical="center"/>
    </xf>
    <xf numFmtId="0" fontId="19" fillId="0" borderId="0" xfId="542" quotePrefix="1" applyFont="1" applyAlignment="1">
      <alignment horizontal="left"/>
    </xf>
    <xf numFmtId="0" fontId="17" fillId="0" borderId="0" xfId="542" applyFont="1"/>
    <xf numFmtId="0" fontId="23" fillId="0" borderId="0" xfId="580" applyFont="1"/>
    <xf numFmtId="0" fontId="17" fillId="0" borderId="0" xfId="542" applyFont="1" applyAlignment="1">
      <alignment horizontal="right"/>
    </xf>
    <xf numFmtId="0" fontId="19" fillId="0" borderId="25" xfId="542" applyFont="1" applyBorder="1"/>
    <xf numFmtId="0" fontId="19" fillId="0" borderId="40" xfId="542" applyFont="1" applyBorder="1"/>
    <xf numFmtId="0" fontId="19" fillId="0" borderId="27" xfId="542" applyFont="1" applyBorder="1" applyAlignment="1">
      <alignment horizontal="center"/>
    </xf>
    <xf numFmtId="0" fontId="19" fillId="0" borderId="5" xfId="542" applyFont="1" applyBorder="1" applyAlignment="1">
      <alignment horizontal="center"/>
    </xf>
    <xf numFmtId="0" fontId="17" fillId="0" borderId="48" xfId="542" applyFont="1" applyBorder="1"/>
    <xf numFmtId="0" fontId="17" fillId="0" borderId="3" xfId="542" applyFont="1" applyBorder="1"/>
    <xf numFmtId="0" fontId="17" fillId="0" borderId="3" xfId="542" applyFont="1" applyBorder="1" applyAlignment="1">
      <alignment horizontal="center"/>
    </xf>
    <xf numFmtId="0" fontId="17" fillId="0" borderId="51" xfId="542" applyFont="1" applyBorder="1" applyAlignment="1">
      <alignment horizontal="center"/>
    </xf>
    <xf numFmtId="0" fontId="17" fillId="0" borderId="27" xfId="542" quotePrefix="1" applyFont="1" applyBorder="1" applyAlignment="1">
      <alignment horizontal="left"/>
    </xf>
    <xf numFmtId="3" fontId="17" fillId="0" borderId="5" xfId="542" applyNumberFormat="1" applyFont="1" applyBorder="1"/>
    <xf numFmtId="3" fontId="17" fillId="0" borderId="31" xfId="542" applyNumberFormat="1" applyFont="1" applyBorder="1"/>
    <xf numFmtId="0" fontId="17" fillId="0" borderId="27" xfId="542" applyFont="1" applyBorder="1"/>
    <xf numFmtId="170" fontId="17" fillId="0" borderId="5" xfId="155" applyNumberFormat="1" applyBorder="1"/>
    <xf numFmtId="170" fontId="17" fillId="0" borderId="5" xfId="542" applyNumberFormat="1" applyFont="1" applyBorder="1"/>
    <xf numFmtId="170" fontId="17" fillId="0" borderId="31" xfId="542" applyNumberFormat="1" applyFont="1" applyBorder="1"/>
    <xf numFmtId="170" fontId="17" fillId="0" borderId="3" xfId="542" applyNumberFormat="1" applyFont="1" applyBorder="1"/>
    <xf numFmtId="0" fontId="19" fillId="0" borderId="92" xfId="542" applyFont="1" applyBorder="1"/>
    <xf numFmtId="170" fontId="19" fillId="0" borderId="1" xfId="542" applyNumberFormat="1" applyFont="1" applyBorder="1"/>
    <xf numFmtId="170" fontId="19" fillId="0" borderId="100" xfId="542" applyNumberFormat="1" applyFont="1" applyBorder="1"/>
    <xf numFmtId="0" fontId="17" fillId="0" borderId="33" xfId="542" applyFont="1" applyBorder="1"/>
    <xf numFmtId="0" fontId="17" fillId="0" borderId="18" xfId="542" applyFont="1" applyBorder="1"/>
    <xf numFmtId="0" fontId="17" fillId="0" borderId="30" xfId="542" applyFont="1" applyBorder="1"/>
    <xf numFmtId="0" fontId="28" fillId="0" borderId="0" xfId="542" quotePrefix="1" applyFont="1"/>
    <xf numFmtId="0" fontId="26" fillId="0" borderId="0" xfId="542" applyFont="1"/>
    <xf numFmtId="0" fontId="28" fillId="0" borderId="0" xfId="542" quotePrefix="1" applyFont="1" applyAlignment="1">
      <alignment horizontal="left"/>
    </xf>
    <xf numFmtId="0" fontId="28" fillId="0" borderId="0" xfId="541" quotePrefix="1" applyFont="1"/>
    <xf numFmtId="0" fontId="26" fillId="0" borderId="0" xfId="155" applyFont="1"/>
    <xf numFmtId="168" fontId="17" fillId="0" borderId="5" xfId="155" applyNumberFormat="1" applyBorder="1"/>
    <xf numFmtId="166" fontId="17" fillId="0" borderId="5" xfId="542" applyNumberFormat="1" applyFont="1" applyBorder="1"/>
    <xf numFmtId="166" fontId="17" fillId="0" borderId="31" xfId="542" applyNumberFormat="1" applyFont="1" applyBorder="1"/>
    <xf numFmtId="166" fontId="17" fillId="0" borderId="3" xfId="542" applyNumberFormat="1" applyFont="1" applyBorder="1"/>
    <xf numFmtId="166" fontId="19" fillId="0" borderId="1" xfId="542" applyNumberFormat="1" applyFont="1" applyBorder="1"/>
    <xf numFmtId="166" fontId="19" fillId="0" borderId="100" xfId="542" applyNumberFormat="1" applyFont="1" applyBorder="1"/>
    <xf numFmtId="166" fontId="19" fillId="0" borderId="18" xfId="542" applyNumberFormat="1" applyFont="1" applyBorder="1"/>
    <xf numFmtId="166" fontId="19" fillId="0" borderId="30" xfId="542" applyNumberFormat="1" applyFont="1" applyBorder="1"/>
    <xf numFmtId="0" fontId="39" fillId="0" borderId="0" xfId="542" applyFont="1" applyAlignment="1">
      <alignment horizontal="left" vertical="center"/>
    </xf>
    <xf numFmtId="0" fontId="22" fillId="0" borderId="0" xfId="155" applyFont="1" applyAlignment="1">
      <alignment horizontal="left" vertical="center"/>
    </xf>
    <xf numFmtId="0" fontId="23" fillId="0" borderId="11" xfId="155" applyFont="1" applyBorder="1" applyAlignment="1">
      <alignment horizontal="center" vertical="center" wrapText="1"/>
    </xf>
    <xf numFmtId="0" fontId="25" fillId="0" borderId="0" xfId="155" applyFont="1" applyAlignment="1">
      <alignment horizontal="left" vertical="center" wrapText="1"/>
    </xf>
    <xf numFmtId="0" fontId="25" fillId="0" borderId="0" xfId="155" applyFont="1" applyAlignment="1">
      <alignment horizontal="left" vertical="center"/>
    </xf>
    <xf numFmtId="0" fontId="35" fillId="0" borderId="97" xfId="545" applyFont="1" applyBorder="1" applyAlignment="1">
      <alignment horizontal="center" vertical="center"/>
    </xf>
    <xf numFmtId="0" fontId="35" fillId="0" borderId="59" xfId="545" applyFont="1" applyBorder="1" applyAlignment="1">
      <alignment horizontal="center" vertical="center"/>
    </xf>
    <xf numFmtId="0" fontId="35" fillId="0" borderId="98" xfId="545" applyFont="1" applyBorder="1" applyAlignment="1">
      <alignment horizontal="center" vertical="center"/>
    </xf>
    <xf numFmtId="0" fontId="26" fillId="0" borderId="70" xfId="545" applyFont="1" applyBorder="1" applyAlignment="1">
      <alignment horizontal="center" vertical="center"/>
    </xf>
    <xf numFmtId="0" fontId="35" fillId="0" borderId="61" xfId="545" applyFont="1" applyBorder="1" applyAlignment="1">
      <alignment horizontal="center" vertical="center"/>
    </xf>
    <xf numFmtId="0" fontId="35" fillId="0" borderId="70" xfId="545" applyFont="1" applyBorder="1" applyAlignment="1">
      <alignment horizontal="center" vertical="center"/>
    </xf>
    <xf numFmtId="0" fontId="35" fillId="0" borderId="60" xfId="545" applyFont="1" applyBorder="1" applyAlignment="1">
      <alignment horizontal="center" vertical="center"/>
    </xf>
    <xf numFmtId="0" fontId="22" fillId="0" borderId="1" xfId="46" applyFont="1" applyFill="1" applyBorder="1" applyAlignment="1">
      <alignment horizontal="left" vertical="center"/>
    </xf>
    <xf numFmtId="0" fontId="22" fillId="0" borderId="2" xfId="46" quotePrefix="1" applyFont="1" applyFill="1" applyBorder="1" applyAlignment="1">
      <alignment horizontal="center" vertical="center"/>
    </xf>
    <xf numFmtId="0" fontId="22" fillId="0" borderId="2" xfId="46" applyFont="1" applyFill="1" applyBorder="1" applyAlignment="1">
      <alignment horizontal="center" vertical="center"/>
    </xf>
    <xf numFmtId="0" fontId="17" fillId="0" borderId="0" xfId="46" applyFont="1" applyFill="1" applyBorder="1" applyAlignment="1">
      <alignment vertical="center"/>
    </xf>
    <xf numFmtId="0" fontId="23" fillId="0" borderId="5" xfId="46" applyFont="1" applyBorder="1" applyAlignment="1">
      <alignment horizontal="left" vertical="center" wrapText="1"/>
    </xf>
    <xf numFmtId="166" fontId="22" fillId="0" borderId="0" xfId="46" applyNumberFormat="1" applyFont="1" applyFill="1" applyBorder="1" applyAlignment="1">
      <alignment vertical="center"/>
    </xf>
    <xf numFmtId="167" fontId="23" fillId="0" borderId="5" xfId="46" applyNumberFormat="1" applyFont="1" applyFill="1" applyBorder="1" applyAlignment="1">
      <alignment vertical="center"/>
    </xf>
    <xf numFmtId="168" fontId="23" fillId="0" borderId="5" xfId="46" applyNumberFormat="1" applyFont="1" applyFill="1" applyBorder="1" applyAlignment="1">
      <alignment vertical="center"/>
    </xf>
    <xf numFmtId="0" fontId="23" fillId="0" borderId="5" xfId="46" applyFont="1" applyFill="1" applyBorder="1" applyAlignment="1">
      <alignment vertical="center"/>
    </xf>
    <xf numFmtId="169" fontId="23" fillId="0" borderId="5" xfId="46" applyNumberFormat="1" applyFont="1" applyFill="1" applyBorder="1" applyAlignment="1">
      <alignment vertical="center"/>
    </xf>
    <xf numFmtId="0" fontId="23" fillId="0" borderId="5" xfId="46" quotePrefix="1" applyFont="1" applyFill="1" applyBorder="1" applyAlignment="1">
      <alignment horizontal="left" vertical="center"/>
    </xf>
    <xf numFmtId="166" fontId="23" fillId="0" borderId="5" xfId="46" applyNumberFormat="1" applyFont="1" applyFill="1" applyBorder="1" applyAlignment="1">
      <alignment vertical="center"/>
    </xf>
    <xf numFmtId="166" fontId="23" fillId="0" borderId="0" xfId="46" applyNumberFormat="1" applyFont="1" applyFill="1" applyBorder="1" applyAlignment="1">
      <alignment vertical="center"/>
    </xf>
    <xf numFmtId="0" fontId="22" fillId="0" borderId="3" xfId="46" applyFont="1" applyFill="1" applyBorder="1" applyAlignment="1">
      <alignment vertical="center"/>
    </xf>
    <xf numFmtId="0" fontId="23" fillId="0" borderId="3" xfId="46" applyFont="1" applyFill="1" applyBorder="1" applyAlignment="1">
      <alignment vertical="center"/>
    </xf>
    <xf numFmtId="166" fontId="22" fillId="0" borderId="7" xfId="46" applyNumberFormat="1" applyFont="1" applyFill="1" applyBorder="1" applyAlignment="1">
      <alignment vertical="center"/>
    </xf>
    <xf numFmtId="167" fontId="23" fillId="0" borderId="3" xfId="46" applyNumberFormat="1" applyFont="1" applyFill="1" applyBorder="1" applyAlignment="1">
      <alignment vertical="center"/>
    </xf>
    <xf numFmtId="168" fontId="23" fillId="0" borderId="3" xfId="46" applyNumberFormat="1" applyFont="1" applyFill="1" applyBorder="1" applyAlignment="1">
      <alignment vertical="center"/>
    </xf>
    <xf numFmtId="166" fontId="17" fillId="0" borderId="0" xfId="46" applyNumberFormat="1" applyFont="1" applyFill="1" applyBorder="1" applyAlignment="1">
      <alignment vertical="center"/>
    </xf>
    <xf numFmtId="169" fontId="17" fillId="0" borderId="0" xfId="46" applyNumberFormat="1" applyFont="1" applyFill="1" applyBorder="1" applyAlignment="1">
      <alignment vertical="center"/>
    </xf>
    <xf numFmtId="168" fontId="17" fillId="0" borderId="0" xfId="46" applyNumberFormat="1" applyFont="1" applyFill="1" applyBorder="1" applyAlignment="1">
      <alignment vertical="center"/>
    </xf>
    <xf numFmtId="0" fontId="19" fillId="0" borderId="0" xfId="46" applyFont="1" applyFill="1" applyBorder="1" applyAlignment="1">
      <alignment vertical="center"/>
    </xf>
    <xf numFmtId="166" fontId="26" fillId="0" borderId="0" xfId="46" applyNumberFormat="1" applyFont="1" applyFill="1" applyBorder="1" applyAlignment="1">
      <alignment vertical="center"/>
    </xf>
    <xf numFmtId="0" fontId="17" fillId="0" borderId="0" xfId="46" quotePrefix="1" applyFont="1" applyFill="1" applyBorder="1" applyAlignment="1">
      <alignment horizontal="left" vertical="center"/>
    </xf>
    <xf numFmtId="166" fontId="19" fillId="0" borderId="0" xfId="46" applyNumberFormat="1" applyFont="1" applyFill="1" applyBorder="1" applyAlignment="1">
      <alignment vertical="center"/>
    </xf>
    <xf numFmtId="167" fontId="19" fillId="0" borderId="0" xfId="46" applyNumberFormat="1" applyFont="1" applyFill="1" applyBorder="1" applyAlignment="1">
      <alignment vertical="center"/>
    </xf>
    <xf numFmtId="168" fontId="19" fillId="0" borderId="0" xfId="46" applyNumberFormat="1" applyFont="1" applyFill="1" applyBorder="1" applyAlignment="1">
      <alignment vertical="center"/>
    </xf>
    <xf numFmtId="0" fontId="19" fillId="0" borderId="0" xfId="46" applyFont="1" applyFill="1" applyAlignment="1">
      <alignment vertical="center"/>
    </xf>
    <xf numFmtId="0" fontId="17" fillId="0" borderId="8" xfId="46" applyFont="1" applyFill="1" applyBorder="1" applyAlignment="1">
      <alignment vertical="center"/>
    </xf>
    <xf numFmtId="0" fontId="17" fillId="0" borderId="2" xfId="46" applyFont="1" applyFill="1" applyBorder="1" applyAlignment="1">
      <alignment vertical="center"/>
    </xf>
    <xf numFmtId="0" fontId="19" fillId="0" borderId="1" xfId="46" quotePrefix="1" applyFont="1" applyFill="1" applyBorder="1" applyAlignment="1">
      <alignment horizontal="center" vertical="center"/>
    </xf>
    <xf numFmtId="0" fontId="19" fillId="0" borderId="1" xfId="46" applyFont="1" applyFill="1" applyBorder="1" applyAlignment="1">
      <alignment horizontal="center" vertical="center"/>
    </xf>
    <xf numFmtId="0" fontId="22" fillId="0" borderId="9" xfId="46" quotePrefix="1" applyFont="1" applyFill="1" applyBorder="1" applyAlignment="1">
      <alignment horizontal="left" vertical="center"/>
    </xf>
    <xf numFmtId="0" fontId="22" fillId="0" borderId="10" xfId="46" applyFont="1" applyFill="1" applyBorder="1" applyAlignment="1">
      <alignment vertical="center"/>
    </xf>
    <xf numFmtId="0" fontId="19" fillId="0" borderId="10" xfId="46" applyFont="1" applyFill="1" applyBorder="1" applyAlignment="1">
      <alignment vertical="center"/>
    </xf>
    <xf numFmtId="170" fontId="22" fillId="0" borderId="11" xfId="46" applyNumberFormat="1" applyFont="1" applyFill="1" applyBorder="1" applyAlignment="1">
      <alignment vertical="center"/>
    </xf>
    <xf numFmtId="0" fontId="22" fillId="0" borderId="0" xfId="46" applyFont="1" applyFill="1" applyBorder="1" applyAlignment="1">
      <alignment vertical="center"/>
    </xf>
    <xf numFmtId="167" fontId="23" fillId="0" borderId="0" xfId="46" applyNumberFormat="1" applyFont="1" applyFill="1" applyBorder="1" applyAlignment="1">
      <alignment vertical="center"/>
    </xf>
    <xf numFmtId="168" fontId="23" fillId="0" borderId="0" xfId="46" applyNumberFormat="1" applyFont="1" applyFill="1" applyBorder="1" applyAlignment="1">
      <alignment vertical="center"/>
    </xf>
    <xf numFmtId="0" fontId="22" fillId="0" borderId="26" xfId="46" quotePrefix="1" applyFont="1" applyBorder="1" applyAlignment="1">
      <alignment horizontal="left" vertical="center"/>
    </xf>
    <xf numFmtId="168" fontId="22" fillId="0" borderId="27" xfId="46" applyNumberFormat="1" applyFont="1" applyBorder="1" applyAlignment="1">
      <alignment horizontal="right" vertical="center"/>
    </xf>
    <xf numFmtId="168" fontId="23" fillId="0" borderId="5" xfId="46" applyNumberFormat="1" applyFont="1" applyBorder="1" applyAlignment="1">
      <alignment vertical="center"/>
    </xf>
    <xf numFmtId="168" fontId="23" fillId="0" borderId="0" xfId="46" applyNumberFormat="1" applyFont="1" applyBorder="1" applyAlignment="1">
      <alignment vertical="center"/>
    </xf>
    <xf numFmtId="168" fontId="23" fillId="0" borderId="27" xfId="46" applyNumberFormat="1" applyFont="1" applyBorder="1" applyAlignment="1">
      <alignment vertical="center"/>
    </xf>
    <xf numFmtId="175" fontId="23" fillId="3" borderId="31" xfId="46" quotePrefix="1" applyNumberFormat="1" applyFont="1" applyFill="1" applyBorder="1" applyAlignment="1">
      <alignment vertical="center"/>
    </xf>
    <xf numFmtId="175" fontId="23" fillId="3" borderId="31" xfId="46" applyNumberFormat="1" applyFont="1" applyFill="1" applyBorder="1" applyAlignment="1">
      <alignment vertical="center"/>
    </xf>
    <xf numFmtId="168" fontId="26" fillId="0" borderId="27" xfId="46" applyNumberFormat="1" applyFont="1" applyBorder="1" applyAlignment="1">
      <alignment vertical="center"/>
    </xf>
    <xf numFmtId="0" fontId="22" fillId="0" borderId="12" xfId="46" quotePrefix="1" applyFont="1" applyBorder="1" applyAlignment="1">
      <alignment horizontal="left" vertical="center"/>
    </xf>
    <xf numFmtId="168" fontId="22" fillId="0" borderId="25" xfId="46" applyNumberFormat="1" applyFont="1" applyBorder="1" applyAlignment="1">
      <alignment vertical="center"/>
    </xf>
    <xf numFmtId="168" fontId="22" fillId="0" borderId="22" xfId="46" applyNumberFormat="1" applyFont="1" applyBorder="1" applyAlignment="1">
      <alignment vertical="center"/>
    </xf>
    <xf numFmtId="168" fontId="22" fillId="0" borderId="25" xfId="46" applyNumberFormat="1" applyFont="1" applyBorder="1" applyAlignment="1">
      <alignment horizontal="right" vertical="center"/>
    </xf>
    <xf numFmtId="168" fontId="23" fillId="0" borderId="25" xfId="46" applyNumberFormat="1" applyFont="1" applyBorder="1" applyAlignment="1">
      <alignment vertical="center"/>
    </xf>
    <xf numFmtId="175" fontId="22" fillId="3" borderId="32" xfId="46" applyNumberFormat="1" applyFont="1" applyFill="1" applyBorder="1" applyAlignment="1">
      <alignment vertical="center"/>
    </xf>
    <xf numFmtId="0" fontId="22" fillId="0" borderId="16" xfId="46" quotePrefix="1" applyFont="1" applyBorder="1" applyAlignment="1">
      <alignment horizontal="left" vertical="center"/>
    </xf>
    <xf numFmtId="168" fontId="22" fillId="0" borderId="17" xfId="46" applyNumberFormat="1" applyFont="1" applyBorder="1" applyAlignment="1">
      <alignment vertical="center"/>
    </xf>
    <xf numFmtId="168" fontId="22" fillId="0" borderId="18" xfId="46" applyNumberFormat="1" applyFont="1" applyBorder="1" applyAlignment="1">
      <alignment vertical="center"/>
    </xf>
    <xf numFmtId="168" fontId="22" fillId="0" borderId="20" xfId="46" applyNumberFormat="1" applyFont="1" applyBorder="1" applyAlignment="1">
      <alignment vertical="center"/>
    </xf>
    <xf numFmtId="168" fontId="22" fillId="0" borderId="33" xfId="46" applyNumberFormat="1" applyFont="1" applyBorder="1" applyAlignment="1">
      <alignment horizontal="right" vertical="center"/>
    </xf>
    <xf numFmtId="168" fontId="23" fillId="0" borderId="33" xfId="46" applyNumberFormat="1" applyFont="1" applyBorder="1" applyAlignment="1">
      <alignment vertical="center"/>
    </xf>
    <xf numFmtId="175" fontId="22" fillId="3" borderId="30" xfId="46" applyNumberFormat="1" applyFont="1" applyFill="1" applyBorder="1" applyAlignment="1">
      <alignment vertical="center"/>
    </xf>
    <xf numFmtId="168" fontId="22" fillId="0" borderId="33" xfId="46" applyNumberFormat="1" applyFont="1" applyBorder="1" applyAlignment="1">
      <alignment vertical="center"/>
    </xf>
    <xf numFmtId="168" fontId="22" fillId="0" borderId="34" xfId="46" applyNumberFormat="1" applyFont="1" applyBorder="1" applyAlignment="1">
      <alignment vertical="center"/>
    </xf>
    <xf numFmtId="168" fontId="22" fillId="0" borderId="35" xfId="46" applyNumberFormat="1" applyFont="1" applyBorder="1" applyAlignment="1">
      <alignment vertical="center"/>
    </xf>
    <xf numFmtId="168" fontId="23" fillId="0" borderId="36" xfId="46" applyNumberFormat="1" applyFont="1" applyBorder="1" applyAlignment="1">
      <alignment vertical="center"/>
    </xf>
    <xf numFmtId="169" fontId="23" fillId="0" borderId="12" xfId="46" applyNumberFormat="1" applyFont="1" applyFill="1" applyBorder="1" applyAlignment="1">
      <alignment vertical="center"/>
    </xf>
    <xf numFmtId="174" fontId="22" fillId="0" borderId="25" xfId="46" applyNumberFormat="1" applyFont="1" applyBorder="1" applyAlignment="1">
      <alignment vertical="center"/>
    </xf>
    <xf numFmtId="166" fontId="23" fillId="0" borderId="22" xfId="46" applyNumberFormat="1" applyFont="1" applyBorder="1" applyAlignment="1">
      <alignment vertical="center"/>
    </xf>
    <xf numFmtId="174" fontId="23" fillId="0" borderId="12" xfId="46" applyNumberFormat="1" applyFont="1" applyFill="1" applyBorder="1" applyAlignment="1">
      <alignment vertical="center"/>
    </xf>
    <xf numFmtId="1" fontId="17" fillId="0" borderId="0" xfId="46" applyNumberFormat="1" applyFont="1" applyAlignment="1">
      <alignment vertical="center"/>
    </xf>
    <xf numFmtId="169" fontId="23" fillId="0" borderId="26" xfId="46" applyNumberFormat="1" applyFont="1" applyFill="1" applyBorder="1" applyAlignment="1">
      <alignment vertical="center"/>
    </xf>
    <xf numFmtId="174" fontId="22" fillId="0" borderId="29" xfId="46" applyNumberFormat="1" applyFont="1" applyBorder="1" applyAlignment="1">
      <alignment vertical="center"/>
    </xf>
    <xf numFmtId="174" fontId="23" fillId="0" borderId="26" xfId="46" applyNumberFormat="1" applyFont="1" applyFill="1" applyBorder="1" applyAlignment="1">
      <alignment vertical="center"/>
    </xf>
    <xf numFmtId="166" fontId="26" fillId="0" borderId="5" xfId="46" applyNumberFormat="1" applyFont="1" applyBorder="1" applyAlignment="1">
      <alignment vertical="center"/>
    </xf>
    <xf numFmtId="174" fontId="22" fillId="0" borderId="33" xfId="46" applyNumberFormat="1" applyFont="1" applyBorder="1" applyAlignment="1">
      <alignment vertical="center"/>
    </xf>
    <xf numFmtId="174" fontId="23" fillId="0" borderId="16" xfId="46" applyNumberFormat="1" applyFont="1" applyFill="1" applyBorder="1" applyAlignment="1">
      <alignment vertical="center"/>
    </xf>
    <xf numFmtId="167" fontId="22" fillId="0" borderId="21" xfId="46" applyNumberFormat="1" applyFont="1" applyFill="1" applyBorder="1" applyAlignment="1">
      <alignment vertical="center"/>
    </xf>
    <xf numFmtId="166" fontId="22" fillId="0" borderId="29" xfId="46" applyNumberFormat="1" applyFont="1" applyBorder="1" applyAlignment="1">
      <alignment vertical="center"/>
    </xf>
    <xf numFmtId="166" fontId="22" fillId="0" borderId="22" xfId="46" applyNumberFormat="1" applyFont="1" applyBorder="1" applyAlignment="1">
      <alignment vertical="center"/>
    </xf>
    <xf numFmtId="167" fontId="22" fillId="0" borderId="17" xfId="46" applyNumberFormat="1" applyFont="1" applyFill="1" applyBorder="1" applyAlignment="1">
      <alignment vertical="center"/>
    </xf>
    <xf numFmtId="166" fontId="23" fillId="0" borderId="30" xfId="46" applyNumberFormat="1" applyFont="1" applyBorder="1" applyAlignment="1">
      <alignment vertical="center"/>
    </xf>
    <xf numFmtId="0" fontId="22" fillId="0" borderId="37" xfId="46" quotePrefix="1" applyFont="1" applyBorder="1" applyAlignment="1">
      <alignment horizontal="left" vertical="center"/>
    </xf>
    <xf numFmtId="167" fontId="22" fillId="0" borderId="13" xfId="46" applyNumberFormat="1" applyFont="1" applyFill="1" applyBorder="1" applyAlignment="1">
      <alignment vertical="center"/>
    </xf>
    <xf numFmtId="166" fontId="22" fillId="0" borderId="13" xfId="46" applyNumberFormat="1" applyFont="1" applyBorder="1" applyAlignment="1">
      <alignment vertical="center"/>
    </xf>
    <xf numFmtId="166" fontId="22" fillId="0" borderId="38" xfId="46" applyNumberFormat="1" applyFont="1" applyBorder="1" applyAlignment="1">
      <alignment vertical="center"/>
    </xf>
    <xf numFmtId="166" fontId="22" fillId="0" borderId="39" xfId="46" applyNumberFormat="1" applyFont="1" applyBorder="1" applyAlignment="1">
      <alignment vertical="center"/>
    </xf>
    <xf numFmtId="166" fontId="22" fillId="0" borderId="37" xfId="46" applyNumberFormat="1" applyFont="1" applyFill="1" applyBorder="1" applyAlignment="1">
      <alignment vertical="center"/>
    </xf>
    <xf numFmtId="166" fontId="22" fillId="0" borderId="25" xfId="46" applyNumberFormat="1" applyFont="1" applyBorder="1" applyAlignment="1">
      <alignment vertical="center"/>
    </xf>
    <xf numFmtId="166" fontId="22" fillId="0" borderId="12" xfId="46" applyNumberFormat="1" applyFont="1" applyFill="1" applyBorder="1" applyAlignment="1">
      <alignment vertical="center"/>
    </xf>
    <xf numFmtId="166" fontId="22" fillId="0" borderId="16" xfId="46" applyNumberFormat="1" applyFont="1" applyFill="1" applyBorder="1" applyAlignment="1">
      <alignment vertical="center"/>
    </xf>
    <xf numFmtId="0" fontId="19" fillId="0" borderId="27" xfId="46" quotePrefix="1" applyFont="1" applyFill="1" applyBorder="1" applyAlignment="1">
      <alignment horizontal="left" vertical="center"/>
    </xf>
    <xf numFmtId="0" fontId="19" fillId="0" borderId="23" xfId="46" quotePrefix="1" applyFont="1" applyFill="1" applyBorder="1" applyAlignment="1">
      <alignment horizontal="left" vertical="center"/>
    </xf>
    <xf numFmtId="168" fontId="19" fillId="0" borderId="25" xfId="46" applyNumberFormat="1" applyFont="1" applyFill="1" applyBorder="1" applyAlignment="1">
      <alignment vertical="center"/>
    </xf>
    <xf numFmtId="168" fontId="19" fillId="0" borderId="22" xfId="46" applyNumberFormat="1" applyFont="1" applyFill="1" applyBorder="1" applyAlignment="1">
      <alignment vertical="center"/>
    </xf>
    <xf numFmtId="168" fontId="19" fillId="0" borderId="32" xfId="46" applyNumberFormat="1" applyFont="1" applyFill="1" applyBorder="1" applyAlignment="1">
      <alignment vertical="center"/>
    </xf>
    <xf numFmtId="168" fontId="19" fillId="0" borderId="0" xfId="46" applyNumberFormat="1" applyFont="1" applyFill="1" applyAlignment="1">
      <alignment vertical="center"/>
    </xf>
    <xf numFmtId="0" fontId="17" fillId="0" borderId="27" xfId="46" applyFont="1" applyFill="1" applyBorder="1" applyAlignment="1">
      <alignment vertical="center"/>
    </xf>
    <xf numFmtId="0" fontId="17" fillId="0" borderId="28" xfId="46" quotePrefix="1" applyFont="1" applyFill="1" applyBorder="1" applyAlignment="1">
      <alignment horizontal="left" vertical="center"/>
    </xf>
    <xf numFmtId="168" fontId="19" fillId="0" borderId="29" xfId="46" applyNumberFormat="1" applyFont="1" applyFill="1" applyBorder="1" applyAlignment="1">
      <alignment vertical="center"/>
    </xf>
    <xf numFmtId="168" fontId="19" fillId="0" borderId="5" xfId="46" applyNumberFormat="1" applyFont="1" applyFill="1" applyBorder="1" applyAlignment="1">
      <alignment vertical="center"/>
    </xf>
    <xf numFmtId="168" fontId="19" fillId="0" borderId="31" xfId="46" applyNumberFormat="1" applyFont="1" applyFill="1" applyBorder="1" applyAlignment="1">
      <alignment vertical="center"/>
    </xf>
    <xf numFmtId="0" fontId="30" fillId="0" borderId="27" xfId="46" applyFont="1" applyFill="1" applyBorder="1" applyAlignment="1">
      <alignment vertical="center"/>
    </xf>
    <xf numFmtId="0" fontId="30" fillId="0" borderId="28" xfId="46" quotePrefix="1" applyFont="1" applyFill="1" applyBorder="1" applyAlignment="1">
      <alignment horizontal="left" vertical="center"/>
    </xf>
    <xf numFmtId="168" fontId="30" fillId="0" borderId="29" xfId="46" applyNumberFormat="1" applyFont="1" applyFill="1" applyBorder="1" applyAlignment="1">
      <alignment vertical="center"/>
    </xf>
    <xf numFmtId="168" fontId="30" fillId="0" borderId="5" xfId="46" applyNumberFormat="1" applyFont="1" applyFill="1" applyBorder="1" applyAlignment="1">
      <alignment vertical="center"/>
    </xf>
    <xf numFmtId="168" fontId="30" fillId="0" borderId="31" xfId="46" applyNumberFormat="1" applyFont="1" applyFill="1" applyBorder="1" applyAlignment="1">
      <alignment vertical="center"/>
    </xf>
    <xf numFmtId="0" fontId="30" fillId="0" borderId="0" xfId="46" applyFont="1" applyAlignment="1">
      <alignment vertical="center"/>
    </xf>
    <xf numFmtId="0" fontId="30" fillId="0" borderId="0" xfId="46" applyFont="1" applyFill="1" applyAlignment="1">
      <alignment vertical="center"/>
    </xf>
    <xf numFmtId="0" fontId="30" fillId="0" borderId="17" xfId="46" applyFont="1" applyFill="1" applyBorder="1" applyAlignment="1">
      <alignment vertical="center"/>
    </xf>
    <xf numFmtId="0" fontId="30" fillId="0" borderId="19" xfId="46" applyFont="1" applyFill="1" applyBorder="1" applyAlignment="1">
      <alignment horizontal="left" vertical="center"/>
    </xf>
    <xf numFmtId="168" fontId="19" fillId="0" borderId="33" xfId="46" applyNumberFormat="1" applyFont="1" applyFill="1" applyBorder="1" applyAlignment="1">
      <alignment vertical="center"/>
    </xf>
    <xf numFmtId="168" fontId="19" fillId="0" borderId="18" xfId="46" applyNumberFormat="1" applyFont="1" applyFill="1" applyBorder="1" applyAlignment="1">
      <alignment vertical="center"/>
    </xf>
    <xf numFmtId="168" fontId="19" fillId="0" borderId="30" xfId="46" applyNumberFormat="1" applyFont="1" applyFill="1" applyBorder="1" applyAlignment="1">
      <alignment vertical="center"/>
    </xf>
    <xf numFmtId="168" fontId="35" fillId="0" borderId="30" xfId="46" applyNumberFormat="1" applyFont="1" applyFill="1" applyBorder="1" applyAlignment="1">
      <alignment vertical="center"/>
    </xf>
    <xf numFmtId="0" fontId="19" fillId="0" borderId="28" xfId="46" applyFont="1" applyFill="1" applyBorder="1" applyAlignment="1">
      <alignment vertical="center"/>
    </xf>
    <xf numFmtId="168" fontId="17" fillId="0" borderId="29" xfId="46" applyNumberFormat="1" applyFont="1" applyFill="1" applyBorder="1" applyAlignment="1">
      <alignment horizontal="center" vertical="center"/>
    </xf>
    <xf numFmtId="168" fontId="17" fillId="0" borderId="5" xfId="46" applyNumberFormat="1" applyFont="1" applyFill="1" applyBorder="1" applyAlignment="1">
      <alignment horizontal="center" vertical="center"/>
    </xf>
    <xf numFmtId="168" fontId="17" fillId="0" borderId="31" xfId="46" applyNumberFormat="1" applyFont="1" applyFill="1" applyBorder="1" applyAlignment="1">
      <alignment horizontal="center" vertical="center"/>
    </xf>
    <xf numFmtId="0" fontId="17" fillId="0" borderId="48" xfId="46" applyFont="1" applyFill="1" applyBorder="1" applyAlignment="1">
      <alignment vertical="center"/>
    </xf>
    <xf numFmtId="0" fontId="17" fillId="0" borderId="49" xfId="46" quotePrefix="1" applyFont="1" applyFill="1" applyBorder="1" applyAlignment="1">
      <alignment horizontal="left" vertical="center"/>
    </xf>
    <xf numFmtId="168" fontId="17" fillId="0" borderId="50" xfId="46" applyNumberFormat="1" applyFont="1" applyFill="1" applyBorder="1" applyAlignment="1">
      <alignment vertical="center"/>
    </xf>
    <xf numFmtId="168" fontId="17" fillId="0" borderId="3" xfId="46" applyNumberFormat="1" applyFont="1" applyFill="1" applyBorder="1" applyAlignment="1">
      <alignment vertical="center"/>
    </xf>
    <xf numFmtId="168" fontId="17" fillId="0" borderId="51" xfId="46" applyNumberFormat="1" applyFont="1" applyFill="1" applyBorder="1" applyAlignment="1">
      <alignment vertical="center"/>
    </xf>
    <xf numFmtId="168" fontId="17" fillId="0" borderId="5" xfId="46" applyNumberFormat="1" applyFont="1" applyFill="1" applyBorder="1" applyAlignment="1">
      <alignment vertical="center"/>
    </xf>
    <xf numFmtId="168" fontId="17" fillId="0" borderId="31" xfId="46" applyNumberFormat="1" applyFont="1" applyFill="1" applyBorder="1" applyAlignment="1">
      <alignment vertical="center"/>
    </xf>
    <xf numFmtId="0" fontId="17" fillId="0" borderId="52" xfId="46" applyFont="1" applyFill="1" applyBorder="1" applyAlignment="1">
      <alignment vertical="center"/>
    </xf>
    <xf numFmtId="0" fontId="17" fillId="0" borderId="53" xfId="46" applyFont="1" applyFill="1" applyBorder="1" applyAlignment="1">
      <alignment vertical="center"/>
    </xf>
    <xf numFmtId="179" fontId="17" fillId="0" borderId="52" xfId="46" applyNumberFormat="1" applyFont="1" applyFill="1" applyBorder="1" applyAlignment="1">
      <alignment horizontal="center" vertical="center"/>
    </xf>
    <xf numFmtId="0" fontId="17" fillId="0" borderId="54" xfId="46" applyFont="1" applyFill="1" applyBorder="1" applyAlignment="1">
      <alignment vertical="center"/>
    </xf>
    <xf numFmtId="0" fontId="19" fillId="0" borderId="25" xfId="46" quotePrefix="1" applyFont="1" applyFill="1" applyBorder="1" applyAlignment="1">
      <alignment horizontal="center" vertical="center"/>
    </xf>
    <xf numFmtId="0" fontId="19" fillId="0" borderId="22" xfId="46" applyFont="1" applyFill="1" applyBorder="1" applyAlignment="1">
      <alignment horizontal="center" vertical="center"/>
    </xf>
    <xf numFmtId="0" fontId="19" fillId="0" borderId="39" xfId="46" applyFont="1" applyFill="1" applyBorder="1" applyAlignment="1">
      <alignment horizontal="center" vertical="center"/>
    </xf>
    <xf numFmtId="0" fontId="19" fillId="0" borderId="40" xfId="46" quotePrefix="1" applyFont="1" applyFill="1" applyBorder="1" applyAlignment="1">
      <alignment horizontal="center" vertical="center"/>
    </xf>
    <xf numFmtId="0" fontId="19" fillId="0" borderId="32" xfId="46" applyFont="1" applyFill="1" applyBorder="1" applyAlignment="1">
      <alignment horizontal="center" vertical="center"/>
    </xf>
    <xf numFmtId="0" fontId="17" fillId="0" borderId="0" xfId="0" applyFont="1" applyFill="1" applyAlignment="1">
      <alignment vertical="center"/>
    </xf>
    <xf numFmtId="0" fontId="17" fillId="0" borderId="0" xfId="0" applyFont="1" applyFill="1" applyBorder="1" applyAlignment="1">
      <alignment vertical="center"/>
    </xf>
    <xf numFmtId="0" fontId="17" fillId="0" borderId="0" xfId="46" quotePrefix="1" applyFont="1" applyFill="1" applyAlignment="1">
      <alignment horizontal="left" vertical="center"/>
    </xf>
    <xf numFmtId="168" fontId="17" fillId="0" borderId="28" xfId="46" applyNumberFormat="1" applyFont="1" applyFill="1" applyBorder="1" applyAlignment="1">
      <alignment horizontal="center" vertical="center"/>
    </xf>
    <xf numFmtId="0" fontId="17" fillId="0" borderId="52" xfId="46" applyFont="1" applyFill="1" applyBorder="1" applyAlignment="1">
      <alignment horizontal="left" vertical="center"/>
    </xf>
    <xf numFmtId="0" fontId="17" fillId="0" borderId="53" xfId="46" applyFont="1" applyFill="1" applyBorder="1" applyAlignment="1">
      <alignment horizontal="left" vertical="center"/>
    </xf>
    <xf numFmtId="0" fontId="26" fillId="0" borderId="0" xfId="46" quotePrefix="1" applyFont="1" applyFill="1" applyAlignment="1">
      <alignment horizontal="left" vertical="center"/>
    </xf>
    <xf numFmtId="0" fontId="26" fillId="0" borderId="0" xfId="46" applyFont="1" applyFill="1" applyAlignment="1">
      <alignment vertical="center"/>
    </xf>
    <xf numFmtId="0" fontId="26" fillId="0" borderId="0" xfId="2" applyFont="1" applyAlignment="1" applyProtection="1">
      <alignment horizontal="left" vertical="center"/>
    </xf>
    <xf numFmtId="0" fontId="26" fillId="0" borderId="0" xfId="2" quotePrefix="1" applyFont="1" applyAlignment="1" applyProtection="1">
      <alignment horizontal="left" vertical="center"/>
    </xf>
    <xf numFmtId="0" fontId="26" fillId="0" borderId="0" xfId="2" applyFont="1" applyAlignment="1">
      <alignment vertical="center"/>
    </xf>
    <xf numFmtId="0" fontId="25" fillId="0" borderId="0" xfId="2" applyFont="1" applyAlignment="1">
      <alignment vertical="center"/>
    </xf>
    <xf numFmtId="0" fontId="26" fillId="0" borderId="0" xfId="46" quotePrefix="1" applyFont="1" applyFill="1" applyAlignment="1">
      <alignment vertical="center"/>
    </xf>
    <xf numFmtId="0" fontId="22" fillId="0" borderId="26" xfId="46" applyFont="1" applyBorder="1" applyAlignment="1" applyProtection="1">
      <alignment horizontal="center" vertical="center"/>
    </xf>
    <xf numFmtId="181" fontId="23" fillId="0" borderId="0" xfId="46" applyNumberFormat="1" applyFont="1" applyAlignment="1" applyProtection="1">
      <alignment vertical="center"/>
    </xf>
    <xf numFmtId="181" fontId="23" fillId="0" borderId="5" xfId="46" applyNumberFormat="1" applyFont="1" applyBorder="1" applyAlignment="1" applyProtection="1">
      <alignment vertical="center"/>
    </xf>
    <xf numFmtId="181" fontId="22" fillId="0" borderId="0" xfId="46" applyNumberFormat="1" applyFont="1" applyAlignment="1" applyProtection="1">
      <alignment vertical="center"/>
    </xf>
    <xf numFmtId="182" fontId="23" fillId="0" borderId="31" xfId="46" applyNumberFormat="1" applyFont="1" applyBorder="1" applyAlignment="1" applyProtection="1">
      <alignment vertical="center"/>
    </xf>
    <xf numFmtId="181" fontId="35" fillId="0" borderId="0" xfId="46" applyNumberFormat="1" applyFont="1" applyAlignment="1" applyProtection="1">
      <alignment vertical="center"/>
    </xf>
    <xf numFmtId="0" fontId="22" fillId="0" borderId="26" xfId="46" quotePrefix="1" applyFont="1" applyBorder="1" applyAlignment="1" applyProtection="1">
      <alignment horizontal="center" vertical="center"/>
    </xf>
    <xf numFmtId="181" fontId="22" fillId="0" borderId="13" xfId="46" applyNumberFormat="1" applyFont="1" applyBorder="1" applyAlignment="1" applyProtection="1">
      <alignment vertical="center"/>
    </xf>
    <xf numFmtId="181" fontId="22" fillId="0" borderId="34" xfId="46" applyNumberFormat="1" applyFont="1" applyBorder="1" applyAlignment="1" applyProtection="1">
      <alignment vertical="center"/>
    </xf>
    <xf numFmtId="181" fontId="22" fillId="0" borderId="14" xfId="46" applyNumberFormat="1" applyFont="1" applyBorder="1" applyAlignment="1" applyProtection="1">
      <alignment vertical="center"/>
    </xf>
    <xf numFmtId="182" fontId="22" fillId="0" borderId="39" xfId="46" applyNumberFormat="1" applyFont="1" applyBorder="1" applyAlignment="1" applyProtection="1">
      <alignment horizontal="right" vertical="center"/>
    </xf>
    <xf numFmtId="182" fontId="22" fillId="0" borderId="39" xfId="46" applyNumberFormat="1" applyFont="1" applyBorder="1" applyAlignment="1" applyProtection="1">
      <alignment vertical="center"/>
    </xf>
    <xf numFmtId="0" fontId="19" fillId="0" borderId="0" xfId="46" quotePrefix="1" applyFont="1" applyAlignment="1" applyProtection="1">
      <alignment horizontal="left" vertical="center"/>
    </xf>
    <xf numFmtId="0" fontId="22" fillId="0" borderId="12" xfId="46" applyFont="1" applyBorder="1" applyAlignment="1" applyProtection="1">
      <alignment horizontal="centerContinuous" vertical="center"/>
    </xf>
    <xf numFmtId="0" fontId="22" fillId="0" borderId="27" xfId="46" applyFont="1" applyBorder="1" applyAlignment="1" applyProtection="1">
      <alignment horizontal="centerContinuous" vertical="center"/>
    </xf>
    <xf numFmtId="0" fontId="22" fillId="0" borderId="5" xfId="46" applyFont="1" applyBorder="1" applyAlignment="1" applyProtection="1">
      <alignment horizontal="centerContinuous" vertical="center"/>
    </xf>
    <xf numFmtId="0" fontId="22" fillId="0" borderId="12" xfId="46" applyFont="1" applyBorder="1" applyAlignment="1" applyProtection="1">
      <alignment horizontal="center" vertical="center"/>
    </xf>
    <xf numFmtId="168" fontId="23" fillId="0" borderId="21" xfId="46" applyNumberFormat="1" applyFont="1" applyBorder="1" applyAlignment="1" applyProtection="1">
      <alignment vertical="center"/>
    </xf>
    <xf numFmtId="168" fontId="23" fillId="0" borderId="22" xfId="46" applyNumberFormat="1" applyFont="1" applyBorder="1" applyAlignment="1" applyProtection="1">
      <alignment vertical="center"/>
    </xf>
    <xf numFmtId="168" fontId="22" fillId="0" borderId="22" xfId="46" applyNumberFormat="1" applyFont="1" applyBorder="1" applyAlignment="1" applyProtection="1">
      <alignment vertical="center"/>
    </xf>
    <xf numFmtId="186" fontId="17" fillId="0" borderId="32" xfId="46" applyNumberFormat="1" applyFont="1" applyBorder="1" applyAlignment="1" applyProtection="1">
      <alignment vertical="center"/>
    </xf>
    <xf numFmtId="168" fontId="23" fillId="0" borderId="27" xfId="46" applyNumberFormat="1" applyFont="1" applyBorder="1" applyAlignment="1" applyProtection="1">
      <alignment vertical="center"/>
    </xf>
    <xf numFmtId="168" fontId="23" fillId="0" borderId="5" xfId="46" applyNumberFormat="1" applyFont="1" applyBorder="1" applyAlignment="1" applyProtection="1">
      <alignment vertical="center"/>
    </xf>
    <xf numFmtId="168" fontId="22" fillId="0" borderId="5" xfId="46" applyNumberFormat="1" applyFont="1" applyBorder="1" applyAlignment="1" applyProtection="1">
      <alignment vertical="center"/>
    </xf>
    <xf numFmtId="186" fontId="17" fillId="0" borderId="31" xfId="46" applyNumberFormat="1" applyFont="1" applyBorder="1" applyAlignment="1" applyProtection="1">
      <alignment vertical="center"/>
    </xf>
    <xf numFmtId="168" fontId="35" fillId="0" borderId="5" xfId="46" applyNumberFormat="1" applyFont="1" applyBorder="1" applyAlignment="1" applyProtection="1">
      <alignment vertical="center"/>
    </xf>
    <xf numFmtId="181" fontId="19" fillId="0" borderId="33" xfId="46" applyNumberFormat="1" applyFont="1" applyBorder="1" applyAlignment="1">
      <alignment horizontal="right" vertical="center"/>
    </xf>
    <xf numFmtId="181" fontId="19" fillId="0" borderId="18" xfId="46" applyNumberFormat="1" applyFont="1" applyBorder="1" applyAlignment="1">
      <alignment horizontal="right" vertical="center"/>
    </xf>
    <xf numFmtId="168" fontId="22" fillId="0" borderId="18" xfId="46" applyNumberFormat="1" applyFont="1" applyBorder="1" applyAlignment="1" applyProtection="1">
      <alignment vertical="center"/>
    </xf>
    <xf numFmtId="182" fontId="23" fillId="0" borderId="21" xfId="46" applyNumberFormat="1" applyFont="1" applyBorder="1" applyAlignment="1" applyProtection="1">
      <alignment vertical="center"/>
    </xf>
    <xf numFmtId="182" fontId="23" fillId="0" borderId="64" xfId="46" applyNumberFormat="1" applyFont="1" applyBorder="1" applyAlignment="1" applyProtection="1">
      <alignment vertical="center"/>
    </xf>
    <xf numFmtId="182" fontId="22" fillId="0" borderId="64" xfId="46" applyNumberFormat="1" applyFont="1" applyBorder="1" applyAlignment="1" applyProtection="1">
      <alignment vertical="center"/>
    </xf>
    <xf numFmtId="0" fontId="17" fillId="0" borderId="23" xfId="46" applyFont="1" applyBorder="1" applyAlignment="1">
      <alignment vertical="center"/>
    </xf>
    <xf numFmtId="182" fontId="23" fillId="0" borderId="27" xfId="46" applyNumberFormat="1" applyFont="1" applyBorder="1" applyAlignment="1" applyProtection="1">
      <alignment vertical="center"/>
    </xf>
    <xf numFmtId="182" fontId="23" fillId="0" borderId="6" xfId="46" applyNumberFormat="1" applyFont="1" applyBorder="1" applyAlignment="1" applyProtection="1">
      <alignment vertical="center"/>
    </xf>
    <xf numFmtId="182" fontId="22" fillId="0" borderId="6" xfId="46" applyNumberFormat="1" applyFont="1" applyBorder="1" applyAlignment="1" applyProtection="1">
      <alignment vertical="center"/>
    </xf>
    <xf numFmtId="0" fontId="17" fillId="0" borderId="28" xfId="46" applyFont="1" applyBorder="1" applyAlignment="1">
      <alignment vertical="center"/>
    </xf>
    <xf numFmtId="0" fontId="22" fillId="0" borderId="16" xfId="46" quotePrefix="1" applyFont="1" applyBorder="1" applyAlignment="1" applyProtection="1">
      <alignment horizontal="center" vertical="center"/>
    </xf>
    <xf numFmtId="182" fontId="23" fillId="0" borderId="17" xfId="46" applyNumberFormat="1" applyFont="1" applyBorder="1" applyAlignment="1" applyProtection="1">
      <alignment vertical="center"/>
    </xf>
    <xf numFmtId="182" fontId="23" fillId="0" borderId="63" xfId="46" applyNumberFormat="1" applyFont="1" applyBorder="1" applyAlignment="1" applyProtection="1">
      <alignment vertical="center"/>
    </xf>
    <xf numFmtId="182" fontId="22" fillId="0" borderId="63" xfId="46" applyNumberFormat="1" applyFont="1" applyBorder="1" applyAlignment="1" applyProtection="1">
      <alignment vertical="center"/>
    </xf>
    <xf numFmtId="0" fontId="17" fillId="0" borderId="19" xfId="46" applyFont="1" applyBorder="1" applyAlignment="1">
      <alignment vertical="center"/>
    </xf>
    <xf numFmtId="0" fontId="25" fillId="0" borderId="0" xfId="46" quotePrefix="1" applyFont="1" applyAlignment="1" applyProtection="1">
      <alignment horizontal="left" vertical="center"/>
    </xf>
    <xf numFmtId="168" fontId="22" fillId="0" borderId="24" xfId="46" applyNumberFormat="1" applyFont="1" applyBorder="1" applyAlignment="1" applyProtection="1">
      <alignment vertical="center"/>
    </xf>
    <xf numFmtId="186" fontId="23" fillId="0" borderId="32" xfId="46" applyNumberFormat="1" applyFont="1" applyBorder="1" applyAlignment="1" applyProtection="1">
      <alignment vertical="center"/>
    </xf>
    <xf numFmtId="186" fontId="23" fillId="0" borderId="31" xfId="46" applyNumberFormat="1" applyFont="1" applyBorder="1" applyAlignment="1" applyProtection="1">
      <alignment vertical="center"/>
    </xf>
    <xf numFmtId="168" fontId="22" fillId="0" borderId="29" xfId="46" applyNumberFormat="1" applyFont="1" applyBorder="1" applyAlignment="1" applyProtection="1">
      <alignment vertical="center"/>
    </xf>
    <xf numFmtId="182" fontId="23" fillId="0" borderId="21" xfId="46" applyNumberFormat="1" applyFont="1" applyFill="1" applyBorder="1" applyAlignment="1" applyProtection="1">
      <alignment vertical="center"/>
    </xf>
    <xf numFmtId="182" fontId="23" fillId="0" borderId="64" xfId="46" applyNumberFormat="1" applyFont="1" applyFill="1" applyBorder="1" applyAlignment="1" applyProtection="1">
      <alignment vertical="center"/>
    </xf>
    <xf numFmtId="182" fontId="22" fillId="0" borderId="64" xfId="46" applyNumberFormat="1" applyFont="1" applyFill="1" applyBorder="1" applyAlignment="1" applyProtection="1">
      <alignment vertical="center"/>
    </xf>
    <xf numFmtId="0" fontId="23" fillId="0" borderId="23" xfId="46" applyFont="1" applyFill="1" applyBorder="1" applyAlignment="1">
      <alignment vertical="center"/>
    </xf>
    <xf numFmtId="0" fontId="23" fillId="0" borderId="23" xfId="46" applyFont="1" applyBorder="1" applyAlignment="1">
      <alignment vertical="center"/>
    </xf>
    <xf numFmtId="182" fontId="23" fillId="0" borderId="27" xfId="46" applyNumberFormat="1" applyFont="1" applyFill="1" applyBorder="1" applyAlignment="1" applyProtection="1">
      <alignment vertical="center"/>
    </xf>
    <xf numFmtId="182" fontId="23" fillId="0" borderId="6" xfId="46" applyNumberFormat="1" applyFont="1" applyFill="1" applyBorder="1" applyAlignment="1" applyProtection="1">
      <alignment vertical="center"/>
    </xf>
    <xf numFmtId="182" fontId="22" fillId="0" borderId="6" xfId="46" applyNumberFormat="1" applyFont="1" applyFill="1" applyBorder="1" applyAlignment="1" applyProtection="1">
      <alignment vertical="center"/>
    </xf>
    <xf numFmtId="0" fontId="23" fillId="0" borderId="28" xfId="46" applyFont="1" applyFill="1" applyBorder="1" applyAlignment="1">
      <alignment vertical="center"/>
    </xf>
    <xf numFmtId="0" fontId="23" fillId="0" borderId="28" xfId="46" applyFont="1" applyBorder="1" applyAlignment="1">
      <alignment vertical="center"/>
    </xf>
    <xf numFmtId="182" fontId="23" fillId="0" borderId="17" xfId="46" applyNumberFormat="1" applyFont="1" applyFill="1" applyBorder="1" applyAlignment="1" applyProtection="1">
      <alignment vertical="center"/>
    </xf>
    <xf numFmtId="182" fontId="23" fillId="0" borderId="63" xfId="46" applyNumberFormat="1" applyFont="1" applyFill="1" applyBorder="1" applyAlignment="1" applyProtection="1">
      <alignment vertical="center"/>
    </xf>
    <xf numFmtId="182" fontId="22" fillId="0" borderId="63" xfId="46" applyNumberFormat="1" applyFont="1" applyFill="1" applyBorder="1" applyAlignment="1" applyProtection="1">
      <alignment vertical="center"/>
    </xf>
    <xf numFmtId="0" fontId="23" fillId="0" borderId="19" xfId="46" applyFont="1" applyFill="1" applyBorder="1" applyAlignment="1">
      <alignment vertical="center"/>
    </xf>
    <xf numFmtId="0" fontId="23" fillId="0" borderId="19" xfId="46" applyFont="1" applyBorder="1" applyAlignment="1">
      <alignment vertical="center"/>
    </xf>
    <xf numFmtId="166" fontId="19" fillId="0" borderId="26" xfId="46" applyNumberFormat="1" applyFont="1" applyFill="1" applyBorder="1" applyAlignment="1">
      <alignment vertical="center"/>
    </xf>
    <xf numFmtId="166" fontId="17" fillId="0" borderId="29" xfId="46" applyNumberFormat="1" applyFont="1" applyFill="1" applyBorder="1" applyAlignment="1">
      <alignment vertical="center"/>
    </xf>
    <xf numFmtId="166" fontId="17" fillId="0" borderId="41" xfId="46" applyNumberFormat="1" applyFont="1" applyFill="1" applyBorder="1" applyAlignment="1">
      <alignment vertical="center"/>
    </xf>
    <xf numFmtId="166" fontId="17" fillId="0" borderId="6" xfId="46" applyNumberFormat="1" applyFont="1" applyFill="1" applyBorder="1" applyAlignment="1">
      <alignment vertical="center"/>
    </xf>
    <xf numFmtId="187" fontId="17" fillId="0" borderId="26" xfId="46" quotePrefix="1" applyNumberFormat="1" applyFont="1" applyFill="1" applyBorder="1" applyAlignment="1">
      <alignment horizontal="center" vertical="center"/>
    </xf>
    <xf numFmtId="166" fontId="17" fillId="0" borderId="26" xfId="46" applyNumberFormat="1" applyFont="1" applyFill="1" applyBorder="1" applyAlignment="1">
      <alignment vertical="center"/>
    </xf>
    <xf numFmtId="167" fontId="17" fillId="0" borderId="0" xfId="46" applyNumberFormat="1" applyFont="1" applyFill="1" applyBorder="1" applyAlignment="1">
      <alignment horizontal="center" vertical="center"/>
    </xf>
    <xf numFmtId="167" fontId="17" fillId="0" borderId="5" xfId="46" quotePrefix="1" applyNumberFormat="1" applyFont="1" applyFill="1" applyBorder="1" applyAlignment="1">
      <alignment horizontal="center" vertical="center"/>
    </xf>
    <xf numFmtId="167" fontId="17" fillId="0" borderId="31" xfId="46" applyNumberFormat="1" applyFont="1" applyFill="1" applyBorder="1" applyAlignment="1">
      <alignment horizontal="center" vertical="center"/>
    </xf>
    <xf numFmtId="166" fontId="17" fillId="0" borderId="31" xfId="46" applyNumberFormat="1" applyFont="1" applyFill="1" applyBorder="1" applyAlignment="1">
      <alignment vertical="center"/>
    </xf>
    <xf numFmtId="167" fontId="17" fillId="0" borderId="29" xfId="46" applyNumberFormat="1" applyFont="1" applyFill="1" applyBorder="1" applyAlignment="1">
      <alignment horizontal="center" vertical="center"/>
    </xf>
    <xf numFmtId="167" fontId="26" fillId="0" borderId="29" xfId="46" applyNumberFormat="1" applyFont="1" applyFill="1" applyBorder="1" applyAlignment="1">
      <alignment horizontal="center" vertical="center"/>
    </xf>
    <xf numFmtId="166" fontId="19" fillId="0" borderId="27" xfId="46" applyNumberFormat="1" applyFont="1" applyFill="1" applyBorder="1" applyAlignment="1">
      <alignment vertical="center"/>
    </xf>
    <xf numFmtId="166" fontId="17" fillId="0" borderId="0" xfId="46" applyNumberFormat="1" applyFont="1" applyFill="1" applyAlignment="1">
      <alignment vertical="center"/>
    </xf>
    <xf numFmtId="166" fontId="19" fillId="0" borderId="16" xfId="46" applyNumberFormat="1" applyFont="1" applyFill="1" applyBorder="1" applyAlignment="1">
      <alignment vertical="center"/>
    </xf>
    <xf numFmtId="166" fontId="17" fillId="0" borderId="33" xfId="46" applyNumberFormat="1" applyFont="1" applyFill="1" applyBorder="1" applyAlignment="1">
      <alignment vertical="center"/>
    </xf>
    <xf numFmtId="166" fontId="17" fillId="0" borderId="35" xfId="46" applyNumberFormat="1" applyFont="1" applyFill="1" applyBorder="1" applyAlignment="1">
      <alignment vertical="center"/>
    </xf>
    <xf numFmtId="166" fontId="17" fillId="0" borderId="30" xfId="46" applyNumberFormat="1" applyFont="1" applyFill="1" applyBorder="1" applyAlignment="1">
      <alignment vertical="center"/>
    </xf>
    <xf numFmtId="187" fontId="17" fillId="0" borderId="16" xfId="46" quotePrefix="1" applyNumberFormat="1" applyFont="1" applyFill="1" applyBorder="1" applyAlignment="1">
      <alignment horizontal="center" vertical="center"/>
    </xf>
    <xf numFmtId="166" fontId="17" fillId="0" borderId="16" xfId="46" applyNumberFormat="1" applyFont="1" applyFill="1" applyBorder="1" applyAlignment="1">
      <alignment vertical="center"/>
    </xf>
    <xf numFmtId="167" fontId="17" fillId="0" borderId="33" xfId="46" applyNumberFormat="1" applyFont="1" applyFill="1" applyBorder="1" applyAlignment="1">
      <alignment horizontal="center" vertical="center"/>
    </xf>
    <xf numFmtId="167" fontId="17" fillId="0" borderId="18" xfId="46" quotePrefix="1" applyNumberFormat="1" applyFont="1" applyFill="1" applyBorder="1" applyAlignment="1">
      <alignment horizontal="center" vertical="center"/>
    </xf>
    <xf numFmtId="167" fontId="17" fillId="0" borderId="30" xfId="46" applyNumberFormat="1" applyFont="1" applyFill="1" applyBorder="1" applyAlignment="1">
      <alignment horizontal="center" vertical="center"/>
    </xf>
    <xf numFmtId="0" fontId="26" fillId="0" borderId="0" xfId="46" applyFont="1" applyFill="1" applyAlignment="1">
      <alignment horizontal="left" vertical="center"/>
    </xf>
    <xf numFmtId="174" fontId="19" fillId="0" borderId="28" xfId="46" applyNumberFormat="1" applyFont="1" applyFill="1" applyBorder="1" applyAlignment="1">
      <alignment vertical="center"/>
    </xf>
    <xf numFmtId="174" fontId="17" fillId="0" borderId="27" xfId="46" applyNumberFormat="1" applyFont="1" applyFill="1" applyBorder="1" applyAlignment="1">
      <alignment vertical="center"/>
    </xf>
    <xf numFmtId="174" fontId="17" fillId="0" borderId="5" xfId="46" applyNumberFormat="1" applyFont="1" applyFill="1" applyBorder="1" applyAlignment="1">
      <alignment vertical="center"/>
    </xf>
    <xf numFmtId="174" fontId="17" fillId="0" borderId="6" xfId="46" applyNumberFormat="1" applyFont="1" applyFill="1" applyBorder="1" applyAlignment="1">
      <alignment vertical="center"/>
    </xf>
    <xf numFmtId="174" fontId="17" fillId="0" borderId="26" xfId="46" quotePrefix="1" applyNumberFormat="1" applyFont="1" applyFill="1" applyBorder="1" applyAlignment="1">
      <alignment horizontal="center" vertical="center"/>
    </xf>
    <xf numFmtId="174" fontId="17" fillId="0" borderId="26" xfId="46" applyNumberFormat="1" applyFont="1" applyFill="1" applyBorder="1" applyAlignment="1">
      <alignment vertical="center"/>
    </xf>
    <xf numFmtId="180" fontId="17" fillId="0" borderId="5" xfId="46" applyNumberFormat="1" applyFont="1" applyFill="1" applyBorder="1" applyAlignment="1">
      <alignment vertical="center"/>
    </xf>
    <xf numFmtId="180" fontId="17" fillId="0" borderId="5" xfId="46" quotePrefix="1" applyNumberFormat="1" applyFont="1" applyFill="1" applyBorder="1" applyAlignment="1">
      <alignment vertical="center"/>
    </xf>
    <xf numFmtId="180" fontId="17" fillId="0" borderId="31" xfId="46" applyNumberFormat="1" applyFont="1" applyFill="1" applyBorder="1" applyAlignment="1">
      <alignment vertical="center"/>
    </xf>
    <xf numFmtId="166" fontId="17" fillId="0" borderId="27" xfId="46" applyNumberFormat="1" applyFont="1" applyFill="1" applyBorder="1" applyAlignment="1">
      <alignment vertical="center"/>
    </xf>
    <xf numFmtId="166" fontId="17" fillId="0" borderId="5" xfId="46" applyNumberFormat="1" applyFont="1" applyFill="1" applyBorder="1" applyAlignment="1">
      <alignment vertical="center"/>
    </xf>
    <xf numFmtId="180" fontId="26" fillId="0" borderId="5" xfId="46" applyNumberFormat="1" applyFont="1" applyFill="1" applyBorder="1" applyAlignment="1">
      <alignment vertical="center"/>
    </xf>
    <xf numFmtId="166" fontId="19" fillId="0" borderId="12" xfId="46" applyNumberFormat="1" applyFont="1" applyFill="1" applyBorder="1" applyAlignment="1">
      <alignment vertical="center"/>
    </xf>
    <xf numFmtId="166" fontId="17" fillId="0" borderId="17" xfId="46" applyNumberFormat="1" applyFont="1" applyFill="1" applyBorder="1" applyAlignment="1">
      <alignment vertical="center"/>
    </xf>
    <xf numFmtId="166" fontId="17" fillId="0" borderId="18" xfId="46" applyNumberFormat="1" applyFont="1" applyFill="1" applyBorder="1" applyAlignment="1">
      <alignment vertical="center"/>
    </xf>
    <xf numFmtId="174" fontId="17" fillId="0" borderId="16" xfId="46" quotePrefix="1" applyNumberFormat="1" applyFont="1" applyFill="1" applyBorder="1" applyAlignment="1">
      <alignment horizontal="center" vertical="center"/>
    </xf>
    <xf numFmtId="174" fontId="17" fillId="0" borderId="16" xfId="46" applyNumberFormat="1" applyFont="1" applyFill="1" applyBorder="1" applyAlignment="1">
      <alignment vertical="center"/>
    </xf>
    <xf numFmtId="180" fontId="17" fillId="0" borderId="18" xfId="46" applyNumberFormat="1" applyFont="1" applyFill="1" applyBorder="1" applyAlignment="1">
      <alignment vertical="center"/>
    </xf>
    <xf numFmtId="180" fontId="17" fillId="0" borderId="18" xfId="46" quotePrefix="1" applyNumberFormat="1" applyFont="1" applyFill="1" applyBorder="1" applyAlignment="1">
      <alignment vertical="center"/>
    </xf>
    <xf numFmtId="180" fontId="17" fillId="0" borderId="30" xfId="46" applyNumberFormat="1" applyFont="1" applyFill="1" applyBorder="1" applyAlignment="1">
      <alignment vertical="center"/>
    </xf>
    <xf numFmtId="174" fontId="19" fillId="0" borderId="19" xfId="46" applyNumberFormat="1" applyFont="1" applyFill="1" applyBorder="1" applyAlignment="1">
      <alignment vertical="center"/>
    </xf>
    <xf numFmtId="41" fontId="22" fillId="0" borderId="9" xfId="532" applyNumberFormat="1" applyFont="1" applyBorder="1" applyAlignment="1">
      <alignment horizontal="left"/>
    </xf>
    <xf numFmtId="0" fontId="176" fillId="3" borderId="6" xfId="415" applyFont="1" applyFill="1" applyBorder="1" applyAlignment="1">
      <alignment horizontal="left" vertical="center"/>
    </xf>
    <xf numFmtId="0" fontId="176" fillId="3" borderId="41" xfId="415" applyFont="1" applyFill="1" applyBorder="1" applyAlignment="1">
      <alignment horizontal="left" vertical="center"/>
    </xf>
    <xf numFmtId="0" fontId="35" fillId="3" borderId="6" xfId="415" applyFont="1" applyFill="1" applyBorder="1" applyAlignment="1">
      <alignment horizontal="left" vertical="center"/>
    </xf>
    <xf numFmtId="0" fontId="19" fillId="0" borderId="26" xfId="3" applyFont="1" applyFill="1" applyBorder="1" applyAlignment="1">
      <alignment horizontal="center" vertical="center"/>
    </xf>
    <xf numFmtId="189" fontId="19" fillId="0" borderId="26" xfId="3" applyNumberFormat="1" applyFont="1" applyFill="1" applyBorder="1" applyAlignment="1">
      <alignment vertical="center"/>
    </xf>
    <xf numFmtId="189" fontId="17" fillId="0" borderId="27" xfId="3" applyNumberFormat="1" applyFont="1" applyFill="1" applyBorder="1" applyAlignment="1">
      <alignment vertical="center"/>
    </xf>
    <xf numFmtId="189" fontId="17" fillId="0" borderId="5" xfId="3" applyNumberFormat="1" applyFont="1" applyFill="1" applyBorder="1" applyAlignment="1">
      <alignment vertical="center"/>
    </xf>
    <xf numFmtId="189" fontId="17" fillId="0" borderId="28" xfId="3" applyNumberFormat="1" applyFont="1" applyFill="1" applyBorder="1" applyAlignment="1">
      <alignment vertical="center"/>
    </xf>
    <xf numFmtId="181" fontId="17" fillId="0" borderId="26" xfId="3" applyNumberFormat="1" applyFont="1" applyFill="1" applyBorder="1" applyAlignment="1">
      <alignment vertical="center"/>
    </xf>
    <xf numFmtId="189" fontId="17" fillId="0" borderId="26" xfId="3" applyNumberFormat="1" applyFont="1" applyFill="1" applyBorder="1" applyAlignment="1">
      <alignment vertical="center"/>
    </xf>
    <xf numFmtId="190" fontId="17" fillId="0" borderId="27" xfId="3" applyNumberFormat="1" applyFont="1" applyFill="1" applyBorder="1" applyAlignment="1">
      <alignment vertical="center"/>
    </xf>
    <xf numFmtId="190" fontId="17" fillId="0" borderId="5" xfId="3" applyNumberFormat="1" applyFont="1" applyFill="1" applyBorder="1" applyAlignment="1">
      <alignment vertical="center"/>
    </xf>
    <xf numFmtId="190" fontId="17" fillId="0" borderId="28" xfId="3" applyNumberFormat="1" applyFont="1" applyFill="1" applyBorder="1" applyAlignment="1">
      <alignment vertical="center"/>
    </xf>
    <xf numFmtId="0" fontId="19" fillId="0" borderId="0" xfId="3" applyFont="1" applyFill="1" applyAlignment="1">
      <alignment vertical="center"/>
    </xf>
    <xf numFmtId="0" fontId="17" fillId="0" borderId="0" xfId="3" applyFont="1" applyFill="1" applyAlignment="1">
      <alignment vertical="center"/>
    </xf>
    <xf numFmtId="190" fontId="26" fillId="0" borderId="27" xfId="3" applyNumberFormat="1" applyFont="1" applyFill="1" applyBorder="1" applyAlignment="1">
      <alignment vertical="center"/>
    </xf>
    <xf numFmtId="0" fontId="19" fillId="0" borderId="16" xfId="3" applyFont="1" applyFill="1" applyBorder="1" applyAlignment="1">
      <alignment horizontal="center" vertical="center"/>
    </xf>
    <xf numFmtId="189" fontId="19" fillId="0" borderId="16" xfId="3" applyNumberFormat="1" applyFont="1" applyFill="1" applyBorder="1" applyAlignment="1">
      <alignment vertical="center"/>
    </xf>
    <xf numFmtId="189" fontId="17" fillId="0" borderId="20" xfId="3" applyNumberFormat="1" applyFont="1" applyFill="1" applyBorder="1" applyAlignment="1">
      <alignment vertical="center"/>
    </xf>
    <xf numFmtId="189" fontId="17" fillId="0" borderId="18" xfId="3" applyNumberFormat="1" applyFont="1" applyFill="1" applyBorder="1" applyAlignment="1">
      <alignment vertical="center"/>
    </xf>
    <xf numFmtId="189" fontId="17" fillId="0" borderId="19" xfId="3" applyNumberFormat="1" applyFont="1" applyFill="1" applyBorder="1" applyAlignment="1">
      <alignment vertical="center"/>
    </xf>
    <xf numFmtId="181" fontId="17" fillId="0" borderId="16" xfId="3" applyNumberFormat="1" applyFont="1" applyFill="1" applyBorder="1" applyAlignment="1">
      <alignment vertical="center"/>
    </xf>
    <xf numFmtId="189" fontId="17" fillId="0" borderId="16" xfId="3" applyNumberFormat="1" applyFont="1" applyFill="1" applyBorder="1" applyAlignment="1">
      <alignment vertical="center"/>
    </xf>
    <xf numFmtId="190" fontId="17" fillId="0" borderId="17" xfId="3" applyNumberFormat="1" applyFont="1" applyFill="1" applyBorder="1" applyAlignment="1">
      <alignment vertical="center"/>
    </xf>
    <xf numFmtId="190" fontId="17" fillId="0" borderId="18" xfId="3" applyNumberFormat="1" applyFont="1" applyFill="1" applyBorder="1" applyAlignment="1">
      <alignment vertical="center"/>
    </xf>
    <xf numFmtId="190" fontId="17" fillId="0" borderId="19" xfId="3" applyNumberFormat="1" applyFont="1" applyFill="1" applyBorder="1" applyAlignment="1">
      <alignment vertical="center"/>
    </xf>
    <xf numFmtId="0" fontId="19" fillId="0" borderId="0" xfId="46" quotePrefix="1" applyFont="1" applyAlignment="1">
      <alignment horizontal="left" vertical="center"/>
    </xf>
    <xf numFmtId="0" fontId="19" fillId="0" borderId="12" xfId="46" applyFont="1" applyBorder="1" applyAlignment="1">
      <alignment horizontal="center" vertical="center"/>
    </xf>
    <xf numFmtId="0" fontId="19" fillId="0" borderId="26" xfId="46" applyFont="1" applyBorder="1" applyAlignment="1">
      <alignment horizontal="center" vertical="center"/>
    </xf>
    <xf numFmtId="0" fontId="19" fillId="0" borderId="26" xfId="46" quotePrefix="1" applyFont="1" applyBorder="1" applyAlignment="1">
      <alignment horizontal="center" vertical="center"/>
    </xf>
    <xf numFmtId="0" fontId="19" fillId="0" borderId="16" xfId="46" applyFont="1" applyBorder="1" applyAlignment="1">
      <alignment horizontal="center" vertical="center"/>
    </xf>
    <xf numFmtId="0" fontId="19" fillId="0" borderId="16" xfId="46" quotePrefix="1" applyFont="1" applyBorder="1" applyAlignment="1">
      <alignment horizontal="center" vertical="center"/>
    </xf>
    <xf numFmtId="166" fontId="23" fillId="0" borderId="26" xfId="46" applyNumberFormat="1" applyFont="1" applyBorder="1" applyAlignment="1">
      <alignment vertical="center"/>
    </xf>
    <xf numFmtId="174" fontId="23" fillId="0" borderId="26" xfId="46" applyNumberFormat="1" applyFont="1" applyBorder="1" applyAlignment="1">
      <alignment vertical="center"/>
    </xf>
    <xf numFmtId="174" fontId="26" fillId="0" borderId="26" xfId="46" applyNumberFormat="1" applyFont="1" applyBorder="1" applyAlignment="1">
      <alignment vertical="center"/>
    </xf>
    <xf numFmtId="174" fontId="23" fillId="0" borderId="26" xfId="46" quotePrefix="1" applyNumberFormat="1" applyFont="1" applyBorder="1" applyAlignment="1">
      <alignment vertical="center"/>
    </xf>
    <xf numFmtId="166" fontId="23" fillId="0" borderId="16" xfId="46" applyNumberFormat="1" applyFont="1" applyBorder="1" applyAlignment="1">
      <alignment vertical="center"/>
    </xf>
    <xf numFmtId="0" fontId="26" fillId="0" borderId="0" xfId="46" quotePrefix="1" applyFont="1" applyAlignment="1">
      <alignment horizontal="left" vertical="center"/>
    </xf>
    <xf numFmtId="0" fontId="19" fillId="0" borderId="0" xfId="46" applyFont="1" applyAlignment="1">
      <alignment horizontal="center" vertical="center"/>
    </xf>
    <xf numFmtId="0" fontId="22" fillId="0" borderId="0" xfId="46" quotePrefix="1" applyFont="1" applyAlignment="1">
      <alignment horizontal="left" vertical="center"/>
    </xf>
    <xf numFmtId="0" fontId="23" fillId="0" borderId="0" xfId="46" applyFont="1" applyAlignment="1">
      <alignment vertical="center"/>
    </xf>
    <xf numFmtId="0" fontId="19" fillId="0" borderId="37" xfId="46" quotePrefix="1" applyFont="1" applyBorder="1" applyAlignment="1">
      <alignment horizontal="center" vertical="center" wrapText="1"/>
    </xf>
    <xf numFmtId="0" fontId="19" fillId="0" borderId="35" xfId="46" applyFont="1" applyBorder="1" applyAlignment="1">
      <alignment horizontal="center" vertical="center" wrapText="1"/>
    </xf>
    <xf numFmtId="0" fontId="19" fillId="0" borderId="18" xfId="46" quotePrefix="1" applyFont="1" applyBorder="1" applyAlignment="1">
      <alignment horizontal="center" vertical="center" wrapText="1"/>
    </xf>
    <xf numFmtId="0" fontId="19" fillId="3" borderId="19" xfId="46" applyFont="1" applyFill="1" applyBorder="1" applyAlignment="1">
      <alignment horizontal="center" vertical="center" wrapText="1"/>
    </xf>
    <xf numFmtId="0" fontId="22" fillId="0" borderId="26" xfId="46" applyFont="1" applyBorder="1" applyAlignment="1">
      <alignment vertical="center"/>
    </xf>
    <xf numFmtId="168" fontId="22" fillId="0" borderId="26" xfId="46" applyNumberFormat="1" applyFont="1" applyBorder="1" applyAlignment="1">
      <alignment vertical="center"/>
    </xf>
    <xf numFmtId="166" fontId="22" fillId="0" borderId="5" xfId="46" applyNumberFormat="1" applyFont="1" applyBorder="1" applyAlignment="1">
      <alignment vertical="center"/>
    </xf>
    <xf numFmtId="174" fontId="22" fillId="0" borderId="28" xfId="46" applyNumberFormat="1" applyFont="1" applyBorder="1" applyAlignment="1">
      <alignment vertical="center"/>
    </xf>
    <xf numFmtId="168" fontId="35" fillId="0" borderId="26" xfId="46" applyNumberFormat="1" applyFont="1" applyBorder="1" applyAlignment="1">
      <alignment vertical="center"/>
    </xf>
    <xf numFmtId="0" fontId="22" fillId="0" borderId="12" xfId="46" applyFont="1" applyBorder="1" applyAlignment="1">
      <alignment vertical="center"/>
    </xf>
    <xf numFmtId="168" fontId="22" fillId="0" borderId="12" xfId="46" applyNumberFormat="1" applyFont="1" applyBorder="1" applyAlignment="1">
      <alignment vertical="center"/>
    </xf>
    <xf numFmtId="166" fontId="22" fillId="0" borderId="40" xfId="46" applyNumberFormat="1" applyFont="1" applyBorder="1" applyAlignment="1">
      <alignment vertical="center"/>
    </xf>
    <xf numFmtId="166" fontId="22" fillId="0" borderId="23" xfId="46" applyNumberFormat="1" applyFont="1" applyBorder="1" applyAlignment="1">
      <alignment vertical="center"/>
    </xf>
    <xf numFmtId="170" fontId="22" fillId="0" borderId="33" xfId="46" applyNumberFormat="1" applyFont="1" applyBorder="1" applyAlignment="1">
      <alignment vertical="center"/>
    </xf>
    <xf numFmtId="166" fontId="22" fillId="0" borderId="18" xfId="46" applyNumberFormat="1" applyFont="1" applyBorder="1" applyAlignment="1">
      <alignment vertical="center"/>
    </xf>
    <xf numFmtId="174" fontId="22" fillId="0" borderId="35" xfId="46" applyNumberFormat="1" applyFont="1" applyBorder="1" applyAlignment="1">
      <alignment vertical="center"/>
    </xf>
    <xf numFmtId="174" fontId="22" fillId="0" borderId="18" xfId="46" applyNumberFormat="1" applyFont="1" applyBorder="1" applyAlignment="1">
      <alignment vertical="center"/>
    </xf>
    <xf numFmtId="174" fontId="22" fillId="0" borderId="19" xfId="46" applyNumberFormat="1" applyFont="1" applyBorder="1" applyAlignment="1">
      <alignment vertical="center"/>
    </xf>
    <xf numFmtId="0" fontId="22" fillId="0" borderId="37" xfId="46" applyFont="1" applyBorder="1" applyAlignment="1">
      <alignment vertical="center"/>
    </xf>
    <xf numFmtId="168" fontId="22" fillId="0" borderId="13" xfId="46" applyNumberFormat="1" applyFont="1" applyBorder="1" applyAlignment="1">
      <alignment vertical="center"/>
    </xf>
    <xf numFmtId="170" fontId="22" fillId="0" borderId="36" xfId="46" applyNumberFormat="1" applyFont="1" applyBorder="1" applyAlignment="1">
      <alignment vertical="center"/>
    </xf>
    <xf numFmtId="170" fontId="22" fillId="0" borderId="34" xfId="46" applyNumberFormat="1" applyFont="1" applyBorder="1" applyAlignment="1">
      <alignment vertical="center"/>
    </xf>
    <xf numFmtId="170" fontId="22" fillId="0" borderId="62" xfId="46" applyNumberFormat="1" applyFont="1" applyBorder="1" applyAlignment="1">
      <alignment vertical="center"/>
    </xf>
    <xf numFmtId="170" fontId="22" fillId="0" borderId="15" xfId="46" applyNumberFormat="1" applyFont="1" applyBorder="1" applyAlignment="1">
      <alignment vertical="center"/>
    </xf>
    <xf numFmtId="168" fontId="23" fillId="0" borderId="0" xfId="46" applyNumberFormat="1" applyFont="1" applyAlignment="1">
      <alignment vertical="center"/>
    </xf>
    <xf numFmtId="0" fontId="28" fillId="0" borderId="0" xfId="46" quotePrefix="1" applyFont="1" applyAlignment="1">
      <alignment horizontal="left" vertical="center"/>
    </xf>
    <xf numFmtId="0" fontId="17" fillId="0" borderId="34" xfId="46" applyFont="1" applyBorder="1" applyAlignment="1">
      <alignment horizontal="center" vertical="center"/>
    </xf>
    <xf numFmtId="166" fontId="23" fillId="0" borderId="0" xfId="46" applyNumberFormat="1" applyFont="1" applyAlignment="1">
      <alignment vertical="center"/>
    </xf>
    <xf numFmtId="0" fontId="23" fillId="0" borderId="0" xfId="46" quotePrefix="1" applyFont="1" applyAlignment="1">
      <alignment horizontal="left" vertical="center"/>
    </xf>
    <xf numFmtId="0" fontId="23" fillId="0" borderId="26" xfId="46" applyFont="1" applyFill="1" applyBorder="1" applyAlignment="1">
      <alignment vertical="center"/>
    </xf>
    <xf numFmtId="166" fontId="23" fillId="0" borderId="27" xfId="46" applyNumberFormat="1" applyFont="1" applyFill="1" applyBorder="1" applyAlignment="1">
      <alignment vertical="center"/>
    </xf>
    <xf numFmtId="166" fontId="23" fillId="0" borderId="22" xfId="46" applyNumberFormat="1" applyFont="1" applyFill="1" applyBorder="1" applyAlignment="1">
      <alignment vertical="center"/>
    </xf>
    <xf numFmtId="166" fontId="22" fillId="0" borderId="32" xfId="46" applyNumberFormat="1" applyFont="1" applyFill="1" applyBorder="1" applyAlignment="1">
      <alignment vertical="center"/>
    </xf>
    <xf numFmtId="194" fontId="23" fillId="0" borderId="29" xfId="46" quotePrefix="1" applyNumberFormat="1" applyFont="1" applyFill="1" applyBorder="1" applyAlignment="1">
      <alignment horizontal="right" vertical="center"/>
    </xf>
    <xf numFmtId="194" fontId="23" fillId="0" borderId="5" xfId="46" quotePrefix="1" applyNumberFormat="1" applyFont="1" applyFill="1" applyBorder="1" applyAlignment="1">
      <alignment horizontal="right" vertical="center"/>
    </xf>
    <xf numFmtId="194" fontId="22" fillId="0" borderId="31" xfId="46" quotePrefix="1" applyNumberFormat="1" applyFont="1" applyFill="1" applyBorder="1" applyAlignment="1">
      <alignment horizontal="right" vertical="center"/>
    </xf>
    <xf numFmtId="194" fontId="23" fillId="0" borderId="6" xfId="46" quotePrefix="1" applyNumberFormat="1" applyFont="1" applyFill="1" applyBorder="1" applyAlignment="1">
      <alignment horizontal="right" vertical="center"/>
    </xf>
    <xf numFmtId="194" fontId="23" fillId="0" borderId="31" xfId="46" quotePrefix="1" applyNumberFormat="1" applyFont="1" applyFill="1" applyBorder="1" applyAlignment="1">
      <alignment horizontal="right" vertical="center"/>
    </xf>
    <xf numFmtId="0" fontId="23" fillId="0" borderId="29" xfId="46" applyFont="1" applyFill="1" applyBorder="1" applyAlignment="1">
      <alignment vertical="center"/>
    </xf>
    <xf numFmtId="174" fontId="23" fillId="0" borderId="5" xfId="46" applyNumberFormat="1" applyFont="1" applyFill="1" applyBorder="1" applyAlignment="1">
      <alignment vertical="center"/>
    </xf>
    <xf numFmtId="166" fontId="22" fillId="0" borderId="31" xfId="46" applyNumberFormat="1" applyFont="1" applyFill="1" applyBorder="1" applyAlignment="1">
      <alignment vertical="center"/>
    </xf>
    <xf numFmtId="166" fontId="23" fillId="0" borderId="29" xfId="46" applyNumberFormat="1" applyFont="1" applyFill="1" applyBorder="1" applyAlignment="1">
      <alignment vertical="center"/>
    </xf>
    <xf numFmtId="194" fontId="23" fillId="0" borderId="27" xfId="46" quotePrefix="1" applyNumberFormat="1" applyFont="1" applyFill="1" applyBorder="1" applyAlignment="1">
      <alignment horizontal="right" vertical="center"/>
    </xf>
    <xf numFmtId="194" fontId="23" fillId="0" borderId="41" xfId="46" quotePrefix="1" applyNumberFormat="1" applyFont="1" applyFill="1" applyBorder="1" applyAlignment="1">
      <alignment horizontal="right" vertical="center"/>
    </xf>
    <xf numFmtId="166" fontId="26" fillId="0" borderId="5" xfId="46" applyNumberFormat="1" applyFont="1" applyFill="1" applyBorder="1" applyAlignment="1">
      <alignment vertical="center"/>
    </xf>
    <xf numFmtId="0" fontId="22" fillId="0" borderId="37" xfId="46" applyFont="1" applyFill="1" applyBorder="1" applyAlignment="1">
      <alignment horizontal="center" vertical="center"/>
    </xf>
    <xf numFmtId="170" fontId="22" fillId="0" borderId="13" xfId="46" applyNumberFormat="1" applyFont="1" applyFill="1" applyBorder="1" applyAlignment="1">
      <alignment vertical="center"/>
    </xf>
    <xf numFmtId="170" fontId="22" fillId="0" borderId="34" xfId="46" applyNumberFormat="1" applyFont="1" applyFill="1" applyBorder="1" applyAlignment="1">
      <alignment vertical="center"/>
    </xf>
    <xf numFmtId="170" fontId="22" fillId="0" borderId="39" xfId="46" applyNumberFormat="1" applyFont="1" applyFill="1" applyBorder="1" applyAlignment="1">
      <alignment vertical="center"/>
    </xf>
    <xf numFmtId="0" fontId="22" fillId="0" borderId="0" xfId="46" applyFont="1" applyAlignment="1">
      <alignment vertical="center"/>
    </xf>
    <xf numFmtId="0" fontId="25" fillId="0" borderId="0" xfId="46" applyFont="1" applyFill="1" applyAlignment="1">
      <alignment vertical="center"/>
    </xf>
    <xf numFmtId="0" fontId="17" fillId="3" borderId="29" xfId="46" applyFont="1" applyFill="1" applyBorder="1" applyAlignment="1">
      <alignment vertical="center"/>
    </xf>
    <xf numFmtId="174" fontId="17" fillId="3" borderId="5" xfId="46" applyNumberFormat="1" applyFont="1" applyFill="1" applyBorder="1" applyAlignment="1">
      <alignment vertical="center"/>
    </xf>
    <xf numFmtId="174" fontId="19" fillId="3" borderId="5" xfId="46" applyNumberFormat="1" applyFont="1" applyFill="1" applyBorder="1" applyAlignment="1">
      <alignment vertical="center"/>
    </xf>
    <xf numFmtId="174" fontId="19" fillId="3" borderId="31" xfId="46" applyNumberFormat="1" applyFont="1" applyFill="1" applyBorder="1" applyAlignment="1">
      <alignment vertical="center"/>
    </xf>
    <xf numFmtId="174" fontId="17" fillId="0" borderId="0" xfId="46" applyNumberFormat="1" applyFont="1" applyAlignment="1">
      <alignment vertical="center"/>
    </xf>
    <xf numFmtId="0" fontId="17" fillId="3" borderId="29" xfId="46" quotePrefix="1" applyFont="1" applyFill="1" applyBorder="1" applyAlignment="1">
      <alignment horizontal="left" vertical="center"/>
    </xf>
    <xf numFmtId="0" fontId="19" fillId="3" borderId="66" xfId="46" applyFont="1" applyFill="1" applyBorder="1" applyAlignment="1">
      <alignment horizontal="center" vertical="center"/>
    </xf>
    <xf numFmtId="174" fontId="19" fillId="3" borderId="67" xfId="46" applyNumberFormat="1" applyFont="1" applyFill="1" applyBorder="1" applyAlignment="1">
      <alignment vertical="center"/>
    </xf>
    <xf numFmtId="174" fontId="35" fillId="3" borderId="67" xfId="46" applyNumberFormat="1" applyFont="1" applyFill="1" applyBorder="1" applyAlignment="1">
      <alignment vertical="center"/>
    </xf>
    <xf numFmtId="174" fontId="19" fillId="3" borderId="68" xfId="46" applyNumberFormat="1" applyFont="1" applyFill="1" applyBorder="1" applyAlignment="1">
      <alignment vertical="center"/>
    </xf>
    <xf numFmtId="0" fontId="39" fillId="0" borderId="0" xfId="46" applyFont="1" applyAlignment="1">
      <alignment horizontal="left" vertical="center"/>
    </xf>
    <xf numFmtId="0" fontId="39" fillId="0" borderId="0" xfId="46" quotePrefix="1" applyFont="1" applyAlignment="1">
      <alignment horizontal="left" vertical="center"/>
    </xf>
    <xf numFmtId="181" fontId="22" fillId="0" borderId="29" xfId="46" applyNumberFormat="1" applyFont="1" applyBorder="1" applyAlignment="1">
      <alignment vertical="center"/>
    </xf>
    <xf numFmtId="181" fontId="17" fillId="0" borderId="5" xfId="46" applyNumberFormat="1" applyFont="1" applyBorder="1" applyAlignment="1">
      <alignment vertical="center"/>
    </xf>
    <xf numFmtId="181" fontId="17" fillId="0" borderId="41" xfId="46" applyNumberFormat="1" applyFont="1" applyBorder="1" applyAlignment="1">
      <alignment vertical="center"/>
    </xf>
    <xf numFmtId="181" fontId="17" fillId="0" borderId="31" xfId="46" applyNumberFormat="1" applyFont="1" applyBorder="1" applyAlignment="1">
      <alignment vertical="center"/>
    </xf>
    <xf numFmtId="181" fontId="22" fillId="0" borderId="41" xfId="46" applyNumberFormat="1" applyFont="1" applyBorder="1" applyAlignment="1">
      <alignment vertical="center"/>
    </xf>
    <xf numFmtId="181" fontId="23" fillId="0" borderId="5" xfId="46" applyNumberFormat="1" applyFont="1" applyBorder="1" applyAlignment="1">
      <alignment vertical="center"/>
    </xf>
    <xf numFmtId="181" fontId="23" fillId="0" borderId="31" xfId="46" applyNumberFormat="1" applyFont="1" applyBorder="1" applyAlignment="1">
      <alignment vertical="center"/>
    </xf>
    <xf numFmtId="16" fontId="22" fillId="0" borderId="26" xfId="46" quotePrefix="1" applyNumberFormat="1" applyFont="1" applyBorder="1" applyAlignment="1">
      <alignment horizontal="center" vertical="center"/>
    </xf>
    <xf numFmtId="181" fontId="35" fillId="0" borderId="41" xfId="46" applyNumberFormat="1" applyFont="1" applyBorder="1" applyAlignment="1">
      <alignment vertical="center"/>
    </xf>
    <xf numFmtId="181" fontId="22" fillId="0" borderId="41" xfId="46" applyNumberFormat="1" applyFont="1" applyFill="1" applyBorder="1" applyAlignment="1">
      <alignment vertical="center"/>
    </xf>
    <xf numFmtId="181" fontId="23" fillId="0" borderId="5" xfId="46" applyNumberFormat="1" applyFont="1" applyFill="1" applyBorder="1" applyAlignment="1">
      <alignment vertical="center"/>
    </xf>
    <xf numFmtId="181" fontId="23" fillId="0" borderId="31" xfId="46" applyNumberFormat="1" applyFont="1" applyFill="1" applyBorder="1" applyAlignment="1">
      <alignment vertical="center"/>
    </xf>
    <xf numFmtId="181" fontId="22" fillId="0" borderId="34" xfId="46" applyNumberFormat="1" applyFont="1" applyBorder="1" applyAlignment="1">
      <alignment vertical="center"/>
    </xf>
    <xf numFmtId="181" fontId="22" fillId="0" borderId="38" xfId="46" applyNumberFormat="1" applyFont="1" applyBorder="1" applyAlignment="1">
      <alignment vertical="center"/>
    </xf>
    <xf numFmtId="181" fontId="22" fillId="0" borderId="36" xfId="46" applyNumberFormat="1" applyFont="1" applyBorder="1" applyAlignment="1">
      <alignment vertical="center"/>
    </xf>
    <xf numFmtId="181" fontId="22" fillId="0" borderId="39" xfId="46" applyNumberFormat="1" applyFont="1" applyBorder="1" applyAlignment="1">
      <alignment vertical="center"/>
    </xf>
    <xf numFmtId="181" fontId="22" fillId="0" borderId="62" xfId="46" applyNumberFormat="1" applyFont="1" applyFill="1" applyBorder="1" applyAlignment="1">
      <alignment vertical="center"/>
    </xf>
    <xf numFmtId="181" fontId="22" fillId="0" borderId="34" xfId="46" applyNumberFormat="1" applyFont="1" applyFill="1" applyBorder="1" applyAlignment="1">
      <alignment vertical="center"/>
    </xf>
    <xf numFmtId="181" fontId="17" fillId="0" borderId="0" xfId="46" applyNumberFormat="1" applyFont="1" applyAlignment="1">
      <alignment vertical="center"/>
    </xf>
    <xf numFmtId="181" fontId="22" fillId="0" borderId="25" xfId="46" applyNumberFormat="1" applyFont="1" applyBorder="1" applyAlignment="1">
      <alignment vertical="center"/>
    </xf>
    <xf numFmtId="181" fontId="23" fillId="0" borderId="22" xfId="46" applyNumberFormat="1" applyFont="1" applyBorder="1" applyAlignment="1">
      <alignment vertical="center"/>
    </xf>
    <xf numFmtId="181" fontId="23" fillId="0" borderId="40" xfId="46" applyNumberFormat="1" applyFont="1" applyFill="1" applyBorder="1" applyAlignment="1">
      <alignment vertical="center"/>
    </xf>
    <xf numFmtId="181" fontId="23" fillId="0" borderId="32" xfId="46" applyNumberFormat="1" applyFont="1" applyFill="1" applyBorder="1" applyAlignment="1">
      <alignment vertical="center"/>
    </xf>
    <xf numFmtId="181" fontId="23" fillId="0" borderId="41" xfId="46" applyNumberFormat="1" applyFont="1" applyFill="1" applyBorder="1" applyAlignment="1">
      <alignment vertical="center"/>
    </xf>
    <xf numFmtId="0" fontId="17" fillId="0" borderId="0" xfId="46" quotePrefix="1" applyFont="1" applyAlignment="1">
      <alignment vertical="center"/>
    </xf>
    <xf numFmtId="181" fontId="35" fillId="0" borderId="29" xfId="46" applyNumberFormat="1" applyFont="1" applyBorder="1" applyAlignment="1">
      <alignment vertical="center"/>
    </xf>
    <xf numFmtId="181" fontId="22" fillId="0" borderId="33" xfId="46" applyNumberFormat="1" applyFont="1" applyBorder="1" applyAlignment="1">
      <alignment vertical="center"/>
    </xf>
    <xf numFmtId="181" fontId="23" fillId="0" borderId="35" xfId="46" applyNumberFormat="1" applyFont="1" applyFill="1" applyBorder="1" applyAlignment="1">
      <alignment vertical="center"/>
    </xf>
    <xf numFmtId="181" fontId="23" fillId="0" borderId="30" xfId="46" applyNumberFormat="1" applyFont="1" applyFill="1" applyBorder="1" applyAlignment="1">
      <alignment vertical="center"/>
    </xf>
    <xf numFmtId="181" fontId="22" fillId="0" borderId="62" xfId="46" applyNumberFormat="1" applyFont="1" applyBorder="1" applyAlignment="1">
      <alignment vertical="center"/>
    </xf>
    <xf numFmtId="181" fontId="23" fillId="0" borderId="41" xfId="46" applyNumberFormat="1" applyFont="1" applyBorder="1" applyAlignment="1">
      <alignment vertical="center"/>
    </xf>
    <xf numFmtId="181" fontId="23" fillId="0" borderId="40" xfId="46" applyNumberFormat="1" applyFont="1" applyBorder="1" applyAlignment="1">
      <alignment vertical="center"/>
    </xf>
    <xf numFmtId="181" fontId="23" fillId="0" borderId="32" xfId="46" applyNumberFormat="1" applyFont="1" applyBorder="1" applyAlignment="1">
      <alignment vertical="center"/>
    </xf>
    <xf numFmtId="181" fontId="22" fillId="0" borderId="27" xfId="46" applyNumberFormat="1" applyFont="1" applyBorder="1" applyAlignment="1">
      <alignment vertical="center"/>
    </xf>
    <xf numFmtId="181" fontId="22" fillId="0" borderId="17" xfId="46" applyNumberFormat="1" applyFont="1" applyBorder="1" applyAlignment="1">
      <alignment vertical="center"/>
    </xf>
    <xf numFmtId="181" fontId="23" fillId="0" borderId="18" xfId="46" applyNumberFormat="1" applyFont="1" applyBorder="1" applyAlignment="1">
      <alignment vertical="center"/>
    </xf>
    <xf numFmtId="181" fontId="23" fillId="0" borderId="30" xfId="46" applyNumberFormat="1" applyFont="1" applyBorder="1" applyAlignment="1">
      <alignment vertical="center"/>
    </xf>
    <xf numFmtId="181" fontId="23" fillId="0" borderId="35" xfId="46" applyNumberFormat="1" applyFont="1" applyBorder="1" applyAlignment="1">
      <alignment vertical="center"/>
    </xf>
    <xf numFmtId="0" fontId="17" fillId="0" borderId="0" xfId="46" applyFont="1" applyBorder="1" applyAlignment="1">
      <alignment vertical="center"/>
    </xf>
    <xf numFmtId="0" fontId="17" fillId="0" borderId="0" xfId="46" quotePrefix="1" applyFont="1" applyAlignment="1">
      <alignment horizontal="left" vertical="center"/>
    </xf>
    <xf numFmtId="166" fontId="17" fillId="0" borderId="5" xfId="0" applyNumberFormat="1" applyFont="1" applyBorder="1" applyAlignment="1">
      <alignment horizontal="center"/>
    </xf>
    <xf numFmtId="166" fontId="17" fillId="0" borderId="41" xfId="0" applyNumberFormat="1" applyFont="1" applyFill="1" applyBorder="1" applyAlignment="1">
      <alignment horizontal="center"/>
    </xf>
    <xf numFmtId="0" fontId="22" fillId="0" borderId="4" xfId="46" applyFont="1" applyBorder="1" applyAlignment="1">
      <alignment horizontal="center" vertical="center"/>
    </xf>
    <xf numFmtId="0" fontId="22" fillId="0" borderId="11" xfId="46" applyFont="1" applyBorder="1" applyAlignment="1">
      <alignment horizontal="center" vertical="center"/>
    </xf>
    <xf numFmtId="0" fontId="22" fillId="0" borderId="4" xfId="46" applyFont="1" applyBorder="1" applyAlignment="1">
      <alignment horizontal="center" vertical="center" wrapText="1"/>
    </xf>
    <xf numFmtId="0" fontId="22" fillId="0" borderId="56" xfId="46" applyFont="1" applyBorder="1" applyAlignment="1">
      <alignment horizontal="center" vertical="center"/>
    </xf>
    <xf numFmtId="0" fontId="22" fillId="0" borderId="11" xfId="46" applyFont="1" applyBorder="1" applyAlignment="1">
      <alignment horizontal="centerContinuous" vertical="center"/>
    </xf>
    <xf numFmtId="0" fontId="22" fillId="0" borderId="1" xfId="46" applyFont="1" applyBorder="1" applyAlignment="1">
      <alignment horizontal="center" vertical="center"/>
    </xf>
    <xf numFmtId="0" fontId="22" fillId="0" borderId="3" xfId="46" applyFont="1" applyBorder="1" applyAlignment="1">
      <alignment horizontal="center" vertical="center"/>
    </xf>
    <xf numFmtId="0" fontId="22" fillId="0" borderId="10" xfId="46" applyFont="1" applyBorder="1" applyAlignment="1">
      <alignment horizontal="centerContinuous" vertical="center"/>
    </xf>
    <xf numFmtId="0" fontId="22" fillId="0" borderId="55" xfId="46" applyFont="1" applyBorder="1" applyAlignment="1">
      <alignment horizontal="centerContinuous" vertical="center"/>
    </xf>
    <xf numFmtId="0" fontId="22" fillId="0" borderId="9" xfId="46" applyFont="1" applyBorder="1" applyAlignment="1">
      <alignment horizontal="centerContinuous" vertical="center"/>
    </xf>
    <xf numFmtId="0" fontId="22" fillId="0" borderId="7" xfId="46" applyFont="1" applyBorder="1" applyAlignment="1">
      <alignment horizontal="centerContinuous" vertical="center"/>
    </xf>
    <xf numFmtId="0" fontId="22" fillId="0" borderId="57" xfId="46" applyFont="1" applyBorder="1" applyAlignment="1">
      <alignment horizontal="centerContinuous" vertical="center"/>
    </xf>
    <xf numFmtId="0" fontId="22" fillId="0" borderId="8" xfId="46" applyFont="1" applyBorder="1" applyAlignment="1">
      <alignment horizontal="center" vertical="center"/>
    </xf>
    <xf numFmtId="170" fontId="23" fillId="0" borderId="1" xfId="46" applyNumberFormat="1" applyFont="1" applyBorder="1" applyAlignment="1">
      <alignment horizontal="right" vertical="center"/>
    </xf>
    <xf numFmtId="170" fontId="23" fillId="0" borderId="56" xfId="46" applyNumberFormat="1" applyFont="1" applyBorder="1" applyAlignment="1">
      <alignment horizontal="right" vertical="center"/>
    </xf>
    <xf numFmtId="0" fontId="22" fillId="0" borderId="6" xfId="46" applyFont="1" applyBorder="1" applyAlignment="1">
      <alignment horizontal="center" vertical="center"/>
    </xf>
    <xf numFmtId="170" fontId="23" fillId="0" borderId="5" xfId="46" applyNumberFormat="1" applyFont="1" applyBorder="1" applyAlignment="1">
      <alignment horizontal="right" vertical="center"/>
    </xf>
    <xf numFmtId="170" fontId="23" fillId="0" borderId="41" xfId="46" applyNumberFormat="1" applyFont="1" applyBorder="1" applyAlignment="1">
      <alignment horizontal="right" vertical="center"/>
    </xf>
    <xf numFmtId="170" fontId="23" fillId="0" borderId="3" xfId="46" applyNumberFormat="1" applyFont="1" applyBorder="1" applyAlignment="1">
      <alignment horizontal="right" vertical="center"/>
    </xf>
    <xf numFmtId="170" fontId="22" fillId="0" borderId="11" xfId="46" applyNumberFormat="1" applyFont="1" applyBorder="1" applyAlignment="1">
      <alignment horizontal="right" vertical="center"/>
    </xf>
    <xf numFmtId="170" fontId="22" fillId="0" borderId="3" xfId="46" applyNumberFormat="1" applyFont="1" applyBorder="1" applyAlignment="1">
      <alignment horizontal="right" vertical="center"/>
    </xf>
    <xf numFmtId="170" fontId="23" fillId="0" borderId="5" xfId="46" applyNumberFormat="1" applyFont="1" applyBorder="1" applyAlignment="1">
      <alignment horizontal="left" vertical="center"/>
    </xf>
    <xf numFmtId="0" fontId="26" fillId="0" borderId="0" xfId="205" quotePrefix="1" applyAlignment="1">
      <alignment horizontal="center" vertical="center" textRotation="180"/>
    </xf>
    <xf numFmtId="0" fontId="22" fillId="0" borderId="0" xfId="205" applyFont="1" applyAlignment="1">
      <alignment horizontal="center" vertical="center" textRotation="180"/>
    </xf>
    <xf numFmtId="0" fontId="23" fillId="0" borderId="0" xfId="205" quotePrefix="1" applyFont="1" applyAlignment="1">
      <alignment horizontal="center" vertical="center" textRotation="180"/>
    </xf>
    <xf numFmtId="0" fontId="35" fillId="0" borderId="0" xfId="205" applyFont="1" applyAlignment="1">
      <alignment horizontal="center" vertical="center" textRotation="180"/>
    </xf>
    <xf numFmtId="0" fontId="22" fillId="0" borderId="9" xfId="205" applyFont="1" applyBorder="1" applyAlignment="1">
      <alignment horizontal="centerContinuous" vertical="center"/>
    </xf>
    <xf numFmtId="0" fontId="22" fillId="0" borderId="10" xfId="205" applyFont="1" applyBorder="1" applyAlignment="1">
      <alignment horizontal="centerContinuous" vertical="center"/>
    </xf>
    <xf numFmtId="0" fontId="22" fillId="0" borderId="55" xfId="205" applyFont="1" applyBorder="1" applyAlignment="1">
      <alignment horizontal="centerContinuous" vertical="center"/>
    </xf>
    <xf numFmtId="0" fontId="22" fillId="0" borderId="56" xfId="205" applyFont="1" applyBorder="1" applyAlignment="1">
      <alignment horizontal="centerContinuous" vertical="center"/>
    </xf>
    <xf numFmtId="0" fontId="23" fillId="0" borderId="0" xfId="205" applyFont="1" applyAlignment="1">
      <alignment horizontal="center" vertical="center" textRotation="180"/>
    </xf>
    <xf numFmtId="0" fontId="35" fillId="0" borderId="11" xfId="205" applyFont="1" applyBorder="1" applyAlignment="1">
      <alignment horizontal="center" vertical="center" wrapText="1"/>
    </xf>
    <xf numFmtId="0" fontId="35" fillId="0" borderId="11" xfId="205" applyFont="1" applyBorder="1" applyAlignment="1">
      <alignment horizontal="center" vertical="center"/>
    </xf>
    <xf numFmtId="0" fontId="35" fillId="0" borderId="55" xfId="205" applyFont="1" applyBorder="1" applyAlignment="1">
      <alignment horizontal="center" vertical="center" wrapText="1"/>
    </xf>
    <xf numFmtId="0" fontId="22" fillId="0" borderId="5" xfId="205" applyFont="1" applyBorder="1" applyAlignment="1">
      <alignment horizontal="center" vertical="center"/>
    </xf>
    <xf numFmtId="0" fontId="26" fillId="0" borderId="0" xfId="205" applyAlignment="1">
      <alignment horizontal="center" vertical="center" textRotation="180"/>
    </xf>
    <xf numFmtId="0" fontId="19" fillId="0" borderId="0" xfId="205" applyFont="1" applyAlignment="1">
      <alignment horizontal="center" vertical="center" textRotation="180"/>
    </xf>
    <xf numFmtId="0" fontId="17" fillId="0" borderId="0" xfId="205" quotePrefix="1" applyFont="1" applyAlignment="1">
      <alignment horizontal="center" vertical="center" textRotation="180"/>
    </xf>
    <xf numFmtId="0" fontId="22" fillId="0" borderId="57" xfId="205" applyFont="1" applyBorder="1" applyAlignment="1">
      <alignment horizontal="centerContinuous" vertical="center"/>
    </xf>
    <xf numFmtId="0" fontId="22" fillId="0" borderId="55" xfId="46" applyFont="1" applyBorder="1" applyAlignment="1">
      <alignment horizontal="center" vertical="center" wrapText="1"/>
    </xf>
    <xf numFmtId="0" fontId="22" fillId="0" borderId="55" xfId="46" applyFont="1" applyBorder="1" applyAlignment="1">
      <alignment horizontal="center" vertical="center"/>
    </xf>
    <xf numFmtId="0" fontId="36" fillId="0" borderId="0" xfId="46" applyFont="1"/>
    <xf numFmtId="0" fontId="19" fillId="0" borderId="4" xfId="46" applyFont="1" applyBorder="1" applyAlignment="1">
      <alignment horizontal="center" vertical="center"/>
    </xf>
    <xf numFmtId="0" fontId="19" fillId="0" borderId="57" xfId="46" applyFont="1" applyBorder="1" applyAlignment="1">
      <alignment horizontal="center" vertical="center"/>
    </xf>
    <xf numFmtId="3" fontId="17" fillId="0" borderId="6" xfId="46" applyNumberFormat="1" applyFont="1" applyBorder="1" applyAlignment="1">
      <alignment horizontal="center" vertical="center"/>
    </xf>
    <xf numFmtId="3" fontId="17" fillId="0" borderId="5" xfId="46" applyNumberFormat="1" applyFont="1" applyBorder="1" applyAlignment="1">
      <alignment horizontal="center" vertical="center"/>
    </xf>
    <xf numFmtId="3" fontId="17" fillId="0" borderId="0" xfId="46" applyNumberFormat="1" applyFont="1" applyAlignment="1">
      <alignment horizontal="center" vertical="center"/>
    </xf>
    <xf numFmtId="179" fontId="17" fillId="0" borderId="6" xfId="46" applyNumberFormat="1" applyFont="1" applyBorder="1" applyAlignment="1">
      <alignment horizontal="center" vertical="center"/>
    </xf>
    <xf numFmtId="179" fontId="17" fillId="0" borderId="5" xfId="46" applyNumberFormat="1" applyFont="1" applyBorder="1" applyAlignment="1">
      <alignment horizontal="center" vertical="center"/>
    </xf>
    <xf numFmtId="0" fontId="19" fillId="0" borderId="6" xfId="46" applyFont="1" applyBorder="1" applyAlignment="1">
      <alignment horizontal="center" vertical="center"/>
    </xf>
    <xf numFmtId="0" fontId="19" fillId="0" borderId="5" xfId="46" applyFont="1" applyBorder="1" applyAlignment="1">
      <alignment horizontal="center" vertical="center"/>
    </xf>
    <xf numFmtId="3" fontId="17" fillId="0" borderId="3" xfId="46" applyNumberFormat="1" applyFont="1" applyBorder="1" applyAlignment="1">
      <alignment horizontal="center" vertical="center"/>
    </xf>
    <xf numFmtId="179" fontId="17" fillId="0" borderId="3" xfId="46" applyNumberFormat="1" applyFont="1" applyBorder="1" applyAlignment="1">
      <alignment horizontal="center" vertical="center"/>
    </xf>
    <xf numFmtId="0" fontId="22" fillId="0" borderId="9" xfId="46" applyFont="1" applyBorder="1" applyAlignment="1">
      <alignment horizontal="center" vertical="center"/>
    </xf>
    <xf numFmtId="0" fontId="22" fillId="0" borderId="57" xfId="46" applyFont="1" applyBorder="1" applyAlignment="1">
      <alignment horizontal="center" vertical="center"/>
    </xf>
    <xf numFmtId="179" fontId="26" fillId="0" borderId="0" xfId="46" applyNumberFormat="1" applyAlignment="1">
      <alignment horizontal="right" vertical="center"/>
    </xf>
    <xf numFmtId="166" fontId="17" fillId="0" borderId="0" xfId="46" applyNumberFormat="1" applyFont="1"/>
    <xf numFmtId="0" fontId="22" fillId="0" borderId="56" xfId="46" applyFont="1" applyBorder="1" applyAlignment="1">
      <alignment vertical="center"/>
    </xf>
    <xf numFmtId="0" fontId="17" fillId="0" borderId="0" xfId="531" applyFont="1"/>
    <xf numFmtId="0" fontId="26" fillId="0" borderId="0" xfId="203" applyFont="1" applyAlignment="1">
      <alignment horizontal="left"/>
    </xf>
    <xf numFmtId="0" fontId="19" fillId="0" borderId="0" xfId="203" applyFont="1" applyAlignment="1">
      <alignment horizontal="left"/>
    </xf>
    <xf numFmtId="0" fontId="19" fillId="0" borderId="0" xfId="203" applyFont="1"/>
    <xf numFmtId="0" fontId="17" fillId="0" borderId="0" xfId="203" applyFont="1"/>
    <xf numFmtId="257" fontId="23" fillId="0" borderId="163" xfId="10" applyNumberFormat="1" applyFont="1" applyBorder="1"/>
    <xf numFmtId="257" fontId="23" fillId="0" borderId="164" xfId="10" applyNumberFormat="1" applyFont="1" applyBorder="1"/>
    <xf numFmtId="0" fontId="26" fillId="0" borderId="0" xfId="203" applyFont="1"/>
    <xf numFmtId="0" fontId="19" fillId="0" borderId="0" xfId="532" applyFont="1" applyAlignment="1">
      <alignment vertical="center"/>
    </xf>
    <xf numFmtId="0" fontId="19" fillId="0" borderId="0" xfId="532" applyFont="1"/>
    <xf numFmtId="0" fontId="17" fillId="0" borderId="0" xfId="532" applyFont="1"/>
    <xf numFmtId="0" fontId="26" fillId="0" borderId="7" xfId="532" applyFont="1" applyBorder="1" applyAlignment="1">
      <alignment horizontal="center"/>
    </xf>
    <xf numFmtId="258" fontId="26" fillId="0" borderId="158" xfId="532" applyNumberFormat="1" applyFont="1" applyBorder="1" applyAlignment="1">
      <alignment horizontal="center"/>
    </xf>
    <xf numFmtId="0" fontId="26" fillId="0" borderId="166" xfId="532" applyFont="1" applyBorder="1" applyAlignment="1">
      <alignment horizontal="center"/>
    </xf>
    <xf numFmtId="41" fontId="26" fillId="0" borderId="6" xfId="532" applyNumberFormat="1" applyFont="1" applyBorder="1"/>
    <xf numFmtId="41" fontId="25" fillId="0" borderId="164" xfId="532" applyNumberFormat="1" applyFont="1" applyBorder="1"/>
    <xf numFmtId="41" fontId="25" fillId="0" borderId="0" xfId="533" applyNumberFormat="1" applyFont="1"/>
    <xf numFmtId="41" fontId="25" fillId="0" borderId="163" xfId="532" applyNumberFormat="1" applyFont="1" applyBorder="1"/>
    <xf numFmtId="41" fontId="25" fillId="0" borderId="163" xfId="533" applyNumberFormat="1" applyFont="1" applyBorder="1"/>
    <xf numFmtId="41" fontId="25" fillId="0" borderId="171" xfId="532" applyNumberFormat="1" applyFont="1" applyBorder="1"/>
    <xf numFmtId="41" fontId="25" fillId="0" borderId="0" xfId="532" applyNumberFormat="1" applyFont="1" applyAlignment="1">
      <alignment horizontal="right"/>
    </xf>
    <xf numFmtId="41" fontId="25" fillId="0" borderId="160" xfId="532" applyNumberFormat="1" applyFont="1" applyBorder="1"/>
    <xf numFmtId="41" fontId="25" fillId="0" borderId="0" xfId="532" applyNumberFormat="1" applyFont="1"/>
    <xf numFmtId="41" fontId="25" fillId="0" borderId="160" xfId="533" applyNumberFormat="1" applyFont="1" applyBorder="1"/>
    <xf numFmtId="41" fontId="25" fillId="0" borderId="41" xfId="533" applyNumberFormat="1" applyFont="1" applyBorder="1"/>
    <xf numFmtId="41" fontId="26" fillId="0" borderId="9" xfId="532" applyNumberFormat="1" applyFont="1" applyBorder="1"/>
    <xf numFmtId="41" fontId="25" fillId="0" borderId="167" xfId="532" applyNumberFormat="1" applyFont="1" applyBorder="1"/>
    <xf numFmtId="41" fontId="25" fillId="0" borderId="158" xfId="532" applyNumberFormat="1" applyFont="1" applyBorder="1"/>
    <xf numFmtId="41" fontId="25" fillId="0" borderId="159" xfId="532" applyNumberFormat="1" applyFont="1" applyBorder="1"/>
    <xf numFmtId="41" fontId="26" fillId="0" borderId="5" xfId="532" applyNumberFormat="1" applyFont="1" applyBorder="1"/>
    <xf numFmtId="41" fontId="25" fillId="0" borderId="6" xfId="532" applyNumberFormat="1" applyFont="1" applyBorder="1"/>
    <xf numFmtId="41" fontId="25" fillId="0" borderId="41" xfId="532" applyNumberFormat="1" applyFont="1" applyBorder="1"/>
    <xf numFmtId="41" fontId="25" fillId="0" borderId="161" xfId="532" applyNumberFormat="1" applyFont="1" applyBorder="1"/>
    <xf numFmtId="41" fontId="25" fillId="0" borderId="56" xfId="532" applyNumberFormat="1" applyFont="1" applyBorder="1"/>
    <xf numFmtId="41" fontId="25" fillId="0" borderId="172" xfId="532" applyNumberFormat="1" applyFont="1" applyBorder="1"/>
    <xf numFmtId="41" fontId="26" fillId="0" borderId="11" xfId="532" applyNumberFormat="1" applyFont="1" applyBorder="1"/>
    <xf numFmtId="41" fontId="25" fillId="0" borderId="10" xfId="533" applyNumberFormat="1" applyFont="1" applyBorder="1"/>
    <xf numFmtId="41" fontId="25" fillId="0" borderId="158" xfId="533" applyNumberFormat="1" applyFont="1" applyBorder="1"/>
    <xf numFmtId="41" fontId="25" fillId="0" borderId="55" xfId="533" applyNumberFormat="1" applyFont="1" applyBorder="1"/>
    <xf numFmtId="41" fontId="25" fillId="0" borderId="167" xfId="533" applyNumberFormat="1" applyFont="1" applyBorder="1"/>
    <xf numFmtId="41" fontId="25" fillId="0" borderId="55" xfId="532" applyNumberFormat="1" applyFont="1" applyBorder="1"/>
    <xf numFmtId="41" fontId="25" fillId="0" borderId="10" xfId="532" applyNumberFormat="1" applyFont="1" applyBorder="1"/>
    <xf numFmtId="41" fontId="25" fillId="0" borderId="173" xfId="532" applyNumberFormat="1" applyFont="1" applyBorder="1"/>
    <xf numFmtId="41" fontId="25" fillId="0" borderId="9" xfId="532" applyNumberFormat="1" applyFont="1" applyBorder="1"/>
    <xf numFmtId="41" fontId="26" fillId="0" borderId="1" xfId="532" applyNumberFormat="1" applyFont="1" applyBorder="1"/>
    <xf numFmtId="0" fontId="26" fillId="0" borderId="0" xfId="533" applyFont="1"/>
    <xf numFmtId="0" fontId="194" fillId="0" borderId="0" xfId="0" applyFont="1"/>
    <xf numFmtId="0" fontId="19" fillId="0" borderId="0" xfId="535" quotePrefix="1" applyFont="1" applyAlignment="1">
      <alignment horizontal="left"/>
    </xf>
    <xf numFmtId="0" fontId="19" fillId="0" borderId="0" xfId="535" applyFont="1" applyAlignment="1">
      <alignment horizontal="center"/>
    </xf>
    <xf numFmtId="0" fontId="19" fillId="0" borderId="0" xfId="535" applyFont="1"/>
    <xf numFmtId="0" fontId="17" fillId="0" borderId="0" xfId="535" applyFont="1"/>
    <xf numFmtId="0" fontId="17" fillId="0" borderId="0" xfId="535" applyFont="1" applyAlignment="1">
      <alignment horizontal="center"/>
    </xf>
    <xf numFmtId="0" fontId="26" fillId="0" borderId="0" xfId="535" applyFont="1"/>
    <xf numFmtId="0" fontId="26" fillId="0" borderId="0" xfId="535" applyFont="1" applyAlignment="1">
      <alignment horizontal="center"/>
    </xf>
    <xf numFmtId="257" fontId="23" fillId="0" borderId="163" xfId="535" applyNumberFormat="1" applyFont="1" applyBorder="1"/>
    <xf numFmtId="257" fontId="23" fillId="0" borderId="164" xfId="535" applyNumberFormat="1" applyFont="1" applyBorder="1"/>
    <xf numFmtId="0" fontId="19" fillId="0" borderId="0" xfId="536" applyFont="1"/>
    <xf numFmtId="0" fontId="19" fillId="0" borderId="0" xfId="536" applyFont="1" applyAlignment="1">
      <alignment horizontal="center"/>
    </xf>
    <xf numFmtId="0" fontId="21" fillId="0" borderId="0" xfId="536" applyFont="1"/>
    <xf numFmtId="0" fontId="17" fillId="0" borderId="0" xfId="536" applyFont="1"/>
    <xf numFmtId="0" fontId="17" fillId="0" borderId="0" xfId="536" applyFont="1" applyAlignment="1">
      <alignment horizontal="center"/>
    </xf>
    <xf numFmtId="0" fontId="23" fillId="0" borderId="0" xfId="536" applyFont="1"/>
    <xf numFmtId="0" fontId="22" fillId="0" borderId="0" xfId="536" applyFont="1"/>
    <xf numFmtId="0" fontId="35" fillId="0" borderId="0" xfId="536" applyFont="1"/>
    <xf numFmtId="0" fontId="22" fillId="0" borderId="0" xfId="536" applyFont="1" applyAlignment="1">
      <alignment horizontal="center"/>
    </xf>
    <xf numFmtId="174" fontId="35" fillId="0" borderId="0" xfId="536" applyNumberFormat="1" applyFont="1" applyAlignment="1">
      <alignment horizontal="right"/>
    </xf>
    <xf numFmtId="0" fontId="26" fillId="0" borderId="0" xfId="536" applyFont="1"/>
    <xf numFmtId="174" fontId="26" fillId="0" borderId="0" xfId="536" applyNumberFormat="1" applyFont="1" applyAlignment="1">
      <alignment horizontal="center"/>
    </xf>
    <xf numFmtId="0" fontId="26" fillId="0" borderId="0" xfId="536" applyFont="1" applyAlignment="1">
      <alignment horizontal="center"/>
    </xf>
    <xf numFmtId="0" fontId="19" fillId="0" borderId="0" xfId="581" applyFont="1" applyAlignment="1">
      <alignment vertical="center"/>
    </xf>
    <xf numFmtId="0" fontId="23" fillId="0" borderId="0" xfId="582" applyFont="1"/>
    <xf numFmtId="0" fontId="23" fillId="0" borderId="0" xfId="582" applyFont="1" applyAlignment="1">
      <alignment wrapText="1"/>
    </xf>
    <xf numFmtId="0" fontId="22" fillId="0" borderId="11" xfId="581" applyFont="1" applyBorder="1" applyAlignment="1">
      <alignment horizontal="center" wrapText="1"/>
    </xf>
    <xf numFmtId="0" fontId="170" fillId="0" borderId="0" xfId="58" applyFont="1"/>
    <xf numFmtId="0" fontId="35" fillId="0" borderId="0" xfId="58" applyFont="1"/>
    <xf numFmtId="0" fontId="62" fillId="0" borderId="0" xfId="583" applyFont="1"/>
    <xf numFmtId="0" fontId="174" fillId="0" borderId="0" xfId="583" applyFont="1"/>
    <xf numFmtId="259" fontId="26" fillId="0" borderId="0" xfId="58" applyNumberFormat="1" applyFont="1"/>
    <xf numFmtId="0" fontId="19" fillId="0" borderId="4" xfId="583" applyFont="1" applyBorder="1" applyAlignment="1">
      <alignment vertical="center"/>
    </xf>
    <xf numFmtId="0" fontId="19" fillId="0" borderId="0" xfId="583" applyFont="1" applyAlignment="1">
      <alignment horizontal="left" vertical="center"/>
    </xf>
    <xf numFmtId="0" fontId="22" fillId="0" borderId="0" xfId="583" applyFont="1" applyAlignment="1">
      <alignment vertical="center"/>
    </xf>
    <xf numFmtId="0" fontId="22" fillId="0" borderId="0" xfId="583" applyFont="1" applyAlignment="1">
      <alignment horizontal="center" vertical="center"/>
    </xf>
    <xf numFmtId="0" fontId="22" fillId="0" borderId="0" xfId="583" applyFont="1" applyAlignment="1">
      <alignment horizontal="center" vertical="center" wrapText="1"/>
    </xf>
    <xf numFmtId="0" fontId="35" fillId="0" borderId="11" xfId="583" applyFont="1" applyBorder="1" applyAlignment="1">
      <alignment vertical="center"/>
    </xf>
    <xf numFmtId="41" fontId="26" fillId="0" borderId="0" xfId="583" applyNumberFormat="1" applyFont="1" applyAlignment="1">
      <alignment vertical="center"/>
    </xf>
    <xf numFmtId="0" fontId="23" fillId="0" borderId="0" xfId="583" applyFont="1" applyAlignment="1">
      <alignment vertical="center"/>
    </xf>
    <xf numFmtId="259" fontId="26" fillId="0" borderId="55" xfId="583" applyNumberFormat="1" applyFont="1" applyBorder="1" applyAlignment="1">
      <alignment horizontal="right" vertical="center"/>
    </xf>
    <xf numFmtId="0" fontId="18" fillId="0" borderId="5" xfId="58" applyFont="1" applyBorder="1" applyAlignment="1">
      <alignment horizontal="center" vertical="center"/>
    </xf>
    <xf numFmtId="0" fontId="18" fillId="0" borderId="167" xfId="58" applyFont="1" applyBorder="1" applyAlignment="1">
      <alignment horizontal="centerContinuous" vertical="center"/>
    </xf>
    <xf numFmtId="0" fontId="18" fillId="0" borderId="159" xfId="58" applyFont="1" applyBorder="1" applyAlignment="1">
      <alignment horizontal="centerContinuous" vertical="center"/>
    </xf>
    <xf numFmtId="0" fontId="18" fillId="0" borderId="55" xfId="58" applyFont="1" applyBorder="1" applyAlignment="1">
      <alignment horizontal="centerContinuous" vertical="center"/>
    </xf>
    <xf numFmtId="0" fontId="18" fillId="0" borderId="10" xfId="58" applyFont="1" applyBorder="1" applyAlignment="1">
      <alignment horizontal="centerContinuous" vertical="center"/>
    </xf>
    <xf numFmtId="0" fontId="18" fillId="0" borderId="6" xfId="58" applyFont="1" applyBorder="1" applyAlignment="1">
      <alignment vertical="center"/>
    </xf>
    <xf numFmtId="0" fontId="19" fillId="0" borderId="0" xfId="49" applyFont="1" applyAlignment="1">
      <alignment vertical="center"/>
    </xf>
    <xf numFmtId="0" fontId="17" fillId="0" borderId="0" xfId="49" applyFont="1" applyAlignment="1">
      <alignment vertical="center"/>
    </xf>
    <xf numFmtId="0" fontId="22" fillId="0" borderId="0" xfId="10" applyFont="1" applyAlignment="1">
      <alignment horizontal="left" vertical="center"/>
    </xf>
    <xf numFmtId="0" fontId="35" fillId="0" borderId="0" xfId="10" applyFont="1" applyAlignment="1">
      <alignment vertical="center"/>
    </xf>
    <xf numFmtId="0" fontId="23" fillId="0" borderId="0" xfId="10" applyFont="1" applyAlignment="1">
      <alignment horizontal="center"/>
    </xf>
    <xf numFmtId="0" fontId="23" fillId="0" borderId="0" xfId="10" applyFont="1" applyAlignment="1">
      <alignment horizontal="left"/>
    </xf>
    <xf numFmtId="0" fontId="23" fillId="0" borderId="0" xfId="10" applyFont="1" applyAlignment="1">
      <alignment horizontal="centerContinuous"/>
    </xf>
    <xf numFmtId="257" fontId="23" fillId="0" borderId="6" xfId="10" applyNumberFormat="1" applyFont="1" applyBorder="1"/>
    <xf numFmtId="0" fontId="23" fillId="2" borderId="0" xfId="10" applyFont="1" applyFill="1" applyAlignment="1">
      <alignment horizontal="left"/>
    </xf>
    <xf numFmtId="257" fontId="22" fillId="0" borderId="6" xfId="10" applyNumberFormat="1" applyFont="1" applyBorder="1"/>
    <xf numFmtId="257" fontId="22" fillId="0" borderId="163" xfId="535" applyNumberFormat="1" applyFont="1" applyBorder="1"/>
    <xf numFmtId="0" fontId="22" fillId="0" borderId="0" xfId="10" applyFont="1" applyAlignment="1">
      <alignment horizontal="left"/>
    </xf>
    <xf numFmtId="0" fontId="22" fillId="0" borderId="0" xfId="10" applyFont="1" applyAlignment="1">
      <alignment horizontal="centerContinuous"/>
    </xf>
    <xf numFmtId="0" fontId="23" fillId="0" borderId="6" xfId="10" applyFont="1" applyBorder="1"/>
    <xf numFmtId="0" fontId="22" fillId="0" borderId="0" xfId="10" applyFont="1" applyAlignment="1">
      <alignment horizontal="center"/>
    </xf>
    <xf numFmtId="0" fontId="23" fillId="0" borderId="7" xfId="10" applyFont="1" applyBorder="1"/>
    <xf numFmtId="257" fontId="23" fillId="0" borderId="191" xfId="10" applyNumberFormat="1" applyFont="1" applyBorder="1"/>
    <xf numFmtId="257" fontId="23" fillId="0" borderId="57" xfId="10" applyNumberFormat="1" applyFont="1" applyBorder="1"/>
    <xf numFmtId="0" fontId="23" fillId="0" borderId="10" xfId="10" applyFont="1" applyBorder="1"/>
    <xf numFmtId="166" fontId="25" fillId="0" borderId="0" xfId="10" applyNumberFormat="1" applyFont="1" applyAlignment="1">
      <alignment horizontal="center"/>
    </xf>
    <xf numFmtId="199" fontId="176" fillId="0" borderId="198" xfId="10" applyNumberFormat="1" applyFont="1" applyBorder="1" applyAlignment="1">
      <alignment horizontal="left" vertical="center"/>
    </xf>
    <xf numFmtId="199" fontId="176" fillId="0" borderId="199" xfId="10" applyNumberFormat="1" applyFont="1" applyBorder="1" applyAlignment="1">
      <alignment horizontal="left" vertical="center"/>
    </xf>
    <xf numFmtId="199" fontId="176" fillId="0" borderId="200" xfId="10" applyNumberFormat="1" applyFont="1" applyBorder="1" applyAlignment="1">
      <alignment horizontal="left" vertical="center"/>
    </xf>
    <xf numFmtId="199" fontId="176" fillId="0" borderId="201" xfId="10" applyNumberFormat="1" applyFont="1" applyBorder="1" applyAlignment="1">
      <alignment horizontal="left" vertical="center"/>
    </xf>
    <xf numFmtId="199" fontId="176" fillId="0" borderId="202" xfId="10" applyNumberFormat="1" applyFont="1" applyBorder="1" applyAlignment="1">
      <alignment horizontal="left" vertical="center"/>
    </xf>
    <xf numFmtId="199" fontId="26" fillId="0" borderId="198" xfId="10" applyNumberFormat="1" applyFont="1" applyBorder="1" applyAlignment="1">
      <alignment horizontal="right" vertical="center"/>
    </xf>
    <xf numFmtId="199" fontId="26" fillId="0" borderId="199" xfId="10" applyNumberFormat="1" applyFont="1" applyBorder="1" applyAlignment="1">
      <alignment horizontal="right" vertical="center"/>
    </xf>
    <xf numFmtId="199" fontId="26" fillId="0" borderId="200" xfId="10" applyNumberFormat="1" applyFont="1" applyBorder="1" applyAlignment="1">
      <alignment horizontal="right" vertical="center"/>
    </xf>
    <xf numFmtId="199" fontId="26" fillId="0" borderId="201" xfId="10" applyNumberFormat="1" applyFont="1" applyBorder="1" applyAlignment="1">
      <alignment horizontal="right" vertical="center"/>
    </xf>
    <xf numFmtId="199" fontId="26" fillId="0" borderId="202" xfId="10" applyNumberFormat="1" applyFont="1" applyBorder="1" applyAlignment="1">
      <alignment horizontal="right" vertical="center"/>
    </xf>
    <xf numFmtId="199" fontId="35" fillId="0" borderId="198" xfId="10" applyNumberFormat="1" applyFont="1" applyBorder="1" applyAlignment="1">
      <alignment horizontal="left" vertical="center"/>
    </xf>
    <xf numFmtId="199" fontId="35" fillId="0" borderId="199" xfId="10" applyNumberFormat="1" applyFont="1" applyBorder="1" applyAlignment="1">
      <alignment horizontal="left" vertical="center"/>
    </xf>
    <xf numFmtId="199" fontId="35" fillId="0" borderId="200" xfId="10" applyNumberFormat="1" applyFont="1" applyBorder="1" applyAlignment="1">
      <alignment horizontal="left" vertical="center"/>
    </xf>
    <xf numFmtId="199" fontId="35" fillId="0" borderId="201" xfId="10" applyNumberFormat="1" applyFont="1" applyBorder="1" applyAlignment="1">
      <alignment horizontal="left" vertical="center"/>
    </xf>
    <xf numFmtId="199" fontId="35" fillId="0" borderId="202" xfId="10" applyNumberFormat="1" applyFont="1" applyBorder="1" applyAlignment="1">
      <alignment horizontal="left" vertical="center"/>
    </xf>
    <xf numFmtId="0" fontId="19" fillId="0" borderId="0" xfId="538" quotePrefix="1" applyFont="1" applyAlignment="1">
      <alignment horizontal="left"/>
    </xf>
    <xf numFmtId="0" fontId="19" fillId="0" borderId="0" xfId="538" applyFont="1"/>
    <xf numFmtId="0" fontId="35" fillId="0" borderId="0" xfId="538" applyFont="1"/>
    <xf numFmtId="260" fontId="19" fillId="0" borderId="0" xfId="538" applyNumberFormat="1" applyFont="1" applyAlignment="1">
      <alignment horizontal="center" vertical="center" textRotation="180"/>
    </xf>
    <xf numFmtId="0" fontId="22" fillId="0" borderId="0" xfId="539" applyFont="1"/>
    <xf numFmtId="0" fontId="17" fillId="0" borderId="0" xfId="538" quotePrefix="1" applyFont="1" applyAlignment="1">
      <alignment horizontal="left"/>
    </xf>
    <xf numFmtId="0" fontId="17" fillId="0" borderId="0" xfId="538" applyFont="1"/>
    <xf numFmtId="0" fontId="23" fillId="0" borderId="0" xfId="539" applyFont="1"/>
    <xf numFmtId="0" fontId="26" fillId="0" borderId="0" xfId="538" applyFont="1"/>
    <xf numFmtId="0" fontId="26" fillId="0" borderId="167" xfId="46" applyBorder="1" applyAlignment="1">
      <alignment horizontal="center" vertical="center" wrapText="1"/>
    </xf>
    <xf numFmtId="0" fontId="26" fillId="0" borderId="158" xfId="46" applyBorder="1" applyAlignment="1">
      <alignment horizontal="center" vertical="center" wrapText="1"/>
    </xf>
    <xf numFmtId="0" fontId="26" fillId="0" borderId="159" xfId="46" applyBorder="1" applyAlignment="1">
      <alignment horizontal="center" vertical="center" wrapText="1"/>
    </xf>
    <xf numFmtId="0" fontId="23" fillId="0" borderId="6" xfId="538" applyFont="1" applyBorder="1" applyAlignment="1">
      <alignment vertical="center"/>
    </xf>
    <xf numFmtId="41" fontId="26" fillId="0" borderId="168" xfId="46" quotePrefix="1" applyNumberFormat="1" applyBorder="1" applyAlignment="1">
      <alignment horizontal="center" vertical="center" wrapText="1"/>
    </xf>
    <xf numFmtId="41" fontId="26" fillId="0" borderId="161" xfId="46" quotePrefix="1" applyNumberFormat="1" applyBorder="1" applyAlignment="1">
      <alignment horizontal="center" vertical="center" wrapText="1"/>
    </xf>
    <xf numFmtId="41" fontId="26" fillId="0" borderId="164" xfId="46" applyNumberFormat="1" applyBorder="1" applyAlignment="1">
      <alignment horizontal="center" vertical="center" wrapText="1"/>
    </xf>
    <xf numFmtId="41" fontId="26" fillId="0" borderId="172" xfId="46" quotePrefix="1" applyNumberFormat="1" applyBorder="1" applyAlignment="1">
      <alignment horizontal="center" vertical="center" wrapText="1"/>
    </xf>
    <xf numFmtId="41" fontId="26" fillId="0" borderId="163" xfId="46" quotePrefix="1" applyNumberFormat="1" applyBorder="1" applyAlignment="1">
      <alignment horizontal="center" vertical="center" wrapText="1"/>
    </xf>
    <xf numFmtId="41" fontId="26" fillId="0" borderId="8" xfId="46" quotePrefix="1" applyNumberFormat="1" applyBorder="1" applyAlignment="1">
      <alignment horizontal="center" vertical="center" wrapText="1"/>
    </xf>
    <xf numFmtId="41" fontId="23" fillId="0" borderId="213" xfId="538" applyNumberFormat="1" applyFont="1" applyBorder="1" applyAlignment="1">
      <alignment horizontal="center" vertical="center"/>
    </xf>
    <xf numFmtId="0" fontId="26" fillId="0" borderId="0" xfId="46" quotePrefix="1" applyAlignment="1">
      <alignment horizontal="center" vertical="center" wrapText="1"/>
    </xf>
    <xf numFmtId="220" fontId="23" fillId="0" borderId="0" xfId="538" applyNumberFormat="1" applyFont="1" applyAlignment="1">
      <alignment vertical="center"/>
    </xf>
    <xf numFmtId="166" fontId="23" fillId="0" borderId="0" xfId="538" applyNumberFormat="1" applyFont="1" applyAlignment="1">
      <alignment horizontal="right" vertical="center"/>
    </xf>
    <xf numFmtId="0" fontId="23" fillId="0" borderId="0" xfId="538" applyFont="1" applyAlignment="1">
      <alignment horizontal="center" vertical="center"/>
    </xf>
    <xf numFmtId="260" fontId="17" fillId="0" borderId="0" xfId="538" applyNumberFormat="1" applyFont="1" applyAlignment="1">
      <alignment horizontal="center" vertical="center" textRotation="180"/>
    </xf>
    <xf numFmtId="0" fontId="26" fillId="0" borderId="0" xfId="538" applyFont="1" applyAlignment="1">
      <alignment vertical="center"/>
    </xf>
    <xf numFmtId="0" fontId="23" fillId="0" borderId="0" xfId="539" applyFont="1" applyAlignment="1">
      <alignment vertical="center"/>
    </xf>
    <xf numFmtId="41" fontId="23" fillId="0" borderId="160" xfId="538" applyNumberFormat="1" applyFont="1" applyBorder="1" applyAlignment="1">
      <alignment vertical="center"/>
    </xf>
    <xf numFmtId="41" fontId="23" fillId="0" borderId="163" xfId="538" applyNumberFormat="1" applyFont="1" applyBorder="1" applyAlignment="1">
      <alignment vertical="center"/>
    </xf>
    <xf numFmtId="41" fontId="23" fillId="0" borderId="0" xfId="538" applyNumberFormat="1" applyFont="1" applyAlignment="1">
      <alignment horizontal="center" vertical="center"/>
    </xf>
    <xf numFmtId="41" fontId="23" fillId="0" borderId="160" xfId="538" applyNumberFormat="1" applyFont="1" applyBorder="1" applyAlignment="1">
      <alignment horizontal="center" vertical="center"/>
    </xf>
    <xf numFmtId="41" fontId="23" fillId="0" borderId="163" xfId="538" applyNumberFormat="1" applyFont="1" applyBorder="1" applyAlignment="1">
      <alignment horizontal="center" vertical="center"/>
    </xf>
    <xf numFmtId="41" fontId="23" fillId="0" borderId="6" xfId="538" applyNumberFormat="1" applyFont="1" applyBorder="1" applyAlignment="1">
      <alignment horizontal="center" vertical="center"/>
    </xf>
    <xf numFmtId="41" fontId="23" fillId="0" borderId="214" xfId="538" applyNumberFormat="1" applyFont="1" applyBorder="1" applyAlignment="1">
      <alignment horizontal="center" vertical="center"/>
    </xf>
    <xf numFmtId="0" fontId="26" fillId="0" borderId="0" xfId="46" applyAlignment="1">
      <alignment horizontal="center" vertical="center" wrapText="1"/>
    </xf>
    <xf numFmtId="41" fontId="26" fillId="0" borderId="160" xfId="46" applyNumberFormat="1" applyBorder="1" applyAlignment="1">
      <alignment horizontal="center" vertical="center" wrapText="1"/>
    </xf>
    <xf numFmtId="41" fontId="26" fillId="0" borderId="163" xfId="46" applyNumberFormat="1" applyBorder="1" applyAlignment="1">
      <alignment horizontal="center" vertical="center" wrapText="1"/>
    </xf>
    <xf numFmtId="41" fontId="26" fillId="0" borderId="0" xfId="46" quotePrefix="1" applyNumberFormat="1" applyAlignment="1">
      <alignment horizontal="center" vertical="center" wrapText="1"/>
    </xf>
    <xf numFmtId="41" fontId="23" fillId="0" borderId="215" xfId="538" applyNumberFormat="1" applyFont="1" applyBorder="1" applyAlignment="1">
      <alignment horizontal="center" vertical="center"/>
    </xf>
    <xf numFmtId="0" fontId="22" fillId="0" borderId="9" xfId="538" applyFont="1" applyBorder="1" applyAlignment="1">
      <alignment horizontal="center" vertical="center"/>
    </xf>
    <xf numFmtId="41" fontId="23" fillId="0" borderId="167" xfId="538" applyNumberFormat="1" applyFont="1" applyBorder="1" applyAlignment="1">
      <alignment horizontal="center" vertical="center"/>
    </xf>
    <xf numFmtId="41" fontId="23" fillId="0" borderId="158" xfId="538" applyNumberFormat="1" applyFont="1" applyBorder="1" applyAlignment="1">
      <alignment horizontal="center" vertical="center"/>
    </xf>
    <xf numFmtId="41" fontId="26" fillId="0" borderId="159" xfId="46" applyNumberFormat="1" applyBorder="1" applyAlignment="1">
      <alignment horizontal="center" vertical="center" wrapText="1"/>
    </xf>
    <xf numFmtId="41" fontId="23" fillId="0" borderId="9" xfId="538" applyNumberFormat="1" applyFont="1" applyBorder="1" applyAlignment="1">
      <alignment horizontal="center" vertical="center"/>
    </xf>
    <xf numFmtId="41" fontId="23" fillId="0" borderId="216" xfId="538" applyNumberFormat="1" applyFont="1" applyBorder="1" applyAlignment="1">
      <alignment horizontal="center" vertical="center"/>
    </xf>
    <xf numFmtId="41" fontId="26" fillId="0" borderId="217" xfId="46" applyNumberFormat="1" applyBorder="1" applyAlignment="1">
      <alignment horizontal="center" vertical="center" wrapText="1"/>
    </xf>
    <xf numFmtId="41" fontId="23" fillId="0" borderId="218" xfId="538" applyNumberFormat="1" applyFont="1" applyBorder="1" applyAlignment="1">
      <alignment horizontal="center" vertical="center"/>
    </xf>
    <xf numFmtId="41" fontId="26" fillId="0" borderId="219" xfId="46" applyNumberFormat="1" applyBorder="1" applyAlignment="1">
      <alignment horizontal="center" vertical="center" wrapText="1"/>
    </xf>
    <xf numFmtId="166" fontId="23" fillId="0" borderId="0" xfId="538" applyNumberFormat="1" applyFont="1" applyAlignment="1">
      <alignment horizontal="center" vertical="center"/>
    </xf>
    <xf numFmtId="166" fontId="26" fillId="0" borderId="0" xfId="7" applyNumberFormat="1" applyFont="1" applyAlignment="1">
      <alignment horizontal="right"/>
    </xf>
    <xf numFmtId="166" fontId="26" fillId="0" borderId="0" xfId="538" applyNumberFormat="1" applyFont="1" applyAlignment="1">
      <alignment horizontal="right"/>
    </xf>
    <xf numFmtId="260" fontId="26" fillId="0" borderId="0" xfId="538" applyNumberFormat="1" applyFont="1" applyAlignment="1">
      <alignment horizontal="center" vertical="center" textRotation="180"/>
    </xf>
    <xf numFmtId="166" fontId="35" fillId="0" borderId="0" xfId="7" applyNumberFormat="1" applyFont="1" applyAlignment="1">
      <alignment horizontal="right"/>
    </xf>
    <xf numFmtId="166" fontId="108" fillId="0" borderId="0" xfId="7" applyNumberFormat="1" applyFont="1" applyAlignment="1">
      <alignment horizontal="right"/>
    </xf>
    <xf numFmtId="166" fontId="113" fillId="0" borderId="0" xfId="7" applyNumberFormat="1" applyFont="1" applyAlignment="1">
      <alignment horizontal="right"/>
    </xf>
    <xf numFmtId="166" fontId="105" fillId="0" borderId="0" xfId="7" applyNumberFormat="1" applyFont="1" applyAlignment="1">
      <alignment horizontal="right"/>
    </xf>
    <xf numFmtId="170" fontId="108" fillId="0" borderId="0" xfId="7" applyNumberFormat="1" applyFont="1" applyAlignment="1">
      <alignment horizontal="right"/>
    </xf>
    <xf numFmtId="0" fontId="26" fillId="0" borderId="0" xfId="7" applyFont="1" applyAlignment="1">
      <alignment horizontal="left"/>
    </xf>
    <xf numFmtId="0" fontId="26" fillId="0" borderId="0" xfId="7" applyFont="1"/>
    <xf numFmtId="0" fontId="17" fillId="0" borderId="0" xfId="539" applyFont="1"/>
    <xf numFmtId="0" fontId="19" fillId="0" borderId="0" xfId="49" applyFont="1"/>
    <xf numFmtId="0" fontId="26" fillId="0" borderId="4" xfId="49" applyFont="1" applyBorder="1"/>
    <xf numFmtId="0" fontId="23" fillId="0" borderId="0" xfId="49" applyFont="1"/>
    <xf numFmtId="0" fontId="23" fillId="0" borderId="6" xfId="46" applyFont="1" applyBorder="1" applyAlignment="1">
      <alignment vertical="center"/>
    </xf>
    <xf numFmtId="41" fontId="26" fillId="0" borderId="0" xfId="49" applyNumberFormat="1" applyFont="1"/>
    <xf numFmtId="0" fontId="171" fillId="0" borderId="227" xfId="49" applyFont="1" applyBorder="1" applyAlignment="1">
      <alignment horizontal="left" vertical="center" indent="1"/>
    </xf>
    <xf numFmtId="41" fontId="171" fillId="0" borderId="228" xfId="49" applyNumberFormat="1" applyFont="1" applyBorder="1" applyAlignment="1">
      <alignment horizontal="center" vertical="center"/>
    </xf>
    <xf numFmtId="0" fontId="168" fillId="0" borderId="0" xfId="49" applyFont="1" applyAlignment="1">
      <alignment horizontal="left"/>
    </xf>
    <xf numFmtId="0" fontId="168" fillId="0" borderId="0" xfId="49" applyFont="1"/>
    <xf numFmtId="0" fontId="178" fillId="0" borderId="0" xfId="49" applyFont="1"/>
    <xf numFmtId="185" fontId="178" fillId="0" borderId="0" xfId="49" applyNumberFormat="1" applyFont="1"/>
    <xf numFmtId="3" fontId="178" fillId="0" borderId="0" xfId="49" applyNumberFormat="1" applyFont="1"/>
    <xf numFmtId="0" fontId="111" fillId="0" borderId="0" xfId="540" applyFont="1" applyAlignment="1">
      <alignment horizontal="left"/>
    </xf>
    <xf numFmtId="41" fontId="168" fillId="0" borderId="0" xfId="49" applyNumberFormat="1" applyFont="1"/>
    <xf numFmtId="0" fontId="171" fillId="0" borderId="0" xfId="49" applyFont="1"/>
    <xf numFmtId="0" fontId="179" fillId="0" borderId="0" xfId="49" applyFont="1"/>
    <xf numFmtId="0" fontId="35" fillId="0" borderId="56" xfId="46" quotePrefix="1" applyFont="1" applyBorder="1" applyAlignment="1">
      <alignment horizontal="center" vertical="center" wrapText="1"/>
    </xf>
    <xf numFmtId="0" fontId="22" fillId="0" borderId="56" xfId="46" applyFont="1" applyBorder="1" applyAlignment="1">
      <alignment horizontal="center" vertical="center" wrapText="1"/>
    </xf>
    <xf numFmtId="0" fontId="26" fillId="0" borderId="0" xfId="46" applyAlignment="1">
      <alignment vertical="center"/>
    </xf>
    <xf numFmtId="0" fontId="22" fillId="0" borderId="10" xfId="46" applyFont="1" applyBorder="1" applyAlignment="1">
      <alignment horizontal="centerContinuous" vertical="center" wrapText="1"/>
    </xf>
    <xf numFmtId="0" fontId="22" fillId="0" borderId="9" xfId="46" applyFont="1" applyBorder="1" applyAlignment="1">
      <alignment horizontal="centerContinuous" vertical="center" wrapText="1"/>
    </xf>
    <xf numFmtId="0" fontId="22" fillId="0" borderId="55" xfId="46" applyFont="1" applyBorder="1" applyAlignment="1">
      <alignment horizontal="centerContinuous" vertical="center" wrapText="1"/>
    </xf>
    <xf numFmtId="0" fontId="22" fillId="0" borderId="0" xfId="46" applyFont="1" applyAlignment="1">
      <alignment horizontal="centerContinuous" vertical="center" wrapText="1"/>
    </xf>
    <xf numFmtId="0" fontId="23" fillId="0" borderId="9" xfId="46" applyFont="1" applyBorder="1" applyAlignment="1">
      <alignment vertical="center"/>
    </xf>
    <xf numFmtId="0" fontId="23" fillId="0" borderId="10" xfId="46" applyFont="1" applyBorder="1" applyAlignment="1">
      <alignment vertical="center"/>
    </xf>
    <xf numFmtId="0" fontId="19" fillId="0" borderId="10" xfId="46" applyFont="1" applyBorder="1" applyAlignment="1">
      <alignment vertical="center"/>
    </xf>
    <xf numFmtId="0" fontId="22" fillId="0" borderId="10" xfId="46" applyFont="1" applyBorder="1" applyAlignment="1">
      <alignment vertical="center"/>
    </xf>
    <xf numFmtId="0" fontId="23" fillId="0" borderId="55" xfId="46" applyFont="1" applyBorder="1" applyAlignment="1">
      <alignment vertical="center"/>
    </xf>
    <xf numFmtId="3" fontId="23" fillId="0" borderId="41" xfId="46" applyNumberFormat="1" applyFont="1" applyBorder="1" applyAlignment="1">
      <alignment horizontal="center" vertical="center"/>
    </xf>
    <xf numFmtId="3" fontId="23" fillId="0" borderId="5" xfId="46" applyNumberFormat="1" applyFont="1" applyBorder="1" applyAlignment="1">
      <alignment horizontal="center" vertical="center"/>
    </xf>
    <xf numFmtId="17" fontId="22" fillId="0" borderId="5" xfId="46" applyNumberFormat="1" applyFont="1" applyBorder="1" applyAlignment="1">
      <alignment horizontal="center" vertical="center"/>
    </xf>
    <xf numFmtId="3" fontId="23" fillId="0" borderId="6" xfId="46" applyNumberFormat="1" applyFont="1" applyBorder="1" applyAlignment="1">
      <alignment horizontal="center" vertical="center"/>
    </xf>
    <xf numFmtId="17" fontId="22" fillId="0" borderId="5" xfId="46" quotePrefix="1" applyNumberFormat="1" applyFont="1" applyBorder="1" applyAlignment="1">
      <alignment horizontal="center" vertical="center"/>
    </xf>
    <xf numFmtId="17" fontId="22" fillId="0" borderId="3" xfId="46" quotePrefix="1" applyNumberFormat="1" applyFont="1" applyBorder="1" applyAlignment="1">
      <alignment horizontal="center" vertical="center"/>
    </xf>
    <xf numFmtId="3" fontId="23" fillId="0" borderId="7" xfId="46" applyNumberFormat="1" applyFont="1" applyBorder="1" applyAlignment="1">
      <alignment horizontal="center" vertical="center"/>
    </xf>
    <xf numFmtId="3" fontId="23" fillId="0" borderId="3" xfId="46" applyNumberFormat="1" applyFont="1" applyBorder="1" applyAlignment="1">
      <alignment horizontal="center" vertical="center"/>
    </xf>
    <xf numFmtId="3" fontId="23" fillId="0" borderId="57" xfId="46" applyNumberFormat="1" applyFont="1" applyBorder="1" applyAlignment="1">
      <alignment horizontal="center" vertical="center"/>
    </xf>
    <xf numFmtId="0" fontId="23" fillId="0" borderId="7" xfId="46" applyFont="1" applyBorder="1" applyAlignment="1">
      <alignment vertical="center"/>
    </xf>
    <xf numFmtId="3" fontId="23" fillId="0" borderId="4" xfId="46" applyNumberFormat="1" applyFont="1" applyBorder="1" applyAlignment="1">
      <alignment vertical="center"/>
    </xf>
    <xf numFmtId="3" fontId="19" fillId="0" borderId="4" xfId="46" applyNumberFormat="1" applyFont="1" applyBorder="1" applyAlignment="1">
      <alignment vertical="center"/>
    </xf>
    <xf numFmtId="3" fontId="22" fillId="0" borderId="4" xfId="46" applyNumberFormat="1" applyFont="1" applyBorder="1" applyAlignment="1">
      <alignment vertical="center"/>
    </xf>
    <xf numFmtId="3" fontId="23" fillId="0" borderId="57" xfId="46" applyNumberFormat="1" applyFont="1" applyBorder="1" applyAlignment="1">
      <alignment vertical="center"/>
    </xf>
    <xf numFmtId="3" fontId="23" fillId="0" borderId="0" xfId="46" applyNumberFormat="1" applyFont="1" applyAlignment="1">
      <alignment horizontal="center" vertical="center"/>
    </xf>
    <xf numFmtId="17" fontId="22" fillId="0" borderId="6" xfId="46" applyNumberFormat="1" applyFont="1" applyBorder="1" applyAlignment="1">
      <alignment horizontal="center" vertical="center"/>
    </xf>
    <xf numFmtId="3" fontId="23" fillId="0" borderId="10" xfId="46" applyNumberFormat="1" applyFont="1" applyBorder="1" applyAlignment="1">
      <alignment vertical="center"/>
    </xf>
    <xf numFmtId="3" fontId="19" fillId="0" borderId="10" xfId="46" applyNumberFormat="1" applyFont="1" applyBorder="1" applyAlignment="1">
      <alignment vertical="center"/>
    </xf>
    <xf numFmtId="3" fontId="22" fillId="0" borderId="10" xfId="46" applyNumberFormat="1" applyFont="1" applyBorder="1" applyAlignment="1">
      <alignment vertical="center"/>
    </xf>
    <xf numFmtId="3" fontId="23" fillId="0" borderId="55" xfId="46" applyNumberFormat="1" applyFont="1" applyBorder="1" applyAlignment="1">
      <alignment vertical="center"/>
    </xf>
    <xf numFmtId="253" fontId="23" fillId="0" borderId="5" xfId="46" applyNumberFormat="1" applyFont="1" applyBorder="1" applyAlignment="1">
      <alignment horizontal="center" vertical="center"/>
    </xf>
    <xf numFmtId="253" fontId="23" fillId="0" borderId="3" xfId="46" applyNumberFormat="1" applyFont="1" applyBorder="1" applyAlignment="1">
      <alignment horizontal="center" vertical="center"/>
    </xf>
    <xf numFmtId="0" fontId="24" fillId="0" borderId="0" xfId="46" applyFont="1" applyAlignment="1">
      <alignment vertical="center"/>
    </xf>
    <xf numFmtId="3" fontId="26" fillId="0" borderId="0" xfId="46" applyNumberFormat="1" applyAlignment="1">
      <alignment horizontal="center" vertical="center"/>
    </xf>
    <xf numFmtId="3" fontId="25" fillId="0" borderId="0" xfId="46" applyNumberFormat="1" applyFont="1" applyAlignment="1">
      <alignment horizontal="center" vertical="center"/>
    </xf>
    <xf numFmtId="0" fontId="26" fillId="0" borderId="0" xfId="46" applyAlignment="1">
      <alignment horizontal="center" vertical="center"/>
    </xf>
    <xf numFmtId="0" fontId="22" fillId="0" borderId="1" xfId="46" applyFont="1" applyBorder="1" applyAlignment="1">
      <alignment vertical="center"/>
    </xf>
    <xf numFmtId="181" fontId="23" fillId="0" borderId="1" xfId="46" applyNumberFormat="1" applyFont="1" applyBorder="1" applyAlignment="1">
      <alignment vertical="center"/>
    </xf>
    <xf numFmtId="181" fontId="23" fillId="0" borderId="1" xfId="46" applyNumberFormat="1" applyFont="1" applyBorder="1" applyAlignment="1">
      <alignment horizontal="right" vertical="center"/>
    </xf>
    <xf numFmtId="0" fontId="22" fillId="0" borderId="5" xfId="46" applyFont="1" applyBorder="1" applyAlignment="1">
      <alignment vertical="center"/>
    </xf>
    <xf numFmtId="181" fontId="23" fillId="0" borderId="5" xfId="46" applyNumberFormat="1" applyFont="1" applyBorder="1" applyAlignment="1">
      <alignment horizontal="right" vertical="center"/>
    </xf>
    <xf numFmtId="253" fontId="23" fillId="0" borderId="5" xfId="46" applyNumberFormat="1" applyFont="1" applyBorder="1" applyAlignment="1">
      <alignment horizontal="left" vertical="center"/>
    </xf>
    <xf numFmtId="181" fontId="26" fillId="0" borderId="6" xfId="46" applyNumberFormat="1" applyBorder="1" applyAlignment="1">
      <alignment horizontal="right" vertical="center"/>
    </xf>
    <xf numFmtId="181" fontId="22" fillId="0" borderId="1" xfId="46" applyNumberFormat="1" applyFont="1" applyBorder="1" applyAlignment="1">
      <alignment vertical="center"/>
    </xf>
    <xf numFmtId="181" fontId="22" fillId="0" borderId="1" xfId="46" applyNumberFormat="1" applyFont="1" applyBorder="1" applyAlignment="1">
      <alignment horizontal="right" vertical="center"/>
    </xf>
    <xf numFmtId="0" fontId="22" fillId="0" borderId="3" xfId="46" applyFont="1" applyBorder="1" applyAlignment="1">
      <alignment vertical="center"/>
    </xf>
    <xf numFmtId="181" fontId="22" fillId="0" borderId="3" xfId="46" applyNumberFormat="1" applyFont="1" applyBorder="1" applyAlignment="1">
      <alignment vertical="center"/>
    </xf>
    <xf numFmtId="181" fontId="22" fillId="0" borderId="3" xfId="46" applyNumberFormat="1" applyFont="1" applyBorder="1" applyAlignment="1">
      <alignment horizontal="right" vertical="center"/>
    </xf>
    <xf numFmtId="0" fontId="22" fillId="0" borderId="6" xfId="46" applyFont="1" applyBorder="1" applyAlignment="1">
      <alignment vertical="center"/>
    </xf>
    <xf numFmtId="0" fontId="23" fillId="0" borderId="2" xfId="46" applyFont="1" applyBorder="1" applyAlignment="1">
      <alignment vertical="center"/>
    </xf>
    <xf numFmtId="0" fontId="22" fillId="0" borderId="7" xfId="46" applyFont="1" applyBorder="1" applyAlignment="1">
      <alignment vertical="center"/>
    </xf>
    <xf numFmtId="0" fontId="23" fillId="0" borderId="4" xfId="46" applyFont="1" applyBorder="1" applyAlignment="1">
      <alignment vertical="center"/>
    </xf>
    <xf numFmtId="0" fontId="22" fillId="0" borderId="4" xfId="46" applyFont="1" applyBorder="1" applyAlignment="1">
      <alignment vertical="center"/>
    </xf>
    <xf numFmtId="0" fontId="23" fillId="0" borderId="57" xfId="46" applyFont="1" applyBorder="1" applyAlignment="1">
      <alignment vertical="center"/>
    </xf>
    <xf numFmtId="3" fontId="23" fillId="0" borderId="5" xfId="526" applyNumberFormat="1" applyFont="1" applyBorder="1" applyAlignment="1">
      <alignment horizontal="center" vertical="center"/>
    </xf>
    <xf numFmtId="3" fontId="23" fillId="0" borderId="6" xfId="526" applyNumberFormat="1" applyFont="1" applyBorder="1" applyAlignment="1">
      <alignment horizontal="center" vertical="center"/>
    </xf>
    <xf numFmtId="3" fontId="23" fillId="0" borderId="41" xfId="526" applyNumberFormat="1" applyFont="1" applyBorder="1" applyAlignment="1">
      <alignment horizontal="center" vertical="center"/>
    </xf>
    <xf numFmtId="17" fontId="22" fillId="0" borderId="7" xfId="46" applyNumberFormat="1" applyFont="1" applyBorder="1" applyAlignment="1">
      <alignment horizontal="center" vertical="center"/>
    </xf>
    <xf numFmtId="3" fontId="23" fillId="0" borderId="7" xfId="526" applyNumberFormat="1" applyFont="1" applyBorder="1" applyAlignment="1">
      <alignment horizontal="center" vertical="center"/>
    </xf>
    <xf numFmtId="17" fontId="22" fillId="0" borderId="3" xfId="46" applyNumberFormat="1" applyFont="1" applyBorder="1" applyAlignment="1">
      <alignment horizontal="center" vertical="center"/>
    </xf>
    <xf numFmtId="3" fontId="23" fillId="0" borderId="3" xfId="526" applyNumberFormat="1" applyFont="1" applyBorder="1" applyAlignment="1">
      <alignment horizontal="center" vertical="center"/>
    </xf>
    <xf numFmtId="0" fontId="26" fillId="0" borderId="0" xfId="205" applyAlignment="1">
      <alignment vertical="center"/>
    </xf>
    <xf numFmtId="0" fontId="19" fillId="0" borderId="0" xfId="205" applyFont="1" applyAlignment="1">
      <alignment vertical="center"/>
    </xf>
    <xf numFmtId="0" fontId="35" fillId="0" borderId="0" xfId="205" applyFont="1" applyAlignment="1">
      <alignment vertical="center"/>
    </xf>
    <xf numFmtId="0" fontId="23" fillId="0" borderId="0" xfId="205" applyFont="1" applyAlignment="1">
      <alignment vertical="center"/>
    </xf>
    <xf numFmtId="0" fontId="22" fillId="0" borderId="1" xfId="205" applyFont="1" applyBorder="1" applyAlignment="1">
      <alignment horizontal="center" vertical="center"/>
    </xf>
    <xf numFmtId="0" fontId="19" fillId="0" borderId="8" xfId="205" applyFont="1" applyBorder="1" applyAlignment="1">
      <alignment vertical="center"/>
    </xf>
    <xf numFmtId="170" fontId="17" fillId="0" borderId="2" xfId="527" applyNumberFormat="1" applyFont="1" applyBorder="1" applyAlignment="1">
      <alignment horizontal="right" vertical="center" shrinkToFit="1"/>
    </xf>
    <xf numFmtId="170" fontId="17" fillId="0" borderId="1" xfId="527" applyNumberFormat="1" applyFont="1" applyBorder="1" applyAlignment="1">
      <alignment horizontal="right" vertical="center" shrinkToFit="1"/>
    </xf>
    <xf numFmtId="170" fontId="17" fillId="0" borderId="5" xfId="527" applyNumberFormat="1" applyFont="1" applyBorder="1" applyAlignment="1">
      <alignment horizontal="right" vertical="center" shrinkToFit="1"/>
    </xf>
    <xf numFmtId="170" fontId="17" fillId="0" borderId="8" xfId="527" applyNumberFormat="1" applyFont="1" applyBorder="1" applyAlignment="1">
      <alignment horizontal="right" vertical="center" shrinkToFit="1"/>
    </xf>
    <xf numFmtId="170" fontId="17" fillId="0" borderId="1" xfId="205" applyNumberFormat="1" applyFont="1" applyBorder="1" applyAlignment="1">
      <alignment horizontal="right" vertical="center" shrinkToFit="1"/>
    </xf>
    <xf numFmtId="0" fontId="19" fillId="0" borderId="6" xfId="205" applyFont="1" applyBorder="1" applyAlignment="1">
      <alignment vertical="center"/>
    </xf>
    <xf numFmtId="170" fontId="17" fillId="0" borderId="6" xfId="527" applyNumberFormat="1" applyFont="1" applyBorder="1" applyAlignment="1">
      <alignment horizontal="right" vertical="center" shrinkToFit="1"/>
    </xf>
    <xf numFmtId="170" fontId="17" fillId="0" borderId="5" xfId="205" applyNumberFormat="1" applyFont="1" applyBorder="1" applyAlignment="1">
      <alignment horizontal="right" vertical="center" shrinkToFit="1"/>
    </xf>
    <xf numFmtId="170" fontId="26" fillId="0" borderId="5" xfId="527" applyNumberFormat="1" applyFont="1" applyBorder="1" applyAlignment="1">
      <alignment horizontal="right" vertical="center" shrinkToFit="1"/>
    </xf>
    <xf numFmtId="170" fontId="17" fillId="0" borderId="3" xfId="527" applyNumberFormat="1" applyFont="1" applyBorder="1" applyAlignment="1">
      <alignment horizontal="right" vertical="center" shrinkToFit="1"/>
    </xf>
    <xf numFmtId="170" fontId="22" fillId="0" borderId="1" xfId="205" applyNumberFormat="1" applyFont="1" applyBorder="1" applyAlignment="1">
      <alignment horizontal="right" vertical="center" shrinkToFit="1"/>
    </xf>
    <xf numFmtId="170" fontId="19" fillId="0" borderId="1" xfId="205" applyNumberFormat="1" applyFont="1" applyBorder="1" applyAlignment="1">
      <alignment horizontal="right" vertical="center" shrinkToFit="1"/>
    </xf>
    <xf numFmtId="0" fontId="22" fillId="0" borderId="0" xfId="205" applyFont="1" applyAlignment="1">
      <alignment vertical="center"/>
    </xf>
    <xf numFmtId="0" fontId="19" fillId="0" borderId="7" xfId="205" applyFont="1" applyBorder="1" applyAlignment="1">
      <alignment vertical="center"/>
    </xf>
    <xf numFmtId="170" fontId="22" fillId="0" borderId="3" xfId="205" applyNumberFormat="1" applyFont="1" applyBorder="1" applyAlignment="1">
      <alignment horizontal="right" vertical="center" shrinkToFit="1"/>
    </xf>
    <xf numFmtId="170" fontId="22" fillId="0" borderId="7" xfId="205" applyNumberFormat="1" applyFont="1" applyBorder="1" applyAlignment="1">
      <alignment horizontal="right" vertical="center" shrinkToFit="1"/>
    </xf>
    <xf numFmtId="170" fontId="19" fillId="0" borderId="3" xfId="205" applyNumberFormat="1" applyFont="1" applyBorder="1" applyAlignment="1">
      <alignment horizontal="right" vertical="center" shrinkToFit="1"/>
    </xf>
    <xf numFmtId="0" fontId="19" fillId="0" borderId="9" xfId="205" applyFont="1" applyBorder="1" applyAlignment="1">
      <alignment vertical="center"/>
    </xf>
    <xf numFmtId="170" fontId="22" fillId="0" borderId="55" xfId="205" applyNumberFormat="1" applyFont="1" applyBorder="1" applyAlignment="1">
      <alignment vertical="center" shrinkToFit="1"/>
    </xf>
    <xf numFmtId="170" fontId="19" fillId="0" borderId="3" xfId="205" applyNumberFormat="1" applyFont="1" applyBorder="1" applyAlignment="1">
      <alignment vertical="center" shrinkToFit="1"/>
    </xf>
    <xf numFmtId="0" fontId="17" fillId="0" borderId="0" xfId="205" applyFont="1" applyAlignment="1">
      <alignment vertical="center"/>
    </xf>
    <xf numFmtId="0" fontId="22" fillId="0" borderId="56" xfId="205" applyFont="1" applyBorder="1" applyAlignment="1">
      <alignment horizontal="center" vertical="center"/>
    </xf>
    <xf numFmtId="170" fontId="17" fillId="0" borderId="2" xfId="528" applyNumberFormat="1" applyFont="1" applyBorder="1" applyAlignment="1">
      <alignment horizontal="right" vertical="center" shrinkToFit="1"/>
    </xf>
    <xf numFmtId="170" fontId="17" fillId="0" borderId="1" xfId="528" applyNumberFormat="1" applyFont="1" applyBorder="1" applyAlignment="1">
      <alignment horizontal="right" vertical="center" shrinkToFit="1"/>
    </xf>
    <xf numFmtId="170" fontId="17" fillId="0" borderId="5" xfId="528" applyNumberFormat="1" applyFont="1" applyBorder="1" applyAlignment="1">
      <alignment horizontal="right" vertical="center" shrinkToFit="1"/>
    </xf>
    <xf numFmtId="170" fontId="17" fillId="0" borderId="56" xfId="528" applyNumberFormat="1" applyFont="1" applyBorder="1" applyAlignment="1">
      <alignment horizontal="right" vertical="center" shrinkToFit="1"/>
    </xf>
    <xf numFmtId="170" fontId="17" fillId="0" borderId="56" xfId="205" applyNumberFormat="1" applyFont="1" applyBorder="1" applyAlignment="1">
      <alignment horizontal="right" vertical="center" shrinkToFit="1"/>
    </xf>
    <xf numFmtId="170" fontId="17" fillId="0" borderId="6" xfId="528" applyNumberFormat="1" applyFont="1" applyBorder="1" applyAlignment="1">
      <alignment horizontal="right" vertical="center" shrinkToFit="1"/>
    </xf>
    <xf numFmtId="170" fontId="17" fillId="0" borderId="4" xfId="528" applyNumberFormat="1" applyFont="1" applyBorder="1" applyAlignment="1">
      <alignment horizontal="right" vertical="center" shrinkToFit="1"/>
    </xf>
    <xf numFmtId="170" fontId="17" fillId="0" borderId="3" xfId="528" applyNumberFormat="1" applyFont="1" applyBorder="1" applyAlignment="1">
      <alignment horizontal="right" vertical="center" shrinkToFit="1"/>
    </xf>
    <xf numFmtId="170" fontId="17" fillId="0" borderId="41" xfId="528" applyNumberFormat="1" applyFont="1" applyBorder="1" applyAlignment="1">
      <alignment horizontal="right" vertical="center" shrinkToFit="1"/>
    </xf>
    <xf numFmtId="170" fontId="17" fillId="0" borderId="41" xfId="205" applyNumberFormat="1" applyFont="1" applyBorder="1" applyAlignment="1">
      <alignment horizontal="right" vertical="center" shrinkToFit="1"/>
    </xf>
    <xf numFmtId="170" fontId="19" fillId="0" borderId="4" xfId="528" applyNumberFormat="1" applyFont="1" applyBorder="1" applyAlignment="1">
      <alignment horizontal="right" vertical="center" shrinkToFit="1"/>
    </xf>
    <xf numFmtId="170" fontId="19" fillId="0" borderId="5" xfId="205" applyNumberFormat="1" applyFont="1" applyBorder="1" applyAlignment="1">
      <alignment horizontal="right" vertical="center" shrinkToFit="1"/>
    </xf>
    <xf numFmtId="170" fontId="19" fillId="0" borderId="11" xfId="35" applyNumberFormat="1" applyFont="1" applyFill="1" applyBorder="1" applyAlignment="1">
      <alignment horizontal="right" vertical="center" shrinkToFit="1"/>
    </xf>
    <xf numFmtId="0" fontId="28" fillId="0" borderId="0" xfId="205" applyFont="1" applyAlignment="1">
      <alignment vertical="center"/>
    </xf>
    <xf numFmtId="0" fontId="23" fillId="0" borderId="56" xfId="46" applyFont="1" applyBorder="1" applyAlignment="1">
      <alignment vertical="center"/>
    </xf>
    <xf numFmtId="256" fontId="26" fillId="0" borderId="1" xfId="46" applyNumberFormat="1" applyBorder="1" applyAlignment="1">
      <alignment vertical="center" shrinkToFit="1"/>
    </xf>
    <xf numFmtId="256" fontId="26" fillId="0" borderId="8" xfId="46" applyNumberFormat="1" applyBorder="1" applyAlignment="1">
      <alignment vertical="center" shrinkToFit="1"/>
    </xf>
    <xf numFmtId="256" fontId="23" fillId="0" borderId="1" xfId="46" applyNumberFormat="1" applyFont="1" applyBorder="1" applyAlignment="1">
      <alignment vertical="center" shrinkToFit="1"/>
    </xf>
    <xf numFmtId="256" fontId="23" fillId="0" borderId="56" xfId="46" applyNumberFormat="1" applyFont="1" applyBorder="1" applyAlignment="1">
      <alignment vertical="center" shrinkToFit="1"/>
    </xf>
    <xf numFmtId="256" fontId="26" fillId="0" borderId="5" xfId="46" applyNumberFormat="1" applyBorder="1" applyAlignment="1">
      <alignment vertical="center" shrinkToFit="1"/>
    </xf>
    <xf numFmtId="256" fontId="26" fillId="0" borderId="6" xfId="46" applyNumberFormat="1" applyBorder="1" applyAlignment="1">
      <alignment vertical="center" shrinkToFit="1"/>
    </xf>
    <xf numFmtId="256" fontId="23" fillId="0" borderId="5" xfId="46" applyNumberFormat="1" applyFont="1" applyBorder="1" applyAlignment="1">
      <alignment vertical="center" shrinkToFit="1"/>
    </xf>
    <xf numFmtId="256" fontId="23" fillId="0" borderId="41" xfId="46" applyNumberFormat="1" applyFont="1" applyBorder="1" applyAlignment="1">
      <alignment vertical="center" shrinkToFit="1"/>
    </xf>
    <xf numFmtId="256" fontId="26" fillId="0" borderId="3" xfId="46" applyNumberFormat="1" applyBorder="1" applyAlignment="1">
      <alignment vertical="center" shrinkToFit="1"/>
    </xf>
    <xf numFmtId="256" fontId="26" fillId="0" borderId="7" xfId="46" applyNumberFormat="1" applyBorder="1" applyAlignment="1">
      <alignment vertical="center" shrinkToFit="1"/>
    </xf>
    <xf numFmtId="256" fontId="35" fillId="0" borderId="3" xfId="46" applyNumberFormat="1" applyFont="1" applyBorder="1" applyAlignment="1">
      <alignment vertical="center" shrinkToFit="1"/>
    </xf>
    <xf numFmtId="256" fontId="35" fillId="0" borderId="11" xfId="46" applyNumberFormat="1" applyFont="1" applyBorder="1" applyAlignment="1">
      <alignment vertical="center" shrinkToFit="1"/>
    </xf>
    <xf numFmtId="256" fontId="23" fillId="0" borderId="0" xfId="46" applyNumberFormat="1" applyFont="1" applyAlignment="1">
      <alignment vertical="center"/>
    </xf>
    <xf numFmtId="256" fontId="23" fillId="0" borderId="10" xfId="46" applyNumberFormat="1" applyFont="1" applyBorder="1" applyAlignment="1">
      <alignment vertical="center"/>
    </xf>
    <xf numFmtId="256" fontId="23" fillId="0" borderId="55" xfId="46" applyNumberFormat="1" applyFont="1" applyBorder="1" applyAlignment="1">
      <alignment vertical="center"/>
    </xf>
    <xf numFmtId="256" fontId="26" fillId="0" borderId="2" xfId="46" applyNumberFormat="1" applyBorder="1" applyAlignment="1">
      <alignment horizontal="right" vertical="center" shrinkToFit="1"/>
    </xf>
    <xf numFmtId="256" fontId="26" fillId="0" borderId="1" xfId="529" applyNumberFormat="1" applyFont="1" applyBorder="1" applyAlignment="1">
      <alignment horizontal="right" vertical="center" shrinkToFit="1"/>
    </xf>
    <xf numFmtId="256" fontId="26" fillId="0" borderId="2" xfId="529" applyNumberFormat="1" applyFont="1" applyBorder="1" applyAlignment="1">
      <alignment horizontal="right" vertical="center" shrinkToFit="1"/>
    </xf>
    <xf numFmtId="256" fontId="26" fillId="0" borderId="5" xfId="46" applyNumberFormat="1" applyBorder="1" applyAlignment="1">
      <alignment horizontal="right" vertical="center" shrinkToFit="1"/>
    </xf>
    <xf numFmtId="256" fontId="26" fillId="0" borderId="5" xfId="529" applyNumberFormat="1" applyFont="1" applyBorder="1" applyAlignment="1">
      <alignment horizontal="right" vertical="center" shrinkToFit="1"/>
    </xf>
    <xf numFmtId="256" fontId="26" fillId="0" borderId="0" xfId="529" applyNumberFormat="1" applyFont="1" applyAlignment="1">
      <alignment horizontal="right" vertical="center" shrinkToFit="1"/>
    </xf>
    <xf numFmtId="256" fontId="26" fillId="0" borderId="3" xfId="46" applyNumberFormat="1" applyBorder="1" applyAlignment="1">
      <alignment horizontal="right" vertical="center" shrinkToFit="1"/>
    </xf>
    <xf numFmtId="256" fontId="23" fillId="0" borderId="3" xfId="46" applyNumberFormat="1" applyFont="1" applyBorder="1" applyAlignment="1">
      <alignment vertical="center" shrinkToFit="1"/>
    </xf>
    <xf numFmtId="256" fontId="35" fillId="0" borderId="9" xfId="46" applyNumberFormat="1" applyFont="1" applyBorder="1" applyAlignment="1">
      <alignment vertical="center" shrinkToFit="1"/>
    </xf>
    <xf numFmtId="256" fontId="22" fillId="0" borderId="3" xfId="46" applyNumberFormat="1" applyFont="1" applyBorder="1" applyAlignment="1">
      <alignment vertical="center" shrinkToFit="1"/>
    </xf>
    <xf numFmtId="256" fontId="22" fillId="0" borderId="11" xfId="46" applyNumberFormat="1" applyFont="1" applyBorder="1" applyAlignment="1">
      <alignment vertical="center" shrinkToFit="1"/>
    </xf>
    <xf numFmtId="256" fontId="22" fillId="0" borderId="1" xfId="46" applyNumberFormat="1" applyFont="1" applyBorder="1" applyAlignment="1">
      <alignment vertical="center" shrinkToFit="1"/>
    </xf>
    <xf numFmtId="256" fontId="26" fillId="0" borderId="1" xfId="46" applyNumberFormat="1" applyBorder="1" applyAlignment="1">
      <alignment horizontal="right" vertical="center" shrinkToFit="1"/>
    </xf>
    <xf numFmtId="256" fontId="26" fillId="0" borderId="8" xfId="46" applyNumberFormat="1" applyBorder="1" applyAlignment="1">
      <alignment horizontal="right" vertical="center" shrinkToFit="1"/>
    </xf>
    <xf numFmtId="256" fontId="26" fillId="0" borderId="6" xfId="46" applyNumberFormat="1" applyBorder="1" applyAlignment="1">
      <alignment horizontal="right" vertical="center" shrinkToFit="1"/>
    </xf>
    <xf numFmtId="0" fontId="22" fillId="0" borderId="7" xfId="46" applyFont="1" applyBorder="1" applyAlignment="1">
      <alignment horizontal="center" vertical="center"/>
    </xf>
    <xf numFmtId="256" fontId="26" fillId="0" borderId="7" xfId="46" applyNumberFormat="1" applyBorder="1" applyAlignment="1">
      <alignment horizontal="right" vertical="center" shrinkToFit="1"/>
    </xf>
    <xf numFmtId="256" fontId="35" fillId="0" borderId="3" xfId="46" applyNumberFormat="1" applyFont="1" applyBorder="1" applyAlignment="1">
      <alignment horizontal="right" vertical="center" shrinkToFit="1"/>
    </xf>
    <xf numFmtId="256" fontId="35" fillId="0" borderId="7" xfId="46" applyNumberFormat="1" applyFont="1" applyBorder="1" applyAlignment="1">
      <alignment horizontal="right" vertical="center" shrinkToFit="1"/>
    </xf>
    <xf numFmtId="0" fontId="19" fillId="0" borderId="0" xfId="530" applyFont="1" applyAlignment="1">
      <alignment vertical="center"/>
    </xf>
    <xf numFmtId="0" fontId="35" fillId="0" borderId="0" xfId="46" applyFont="1" applyAlignment="1">
      <alignment vertical="center"/>
    </xf>
    <xf numFmtId="0" fontId="28" fillId="0" borderId="0" xfId="46" applyFont="1" applyAlignment="1">
      <alignment vertical="center"/>
    </xf>
    <xf numFmtId="179" fontId="23" fillId="0" borderId="5" xfId="46" applyNumberFormat="1" applyFont="1" applyBorder="1" applyAlignment="1">
      <alignment horizontal="center" vertical="center"/>
    </xf>
    <xf numFmtId="179" fontId="23" fillId="0" borderId="3" xfId="46" applyNumberFormat="1" applyFont="1" applyBorder="1" applyAlignment="1">
      <alignment horizontal="center" vertical="center"/>
    </xf>
    <xf numFmtId="0" fontId="22" fillId="0" borderId="9" xfId="46" applyFont="1" applyBorder="1" applyAlignment="1">
      <alignment vertical="center"/>
    </xf>
    <xf numFmtId="195" fontId="23" fillId="0" borderId="3" xfId="46" applyNumberFormat="1" applyFont="1" applyBorder="1" applyAlignment="1">
      <alignment horizontal="center" vertical="center"/>
    </xf>
    <xf numFmtId="0" fontId="39" fillId="0" borderId="0" xfId="46" applyFont="1" applyAlignment="1">
      <alignment vertical="center"/>
    </xf>
    <xf numFmtId="0" fontId="19" fillId="0" borderId="0" xfId="46" applyFont="1" applyAlignment="1">
      <alignment horizontal="left" vertical="center"/>
    </xf>
    <xf numFmtId="166" fontId="19" fillId="0" borderId="0" xfId="46" applyNumberFormat="1" applyFont="1" applyAlignment="1">
      <alignment vertical="center"/>
    </xf>
    <xf numFmtId="166" fontId="17" fillId="0" borderId="0" xfId="46" applyNumberFormat="1" applyFont="1" applyAlignment="1">
      <alignment vertical="center"/>
    </xf>
    <xf numFmtId="0" fontId="19" fillId="0" borderId="8" xfId="46" applyFont="1" applyBorder="1" applyAlignment="1">
      <alignment horizontal="center" vertical="center"/>
    </xf>
    <xf numFmtId="0" fontId="19" fillId="0" borderId="56" xfId="46" applyFont="1" applyBorder="1" applyAlignment="1">
      <alignment horizontal="center" vertical="center"/>
    </xf>
    <xf numFmtId="0" fontId="19" fillId="0" borderId="41" xfId="46" applyFont="1" applyBorder="1" applyAlignment="1">
      <alignment horizontal="center" vertical="center"/>
    </xf>
    <xf numFmtId="0" fontId="17" fillId="0" borderId="7" xfId="46" applyFont="1" applyBorder="1" applyAlignment="1">
      <alignment vertical="center"/>
    </xf>
    <xf numFmtId="0" fontId="17" fillId="0" borderId="57" xfId="46" applyFont="1" applyBorder="1" applyAlignment="1">
      <alignment vertical="center"/>
    </xf>
    <xf numFmtId="0" fontId="35" fillId="0" borderId="158" xfId="203" applyFont="1" applyBorder="1" applyAlignment="1">
      <alignment horizontal="center" vertical="center"/>
    </xf>
    <xf numFmtId="166" fontId="19" fillId="0" borderId="7" xfId="46" applyNumberFormat="1" applyFont="1" applyBorder="1" applyAlignment="1">
      <alignment horizontal="center" vertical="center"/>
    </xf>
    <xf numFmtId="166" fontId="19" fillId="0" borderId="57" xfId="46" applyNumberFormat="1" applyFont="1" applyBorder="1" applyAlignment="1">
      <alignment horizontal="center" vertical="center"/>
    </xf>
    <xf numFmtId="166" fontId="19" fillId="0" borderId="3" xfId="46" applyNumberFormat="1" applyFont="1" applyBorder="1" applyAlignment="1">
      <alignment horizontal="center" vertical="center"/>
    </xf>
    <xf numFmtId="166" fontId="19" fillId="0" borderId="11" xfId="46" applyNumberFormat="1" applyFont="1" applyBorder="1" applyAlignment="1">
      <alignment horizontal="center" vertical="center"/>
    </xf>
    <xf numFmtId="0" fontId="22" fillId="0" borderId="8" xfId="46" applyFont="1" applyBorder="1" applyAlignment="1">
      <alignment vertical="center"/>
    </xf>
    <xf numFmtId="0" fontId="22" fillId="0" borderId="41" xfId="46" applyFont="1" applyBorder="1" applyAlignment="1">
      <alignment vertical="center"/>
    </xf>
    <xf numFmtId="257" fontId="23" fillId="59" borderId="1" xfId="10" applyNumberFormat="1" applyFont="1" applyFill="1" applyBorder="1" applyAlignment="1">
      <alignment horizontal="right" vertical="center"/>
    </xf>
    <xf numFmtId="199" fontId="17" fillId="0" borderId="41" xfId="46" quotePrefix="1" applyNumberFormat="1" applyFont="1" applyBorder="1" applyAlignment="1">
      <alignment horizontal="right" vertical="center"/>
    </xf>
    <xf numFmtId="257" fontId="23" fillId="59" borderId="5" xfId="10" applyNumberFormat="1" applyFont="1" applyFill="1" applyBorder="1" applyAlignment="1">
      <alignment horizontal="right" vertical="center"/>
    </xf>
    <xf numFmtId="257" fontId="26" fillId="59" borderId="5" xfId="10" applyNumberFormat="1" applyFont="1" applyFill="1" applyBorder="1" applyAlignment="1">
      <alignment horizontal="right" vertical="center"/>
    </xf>
    <xf numFmtId="170" fontId="19" fillId="0" borderId="1" xfId="46" applyNumberFormat="1" applyFont="1" applyBorder="1" applyAlignment="1">
      <alignment horizontal="right" vertical="center"/>
    </xf>
    <xf numFmtId="170" fontId="19" fillId="0" borderId="56" xfId="46" applyNumberFormat="1" applyFont="1" applyBorder="1" applyAlignment="1">
      <alignment horizontal="right" vertical="center"/>
    </xf>
    <xf numFmtId="0" fontId="22" fillId="0" borderId="57" xfId="46" applyFont="1" applyBorder="1" applyAlignment="1">
      <alignment vertical="center"/>
    </xf>
    <xf numFmtId="257" fontId="23" fillId="59" borderId="3" xfId="10" applyNumberFormat="1" applyFont="1" applyFill="1" applyBorder="1" applyAlignment="1">
      <alignment horizontal="right" vertical="center"/>
    </xf>
    <xf numFmtId="195" fontId="19" fillId="0" borderId="3" xfId="46" applyNumberFormat="1" applyFont="1" applyBorder="1" applyAlignment="1">
      <alignment vertical="center"/>
    </xf>
    <xf numFmtId="195" fontId="19" fillId="0" borderId="41" xfId="46" applyNumberFormat="1" applyFont="1" applyBorder="1" applyAlignment="1">
      <alignment vertical="center"/>
    </xf>
    <xf numFmtId="195" fontId="19" fillId="0" borderId="5" xfId="46" applyNumberFormat="1" applyFont="1" applyBorder="1" applyAlignment="1">
      <alignment vertical="center"/>
    </xf>
    <xf numFmtId="0" fontId="22" fillId="0" borderId="55" xfId="46" applyFont="1" applyBorder="1" applyAlignment="1">
      <alignment vertical="center"/>
    </xf>
    <xf numFmtId="170" fontId="19" fillId="0" borderId="57" xfId="46" applyNumberFormat="1" applyFont="1" applyBorder="1" applyAlignment="1">
      <alignment horizontal="right" vertical="center"/>
    </xf>
    <xf numFmtId="170" fontId="19" fillId="0" borderId="55" xfId="46" applyNumberFormat="1" applyFont="1" applyBorder="1" applyAlignment="1">
      <alignment horizontal="right" vertical="center"/>
    </xf>
    <xf numFmtId="0" fontId="19" fillId="0" borderId="9" xfId="46" applyFont="1" applyBorder="1" applyAlignment="1">
      <alignment horizontal="centerContinuous" vertical="center"/>
    </xf>
    <xf numFmtId="0" fontId="19" fillId="0" borderId="10" xfId="46" applyFont="1" applyBorder="1" applyAlignment="1">
      <alignment horizontal="centerContinuous" vertical="center"/>
    </xf>
    <xf numFmtId="0" fontId="19" fillId="0" borderId="55" xfId="46" applyFont="1" applyBorder="1" applyAlignment="1">
      <alignment horizontal="centerContinuous" vertical="center"/>
    </xf>
    <xf numFmtId="195" fontId="19" fillId="0" borderId="57" xfId="46" applyNumberFormat="1" applyFont="1" applyBorder="1" applyAlignment="1">
      <alignment vertical="center"/>
    </xf>
    <xf numFmtId="0" fontId="22" fillId="0" borderId="0" xfId="46" applyFont="1" applyBorder="1" applyAlignment="1">
      <alignment vertical="center"/>
    </xf>
    <xf numFmtId="257" fontId="23" fillId="59" borderId="0" xfId="10" applyNumberFormat="1" applyFont="1" applyFill="1" applyBorder="1" applyAlignment="1">
      <alignment horizontal="right" vertical="center"/>
    </xf>
    <xf numFmtId="170" fontId="19" fillId="0" borderId="0" xfId="46" applyNumberFormat="1" applyFont="1" applyBorder="1" applyAlignment="1">
      <alignment horizontal="right" vertical="center"/>
    </xf>
    <xf numFmtId="0" fontId="23" fillId="0" borderId="1" xfId="203" applyFont="1" applyBorder="1" applyAlignment="1">
      <alignment horizontal="center" vertical="center"/>
    </xf>
    <xf numFmtId="0" fontId="23" fillId="0" borderId="5" xfId="203" applyFont="1" applyBorder="1" applyAlignment="1">
      <alignment horizontal="center" vertical="center"/>
    </xf>
    <xf numFmtId="0" fontId="26" fillId="0" borderId="3" xfId="203" applyFont="1" applyBorder="1" applyAlignment="1">
      <alignment horizontal="center" vertical="center"/>
    </xf>
    <xf numFmtId="0" fontId="26" fillId="0" borderId="158" xfId="203" applyFont="1" applyBorder="1" applyAlignment="1">
      <alignment horizontal="center" vertical="center"/>
    </xf>
    <xf numFmtId="0" fontId="26" fillId="0" borderId="159" xfId="203" applyFont="1" applyBorder="1" applyAlignment="1">
      <alignment horizontal="center" vertical="center"/>
    </xf>
    <xf numFmtId="0" fontId="26" fillId="0" borderId="5" xfId="203" applyFont="1" applyBorder="1" applyAlignment="1">
      <alignment horizontal="center" vertical="center"/>
    </xf>
    <xf numFmtId="257" fontId="23" fillId="59" borderId="160" xfId="10" applyNumberFormat="1" applyFont="1" applyFill="1" applyBorder="1" applyAlignment="1">
      <alignment vertical="center"/>
    </xf>
    <xf numFmtId="257" fontId="23" fillId="59" borderId="161" xfId="10" applyNumberFormat="1" applyFont="1" applyFill="1" applyBorder="1" applyAlignment="1">
      <alignment horizontal="right" vertical="center"/>
    </xf>
    <xf numFmtId="257" fontId="23" fillId="0" borderId="161" xfId="10" applyNumberFormat="1" applyFont="1" applyBorder="1" applyAlignment="1">
      <alignment horizontal="right" vertical="center"/>
    </xf>
    <xf numFmtId="257" fontId="23" fillId="0" borderId="162" xfId="10" applyNumberFormat="1" applyFont="1" applyBorder="1" applyAlignment="1">
      <alignment horizontal="right" vertical="center"/>
    </xf>
    <xf numFmtId="257" fontId="23" fillId="59" borderId="163" xfId="10" applyNumberFormat="1" applyFont="1" applyFill="1" applyBorder="1" applyAlignment="1">
      <alignment vertical="center"/>
    </xf>
    <xf numFmtId="257" fontId="23" fillId="0" borderId="164" xfId="10" applyNumberFormat="1" applyFont="1" applyBorder="1" applyAlignment="1">
      <alignment horizontal="right" vertical="center"/>
    </xf>
    <xf numFmtId="257" fontId="23" fillId="0" borderId="162" xfId="10" applyNumberFormat="1" applyFont="1" applyBorder="1" applyAlignment="1">
      <alignment vertical="center"/>
    </xf>
    <xf numFmtId="257" fontId="23" fillId="59" borderId="163" xfId="10" applyNumberFormat="1" applyFont="1" applyFill="1" applyBorder="1" applyAlignment="1">
      <alignment horizontal="right" vertical="center"/>
    </xf>
    <xf numFmtId="257" fontId="23" fillId="0" borderId="163" xfId="10" applyNumberFormat="1" applyFont="1" applyBorder="1" applyAlignment="1">
      <alignment horizontal="right" vertical="center"/>
    </xf>
    <xf numFmtId="257" fontId="26" fillId="59" borderId="163" xfId="10" applyNumberFormat="1" applyFont="1" applyFill="1" applyBorder="1" applyAlignment="1">
      <alignment horizontal="right" vertical="center"/>
    </xf>
    <xf numFmtId="257" fontId="23" fillId="59" borderId="165" xfId="10" applyNumberFormat="1" applyFont="1" applyFill="1" applyBorder="1" applyAlignment="1">
      <alignment horizontal="right" vertical="center"/>
    </xf>
    <xf numFmtId="257" fontId="23" fillId="0" borderId="165" xfId="10" applyNumberFormat="1" applyFont="1" applyBorder="1" applyAlignment="1">
      <alignment horizontal="right" vertical="center"/>
    </xf>
    <xf numFmtId="257" fontId="23" fillId="0" borderId="166" xfId="10" applyNumberFormat="1" applyFont="1" applyBorder="1" applyAlignment="1">
      <alignment horizontal="right" vertical="center"/>
    </xf>
    <xf numFmtId="257" fontId="23" fillId="59" borderId="165" xfId="10" applyNumberFormat="1" applyFont="1" applyFill="1" applyBorder="1" applyAlignment="1">
      <alignment vertical="center"/>
    </xf>
    <xf numFmtId="257" fontId="23" fillId="0" borderId="165" xfId="10" applyNumberFormat="1" applyFont="1" applyBorder="1" applyAlignment="1">
      <alignment vertical="center"/>
    </xf>
    <xf numFmtId="257" fontId="23" fillId="0" borderId="166" xfId="10" applyNumberFormat="1" applyFont="1" applyBorder="1" applyAlignment="1">
      <alignment vertical="center"/>
    </xf>
    <xf numFmtId="257" fontId="23" fillId="59" borderId="167" xfId="10" applyNumberFormat="1" applyFont="1" applyFill="1" applyBorder="1" applyAlignment="1">
      <alignment horizontal="right" vertical="center"/>
    </xf>
    <xf numFmtId="257" fontId="23" fillId="59" borderId="158" xfId="10" applyNumberFormat="1" applyFont="1" applyFill="1" applyBorder="1" applyAlignment="1">
      <alignment horizontal="right" vertical="center"/>
    </xf>
    <xf numFmtId="0" fontId="35" fillId="0" borderId="8" xfId="203" quotePrefix="1" applyFont="1" applyBorder="1" applyAlignment="1">
      <alignment horizontal="left" vertical="center"/>
    </xf>
    <xf numFmtId="257" fontId="23" fillId="0" borderId="10" xfId="10" applyNumberFormat="1" applyFont="1" applyBorder="1" applyAlignment="1">
      <alignment vertical="center"/>
    </xf>
    <xf numFmtId="257" fontId="23" fillId="0" borderId="2" xfId="10" applyNumberFormat="1" applyFont="1" applyBorder="1" applyAlignment="1">
      <alignment horizontal="center" vertical="center"/>
    </xf>
    <xf numFmtId="257" fontId="23" fillId="0" borderId="2" xfId="10" applyNumberFormat="1" applyFont="1" applyBorder="1" applyAlignment="1">
      <alignment vertical="center"/>
    </xf>
    <xf numFmtId="257" fontId="23" fillId="0" borderId="56" xfId="10" applyNumberFormat="1" applyFont="1" applyBorder="1" applyAlignment="1">
      <alignment vertical="center"/>
    </xf>
    <xf numFmtId="0" fontId="26" fillId="0" borderId="8" xfId="203" applyFont="1" applyBorder="1" applyAlignment="1">
      <alignment horizontal="center" vertical="center"/>
    </xf>
    <xf numFmtId="257" fontId="23" fillId="59" borderId="168" xfId="10" applyNumberFormat="1" applyFont="1" applyFill="1" applyBorder="1" applyAlignment="1">
      <alignment vertical="center"/>
    </xf>
    <xf numFmtId="257" fontId="23" fillId="59" borderId="161" xfId="10" applyNumberFormat="1" applyFont="1" applyFill="1" applyBorder="1" applyAlignment="1">
      <alignment vertical="center"/>
    </xf>
    <xf numFmtId="0" fontId="26" fillId="0" borderId="6" xfId="203" applyFont="1" applyBorder="1" applyAlignment="1">
      <alignment horizontal="center" vertical="center"/>
    </xf>
    <xf numFmtId="3" fontId="26" fillId="0" borderId="6" xfId="203" applyNumberFormat="1" applyFont="1" applyBorder="1" applyAlignment="1">
      <alignment horizontal="center" vertical="center"/>
    </xf>
    <xf numFmtId="3" fontId="26" fillId="0" borderId="11" xfId="203" applyNumberFormat="1" applyFont="1" applyBorder="1" applyAlignment="1">
      <alignment horizontal="center" vertical="center"/>
    </xf>
    <xf numFmtId="0" fontId="35" fillId="0" borderId="9" xfId="203" quotePrefix="1" applyFont="1" applyBorder="1" applyAlignment="1">
      <alignment horizontal="left" vertical="center"/>
    </xf>
    <xf numFmtId="257" fontId="23" fillId="0" borderId="55" xfId="10" applyNumberFormat="1" applyFont="1" applyBorder="1" applyAlignment="1">
      <alignment vertical="center"/>
    </xf>
    <xf numFmtId="257" fontId="23" fillId="59" borderId="169" xfId="10" applyNumberFormat="1" applyFont="1" applyFill="1" applyBorder="1" applyAlignment="1">
      <alignment vertical="center"/>
    </xf>
    <xf numFmtId="3" fontId="26" fillId="0" borderId="5" xfId="203" applyNumberFormat="1" applyFont="1" applyBorder="1" applyAlignment="1">
      <alignment horizontal="center" vertical="center"/>
    </xf>
    <xf numFmtId="257" fontId="23" fillId="59" borderId="170" xfId="10" applyNumberFormat="1" applyFont="1" applyFill="1" applyBorder="1" applyAlignment="1">
      <alignment horizontal="right" vertical="center"/>
    </xf>
    <xf numFmtId="3" fontId="26" fillId="0" borderId="3" xfId="203" applyNumberFormat="1" applyFont="1" applyBorder="1" applyAlignment="1">
      <alignment horizontal="center" vertical="center"/>
    </xf>
    <xf numFmtId="0" fontId="23" fillId="0" borderId="0" xfId="535" applyFont="1" applyAlignment="1">
      <alignment vertical="center"/>
    </xf>
    <xf numFmtId="0" fontId="23" fillId="0" borderId="167" xfId="535" applyFont="1" applyBorder="1" applyAlignment="1">
      <alignment horizontal="center" vertical="center"/>
    </xf>
    <xf numFmtId="0" fontId="23" fillId="0" borderId="158" xfId="535" applyFont="1" applyBorder="1" applyAlignment="1">
      <alignment horizontal="center" vertical="center"/>
    </xf>
    <xf numFmtId="0" fontId="23" fillId="0" borderId="55" xfId="535" applyFont="1" applyBorder="1" applyAlignment="1">
      <alignment horizontal="center" vertical="center"/>
    </xf>
    <xf numFmtId="0" fontId="23" fillId="0" borderId="6" xfId="535" applyFont="1" applyBorder="1" applyAlignment="1">
      <alignment vertical="center"/>
    </xf>
    <xf numFmtId="257" fontId="23" fillId="0" borderId="160" xfId="535" applyNumberFormat="1" applyFont="1" applyBorder="1" applyAlignment="1">
      <alignment horizontal="right" vertical="center"/>
    </xf>
    <xf numFmtId="257" fontId="23" fillId="0" borderId="163" xfId="535" applyNumberFormat="1" applyFont="1" applyBorder="1" applyAlignment="1">
      <alignment horizontal="right" vertical="center"/>
    </xf>
    <xf numFmtId="257" fontId="23" fillId="0" borderId="164" xfId="535" applyNumberFormat="1" applyFont="1" applyBorder="1" applyAlignment="1">
      <alignment horizontal="right" vertical="center"/>
    </xf>
    <xf numFmtId="257" fontId="23" fillId="0" borderId="168" xfId="535" applyNumberFormat="1" applyFont="1" applyBorder="1" applyAlignment="1">
      <alignment horizontal="right" vertical="center"/>
    </xf>
    <xf numFmtId="257" fontId="23" fillId="0" borderId="161" xfId="535" applyNumberFormat="1" applyFont="1" applyBorder="1" applyAlignment="1">
      <alignment horizontal="right" vertical="center"/>
    </xf>
    <xf numFmtId="257" fontId="23" fillId="0" borderId="171" xfId="535" applyNumberFormat="1" applyFont="1" applyBorder="1" applyAlignment="1">
      <alignment horizontal="right" vertical="center"/>
    </xf>
    <xf numFmtId="257" fontId="23" fillId="0" borderId="0" xfId="535" applyNumberFormat="1" applyFont="1" applyAlignment="1">
      <alignment horizontal="right" vertical="center"/>
    </xf>
    <xf numFmtId="257" fontId="23" fillId="0" borderId="6" xfId="535" applyNumberFormat="1" applyFont="1" applyBorder="1" applyAlignment="1">
      <alignment horizontal="right" vertical="center"/>
    </xf>
    <xf numFmtId="0" fontId="23" fillId="0" borderId="5" xfId="535" applyFont="1" applyBorder="1" applyAlignment="1">
      <alignment vertical="center"/>
    </xf>
    <xf numFmtId="257" fontId="23" fillId="0" borderId="7" xfId="535" applyNumberFormat="1" applyFont="1" applyBorder="1" applyAlignment="1">
      <alignment horizontal="right" vertical="center"/>
    </xf>
    <xf numFmtId="257" fontId="23" fillId="0" borderId="165" xfId="535" applyNumberFormat="1" applyFont="1" applyBorder="1" applyAlignment="1">
      <alignment horizontal="right" vertical="center"/>
    </xf>
    <xf numFmtId="257" fontId="23" fillId="0" borderId="4" xfId="535" applyNumberFormat="1" applyFont="1" applyBorder="1" applyAlignment="1">
      <alignment horizontal="right" vertical="center"/>
    </xf>
    <xf numFmtId="0" fontId="23" fillId="0" borderId="9" xfId="535" applyFont="1" applyBorder="1" applyAlignment="1">
      <alignment vertical="center"/>
    </xf>
    <xf numFmtId="257" fontId="23" fillId="0" borderId="167" xfId="535" applyNumberFormat="1" applyFont="1" applyBorder="1" applyAlignment="1">
      <alignment horizontal="right" vertical="center"/>
    </xf>
    <xf numFmtId="257" fontId="23" fillId="0" borderId="158" xfId="535" applyNumberFormat="1" applyFont="1" applyBorder="1" applyAlignment="1">
      <alignment horizontal="right" vertical="center"/>
    </xf>
    <xf numFmtId="257" fontId="23" fillId="0" borderId="159" xfId="535" applyNumberFormat="1" applyFont="1" applyBorder="1" applyAlignment="1">
      <alignment horizontal="right" vertical="center"/>
    </xf>
    <xf numFmtId="257" fontId="23" fillId="0" borderId="173" xfId="535" applyNumberFormat="1" applyFont="1" applyBorder="1" applyAlignment="1">
      <alignment horizontal="right" vertical="center"/>
    </xf>
    <xf numFmtId="0" fontId="23" fillId="0" borderId="11" xfId="535" applyFont="1" applyBorder="1" applyAlignment="1">
      <alignment vertical="center"/>
    </xf>
    <xf numFmtId="0" fontId="23" fillId="0" borderId="1" xfId="535" applyFont="1" applyBorder="1" applyAlignment="1">
      <alignment vertical="center"/>
    </xf>
    <xf numFmtId="0" fontId="23" fillId="0" borderId="3" xfId="535" applyFont="1" applyBorder="1" applyAlignment="1">
      <alignment vertical="center"/>
    </xf>
    <xf numFmtId="0" fontId="22" fillId="0" borderId="9" xfId="535" applyFont="1" applyBorder="1" applyAlignment="1">
      <alignment horizontal="left" vertical="center"/>
    </xf>
    <xf numFmtId="0" fontId="22" fillId="0" borderId="10" xfId="535" applyFont="1" applyBorder="1" applyAlignment="1">
      <alignment horizontal="left" vertical="center"/>
    </xf>
    <xf numFmtId="0" fontId="22" fillId="0" borderId="55" xfId="535" applyFont="1" applyBorder="1" applyAlignment="1">
      <alignment horizontal="left" vertical="center"/>
    </xf>
    <xf numFmtId="0" fontId="22" fillId="0" borderId="0" xfId="535" applyFont="1" applyAlignment="1">
      <alignment vertical="center"/>
    </xf>
    <xf numFmtId="257" fontId="23" fillId="0" borderId="163" xfId="535" applyNumberFormat="1" applyFont="1" applyBorder="1" applyAlignment="1">
      <alignment vertical="center"/>
    </xf>
    <xf numFmtId="257" fontId="23" fillId="0" borderId="162" xfId="535" applyNumberFormat="1" applyFont="1" applyBorder="1" applyAlignment="1">
      <alignment vertical="center"/>
    </xf>
    <xf numFmtId="257" fontId="23" fillId="0" borderId="171" xfId="535" applyNumberFormat="1" applyFont="1" applyBorder="1" applyAlignment="1">
      <alignment vertical="center"/>
    </xf>
    <xf numFmtId="257" fontId="23" fillId="0" borderId="164" xfId="535" applyNumberFormat="1" applyFont="1" applyBorder="1" applyAlignment="1">
      <alignment vertical="center"/>
    </xf>
    <xf numFmtId="257" fontId="23" fillId="0" borderId="174" xfId="535" applyNumberFormat="1" applyFont="1" applyBorder="1" applyAlignment="1">
      <alignment horizontal="right" vertical="center"/>
    </xf>
    <xf numFmtId="257" fontId="23" fillId="0" borderId="166" xfId="535" applyNumberFormat="1" applyFont="1" applyBorder="1" applyAlignment="1">
      <alignment horizontal="right" vertical="center"/>
    </xf>
    <xf numFmtId="257" fontId="23" fillId="0" borderId="170" xfId="535" applyNumberFormat="1" applyFont="1" applyBorder="1" applyAlignment="1">
      <alignment horizontal="right" vertical="center"/>
    </xf>
    <xf numFmtId="170" fontId="23" fillId="0" borderId="0" xfId="535" applyNumberFormat="1" applyFont="1" applyAlignment="1">
      <alignment horizontal="center" vertical="center"/>
    </xf>
    <xf numFmtId="170" fontId="23" fillId="0" borderId="0" xfId="535" applyNumberFormat="1" applyFont="1" applyAlignment="1">
      <alignment horizontal="right" vertical="center"/>
    </xf>
    <xf numFmtId="0" fontId="19" fillId="0" borderId="0" xfId="535" applyFont="1" applyAlignment="1">
      <alignment vertical="center"/>
    </xf>
    <xf numFmtId="0" fontId="19" fillId="0" borderId="0" xfId="535" quotePrefix="1" applyFont="1" applyAlignment="1">
      <alignment horizontal="left" vertical="center"/>
    </xf>
    <xf numFmtId="0" fontId="19" fillId="0" borderId="0" xfId="535" applyFont="1" applyAlignment="1">
      <alignment horizontal="center" vertical="center"/>
    </xf>
    <xf numFmtId="0" fontId="26" fillId="0" borderId="0" xfId="535" applyFont="1" applyAlignment="1">
      <alignment vertical="center"/>
    </xf>
    <xf numFmtId="0" fontId="23" fillId="0" borderId="9" xfId="535" applyFont="1" applyBorder="1" applyAlignment="1">
      <alignment horizontal="center" vertical="center"/>
    </xf>
    <xf numFmtId="170" fontId="23" fillId="0" borderId="9" xfId="535" applyNumberFormat="1" applyFont="1" applyBorder="1" applyAlignment="1">
      <alignment horizontal="right" vertical="center"/>
    </xf>
    <xf numFmtId="170" fontId="23" fillId="0" borderId="158" xfId="535" applyNumberFormat="1" applyFont="1" applyBorder="1" applyAlignment="1">
      <alignment horizontal="right" vertical="center"/>
    </xf>
    <xf numFmtId="170" fontId="23" fillId="0" borderId="55" xfId="535" applyNumberFormat="1" applyFont="1" applyBorder="1" applyAlignment="1">
      <alignment horizontal="right" vertical="center"/>
    </xf>
    <xf numFmtId="170" fontId="23" fillId="0" borderId="9" xfId="535" applyNumberFormat="1" applyFont="1" applyBorder="1" applyAlignment="1">
      <alignment vertical="center"/>
    </xf>
    <xf numFmtId="170" fontId="23" fillId="0" borderId="158" xfId="535" applyNumberFormat="1" applyFont="1" applyBorder="1" applyAlignment="1">
      <alignment vertical="center"/>
    </xf>
    <xf numFmtId="170" fontId="23" fillId="0" borderId="159" xfId="535" applyNumberFormat="1" applyFont="1" applyBorder="1" applyAlignment="1">
      <alignment vertical="center"/>
    </xf>
    <xf numFmtId="170" fontId="23" fillId="0" borderId="173" xfId="535" applyNumberFormat="1" applyFont="1" applyBorder="1" applyAlignment="1">
      <alignment vertical="center"/>
    </xf>
    <xf numFmtId="0" fontId="26" fillId="0" borderId="0" xfId="535" applyFont="1" applyAlignment="1">
      <alignment horizontal="left" vertical="center"/>
    </xf>
    <xf numFmtId="0" fontId="26" fillId="0" borderId="0" xfId="535" applyFont="1" applyAlignment="1">
      <alignment horizontal="center" vertical="center"/>
    </xf>
    <xf numFmtId="0" fontId="23" fillId="0" borderId="0" xfId="536" applyFont="1" applyAlignment="1">
      <alignment vertical="center"/>
    </xf>
    <xf numFmtId="0" fontId="26" fillId="0" borderId="184" xfId="10" applyFont="1" applyBorder="1" applyAlignment="1">
      <alignment horizontal="center" vertical="center"/>
    </xf>
    <xf numFmtId="0" fontId="26" fillId="0" borderId="185" xfId="10" applyFont="1" applyBorder="1" applyAlignment="1">
      <alignment horizontal="center" vertical="center"/>
    </xf>
    <xf numFmtId="0" fontId="26" fillId="0" borderId="186" xfId="10" applyFont="1" applyBorder="1" applyAlignment="1">
      <alignment horizontal="center" vertical="center"/>
    </xf>
    <xf numFmtId="0" fontId="107" fillId="0" borderId="0" xfId="536" applyFont="1" applyAlignment="1">
      <alignment vertical="center"/>
    </xf>
    <xf numFmtId="0" fontId="35" fillId="0" borderId="175" xfId="10" applyFont="1" applyBorder="1" applyAlignment="1">
      <alignment vertical="center"/>
    </xf>
    <xf numFmtId="41" fontId="35" fillId="0" borderId="120" xfId="10" applyNumberFormat="1" applyFont="1" applyBorder="1" applyAlignment="1">
      <alignment vertical="center"/>
    </xf>
    <xf numFmtId="41" fontId="35" fillId="0" borderId="187" xfId="10" applyNumberFormat="1" applyFont="1" applyBorder="1" applyAlignment="1">
      <alignment vertical="center"/>
    </xf>
    <xf numFmtId="41" fontId="35" fillId="0" borderId="121" xfId="10" applyNumberFormat="1" applyFont="1" applyBorder="1" applyAlignment="1">
      <alignment vertical="center"/>
    </xf>
    <xf numFmtId="41" fontId="35" fillId="0" borderId="122" xfId="10" applyNumberFormat="1" applyFont="1" applyBorder="1" applyAlignment="1">
      <alignment vertical="center"/>
    </xf>
    <xf numFmtId="41" fontId="107" fillId="0" borderId="0" xfId="536" applyNumberFormat="1" applyFont="1" applyAlignment="1">
      <alignment vertical="center"/>
    </xf>
    <xf numFmtId="0" fontId="26" fillId="0" borderId="179" xfId="10" applyFont="1" applyBorder="1" applyAlignment="1">
      <alignment vertical="center"/>
    </xf>
    <xf numFmtId="41" fontId="26" fillId="0" borderId="110" xfId="10" applyNumberFormat="1" applyFont="1" applyBorder="1" applyAlignment="1">
      <alignment vertical="center"/>
    </xf>
    <xf numFmtId="41" fontId="26" fillId="0" borderId="188" xfId="10" applyNumberFormat="1" applyFont="1" applyBorder="1" applyAlignment="1">
      <alignment vertical="center"/>
    </xf>
    <xf numFmtId="41" fontId="26" fillId="0" borderId="123" xfId="10" applyNumberFormat="1" applyFont="1" applyBorder="1" applyAlignment="1">
      <alignment vertical="center"/>
    </xf>
    <xf numFmtId="41" fontId="26" fillId="0" borderId="0" xfId="10" applyNumberFormat="1" applyFont="1" applyAlignment="1">
      <alignment vertical="center"/>
    </xf>
    <xf numFmtId="0" fontId="35" fillId="0" borderId="179" xfId="10" applyFont="1" applyBorder="1" applyAlignment="1">
      <alignment vertical="center"/>
    </xf>
    <xf numFmtId="41" fontId="35" fillId="0" borderId="110" xfId="10" applyNumberFormat="1" applyFont="1" applyBorder="1" applyAlignment="1">
      <alignment vertical="center"/>
    </xf>
    <xf numFmtId="41" fontId="35" fillId="0" borderId="188" xfId="10" applyNumberFormat="1" applyFont="1" applyBorder="1" applyAlignment="1">
      <alignment vertical="center"/>
    </xf>
    <xf numFmtId="41" fontId="35" fillId="0" borderId="123" xfId="10" applyNumberFormat="1" applyFont="1" applyBorder="1" applyAlignment="1">
      <alignment vertical="center"/>
    </xf>
    <xf numFmtId="41" fontId="35" fillId="0" borderId="0" xfId="10" applyNumberFormat="1" applyFont="1" applyAlignment="1">
      <alignment vertical="center"/>
    </xf>
    <xf numFmtId="0" fontId="35" fillId="0" borderId="189" xfId="10" applyFont="1" applyBorder="1" applyAlignment="1">
      <alignment horizontal="center" vertical="center"/>
    </xf>
    <xf numFmtId="41" fontId="35" fillId="0" borderId="176" xfId="10" applyNumberFormat="1" applyFont="1" applyBorder="1" applyAlignment="1">
      <alignment vertical="center"/>
    </xf>
    <xf numFmtId="41" fontId="35" fillId="0" borderId="190" xfId="10" applyNumberFormat="1" applyFont="1" applyBorder="1" applyAlignment="1">
      <alignment vertical="center"/>
    </xf>
    <xf numFmtId="41" fontId="35" fillId="0" borderId="178" xfId="10" applyNumberFormat="1" applyFont="1" applyBorder="1" applyAlignment="1">
      <alignment vertical="center"/>
    </xf>
    <xf numFmtId="41" fontId="35" fillId="0" borderId="177" xfId="10" applyNumberFormat="1" applyFont="1" applyBorder="1" applyAlignment="1">
      <alignment vertical="center"/>
    </xf>
    <xf numFmtId="174" fontId="23" fillId="0" borderId="0" xfId="536" applyNumberFormat="1" applyFont="1" applyAlignment="1">
      <alignment horizontal="right" vertical="center"/>
    </xf>
    <xf numFmtId="220" fontId="22" fillId="0" borderId="0" xfId="536" applyNumberFormat="1" applyFont="1" applyAlignment="1">
      <alignment horizontal="right" vertical="center"/>
    </xf>
    <xf numFmtId="0" fontId="22" fillId="0" borderId="0" xfId="536" applyFont="1" applyAlignment="1">
      <alignment vertical="center"/>
    </xf>
    <xf numFmtId="0" fontId="22" fillId="0" borderId="1" xfId="583" applyFont="1" applyBorder="1" applyAlignment="1">
      <alignment vertical="center"/>
    </xf>
    <xf numFmtId="0" fontId="23" fillId="0" borderId="5" xfId="583" applyFont="1" applyBorder="1" applyAlignment="1">
      <alignment horizontal="left" vertical="center" wrapText="1"/>
    </xf>
    <xf numFmtId="0" fontId="23" fillId="0" borderId="5" xfId="583" applyFont="1" applyBorder="1" applyAlignment="1">
      <alignment horizontal="right" vertical="center"/>
    </xf>
    <xf numFmtId="0" fontId="22" fillId="0" borderId="5" xfId="583" applyFont="1" applyBorder="1" applyAlignment="1">
      <alignment vertical="center" wrapText="1"/>
    </xf>
    <xf numFmtId="0" fontId="22" fillId="0" borderId="5" xfId="583" applyFont="1" applyBorder="1" applyAlignment="1">
      <alignment horizontal="right" vertical="center"/>
    </xf>
    <xf numFmtId="0" fontId="63" fillId="0" borderId="0" xfId="583" applyFont="1" applyAlignment="1">
      <alignment vertical="center"/>
    </xf>
    <xf numFmtId="0" fontId="22" fillId="0" borderId="5" xfId="583" applyFont="1" applyBorder="1" applyAlignment="1">
      <alignment vertical="center"/>
    </xf>
    <xf numFmtId="41" fontId="22" fillId="0" borderId="5" xfId="583" applyNumberFormat="1" applyFont="1" applyBorder="1" applyAlignment="1">
      <alignment vertical="center"/>
    </xf>
    <xf numFmtId="41" fontId="22" fillId="0" borderId="5" xfId="583" applyNumberFormat="1" applyFont="1" applyBorder="1" applyAlignment="1">
      <alignment horizontal="center" vertical="center"/>
    </xf>
    <xf numFmtId="0" fontId="22" fillId="0" borderId="1" xfId="58" applyFont="1" applyBorder="1" applyAlignment="1">
      <alignment vertical="center"/>
    </xf>
    <xf numFmtId="0" fontId="22" fillId="0" borderId="0" xfId="58" applyFont="1" applyAlignment="1">
      <alignment vertical="center"/>
    </xf>
    <xf numFmtId="0" fontId="23" fillId="0" borderId="0" xfId="58" applyFont="1" applyAlignment="1">
      <alignment vertical="center"/>
    </xf>
    <xf numFmtId="41" fontId="23" fillId="0" borderId="5" xfId="583" applyNumberFormat="1" applyFont="1" applyBorder="1" applyAlignment="1">
      <alignment vertical="center"/>
    </xf>
    <xf numFmtId="41" fontId="23" fillId="0" borderId="5" xfId="583" applyNumberFormat="1" applyFont="1" applyBorder="1" applyAlignment="1">
      <alignment horizontal="center" vertical="center"/>
    </xf>
    <xf numFmtId="0" fontId="63" fillId="0" borderId="11" xfId="583" applyFont="1" applyBorder="1" applyAlignment="1">
      <alignment horizontal="center" vertical="center"/>
    </xf>
    <xf numFmtId="41" fontId="63" fillId="0" borderId="11" xfId="583" applyNumberFormat="1" applyFont="1" applyBorder="1" applyAlignment="1">
      <alignment horizontal="center" vertical="center"/>
    </xf>
    <xf numFmtId="0" fontId="23" fillId="0" borderId="0" xfId="58" applyFont="1" applyAlignment="1">
      <alignment horizontal="center" vertical="center"/>
    </xf>
    <xf numFmtId="0" fontId="19" fillId="0" borderId="0" xfId="7" applyFont="1" applyAlignment="1">
      <alignment vertical="center"/>
    </xf>
    <xf numFmtId="0" fontId="61" fillId="0" borderId="0" xfId="7" applyFont="1" applyAlignment="1">
      <alignment vertical="center"/>
    </xf>
    <xf numFmtId="0" fontId="61" fillId="0" borderId="0" xfId="7" applyFont="1" applyAlignment="1">
      <alignment horizontal="center" vertical="center"/>
    </xf>
    <xf numFmtId="0" fontId="19" fillId="0" borderId="0" xfId="7" applyFont="1" applyAlignment="1">
      <alignment horizontal="center" vertical="center"/>
    </xf>
    <xf numFmtId="0" fontId="18" fillId="0" borderId="8" xfId="58" applyFont="1" applyBorder="1" applyAlignment="1">
      <alignment horizontal="center" vertical="center"/>
    </xf>
    <xf numFmtId="0" fontId="18" fillId="0" borderId="9" xfId="58" applyFont="1" applyBorder="1" applyAlignment="1">
      <alignment horizontal="center" vertical="center"/>
    </xf>
    <xf numFmtId="0" fontId="18" fillId="0" borderId="158" xfId="58" applyFont="1" applyBorder="1" applyAlignment="1">
      <alignment horizontal="center" vertical="center"/>
    </xf>
    <xf numFmtId="0" fontId="18" fillId="0" borderId="55" xfId="58" applyFont="1" applyBorder="1" applyAlignment="1">
      <alignment horizontal="center" vertical="center"/>
    </xf>
    <xf numFmtId="0" fontId="18" fillId="0" borderId="10" xfId="58" applyFont="1" applyBorder="1" applyAlignment="1">
      <alignment horizontal="center" vertical="center"/>
    </xf>
    <xf numFmtId="0" fontId="61" fillId="0" borderId="8" xfId="58" applyFont="1" applyBorder="1" applyAlignment="1">
      <alignment horizontal="left" vertical="center"/>
    </xf>
    <xf numFmtId="0" fontId="61" fillId="0" borderId="1" xfId="58" applyFont="1" applyBorder="1" applyAlignment="1">
      <alignment horizontal="center" vertical="center" wrapText="1"/>
    </xf>
    <xf numFmtId="41" fontId="61" fillId="0" borderId="8" xfId="58" applyNumberFormat="1" applyFont="1" applyBorder="1" applyAlignment="1">
      <alignment horizontal="right" vertical="center"/>
    </xf>
    <xf numFmtId="41" fontId="61" fillId="0" borderId="161" xfId="58" applyNumberFormat="1" applyFont="1" applyBorder="1" applyAlignment="1">
      <alignment horizontal="right" vertical="center"/>
    </xf>
    <xf numFmtId="41" fontId="61" fillId="0" borderId="56" xfId="58" applyNumberFormat="1" applyFont="1" applyBorder="1" applyAlignment="1">
      <alignment horizontal="right" vertical="center"/>
    </xf>
    <xf numFmtId="41" fontId="61" fillId="0" borderId="168" xfId="58" applyNumberFormat="1" applyFont="1" applyBorder="1" applyAlignment="1">
      <alignment horizontal="right" vertical="center"/>
    </xf>
    <xf numFmtId="41" fontId="61" fillId="0" borderId="162" xfId="58" applyNumberFormat="1" applyFont="1" applyBorder="1" applyAlignment="1">
      <alignment horizontal="right" vertical="center"/>
    </xf>
    <xf numFmtId="0" fontId="18" fillId="0" borderId="5" xfId="10" applyFont="1" applyBorder="1" applyAlignment="1">
      <alignment vertical="center"/>
    </xf>
    <xf numFmtId="0" fontId="18" fillId="0" borderId="5" xfId="58" applyFont="1" applyBorder="1" applyAlignment="1">
      <alignment horizontal="center" vertical="center" wrapText="1"/>
    </xf>
    <xf numFmtId="41" fontId="18" fillId="0" borderId="0" xfId="58" applyNumberFormat="1" applyFont="1" applyAlignment="1">
      <alignment horizontal="right" vertical="center"/>
    </xf>
    <xf numFmtId="41" fontId="18" fillId="0" borderId="163" xfId="58" applyNumberFormat="1" applyFont="1" applyBorder="1" applyAlignment="1">
      <alignment horizontal="right" vertical="center"/>
    </xf>
    <xf numFmtId="41" fontId="18" fillId="0" borderId="41" xfId="58" applyNumberFormat="1" applyFont="1" applyBorder="1" applyAlignment="1">
      <alignment horizontal="right" vertical="center"/>
    </xf>
    <xf numFmtId="41" fontId="18" fillId="0" borderId="6" xfId="58" applyNumberFormat="1" applyFont="1" applyBorder="1" applyAlignment="1">
      <alignment horizontal="right" vertical="center"/>
    </xf>
    <xf numFmtId="41" fontId="18" fillId="0" borderId="6" xfId="58" applyNumberFormat="1" applyFont="1" applyBorder="1" applyAlignment="1">
      <alignment vertical="center"/>
    </xf>
    <xf numFmtId="41" fontId="18" fillId="0" borderId="163" xfId="58" applyNumberFormat="1" applyFont="1" applyBorder="1" applyAlignment="1">
      <alignment vertical="center"/>
    </xf>
    <xf numFmtId="41" fontId="18" fillId="0" borderId="164" xfId="58" applyNumberFormat="1" applyFont="1" applyBorder="1" applyAlignment="1">
      <alignment vertical="center"/>
    </xf>
    <xf numFmtId="41" fontId="26" fillId="0" borderId="163" xfId="58" applyNumberFormat="1" applyFont="1" applyBorder="1" applyAlignment="1">
      <alignment horizontal="right" vertical="center"/>
    </xf>
    <xf numFmtId="0" fontId="18" fillId="0" borderId="3" xfId="10" applyFont="1" applyBorder="1" applyAlignment="1">
      <alignment vertical="center"/>
    </xf>
    <xf numFmtId="0" fontId="61" fillId="0" borderId="6" xfId="58" applyFont="1" applyBorder="1" applyAlignment="1">
      <alignment horizontal="left" vertical="center"/>
    </xf>
    <xf numFmtId="0" fontId="61" fillId="0" borderId="8" xfId="58" applyFont="1" applyBorder="1" applyAlignment="1">
      <alignment horizontal="center" vertical="center"/>
    </xf>
    <xf numFmtId="41" fontId="18" fillId="0" borderId="8" xfId="58" applyNumberFormat="1" applyFont="1" applyBorder="1" applyAlignment="1">
      <alignment vertical="center"/>
    </xf>
    <xf numFmtId="41" fontId="18" fillId="0" borderId="161" xfId="58" applyNumberFormat="1" applyFont="1" applyBorder="1" applyAlignment="1">
      <alignment vertical="center"/>
    </xf>
    <xf numFmtId="41" fontId="18" fillId="0" borderId="162" xfId="58" applyNumberFormat="1" applyFont="1" applyBorder="1" applyAlignment="1">
      <alignment vertical="center"/>
    </xf>
    <xf numFmtId="0" fontId="61" fillId="0" borderId="1" xfId="58" applyFont="1" applyBorder="1" applyAlignment="1">
      <alignment horizontal="left" vertical="center"/>
    </xf>
    <xf numFmtId="0" fontId="61" fillId="0" borderId="8" xfId="58" applyFont="1" applyBorder="1" applyAlignment="1">
      <alignment horizontal="center" vertical="center" wrapText="1"/>
    </xf>
    <xf numFmtId="41" fontId="61" fillId="0" borderId="8" xfId="58" applyNumberFormat="1" applyFont="1" applyBorder="1" applyAlignment="1">
      <alignment vertical="center"/>
    </xf>
    <xf numFmtId="41" fontId="61" fillId="0" borderId="161" xfId="58" applyNumberFormat="1" applyFont="1" applyBorder="1" applyAlignment="1">
      <alignment vertical="center"/>
    </xf>
    <xf numFmtId="41" fontId="61" fillId="0" borderId="162" xfId="58" applyNumberFormat="1" applyFont="1" applyBorder="1" applyAlignment="1">
      <alignment vertical="center"/>
    </xf>
    <xf numFmtId="41" fontId="61" fillId="0" borderId="56" xfId="58" applyNumberFormat="1" applyFont="1" applyBorder="1" applyAlignment="1">
      <alignment vertical="center"/>
    </xf>
    <xf numFmtId="0" fontId="18" fillId="3" borderId="5" xfId="58" applyFont="1" applyFill="1" applyBorder="1" applyAlignment="1">
      <alignment horizontal="left" vertical="center" wrapText="1"/>
    </xf>
    <xf numFmtId="0" fontId="18" fillId="3" borderId="6" xfId="58" applyFont="1" applyFill="1" applyBorder="1" applyAlignment="1">
      <alignment horizontal="center" vertical="center" wrapText="1"/>
    </xf>
    <xf numFmtId="41" fontId="18" fillId="3" borderId="6" xfId="58" applyNumberFormat="1" applyFont="1" applyFill="1" applyBorder="1" applyAlignment="1">
      <alignment vertical="center"/>
    </xf>
    <xf numFmtId="41" fontId="18" fillId="3" borderId="163" xfId="58" applyNumberFormat="1" applyFont="1" applyFill="1" applyBorder="1" applyAlignment="1">
      <alignment vertical="center"/>
    </xf>
    <xf numFmtId="41" fontId="18" fillId="3" borderId="164" xfId="58" applyNumberFormat="1" applyFont="1" applyFill="1" applyBorder="1" applyAlignment="1">
      <alignment vertical="center"/>
    </xf>
    <xf numFmtId="41" fontId="18" fillId="3" borderId="6" xfId="58" applyNumberFormat="1" applyFont="1" applyFill="1" applyBorder="1" applyAlignment="1">
      <alignment horizontal="right" vertical="center"/>
    </xf>
    <xf numFmtId="41" fontId="18" fillId="3" borderId="163" xfId="58" applyNumberFormat="1" applyFont="1" applyFill="1" applyBorder="1" applyAlignment="1">
      <alignment horizontal="right" vertical="center"/>
    </xf>
    <xf numFmtId="41" fontId="18" fillId="3" borderId="41" xfId="58" applyNumberFormat="1" applyFont="1" applyFill="1" applyBorder="1" applyAlignment="1">
      <alignment horizontal="right" vertical="center"/>
    </xf>
    <xf numFmtId="41" fontId="18" fillId="3" borderId="0" xfId="58" applyNumberFormat="1" applyFont="1" applyFill="1" applyAlignment="1">
      <alignment horizontal="right" vertical="center"/>
    </xf>
    <xf numFmtId="0" fontId="18" fillId="3" borderId="6" xfId="58" applyFont="1" applyFill="1" applyBorder="1" applyAlignment="1">
      <alignment horizontal="center" vertical="center"/>
    </xf>
    <xf numFmtId="41" fontId="18" fillId="3" borderId="41" xfId="58" applyNumberFormat="1" applyFont="1" applyFill="1" applyBorder="1" applyAlignment="1">
      <alignment vertical="center"/>
    </xf>
    <xf numFmtId="0" fontId="61" fillId="0" borderId="5" xfId="58" applyFont="1" applyBorder="1" applyAlignment="1">
      <alignment horizontal="left" vertical="center"/>
    </xf>
    <xf numFmtId="0" fontId="61" fillId="3" borderId="6" xfId="58" applyFont="1" applyFill="1" applyBorder="1" applyAlignment="1">
      <alignment horizontal="center" vertical="center"/>
    </xf>
    <xf numFmtId="41" fontId="61" fillId="3" borderId="6" xfId="58" applyNumberFormat="1" applyFont="1" applyFill="1" applyBorder="1" applyAlignment="1">
      <alignment vertical="center"/>
    </xf>
    <xf numFmtId="41" fontId="61" fillId="3" borderId="163" xfId="58" applyNumberFormat="1" applyFont="1" applyFill="1" applyBorder="1" applyAlignment="1">
      <alignment vertical="center"/>
    </xf>
    <xf numFmtId="41" fontId="61" fillId="3" borderId="164" xfId="58" applyNumberFormat="1" applyFont="1" applyFill="1" applyBorder="1" applyAlignment="1">
      <alignment vertical="center"/>
    </xf>
    <xf numFmtId="41" fontId="61" fillId="3" borderId="163" xfId="58" applyNumberFormat="1" applyFont="1" applyFill="1" applyBorder="1" applyAlignment="1">
      <alignment horizontal="right" vertical="center"/>
    </xf>
    <xf numFmtId="41" fontId="61" fillId="3" borderId="41" xfId="58" applyNumberFormat="1" applyFont="1" applyFill="1" applyBorder="1" applyAlignment="1">
      <alignment horizontal="right" vertical="center"/>
    </xf>
    <xf numFmtId="41" fontId="61" fillId="3" borderId="41" xfId="58" applyNumberFormat="1" applyFont="1" applyFill="1" applyBorder="1" applyAlignment="1">
      <alignment vertical="center"/>
    </xf>
    <xf numFmtId="41" fontId="61" fillId="3" borderId="0" xfId="58" applyNumberFormat="1" applyFont="1" applyFill="1" applyAlignment="1">
      <alignment horizontal="right" vertical="center"/>
    </xf>
    <xf numFmtId="41" fontId="18" fillId="3" borderId="0" xfId="58" applyNumberFormat="1" applyFont="1" applyFill="1" applyAlignment="1">
      <alignment vertical="center"/>
    </xf>
    <xf numFmtId="0" fontId="61" fillId="0" borderId="1" xfId="58" applyFont="1" applyBorder="1" applyAlignment="1">
      <alignment horizontal="left" vertical="center" wrapText="1"/>
    </xf>
    <xf numFmtId="0" fontId="61" fillId="3" borderId="8" xfId="58" applyFont="1" applyFill="1" applyBorder="1" applyAlignment="1">
      <alignment horizontal="center" vertical="center"/>
    </xf>
    <xf numFmtId="41" fontId="61" fillId="3" borderId="8" xfId="58" applyNumberFormat="1" applyFont="1" applyFill="1" applyBorder="1" applyAlignment="1">
      <alignment vertical="center"/>
    </xf>
    <xf numFmtId="41" fontId="61" fillId="3" borderId="161" xfId="58" applyNumberFormat="1" applyFont="1" applyFill="1" applyBorder="1" applyAlignment="1">
      <alignment vertical="center"/>
    </xf>
    <xf numFmtId="41" fontId="61" fillId="3" borderId="162" xfId="58" applyNumberFormat="1" applyFont="1" applyFill="1" applyBorder="1" applyAlignment="1">
      <alignment vertical="center"/>
    </xf>
    <xf numFmtId="41" fontId="61" fillId="3" borderId="161" xfId="58" applyNumberFormat="1" applyFont="1" applyFill="1" applyBorder="1" applyAlignment="1">
      <alignment horizontal="right" vertical="center"/>
    </xf>
    <xf numFmtId="41" fontId="61" fillId="3" borderId="56" xfId="58" applyNumberFormat="1" applyFont="1" applyFill="1" applyBorder="1" applyAlignment="1">
      <alignment horizontal="right" vertical="center"/>
    </xf>
    <xf numFmtId="41" fontId="61" fillId="3" borderId="56" xfId="58" applyNumberFormat="1" applyFont="1" applyFill="1" applyBorder="1" applyAlignment="1">
      <alignment vertical="center"/>
    </xf>
    <xf numFmtId="41" fontId="61" fillId="3" borderId="2" xfId="58" applyNumberFormat="1" applyFont="1" applyFill="1" applyBorder="1" applyAlignment="1">
      <alignment vertical="center"/>
    </xf>
    <xf numFmtId="0" fontId="18" fillId="0" borderId="5" xfId="58" applyFont="1" applyBorder="1" applyAlignment="1">
      <alignment horizontal="left" vertical="center" wrapText="1"/>
    </xf>
    <xf numFmtId="0" fontId="61" fillId="0" borderId="9" xfId="58" applyFont="1" applyBorder="1" applyAlignment="1">
      <alignment horizontal="center" vertical="center"/>
    </xf>
    <xf numFmtId="0" fontId="61" fillId="0" borderId="11" xfId="58" applyFont="1" applyBorder="1" applyAlignment="1">
      <alignment horizontal="center" vertical="center"/>
    </xf>
    <xf numFmtId="41" fontId="61" fillId="0" borderId="9" xfId="58" applyNumberFormat="1" applyFont="1" applyBorder="1" applyAlignment="1">
      <alignment horizontal="right" vertical="center"/>
    </xf>
    <xf numFmtId="41" fontId="61" fillId="0" borderId="11" xfId="58" applyNumberFormat="1" applyFont="1" applyBorder="1" applyAlignment="1">
      <alignment horizontal="right" vertical="center"/>
    </xf>
    <xf numFmtId="0" fontId="17" fillId="0" borderId="0" xfId="58" applyFont="1" applyAlignment="1">
      <alignment vertical="center"/>
    </xf>
    <xf numFmtId="0" fontId="17" fillId="0" borderId="0" xfId="58" applyFont="1" applyAlignment="1">
      <alignment horizontal="left" vertical="center"/>
    </xf>
    <xf numFmtId="0" fontId="19" fillId="0" borderId="0" xfId="58" applyFont="1" applyAlignment="1">
      <alignment vertical="center"/>
    </xf>
    <xf numFmtId="174" fontId="19" fillId="0" borderId="0" xfId="58" applyNumberFormat="1" applyFont="1" applyAlignment="1">
      <alignment horizontal="right" vertical="center"/>
    </xf>
    <xf numFmtId="0" fontId="26" fillId="3" borderId="0" xfId="415" applyFont="1" applyFill="1" applyAlignment="1">
      <alignment vertical="center"/>
    </xf>
    <xf numFmtId="0" fontId="23" fillId="3" borderId="0" xfId="415" applyFont="1" applyFill="1" applyAlignment="1">
      <alignment horizontal="center" vertical="center"/>
    </xf>
    <xf numFmtId="0" fontId="19" fillId="3" borderId="0" xfId="415" quotePrefix="1" applyFont="1" applyFill="1" applyAlignment="1">
      <alignment horizontal="left" vertical="center"/>
    </xf>
    <xf numFmtId="0" fontId="35" fillId="3" borderId="0" xfId="415" quotePrefix="1" applyFont="1" applyFill="1" applyAlignment="1">
      <alignment horizontal="left" vertical="center" wrapText="1"/>
    </xf>
    <xf numFmtId="0" fontId="22" fillId="3" borderId="0" xfId="415" quotePrefix="1" applyFont="1" applyFill="1" applyAlignment="1">
      <alignment horizontal="center" vertical="center"/>
    </xf>
    <xf numFmtId="0" fontId="35" fillId="0" borderId="0" xfId="49" applyFont="1" applyAlignment="1">
      <alignment vertical="center"/>
    </xf>
    <xf numFmtId="0" fontId="26" fillId="0" borderId="167" xfId="10" applyFont="1" applyBorder="1" applyAlignment="1">
      <alignment horizontal="centerContinuous" vertical="center"/>
    </xf>
    <xf numFmtId="0" fontId="26" fillId="0" borderId="158" xfId="10" applyFont="1" applyBorder="1" applyAlignment="1">
      <alignment horizontal="centerContinuous" vertical="center"/>
    </xf>
    <xf numFmtId="0" fontId="26" fillId="0" borderId="159" xfId="10" applyFont="1" applyBorder="1" applyAlignment="1">
      <alignment horizontal="centerContinuous" vertical="center"/>
    </xf>
    <xf numFmtId="0" fontId="26" fillId="0" borderId="10" xfId="10" applyFont="1" applyBorder="1" applyAlignment="1">
      <alignment horizontal="centerContinuous" vertical="center"/>
    </xf>
    <xf numFmtId="0" fontId="26" fillId="0" borderId="55" xfId="10" applyFont="1" applyBorder="1" applyAlignment="1">
      <alignment horizontal="centerContinuous" vertical="center"/>
    </xf>
    <xf numFmtId="0" fontId="26" fillId="0" borderId="2" xfId="10" applyFont="1" applyBorder="1" applyAlignment="1">
      <alignment horizontal="centerContinuous" vertical="center"/>
    </xf>
    <xf numFmtId="0" fontId="26" fillId="0" borderId="8" xfId="10" applyFont="1" applyBorder="1" applyAlignment="1">
      <alignment horizontal="centerContinuous" vertical="center"/>
    </xf>
    <xf numFmtId="0" fontId="26" fillId="0" borderId="56" xfId="10" applyFont="1" applyBorder="1" applyAlignment="1">
      <alignment horizontal="centerContinuous" vertical="center"/>
    </xf>
    <xf numFmtId="0" fontId="26" fillId="0" borderId="192" xfId="10" applyFont="1" applyBorder="1" applyAlignment="1">
      <alignment horizontal="centerContinuous" vertical="center"/>
    </xf>
    <xf numFmtId="0" fontId="26" fillId="0" borderId="167" xfId="10" applyFont="1" applyBorder="1" applyAlignment="1">
      <alignment horizontal="center" vertical="center"/>
    </xf>
    <xf numFmtId="0" fontId="26" fillId="0" borderId="158" xfId="10" applyFont="1" applyBorder="1" applyAlignment="1">
      <alignment horizontal="center" vertical="center"/>
    </xf>
    <xf numFmtId="0" fontId="26" fillId="0" borderId="192" xfId="10" applyFont="1" applyBorder="1" applyAlignment="1">
      <alignment horizontal="center" vertical="center"/>
    </xf>
    <xf numFmtId="0" fontId="26" fillId="0" borderId="159" xfId="10" applyFont="1" applyBorder="1" applyAlignment="1">
      <alignment horizontal="center" vertical="center"/>
    </xf>
    <xf numFmtId="0" fontId="26" fillId="0" borderId="173" xfId="10" applyFont="1" applyBorder="1" applyAlignment="1">
      <alignment horizontal="center" vertical="center"/>
    </xf>
    <xf numFmtId="0" fontId="35" fillId="3" borderId="6" xfId="415" applyFont="1" applyFill="1" applyBorder="1" applyAlignment="1">
      <alignment horizontal="left" vertical="center" wrapText="1"/>
    </xf>
    <xf numFmtId="0" fontId="26" fillId="0" borderId="41" xfId="10" applyFont="1" applyBorder="1" applyAlignment="1">
      <alignment vertical="center" wrapText="1"/>
    </xf>
    <xf numFmtId="0" fontId="26" fillId="3" borderId="5" xfId="415" applyFont="1" applyFill="1" applyBorder="1" applyAlignment="1">
      <alignment horizontal="center" vertical="center"/>
    </xf>
    <xf numFmtId="199" fontId="26" fillId="3" borderId="198" xfId="415" applyNumberFormat="1" applyFont="1" applyFill="1" applyBorder="1" applyAlignment="1">
      <alignment horizontal="right" vertical="center"/>
    </xf>
    <xf numFmtId="199" fontId="26" fillId="3" borderId="199" xfId="415" applyNumberFormat="1" applyFont="1" applyFill="1" applyBorder="1" applyAlignment="1">
      <alignment horizontal="right" vertical="center"/>
    </xf>
    <xf numFmtId="199" fontId="26" fillId="3" borderId="200" xfId="415" applyNumberFormat="1" applyFont="1" applyFill="1" applyBorder="1" applyAlignment="1">
      <alignment horizontal="right" vertical="center"/>
    </xf>
    <xf numFmtId="199" fontId="26" fillId="3" borderId="201" xfId="415" applyNumberFormat="1" applyFont="1" applyFill="1" applyBorder="1" applyAlignment="1">
      <alignment horizontal="right" vertical="center"/>
    </xf>
    <xf numFmtId="199" fontId="26" fillId="3" borderId="202" xfId="415" applyNumberFormat="1" applyFont="1" applyFill="1" applyBorder="1" applyAlignment="1">
      <alignment horizontal="right" vertical="center"/>
    </xf>
    <xf numFmtId="0" fontId="26" fillId="3" borderId="41" xfId="415" applyFont="1" applyFill="1" applyBorder="1" applyAlignment="1">
      <alignment vertical="center" wrapText="1"/>
    </xf>
    <xf numFmtId="0" fontId="26" fillId="3" borderId="41" xfId="415" applyFont="1" applyFill="1" applyBorder="1" applyAlignment="1">
      <alignment horizontal="left" vertical="center" wrapText="1"/>
    </xf>
    <xf numFmtId="199" fontId="176" fillId="0" borderId="199" xfId="10" applyNumberFormat="1" applyFont="1" applyBorder="1" applyAlignment="1">
      <alignment horizontal="right" vertical="center"/>
    </xf>
    <xf numFmtId="199" fontId="176" fillId="0" borderId="201" xfId="10" applyNumberFormat="1" applyFont="1" applyBorder="1" applyAlignment="1">
      <alignment horizontal="right" vertical="center"/>
    </xf>
    <xf numFmtId="199" fontId="35" fillId="0" borderId="203" xfId="10" applyNumberFormat="1" applyFont="1" applyBorder="1" applyAlignment="1">
      <alignment horizontal="right" vertical="center"/>
    </xf>
    <xf numFmtId="199" fontId="35" fillId="0" borderId="204" xfId="10" applyNumberFormat="1" applyFont="1" applyBorder="1" applyAlignment="1">
      <alignment horizontal="right" vertical="center"/>
    </xf>
    <xf numFmtId="199" fontId="35" fillId="0" borderId="205" xfId="10" applyNumberFormat="1" applyFont="1" applyBorder="1" applyAlignment="1">
      <alignment horizontal="right" vertical="center"/>
    </xf>
    <xf numFmtId="199" fontId="35" fillId="0" borderId="206" xfId="10" applyNumberFormat="1" applyFont="1" applyBorder="1" applyAlignment="1">
      <alignment horizontal="right" vertical="center"/>
    </xf>
    <xf numFmtId="199" fontId="35" fillId="0" borderId="207" xfId="10" applyNumberFormat="1" applyFont="1" applyBorder="1" applyAlignment="1">
      <alignment horizontal="right" vertical="center"/>
    </xf>
    <xf numFmtId="0" fontId="25" fillId="0" borderId="0" xfId="415" applyFont="1" applyAlignment="1">
      <alignment vertical="center"/>
    </xf>
    <xf numFmtId="0" fontId="23" fillId="0" borderId="0" xfId="49" applyFont="1" applyAlignment="1">
      <alignment vertical="center"/>
    </xf>
    <xf numFmtId="0" fontId="23" fillId="0" borderId="9" xfId="49" applyFont="1" applyBorder="1" applyAlignment="1">
      <alignment horizontal="center" vertical="center"/>
    </xf>
    <xf numFmtId="0" fontId="23" fillId="0" borderId="158" xfId="49" applyFont="1" applyBorder="1" applyAlignment="1">
      <alignment horizontal="center" vertical="center"/>
    </xf>
    <xf numFmtId="0" fontId="23" fillId="0" borderId="10" xfId="49" applyFont="1" applyBorder="1" applyAlignment="1">
      <alignment horizontal="center" vertical="center"/>
    </xf>
    <xf numFmtId="0" fontId="23" fillId="0" borderId="55" xfId="49" applyFont="1" applyBorder="1" applyAlignment="1">
      <alignment horizontal="center" vertical="center"/>
    </xf>
    <xf numFmtId="257" fontId="35" fillId="0" borderId="161" xfId="46" applyNumberFormat="1" applyFont="1" applyBorder="1" applyAlignment="1">
      <alignment horizontal="right" vertical="center"/>
    </xf>
    <xf numFmtId="257" fontId="35" fillId="0" borderId="41" xfId="31" applyNumberFormat="1" applyFont="1" applyFill="1" applyBorder="1" applyAlignment="1">
      <alignment horizontal="right" vertical="center"/>
    </xf>
    <xf numFmtId="257" fontId="35" fillId="0" borderId="220" xfId="46" applyNumberFormat="1" applyFont="1" applyBorder="1" applyAlignment="1">
      <alignment horizontal="right" vertical="center"/>
    </xf>
    <xf numFmtId="257" fontId="35" fillId="0" borderId="221" xfId="46" applyNumberFormat="1" applyFont="1" applyBorder="1" applyAlignment="1">
      <alignment horizontal="right" vertical="center"/>
    </xf>
    <xf numFmtId="0" fontId="23" fillId="0" borderId="6" xfId="46" applyFont="1" applyBorder="1" applyAlignment="1">
      <alignment horizontal="left" vertical="center"/>
    </xf>
    <xf numFmtId="0" fontId="23" fillId="0" borderId="41" xfId="46" applyFont="1" applyBorder="1" applyAlignment="1">
      <alignment vertical="center"/>
    </xf>
    <xf numFmtId="257" fontId="26" fillId="0" borderId="6" xfId="31" applyNumberFormat="1" applyFont="1" applyFill="1" applyBorder="1" applyAlignment="1">
      <alignment horizontal="right" vertical="center"/>
    </xf>
    <xf numFmtId="257" fontId="26" fillId="0" borderId="163" xfId="31" applyNumberFormat="1" applyFont="1" applyFill="1" applyBorder="1" applyAlignment="1">
      <alignment horizontal="right" vertical="center"/>
    </xf>
    <xf numFmtId="257" fontId="26" fillId="0" borderId="41" xfId="31" applyNumberFormat="1" applyFont="1" applyFill="1" applyBorder="1" applyAlignment="1">
      <alignment horizontal="right" vertical="center"/>
    </xf>
    <xf numFmtId="257" fontId="26" fillId="0" borderId="0" xfId="31" applyNumberFormat="1" applyFont="1" applyFill="1" applyBorder="1" applyAlignment="1">
      <alignment horizontal="right" vertical="center"/>
    </xf>
    <xf numFmtId="257" fontId="26" fillId="0" borderId="222" xfId="46" applyNumberFormat="1" applyBorder="1" applyAlignment="1">
      <alignment horizontal="right" vertical="center"/>
    </xf>
    <xf numFmtId="257" fontId="26" fillId="0" borderId="223" xfId="46" applyNumberFormat="1" applyBorder="1" applyAlignment="1">
      <alignment horizontal="right" vertical="center"/>
    </xf>
    <xf numFmtId="0" fontId="23" fillId="0" borderId="41" xfId="46" applyFont="1" applyBorder="1" applyAlignment="1">
      <alignment horizontal="left" vertical="center" wrapText="1"/>
    </xf>
    <xf numFmtId="0" fontId="23" fillId="0" borderId="41" xfId="46" applyFont="1" applyBorder="1" applyAlignment="1">
      <alignment vertical="center" wrapText="1"/>
    </xf>
    <xf numFmtId="257" fontId="35" fillId="0" borderId="6" xfId="31" applyNumberFormat="1" applyFont="1" applyFill="1" applyBorder="1" applyAlignment="1">
      <alignment horizontal="right" vertical="center"/>
    </xf>
    <xf numFmtId="257" fontId="35" fillId="0" borderId="163" xfId="31" applyNumberFormat="1" applyFont="1" applyFill="1" applyBorder="1" applyAlignment="1">
      <alignment horizontal="right" vertical="center"/>
    </xf>
    <xf numFmtId="257" fontId="35" fillId="0" borderId="160" xfId="46" quotePrefix="1" applyNumberFormat="1" applyFont="1" applyBorder="1" applyAlignment="1">
      <alignment horizontal="left" vertical="center" wrapText="1"/>
    </xf>
    <xf numFmtId="257" fontId="35" fillId="0" borderId="163" xfId="46" quotePrefix="1" applyNumberFormat="1" applyFont="1" applyBorder="1" applyAlignment="1">
      <alignment horizontal="left" vertical="center" wrapText="1"/>
    </xf>
    <xf numFmtId="257" fontId="35" fillId="0" borderId="222" xfId="46" applyNumberFormat="1" applyFont="1" applyBorder="1" applyAlignment="1">
      <alignment horizontal="right" vertical="center"/>
    </xf>
    <xf numFmtId="257" fontId="35" fillId="0" borderId="223" xfId="46" applyNumberFormat="1" applyFont="1" applyBorder="1" applyAlignment="1">
      <alignment horizontal="right" vertical="center"/>
    </xf>
    <xf numFmtId="257" fontId="35" fillId="0" borderId="0" xfId="31" applyNumberFormat="1" applyFont="1" applyFill="1" applyBorder="1" applyAlignment="1">
      <alignment horizontal="right" vertical="center"/>
    </xf>
    <xf numFmtId="257" fontId="35" fillId="0" borderId="218" xfId="31" applyNumberFormat="1" applyFont="1" applyFill="1" applyBorder="1" applyAlignment="1">
      <alignment horizontal="right" vertical="center"/>
    </xf>
    <xf numFmtId="257" fontId="35" fillId="0" borderId="216" xfId="31" applyNumberFormat="1" applyFont="1" applyFill="1" applyBorder="1" applyAlignment="1">
      <alignment horizontal="right" vertical="center"/>
    </xf>
    <xf numFmtId="257" fontId="35" fillId="0" borderId="219" xfId="31" applyNumberFormat="1" applyFont="1" applyFill="1" applyBorder="1" applyAlignment="1">
      <alignment horizontal="right" vertical="center"/>
    </xf>
    <xf numFmtId="257" fontId="35" fillId="0" borderId="224" xfId="31" applyNumberFormat="1" applyFont="1" applyFill="1" applyBorder="1" applyAlignment="1">
      <alignment horizontal="right" vertical="center"/>
    </xf>
    <xf numFmtId="257" fontId="35" fillId="0" borderId="159" xfId="31" applyNumberFormat="1" applyFont="1" applyFill="1" applyBorder="1" applyAlignment="1">
      <alignment horizontal="right" vertical="center"/>
    </xf>
    <xf numFmtId="257" fontId="35" fillId="0" borderId="218" xfId="46" applyNumberFormat="1" applyFont="1" applyBorder="1" applyAlignment="1">
      <alignment horizontal="right" vertical="center"/>
    </xf>
    <xf numFmtId="257" fontId="35" fillId="0" borderId="216" xfId="46" applyNumberFormat="1" applyFont="1" applyBorder="1" applyAlignment="1">
      <alignment horizontal="right" vertical="center"/>
    </xf>
    <xf numFmtId="257" fontId="35" fillId="0" borderId="55" xfId="31" applyNumberFormat="1" applyFont="1" applyFill="1" applyBorder="1" applyAlignment="1">
      <alignment horizontal="right" vertical="center"/>
    </xf>
    <xf numFmtId="199" fontId="62" fillId="0" borderId="5" xfId="488" applyNumberFormat="1" applyFont="1" applyBorder="1" applyAlignment="1">
      <alignment horizontal="left" vertical="center"/>
    </xf>
    <xf numFmtId="170" fontId="35" fillId="0" borderId="28" xfId="46" applyNumberFormat="1" applyFont="1" applyBorder="1" applyAlignment="1">
      <alignment vertical="center"/>
    </xf>
    <xf numFmtId="199" fontId="62" fillId="0" borderId="5" xfId="488" applyNumberFormat="1" applyFont="1" applyFill="1" applyBorder="1" applyAlignment="1">
      <alignment horizontal="left" vertical="center"/>
    </xf>
    <xf numFmtId="199" fontId="26" fillId="0" borderId="5" xfId="488" applyNumberFormat="1" applyFont="1" applyFill="1" applyBorder="1" applyAlignment="1">
      <alignment horizontal="left" vertical="center"/>
    </xf>
    <xf numFmtId="199" fontId="62" fillId="0" borderId="3" xfId="488" applyNumberFormat="1" applyFont="1" applyBorder="1" applyAlignment="1">
      <alignment horizontal="left" vertical="center"/>
    </xf>
    <xf numFmtId="0" fontId="19" fillId="0" borderId="0" xfId="493" applyFont="1" applyFill="1" applyAlignment="1">
      <alignment horizontal="left" vertical="center"/>
    </xf>
    <xf numFmtId="0" fontId="43" fillId="0" borderId="0" xfId="493" applyFont="1" applyFill="1" applyAlignment="1">
      <alignment horizontal="left" vertical="center"/>
    </xf>
    <xf numFmtId="0" fontId="26" fillId="0" borderId="0" xfId="493" applyFont="1" applyFill="1" applyAlignment="1">
      <alignment vertical="center"/>
    </xf>
    <xf numFmtId="0" fontId="17" fillId="0" borderId="0" xfId="493" applyFont="1" applyFill="1" applyAlignment="1">
      <alignment vertical="center"/>
    </xf>
    <xf numFmtId="0" fontId="19" fillId="0" borderId="58" xfId="493" applyFont="1" applyFill="1" applyBorder="1" applyAlignment="1">
      <alignment vertical="center"/>
    </xf>
    <xf numFmtId="0" fontId="35" fillId="0" borderId="0" xfId="493" applyFont="1" applyFill="1" applyAlignment="1">
      <alignment vertical="center"/>
    </xf>
    <xf numFmtId="0" fontId="17" fillId="0" borderId="27" xfId="493" applyFont="1" applyFill="1" applyBorder="1" applyAlignment="1">
      <alignment vertical="center"/>
    </xf>
    <xf numFmtId="0" fontId="19" fillId="0" borderId="52" xfId="493" applyFont="1" applyFill="1" applyBorder="1" applyAlignment="1">
      <alignment vertical="center"/>
    </xf>
    <xf numFmtId="202" fontId="26" fillId="0" borderId="0" xfId="493" applyNumberFormat="1" applyFont="1" applyFill="1" applyAlignment="1">
      <alignment horizontal="right" vertical="center"/>
    </xf>
    <xf numFmtId="0" fontId="17" fillId="0" borderId="0" xfId="493" applyFont="1" applyFill="1" applyBorder="1" applyAlignment="1">
      <alignment vertical="center"/>
    </xf>
    <xf numFmtId="3" fontId="17" fillId="0" borderId="0" xfId="493" applyNumberFormat="1" applyFont="1" applyFill="1" applyBorder="1" applyAlignment="1">
      <alignment horizontal="right" vertical="center"/>
    </xf>
    <xf numFmtId="1" fontId="24" fillId="0" borderId="0" xfId="8" quotePrefix="1" applyNumberFormat="1" applyFont="1" applyFill="1" applyAlignment="1">
      <alignment horizontal="right" vertical="center"/>
    </xf>
    <xf numFmtId="166" fontId="17" fillId="0" borderId="0" xfId="493" applyNumberFormat="1" applyFont="1" applyFill="1" applyAlignment="1">
      <alignment vertical="center"/>
    </xf>
    <xf numFmtId="209" fontId="26" fillId="0" borderId="0" xfId="493" applyNumberFormat="1" applyFont="1" applyFill="1" applyAlignment="1">
      <alignment vertical="center"/>
    </xf>
    <xf numFmtId="210" fontId="26" fillId="0" borderId="0" xfId="493" applyNumberFormat="1" applyFont="1" applyFill="1" applyAlignment="1">
      <alignment vertical="center"/>
    </xf>
    <xf numFmtId="0" fontId="39" fillId="0" borderId="0" xfId="493" applyFont="1" applyFill="1" applyAlignment="1">
      <alignment vertical="center"/>
    </xf>
    <xf numFmtId="209" fontId="17" fillId="0" borderId="0" xfId="493" applyNumberFormat="1" applyFont="1" applyFill="1" applyAlignment="1">
      <alignment vertical="center"/>
    </xf>
    <xf numFmtId="0" fontId="19" fillId="0" borderId="9" xfId="0" quotePrefix="1" applyFont="1" applyBorder="1" applyAlignment="1">
      <alignment horizontal="center" vertical="center" textRotation="90" wrapText="1"/>
    </xf>
    <xf numFmtId="0" fontId="22" fillId="0" borderId="11" xfId="46" applyFont="1" applyBorder="1" applyAlignment="1">
      <alignment horizontal="center" vertical="center"/>
    </xf>
    <xf numFmtId="0" fontId="35" fillId="0" borderId="11" xfId="49" applyFont="1" applyBorder="1" applyAlignment="1">
      <alignment horizontal="center" vertical="center"/>
    </xf>
    <xf numFmtId="0" fontId="108" fillId="0" borderId="11" xfId="49" applyFont="1" applyBorder="1" applyAlignment="1">
      <alignment horizontal="center" vertical="center" wrapText="1"/>
    </xf>
    <xf numFmtId="0" fontId="22" fillId="0" borderId="0" xfId="46" applyFont="1" applyAlignment="1">
      <alignment horizontal="left" vertical="center"/>
    </xf>
    <xf numFmtId="174" fontId="23" fillId="0" borderId="0" xfId="46" applyNumberFormat="1" applyFont="1" applyAlignment="1">
      <alignment vertical="center"/>
    </xf>
    <xf numFmtId="252" fontId="23" fillId="0" borderId="41" xfId="46" applyNumberFormat="1" applyFont="1" applyBorder="1" applyAlignment="1">
      <alignment horizontal="right" vertical="center"/>
    </xf>
    <xf numFmtId="252" fontId="26" fillId="0" borderId="41" xfId="46" applyNumberFormat="1" applyBorder="1" applyAlignment="1">
      <alignment horizontal="right" vertical="center"/>
    </xf>
    <xf numFmtId="174" fontId="23" fillId="0" borderId="3" xfId="46" applyNumberFormat="1" applyFont="1" applyBorder="1" applyAlignment="1">
      <alignment vertical="center"/>
    </xf>
    <xf numFmtId="174" fontId="23" fillId="0" borderId="4" xfId="46" applyNumberFormat="1" applyFont="1" applyBorder="1" applyAlignment="1">
      <alignment vertical="center"/>
    </xf>
    <xf numFmtId="0" fontId="22" fillId="0" borderId="2" xfId="46" applyFont="1" applyBorder="1" applyAlignment="1">
      <alignment vertical="center"/>
    </xf>
    <xf numFmtId="174" fontId="22" fillId="0" borderId="1" xfId="46" applyNumberFormat="1" applyFont="1" applyBorder="1" applyAlignment="1">
      <alignment vertical="center"/>
    </xf>
    <xf numFmtId="174" fontId="22" fillId="0" borderId="3" xfId="46" applyNumberFormat="1" applyFont="1" applyBorder="1" applyAlignment="1">
      <alignment vertical="center"/>
    </xf>
    <xf numFmtId="174" fontId="22" fillId="0" borderId="4" xfId="46" applyNumberFormat="1" applyFont="1" applyBorder="1" applyAlignment="1">
      <alignment vertical="center"/>
    </xf>
    <xf numFmtId="166" fontId="23" fillId="0" borderId="1" xfId="46" applyNumberFormat="1" applyFont="1" applyBorder="1" applyAlignment="1">
      <alignment horizontal="right" vertical="center"/>
    </xf>
    <xf numFmtId="166" fontId="23" fillId="0" borderId="5" xfId="46" applyNumberFormat="1" applyFont="1" applyBorder="1" applyAlignment="1">
      <alignment horizontal="right" vertical="center"/>
    </xf>
    <xf numFmtId="166" fontId="23" fillId="0" borderId="0" xfId="46" applyNumberFormat="1" applyFont="1" applyAlignment="1">
      <alignment horizontal="right" vertical="center"/>
    </xf>
    <xf numFmtId="166" fontId="23" fillId="0" borderId="3" xfId="46" applyNumberFormat="1" applyFont="1" applyBorder="1" applyAlignment="1">
      <alignment horizontal="right" vertical="center"/>
    </xf>
    <xf numFmtId="166" fontId="23" fillId="0" borderId="4" xfId="46" applyNumberFormat="1" applyFont="1" applyBorder="1" applyAlignment="1">
      <alignment horizontal="right" vertical="center"/>
    </xf>
    <xf numFmtId="166" fontId="22" fillId="0" borderId="5" xfId="46" applyNumberFormat="1" applyFont="1" applyBorder="1" applyAlignment="1">
      <alignment horizontal="right" vertical="center"/>
    </xf>
    <xf numFmtId="166" fontId="22" fillId="0" borderId="3" xfId="46" applyNumberFormat="1" applyFont="1" applyBorder="1" applyAlignment="1">
      <alignment horizontal="right" vertical="center"/>
    </xf>
    <xf numFmtId="166" fontId="22" fillId="0" borderId="11" xfId="46" applyNumberFormat="1" applyFont="1" applyBorder="1" applyAlignment="1">
      <alignment horizontal="right" vertical="center"/>
    </xf>
    <xf numFmtId="170" fontId="22" fillId="0" borderId="5" xfId="205" applyNumberFormat="1" applyFont="1" applyBorder="1" applyAlignment="1">
      <alignment horizontal="right" vertical="center" shrinkToFit="1"/>
    </xf>
    <xf numFmtId="170" fontId="22" fillId="0" borderId="11" xfId="205" applyNumberFormat="1" applyFont="1" applyBorder="1" applyAlignment="1">
      <alignment vertical="center" shrinkToFit="1"/>
    </xf>
    <xf numFmtId="0" fontId="23" fillId="0" borderId="0" xfId="58" applyFont="1" applyBorder="1" applyAlignment="1">
      <alignment horizontal="center" vertical="center"/>
    </xf>
    <xf numFmtId="0" fontId="23" fillId="0" borderId="0" xfId="58" applyFont="1" applyBorder="1" applyAlignment="1">
      <alignment vertical="center"/>
    </xf>
    <xf numFmtId="0" fontId="22" fillId="0" borderId="0" xfId="58" applyFont="1" applyBorder="1" applyAlignment="1">
      <alignment vertical="center"/>
    </xf>
    <xf numFmtId="0" fontId="117" fillId="0" borderId="0" xfId="0" applyFont="1" applyFill="1" applyAlignment="1">
      <alignment horizontal="left"/>
    </xf>
    <xf numFmtId="0" fontId="119" fillId="0" borderId="0" xfId="0" applyFont="1" applyFill="1"/>
    <xf numFmtId="0" fontId="22" fillId="0" borderId="0" xfId="418" applyFont="1" applyFill="1" applyAlignment="1" applyProtection="1">
      <alignment horizontal="left" vertical="center"/>
    </xf>
    <xf numFmtId="0" fontId="22" fillId="0" borderId="0" xfId="418" applyFont="1" applyFill="1" applyAlignment="1" applyProtection="1">
      <alignment vertical="center"/>
    </xf>
    <xf numFmtId="0" fontId="23" fillId="0" borderId="0" xfId="418" applyFont="1" applyFill="1" applyAlignment="1">
      <alignment vertical="center"/>
    </xf>
    <xf numFmtId="185" fontId="23" fillId="0" borderId="0" xfId="418" applyNumberFormat="1" applyFont="1" applyFill="1" applyAlignment="1" applyProtection="1">
      <alignment vertical="center"/>
    </xf>
    <xf numFmtId="0" fontId="19" fillId="0" borderId="0" xfId="418" quotePrefix="1" applyFont="1" applyFill="1" applyAlignment="1">
      <alignment horizontal="right" vertical="center"/>
    </xf>
    <xf numFmtId="49" fontId="22" fillId="0" borderId="5" xfId="418" applyNumberFormat="1" applyFont="1" applyFill="1" applyBorder="1" applyAlignment="1" applyProtection="1">
      <alignment horizontal="center" vertical="center"/>
    </xf>
    <xf numFmtId="0" fontId="22" fillId="0" borderId="0" xfId="418" applyFont="1" applyFill="1" applyBorder="1" applyAlignment="1" applyProtection="1">
      <alignment vertical="center"/>
    </xf>
    <xf numFmtId="185" fontId="22" fillId="0" borderId="5" xfId="418" applyNumberFormat="1" applyFont="1" applyFill="1" applyBorder="1" applyAlignment="1">
      <alignment vertical="center"/>
    </xf>
    <xf numFmtId="185" fontId="22" fillId="0" borderId="1" xfId="418" applyNumberFormat="1" applyFont="1" applyFill="1" applyBorder="1" applyAlignment="1">
      <alignment vertical="center"/>
    </xf>
    <xf numFmtId="185" fontId="22" fillId="0" borderId="0" xfId="418" applyNumberFormat="1" applyFont="1" applyFill="1" applyAlignment="1">
      <alignment vertical="center"/>
    </xf>
    <xf numFmtId="49" fontId="23" fillId="0" borderId="5" xfId="418" applyNumberFormat="1" applyFont="1" applyFill="1" applyBorder="1" applyAlignment="1" applyProtection="1">
      <alignment horizontal="center" vertical="center"/>
    </xf>
    <xf numFmtId="0" fontId="23" fillId="0" borderId="0" xfId="418" applyFont="1" applyFill="1" applyBorder="1" applyAlignment="1" applyProtection="1">
      <alignment horizontal="left" vertical="center"/>
    </xf>
    <xf numFmtId="185" fontId="23" fillId="0" borderId="5" xfId="418" applyNumberFormat="1" applyFont="1" applyFill="1" applyBorder="1" applyAlignment="1">
      <alignment vertical="center"/>
    </xf>
    <xf numFmtId="185" fontId="23" fillId="0" borderId="0" xfId="418" applyNumberFormat="1" applyFont="1" applyFill="1" applyAlignment="1">
      <alignment vertical="center"/>
    </xf>
    <xf numFmtId="0" fontId="26" fillId="0" borderId="0" xfId="418" applyFont="1" applyFill="1" applyAlignment="1">
      <alignment vertical="center"/>
    </xf>
    <xf numFmtId="49" fontId="29" fillId="0" borderId="5" xfId="418" applyNumberFormat="1" applyFont="1" applyFill="1" applyBorder="1" applyAlignment="1" applyProtection="1">
      <alignment horizontal="center" vertical="center"/>
    </xf>
    <xf numFmtId="0" fontId="29" fillId="0" borderId="0" xfId="418" applyFont="1" applyFill="1" applyBorder="1" applyAlignment="1" applyProtection="1">
      <alignment horizontal="left" vertical="center"/>
    </xf>
    <xf numFmtId="185" fontId="29" fillId="0" borderId="5" xfId="418" applyNumberFormat="1" applyFont="1" applyFill="1" applyBorder="1" applyAlignment="1">
      <alignment vertical="center"/>
    </xf>
    <xf numFmtId="0" fontId="22" fillId="0" borderId="0" xfId="418" applyFont="1" applyFill="1" applyBorder="1" applyAlignment="1">
      <alignment vertical="center"/>
    </xf>
    <xf numFmtId="185" fontId="22" fillId="0" borderId="5" xfId="418" applyNumberFormat="1" applyFont="1" applyFill="1" applyBorder="1" applyAlignment="1" applyProtection="1">
      <alignment horizontal="center" vertical="center"/>
      <protection locked="0"/>
    </xf>
    <xf numFmtId="185" fontId="22" fillId="0" borderId="5" xfId="418" applyNumberFormat="1" applyFont="1" applyFill="1" applyBorder="1" applyAlignment="1" applyProtection="1">
      <alignment horizontal="right" vertical="center"/>
      <protection locked="0"/>
    </xf>
    <xf numFmtId="185" fontId="22" fillId="0" borderId="11" xfId="418" applyNumberFormat="1" applyFont="1" applyFill="1" applyBorder="1" applyAlignment="1" applyProtection="1">
      <alignment horizontal="center" vertical="center"/>
    </xf>
    <xf numFmtId="0" fontId="23" fillId="0" borderId="0" xfId="418" applyFont="1" applyFill="1" applyBorder="1" applyAlignment="1" applyProtection="1">
      <alignment vertical="center"/>
    </xf>
    <xf numFmtId="0" fontId="22" fillId="0" borderId="5" xfId="418" applyFont="1" applyFill="1" applyBorder="1" applyAlignment="1">
      <alignment horizontal="center" vertical="center"/>
    </xf>
    <xf numFmtId="215" fontId="22" fillId="0" borderId="5" xfId="495" applyNumberFormat="1" applyFont="1" applyFill="1" applyBorder="1" applyAlignment="1" applyProtection="1">
      <alignment horizontal="right" vertical="center"/>
    </xf>
    <xf numFmtId="215" fontId="22" fillId="0" borderId="5" xfId="495" applyNumberFormat="1" applyFont="1" applyFill="1" applyBorder="1" applyAlignment="1" applyProtection="1">
      <alignment vertical="center"/>
    </xf>
    <xf numFmtId="0" fontId="23" fillId="0" borderId="5" xfId="418" applyFont="1" applyFill="1" applyBorder="1" applyAlignment="1">
      <alignment horizontal="center" vertical="center"/>
    </xf>
    <xf numFmtId="215" fontId="23" fillId="0" borderId="5" xfId="495" applyNumberFormat="1" applyFont="1" applyFill="1" applyBorder="1" applyAlignment="1" applyProtection="1">
      <alignment horizontal="right" vertical="center"/>
      <protection locked="0"/>
    </xf>
    <xf numFmtId="215" fontId="23" fillId="0" borderId="41" xfId="495" applyNumberFormat="1" applyFont="1" applyFill="1" applyBorder="1" applyAlignment="1" applyProtection="1">
      <alignment horizontal="right" vertical="center"/>
      <protection locked="0"/>
    </xf>
    <xf numFmtId="215" fontId="22" fillId="0" borderId="5" xfId="495" applyNumberFormat="1" applyFont="1" applyFill="1" applyBorder="1" applyAlignment="1" applyProtection="1">
      <alignment horizontal="right" vertical="center"/>
      <protection locked="0"/>
    </xf>
    <xf numFmtId="215" fontId="22" fillId="0" borderId="41" xfId="495" applyNumberFormat="1" applyFont="1" applyFill="1" applyBorder="1" applyAlignment="1" applyProtection="1">
      <alignment horizontal="right" vertical="center"/>
      <protection locked="0"/>
    </xf>
    <xf numFmtId="215" fontId="23" fillId="0" borderId="5" xfId="495" applyNumberFormat="1" applyFont="1" applyFill="1" applyBorder="1" applyAlignment="1" applyProtection="1">
      <alignment vertical="center"/>
      <protection locked="0"/>
    </xf>
    <xf numFmtId="215" fontId="23" fillId="0" borderId="41" xfId="495" applyNumberFormat="1" applyFont="1" applyFill="1" applyBorder="1" applyAlignment="1" applyProtection="1">
      <alignment vertical="center"/>
      <protection locked="0"/>
    </xf>
    <xf numFmtId="215" fontId="22" fillId="0" borderId="5" xfId="495" applyNumberFormat="1" applyFont="1" applyFill="1" applyBorder="1" applyAlignment="1" applyProtection="1">
      <alignment vertical="center"/>
      <protection locked="0"/>
    </xf>
    <xf numFmtId="215" fontId="22" fillId="0" borderId="41" xfId="495" applyNumberFormat="1" applyFont="1" applyFill="1" applyBorder="1" applyAlignment="1" applyProtection="1">
      <alignment vertical="center"/>
      <protection locked="0"/>
    </xf>
    <xf numFmtId="215" fontId="23" fillId="0" borderId="5" xfId="495" applyNumberFormat="1" applyFont="1" applyFill="1" applyBorder="1" applyAlignment="1" applyProtection="1">
      <alignment vertical="center"/>
    </xf>
    <xf numFmtId="215" fontId="23" fillId="0" borderId="41" xfId="495" applyNumberFormat="1" applyFont="1" applyFill="1" applyBorder="1" applyAlignment="1" applyProtection="1">
      <alignment horizontal="center" vertical="center"/>
      <protection locked="0"/>
    </xf>
    <xf numFmtId="0" fontId="22" fillId="0" borderId="11" xfId="418" applyFont="1" applyFill="1" applyBorder="1" applyAlignment="1">
      <alignment horizontal="center" vertical="center"/>
    </xf>
    <xf numFmtId="0" fontId="22" fillId="0" borderId="10" xfId="418" applyFont="1" applyFill="1" applyBorder="1" applyAlignment="1" applyProtection="1">
      <alignment vertical="center"/>
    </xf>
    <xf numFmtId="215" fontId="22" fillId="0" borderId="11" xfId="495" applyNumberFormat="1" applyFont="1" applyFill="1" applyBorder="1" applyAlignment="1" applyProtection="1">
      <alignment vertical="center"/>
      <protection locked="0"/>
    </xf>
    <xf numFmtId="0" fontId="22" fillId="0" borderId="1" xfId="418" applyFont="1" applyFill="1" applyBorder="1" applyAlignment="1">
      <alignment horizontal="center" vertical="center"/>
    </xf>
    <xf numFmtId="0" fontId="22" fillId="0" borderId="3" xfId="418" applyFont="1" applyFill="1" applyBorder="1" applyAlignment="1">
      <alignment horizontal="center" vertical="center"/>
    </xf>
    <xf numFmtId="0" fontId="23" fillId="0" borderId="9" xfId="418" applyFont="1" applyFill="1" applyBorder="1" applyAlignment="1">
      <alignment vertical="center"/>
    </xf>
    <xf numFmtId="0" fontId="22" fillId="0" borderId="10" xfId="418" applyFont="1" applyFill="1" applyBorder="1" applyAlignment="1" applyProtection="1">
      <alignment horizontal="center" vertical="center"/>
    </xf>
    <xf numFmtId="215" fontId="22" fillId="0" borderId="11" xfId="495" applyNumberFormat="1" applyFont="1" applyFill="1" applyBorder="1" applyAlignment="1" applyProtection="1">
      <alignment horizontal="right" vertical="center"/>
    </xf>
    <xf numFmtId="0" fontId="22" fillId="0" borderId="0" xfId="10" applyFont="1" applyFill="1" applyAlignment="1">
      <alignment vertical="center"/>
    </xf>
    <xf numFmtId="213" fontId="22" fillId="0" borderId="0" xfId="496" applyNumberFormat="1" applyFont="1" applyFill="1" applyAlignment="1">
      <alignment horizontal="right" vertical="center"/>
    </xf>
    <xf numFmtId="0" fontId="23" fillId="0" borderId="5" xfId="10" applyFont="1" applyFill="1" applyBorder="1" applyAlignment="1">
      <alignment horizontal="center" vertical="center"/>
    </xf>
    <xf numFmtId="0" fontId="23" fillId="0" borderId="5" xfId="16" applyFont="1" applyFill="1" applyBorder="1" applyAlignment="1">
      <alignment vertical="center"/>
    </xf>
    <xf numFmtId="185" fontId="23" fillId="0" borderId="5" xfId="10" applyNumberFormat="1" applyFont="1" applyFill="1" applyBorder="1" applyAlignment="1">
      <alignment horizontal="right" vertical="center"/>
    </xf>
    <xf numFmtId="0" fontId="29" fillId="0" borderId="5" xfId="16" applyFont="1" applyFill="1" applyBorder="1" applyAlignment="1">
      <alignment horizontal="left" vertical="center"/>
    </xf>
    <xf numFmtId="0" fontId="23" fillId="0" borderId="5" xfId="16" applyFont="1" applyFill="1" applyBorder="1" applyAlignment="1">
      <alignment horizontal="center" vertical="center"/>
    </xf>
    <xf numFmtId="185" fontId="29" fillId="0" borderId="5" xfId="10" applyNumberFormat="1" applyFont="1" applyFill="1" applyBorder="1" applyAlignment="1">
      <alignment horizontal="right" vertical="center"/>
    </xf>
    <xf numFmtId="185" fontId="29" fillId="0" borderId="5" xfId="10" applyNumberFormat="1" applyFont="1" applyFill="1" applyBorder="1" applyAlignment="1">
      <alignment horizontal="center" vertical="center"/>
    </xf>
    <xf numFmtId="185" fontId="105" fillId="0" borderId="5" xfId="10" applyNumberFormat="1" applyFont="1" applyFill="1" applyBorder="1" applyAlignment="1">
      <alignment horizontal="right" vertical="center"/>
    </xf>
    <xf numFmtId="0" fontId="23" fillId="0" borderId="5" xfId="16" applyFont="1" applyFill="1" applyBorder="1" applyAlignment="1">
      <alignment vertical="center" wrapText="1"/>
    </xf>
    <xf numFmtId="185" fontId="22" fillId="0" borderId="11" xfId="10" applyNumberFormat="1" applyFont="1" applyFill="1" applyBorder="1" applyAlignment="1">
      <alignment horizontal="right" vertical="center"/>
    </xf>
    <xf numFmtId="0" fontId="108" fillId="0" borderId="5" xfId="211" quotePrefix="1" applyFont="1" applyFill="1" applyBorder="1" applyAlignment="1">
      <alignment wrapText="1"/>
    </xf>
    <xf numFmtId="0" fontId="35" fillId="0" borderId="96" xfId="8" quotePrefix="1" applyFont="1" applyFill="1" applyBorder="1" applyAlignment="1">
      <alignment horizontal="center" vertical="center" wrapText="1"/>
    </xf>
    <xf numFmtId="0" fontId="23" fillId="0" borderId="97" xfId="8" applyFont="1" applyFill="1" applyBorder="1" applyAlignment="1">
      <alignment vertical="center" wrapText="1"/>
    </xf>
    <xf numFmtId="168" fontId="35" fillId="0" borderId="97" xfId="27" applyNumberFormat="1" applyFont="1" applyFill="1" applyBorder="1" applyAlignment="1">
      <alignment horizontal="center" vertical="center"/>
    </xf>
    <xf numFmtId="185" fontId="26" fillId="0" borderId="97" xfId="27" applyNumberFormat="1" applyFont="1" applyFill="1" applyBorder="1" applyAlignment="1">
      <alignment horizontal="center" vertical="center"/>
    </xf>
    <xf numFmtId="185" fontId="26" fillId="0" borderId="98" xfId="27" applyNumberFormat="1" applyFont="1" applyFill="1" applyBorder="1" applyAlignment="1">
      <alignment horizontal="center" vertical="center"/>
    </xf>
    <xf numFmtId="0" fontId="35" fillId="0" borderId="94" xfId="8" quotePrefix="1" applyFont="1" applyFill="1" applyBorder="1" applyAlignment="1">
      <alignment horizontal="center" vertical="center" wrapText="1"/>
    </xf>
    <xf numFmtId="0" fontId="23" fillId="0" borderId="11" xfId="8" applyFont="1" applyFill="1" applyBorder="1" applyAlignment="1">
      <alignment vertical="center" wrapText="1"/>
    </xf>
    <xf numFmtId="168" fontId="35" fillId="0" borderId="11" xfId="27" applyNumberFormat="1" applyFont="1" applyFill="1" applyBorder="1" applyAlignment="1">
      <alignment horizontal="center" vertical="center"/>
    </xf>
    <xf numFmtId="185" fontId="26" fillId="0" borderId="11" xfId="27" applyNumberFormat="1" applyFont="1" applyFill="1" applyBorder="1" applyAlignment="1">
      <alignment horizontal="center" vertical="center"/>
    </xf>
    <xf numFmtId="185" fontId="26" fillId="0" borderId="102" xfId="27" applyNumberFormat="1" applyFont="1" applyFill="1" applyBorder="1" applyAlignment="1">
      <alignment horizontal="center" vertical="center"/>
    </xf>
    <xf numFmtId="0" fontId="35" fillId="0" borderId="65" xfId="8" quotePrefix="1" applyFont="1" applyFill="1" applyBorder="1" applyAlignment="1">
      <alignment horizontal="center" vertical="center" wrapText="1"/>
    </xf>
    <xf numFmtId="0" fontId="23" fillId="0" borderId="1" xfId="8" applyFont="1" applyFill="1" applyBorder="1" applyAlignment="1">
      <alignment vertical="center" wrapText="1"/>
    </xf>
    <xf numFmtId="168" fontId="35" fillId="0" borderId="1" xfId="27" applyNumberFormat="1" applyFont="1" applyFill="1" applyBorder="1" applyAlignment="1">
      <alignment horizontal="center" vertical="center"/>
    </xf>
    <xf numFmtId="185" fontId="26" fillId="0" borderId="1" xfId="27" applyNumberFormat="1" applyFont="1" applyFill="1" applyBorder="1" applyAlignment="1">
      <alignment horizontal="center" vertical="center"/>
    </xf>
    <xf numFmtId="185" fontId="26" fillId="0" borderId="100" xfId="27" applyNumberFormat="1" applyFont="1" applyFill="1" applyBorder="1" applyAlignment="1">
      <alignment horizontal="center" vertical="center"/>
    </xf>
    <xf numFmtId="168" fontId="35" fillId="0" borderId="34" xfId="27" applyNumberFormat="1" applyFont="1" applyFill="1" applyBorder="1" applyAlignment="1">
      <alignment horizontal="center" vertical="center"/>
    </xf>
    <xf numFmtId="179" fontId="108" fillId="0" borderId="34" xfId="8" applyNumberFormat="1" applyFont="1" applyFill="1" applyBorder="1" applyAlignment="1">
      <alignment horizontal="center" vertical="center" wrapText="1"/>
    </xf>
    <xf numFmtId="179" fontId="108" fillId="0" borderId="39" xfId="8" applyNumberFormat="1" applyFont="1" applyFill="1" applyBorder="1" applyAlignment="1">
      <alignment horizontal="center" vertical="center" wrapText="1"/>
    </xf>
    <xf numFmtId="0" fontId="40" fillId="3" borderId="0" xfId="6" applyFill="1"/>
    <xf numFmtId="0" fontId="19" fillId="0" borderId="0" xfId="64" applyFont="1" applyAlignment="1">
      <alignment horizontal="centerContinuous" vertical="center"/>
    </xf>
    <xf numFmtId="0" fontId="17" fillId="0" borderId="0" xfId="64" applyFont="1" applyAlignment="1">
      <alignment horizontal="centerContinuous" vertical="center"/>
    </xf>
    <xf numFmtId="0" fontId="18" fillId="0" borderId="0" xfId="64" applyFont="1" applyAlignment="1">
      <alignment horizontal="centerContinuous" vertical="center"/>
    </xf>
    <xf numFmtId="0" fontId="61" fillId="0" borderId="0" xfId="64" applyFont="1" applyAlignment="1">
      <alignment horizontal="centerContinuous" vertical="center"/>
    </xf>
    <xf numFmtId="0" fontId="19" fillId="0" borderId="0" xfId="64" quotePrefix="1" applyFont="1" applyAlignment="1">
      <alignment horizontal="left" vertical="center"/>
    </xf>
    <xf numFmtId="0" fontId="21" fillId="0" borderId="0" xfId="64" applyFont="1" applyAlignment="1">
      <alignment vertical="center"/>
    </xf>
    <xf numFmtId="0" fontId="19" fillId="0" borderId="0" xfId="64" applyFont="1" applyAlignment="1">
      <alignment vertical="center"/>
    </xf>
    <xf numFmtId="0" fontId="17" fillId="0" borderId="0" xfId="64" applyFont="1" applyAlignment="1">
      <alignment vertical="center"/>
    </xf>
    <xf numFmtId="0" fontId="17" fillId="0" borderId="0" xfId="64" quotePrefix="1" applyFont="1" applyAlignment="1">
      <alignment horizontal="left" vertical="center"/>
    </xf>
    <xf numFmtId="0" fontId="23" fillId="0" borderId="0" xfId="64" applyFont="1" applyAlignment="1">
      <alignment horizontal="right" vertical="center"/>
    </xf>
    <xf numFmtId="0" fontId="23" fillId="0" borderId="8" xfId="64" applyFont="1" applyBorder="1" applyAlignment="1">
      <alignment vertical="center"/>
    </xf>
    <xf numFmtId="0" fontId="23" fillId="0" borderId="2" xfId="64" applyFont="1" applyBorder="1" applyAlignment="1">
      <alignment vertical="center"/>
    </xf>
    <xf numFmtId="0" fontId="25" fillId="0" borderId="0" xfId="64" applyFont="1" applyAlignment="1">
      <alignment vertical="center"/>
    </xf>
    <xf numFmtId="170" fontId="23" fillId="0" borderId="26" xfId="64" applyNumberFormat="1" applyFont="1" applyBorder="1" applyAlignment="1">
      <alignment vertical="center"/>
    </xf>
    <xf numFmtId="170" fontId="23" fillId="0" borderId="155" xfId="64" applyNumberFormat="1" applyFont="1" applyBorder="1" applyAlignment="1">
      <alignment vertical="center"/>
    </xf>
    <xf numFmtId="170" fontId="23" fillId="0" borderId="56" xfId="64" applyNumberFormat="1" applyFont="1" applyBorder="1" applyAlignment="1">
      <alignment vertical="center"/>
    </xf>
    <xf numFmtId="170" fontId="23" fillId="0" borderId="1" xfId="64" applyNumberFormat="1" applyFont="1" applyBorder="1" applyAlignment="1">
      <alignment vertical="center"/>
    </xf>
    <xf numFmtId="170" fontId="23" fillId="0" borderId="0" xfId="64" applyNumberFormat="1" applyFont="1" applyAlignment="1">
      <alignment vertical="center"/>
    </xf>
    <xf numFmtId="170" fontId="23" fillId="0" borderId="5" xfId="64" applyNumberFormat="1" applyFont="1" applyBorder="1" applyAlignment="1">
      <alignment vertical="center"/>
    </xf>
    <xf numFmtId="170" fontId="23" fillId="0" borderId="41" xfId="64" applyNumberFormat="1" applyFont="1" applyBorder="1" applyAlignment="1">
      <alignment vertical="center"/>
    </xf>
    <xf numFmtId="170" fontId="23" fillId="0" borderId="3" xfId="64" applyNumberFormat="1" applyFont="1" applyBorder="1" applyAlignment="1">
      <alignment vertical="center"/>
    </xf>
    <xf numFmtId="170" fontId="22" fillId="0" borderId="155" xfId="64" applyNumberFormat="1" applyFont="1" applyBorder="1" applyAlignment="1">
      <alignment vertical="center"/>
    </xf>
    <xf numFmtId="170" fontId="22" fillId="0" borderId="56" xfId="64" applyNumberFormat="1" applyFont="1" applyBorder="1" applyAlignment="1">
      <alignment vertical="center"/>
    </xf>
    <xf numFmtId="170" fontId="22" fillId="0" borderId="1" xfId="64" applyNumberFormat="1" applyFont="1" applyBorder="1" applyAlignment="1">
      <alignment vertical="center"/>
    </xf>
    <xf numFmtId="170" fontId="22" fillId="0" borderId="26" xfId="64" applyNumberFormat="1" applyFont="1" applyBorder="1" applyAlignment="1">
      <alignment horizontal="right" vertical="center"/>
    </xf>
    <xf numFmtId="170" fontId="35" fillId="0" borderId="26" xfId="64" applyNumberFormat="1" applyFont="1" applyBorder="1" applyAlignment="1">
      <alignment horizontal="right" vertical="center"/>
    </xf>
    <xf numFmtId="170" fontId="22" fillId="0" borderId="41" xfId="64" applyNumberFormat="1" applyFont="1" applyBorder="1" applyAlignment="1">
      <alignment horizontal="right" vertical="center"/>
    </xf>
    <xf numFmtId="170" fontId="22" fillId="0" borderId="5" xfId="64" applyNumberFormat="1" applyFont="1" applyBorder="1" applyAlignment="1">
      <alignment horizontal="right" vertical="center"/>
    </xf>
    <xf numFmtId="170" fontId="22" fillId="0" borderId="157" xfId="64" applyNumberFormat="1" applyFont="1" applyBorder="1" applyAlignment="1">
      <alignment vertical="center"/>
    </xf>
    <xf numFmtId="170" fontId="22" fillId="0" borderId="55" xfId="64" applyNumberFormat="1" applyFont="1" applyBorder="1" applyAlignment="1">
      <alignment vertical="center"/>
    </xf>
    <xf numFmtId="170" fontId="22" fillId="0" borderId="11" xfId="64" applyNumberFormat="1" applyFont="1" applyBorder="1" applyAlignment="1">
      <alignment vertical="center"/>
    </xf>
    <xf numFmtId="170" fontId="22" fillId="0" borderId="156" xfId="64" applyNumberFormat="1" applyFont="1" applyBorder="1" applyAlignment="1">
      <alignment vertical="center"/>
    </xf>
    <xf numFmtId="170" fontId="22" fillId="0" borderId="57" xfId="64" applyNumberFormat="1" applyFont="1" applyBorder="1" applyAlignment="1">
      <alignment vertical="center"/>
    </xf>
    <xf numFmtId="170" fontId="22" fillId="0" borderId="3" xfId="64" applyNumberFormat="1" applyFont="1" applyBorder="1" applyAlignment="1">
      <alignment vertical="center"/>
    </xf>
    <xf numFmtId="0" fontId="142" fillId="0" borderId="27" xfId="57" applyFont="1" applyBorder="1" applyAlignment="1">
      <alignment horizontal="left"/>
    </xf>
    <xf numFmtId="0" fontId="40" fillId="0" borderId="0" xfId="6" quotePrefix="1"/>
    <xf numFmtId="0" fontId="40" fillId="0" borderId="0" xfId="6" applyFill="1"/>
    <xf numFmtId="0" fontId="40" fillId="0" borderId="0" xfId="221" applyFill="1" applyAlignment="1">
      <alignment horizontal="left"/>
    </xf>
    <xf numFmtId="0" fontId="22" fillId="0" borderId="0" xfId="509" applyFont="1" applyAlignment="1">
      <alignment horizontal="center" vertical="center"/>
    </xf>
    <xf numFmtId="174" fontId="156" fillId="0" borderId="41" xfId="164" applyNumberFormat="1" applyFont="1" applyFill="1" applyBorder="1" applyAlignment="1">
      <alignment vertical="center"/>
    </xf>
    <xf numFmtId="174" fontId="156" fillId="0" borderId="41" xfId="57" applyNumberFormat="1" applyFont="1" applyFill="1" applyBorder="1" applyAlignment="1">
      <alignment vertical="center"/>
    </xf>
    <xf numFmtId="174" fontId="22" fillId="0" borderId="26" xfId="164" applyNumberFormat="1" applyFont="1" applyFill="1" applyBorder="1" applyAlignment="1">
      <alignment vertical="center"/>
    </xf>
    <xf numFmtId="174" fontId="22" fillId="0" borderId="5" xfId="164" applyNumberFormat="1" applyFont="1" applyFill="1" applyBorder="1" applyAlignment="1">
      <alignment vertical="center"/>
    </xf>
    <xf numFmtId="174" fontId="22" fillId="0" borderId="41" xfId="164" applyNumberFormat="1" applyFont="1" applyFill="1" applyBorder="1" applyAlignment="1">
      <alignment vertical="center"/>
    </xf>
    <xf numFmtId="174" fontId="22" fillId="0" borderId="5" xfId="57" applyNumberFormat="1" applyFont="1" applyFill="1" applyBorder="1"/>
    <xf numFmtId="174" fontId="22" fillId="0" borderId="41" xfId="57" applyNumberFormat="1" applyFont="1" applyFill="1" applyBorder="1"/>
    <xf numFmtId="174" fontId="22" fillId="0" borderId="26" xfId="164" applyNumberFormat="1" applyFont="1" applyFill="1" applyBorder="1"/>
    <xf numFmtId="174" fontId="22" fillId="0" borderId="5" xfId="164" applyNumberFormat="1" applyFont="1" applyFill="1" applyBorder="1"/>
    <xf numFmtId="174" fontId="22" fillId="0" borderId="41" xfId="164" applyNumberFormat="1" applyFont="1" applyFill="1" applyBorder="1"/>
    <xf numFmtId="174" fontId="23" fillId="0" borderId="5" xfId="57" applyNumberFormat="1" applyFont="1" applyFill="1" applyBorder="1"/>
    <xf numFmtId="174" fontId="23" fillId="0" borderId="41" xfId="57" applyNumberFormat="1" applyFont="1" applyFill="1" applyBorder="1"/>
    <xf numFmtId="174" fontId="23" fillId="0" borderId="26" xfId="164" applyNumberFormat="1" applyFont="1" applyFill="1" applyBorder="1"/>
    <xf numFmtId="174" fontId="23" fillId="0" borderId="5" xfId="164" applyNumberFormat="1" applyFont="1" applyFill="1" applyBorder="1"/>
    <xf numFmtId="174" fontId="23" fillId="0" borderId="41" xfId="164" applyNumberFormat="1" applyFont="1" applyFill="1" applyBorder="1"/>
    <xf numFmtId="174" fontId="35" fillId="0" borderId="5" xfId="57" applyNumberFormat="1" applyFont="1" applyFill="1" applyBorder="1"/>
    <xf numFmtId="245" fontId="23" fillId="0" borderId="26" xfId="164" applyNumberFormat="1" applyFont="1" applyFill="1" applyBorder="1"/>
    <xf numFmtId="245" fontId="23" fillId="0" borderId="5" xfId="164" applyNumberFormat="1" applyFont="1" applyFill="1" applyBorder="1"/>
    <xf numFmtId="245" fontId="23" fillId="0" borderId="41" xfId="164" applyNumberFormat="1" applyFont="1" applyFill="1" applyBorder="1"/>
    <xf numFmtId="245" fontId="23" fillId="0" borderId="26" xfId="164" quotePrefix="1" applyNumberFormat="1" applyFont="1" applyFill="1" applyBorder="1" applyAlignment="1">
      <alignment horizontal="right"/>
    </xf>
    <xf numFmtId="245" fontId="23" fillId="0" borderId="41" xfId="164" quotePrefix="1" applyNumberFormat="1" applyFont="1" applyFill="1" applyBorder="1" applyAlignment="1">
      <alignment horizontal="right"/>
    </xf>
    <xf numFmtId="174" fontId="22" fillId="0" borderId="16" xfId="164" applyNumberFormat="1" applyFont="1" applyFill="1" applyBorder="1"/>
    <xf numFmtId="3" fontId="41" fillId="0" borderId="21" xfId="512" applyNumberFormat="1" applyFont="1" applyFill="1" applyBorder="1" applyAlignment="1">
      <alignment horizontal="right" indent="2"/>
    </xf>
    <xf numFmtId="3" fontId="41" fillId="0" borderId="12" xfId="512" applyNumberFormat="1" applyFont="1" applyFill="1" applyBorder="1" applyAlignment="1">
      <alignment horizontal="right" indent="2"/>
    </xf>
    <xf numFmtId="3" fontId="35" fillId="0" borderId="27" xfId="512" applyNumberFormat="1" applyFont="1" applyFill="1" applyBorder="1" applyAlignment="1">
      <alignment horizontal="right" indent="2"/>
    </xf>
    <xf numFmtId="3" fontId="35" fillId="0" borderId="26" xfId="512" applyNumberFormat="1" applyFont="1" applyFill="1" applyBorder="1" applyAlignment="1">
      <alignment horizontal="right" indent="2"/>
    </xf>
    <xf numFmtId="3" fontId="26" fillId="0" borderId="27" xfId="512" applyNumberFormat="1" applyFont="1" applyFill="1" applyBorder="1" applyAlignment="1">
      <alignment horizontal="right" indent="2"/>
    </xf>
    <xf numFmtId="3" fontId="26" fillId="0" borderId="26" xfId="512" applyNumberFormat="1" applyFont="1" applyFill="1" applyBorder="1" applyAlignment="1">
      <alignment horizontal="right" indent="2"/>
    </xf>
    <xf numFmtId="247" fontId="26" fillId="0" borderId="26" xfId="64" applyNumberFormat="1" applyFont="1" applyFill="1" applyBorder="1"/>
    <xf numFmtId="247" fontId="26" fillId="0" borderId="16" xfId="64" applyNumberFormat="1" applyFont="1" applyFill="1" applyBorder="1"/>
    <xf numFmtId="3" fontId="108" fillId="0" borderId="12" xfId="514" applyNumberFormat="1" applyFont="1" applyFill="1" applyBorder="1" applyAlignment="1">
      <alignment horizontal="center"/>
    </xf>
    <xf numFmtId="3" fontId="25" fillId="0" borderId="27" xfId="514" applyNumberFormat="1" applyFont="1" applyFill="1" applyBorder="1" applyAlignment="1">
      <alignment horizontal="center"/>
    </xf>
    <xf numFmtId="3" fontId="25" fillId="0" borderId="26" xfId="514" applyNumberFormat="1" applyFont="1" applyFill="1" applyBorder="1" applyAlignment="1">
      <alignment horizontal="center"/>
    </xf>
    <xf numFmtId="242" fontId="111" fillId="0" borderId="27" xfId="514" applyNumberFormat="1" applyFont="1" applyFill="1" applyBorder="1" applyAlignment="1">
      <alignment horizontal="center"/>
    </xf>
    <xf numFmtId="242" fontId="111" fillId="0" borderId="26" xfId="514" applyNumberFormat="1" applyFont="1" applyFill="1" applyBorder="1" applyAlignment="1">
      <alignment horizontal="center"/>
    </xf>
    <xf numFmtId="3" fontId="25" fillId="0" borderId="17" xfId="514" applyNumberFormat="1" applyFont="1" applyFill="1" applyBorder="1" applyAlignment="1">
      <alignment horizontal="center"/>
    </xf>
    <xf numFmtId="3" fontId="25" fillId="0" borderId="16" xfId="514" applyNumberFormat="1" applyFont="1" applyFill="1" applyBorder="1" applyAlignment="1">
      <alignment horizontal="center"/>
    </xf>
    <xf numFmtId="0" fontId="25" fillId="0" borderId="0" xfId="514" applyFont="1" applyFill="1"/>
    <xf numFmtId="3" fontId="25" fillId="0" borderId="0" xfId="514" applyNumberFormat="1" applyFont="1" applyFill="1"/>
    <xf numFmtId="170" fontId="26" fillId="0" borderId="26" xfId="45" applyNumberFormat="1" applyFont="1" applyFill="1" applyBorder="1" applyAlignment="1">
      <alignment horizontal="right"/>
    </xf>
    <xf numFmtId="0" fontId="26" fillId="0" borderId="26" xfId="45" applyFont="1" applyFill="1" applyBorder="1" applyAlignment="1">
      <alignment horizontal="center"/>
    </xf>
    <xf numFmtId="238" fontId="26" fillId="0" borderId="26" xfId="45" applyNumberFormat="1" applyFont="1" applyFill="1" applyBorder="1" applyAlignment="1">
      <alignment horizontal="right"/>
    </xf>
    <xf numFmtId="177" fontId="26" fillId="0" borderId="26" xfId="45" applyNumberFormat="1" applyFont="1" applyFill="1" applyBorder="1" applyAlignment="1">
      <alignment horizontal="center"/>
    </xf>
    <xf numFmtId="0" fontId="23" fillId="0" borderId="3" xfId="10" applyFont="1" applyFill="1" applyBorder="1" applyAlignment="1">
      <alignment horizontal="center" vertical="center" textRotation="90" wrapText="1"/>
    </xf>
    <xf numFmtId="179" fontId="29" fillId="0" borderId="5" xfId="10" applyNumberFormat="1" applyFont="1" applyFill="1" applyBorder="1" applyAlignment="1">
      <alignment horizontal="center" vertical="center"/>
    </xf>
    <xf numFmtId="179" fontId="29" fillId="0" borderId="307" xfId="10" applyNumberFormat="1" applyFont="1" applyFill="1" applyBorder="1" applyAlignment="1">
      <alignment horizontal="center" vertical="center"/>
    </xf>
    <xf numFmtId="179" fontId="29" fillId="0" borderId="308" xfId="10" applyNumberFormat="1" applyFont="1" applyFill="1" applyBorder="1" applyAlignment="1">
      <alignment horizontal="center" vertical="center"/>
    </xf>
    <xf numFmtId="0" fontId="23" fillId="0" borderId="309" xfId="10" applyFont="1" applyFill="1" applyBorder="1" applyAlignment="1">
      <alignment horizontal="center" vertical="center"/>
    </xf>
    <xf numFmtId="179" fontId="29" fillId="0" borderId="310" xfId="10" applyNumberFormat="1" applyFont="1" applyFill="1" applyBorder="1" applyAlignment="1">
      <alignment horizontal="center" vertical="center"/>
    </xf>
    <xf numFmtId="0" fontId="23" fillId="0" borderId="311" xfId="10" applyFont="1" applyFill="1" applyBorder="1" applyAlignment="1">
      <alignment horizontal="center" vertical="center"/>
    </xf>
    <xf numFmtId="179" fontId="29" fillId="0" borderId="312" xfId="10" applyNumberFormat="1" applyFont="1" applyFill="1" applyBorder="1" applyAlignment="1">
      <alignment horizontal="center" vertical="center"/>
    </xf>
    <xf numFmtId="0" fontId="23" fillId="0" borderId="7" xfId="10" applyFont="1" applyFill="1" applyBorder="1" applyAlignment="1">
      <alignment horizontal="center" vertical="center"/>
    </xf>
    <xf numFmtId="179" fontId="23" fillId="0" borderId="313" xfId="10" applyNumberFormat="1" applyFont="1" applyFill="1" applyBorder="1" applyAlignment="1">
      <alignment horizontal="center" vertical="center"/>
    </xf>
    <xf numFmtId="179" fontId="29" fillId="0" borderId="314" xfId="10" applyNumberFormat="1" applyFont="1" applyFill="1" applyBorder="1" applyAlignment="1">
      <alignment horizontal="center" vertical="center"/>
    </xf>
    <xf numFmtId="179" fontId="29" fillId="0" borderId="315" xfId="10" applyNumberFormat="1" applyFont="1" applyFill="1" applyBorder="1" applyAlignment="1">
      <alignment horizontal="center" vertical="center"/>
    </xf>
    <xf numFmtId="170" fontId="26" fillId="0" borderId="155" xfId="45" applyNumberFormat="1" applyFont="1" applyFill="1" applyBorder="1"/>
    <xf numFmtId="170" fontId="26" fillId="0" borderId="26" xfId="45" applyNumberFormat="1" applyFont="1" applyFill="1" applyBorder="1"/>
    <xf numFmtId="251" fontId="26" fillId="0" borderId="26" xfId="45" applyNumberFormat="1" applyFont="1" applyFill="1" applyBorder="1" applyAlignment="1">
      <alignment horizontal="right"/>
    </xf>
    <xf numFmtId="43" fontId="26" fillId="0" borderId="26" xfId="45" applyNumberFormat="1" applyFont="1" applyFill="1" applyBorder="1" applyAlignment="1">
      <alignment horizontal="right"/>
    </xf>
    <xf numFmtId="174" fontId="156" fillId="0" borderId="28" xfId="57" applyNumberFormat="1" applyFont="1" applyFill="1" applyBorder="1" applyAlignment="1">
      <alignment vertical="center"/>
    </xf>
    <xf numFmtId="0" fontId="155" fillId="0" borderId="0" xfId="57" applyFont="1" applyBorder="1"/>
    <xf numFmtId="174" fontId="22" fillId="0" borderId="28" xfId="57" applyNumberFormat="1" applyFont="1" applyFill="1" applyBorder="1"/>
    <xf numFmtId="174" fontId="23" fillId="0" borderId="28" xfId="57" applyNumberFormat="1" applyFont="1" applyFill="1" applyBorder="1"/>
    <xf numFmtId="0" fontId="155" fillId="0" borderId="0" xfId="57" applyFont="1" applyBorder="1" applyAlignment="1">
      <alignment horizontal="left" indent="1"/>
    </xf>
    <xf numFmtId="0" fontId="155" fillId="0" borderId="0" xfId="164" applyFont="1" applyBorder="1"/>
    <xf numFmtId="0" fontId="155" fillId="0" borderId="0" xfId="164" applyFont="1" applyBorder="1" applyAlignment="1">
      <alignment horizontal="left" indent="1"/>
    </xf>
    <xf numFmtId="245" fontId="23" fillId="0" borderId="28" xfId="164" applyNumberFormat="1" applyFont="1" applyFill="1" applyBorder="1"/>
    <xf numFmtId="0" fontId="142" fillId="0" borderId="0" xfId="57" applyFont="1" applyBorder="1"/>
    <xf numFmtId="174" fontId="22" fillId="0" borderId="18" xfId="164" applyNumberFormat="1" applyFont="1" applyFill="1" applyBorder="1" applyAlignment="1">
      <alignment vertical="center"/>
    </xf>
    <xf numFmtId="174" fontId="22" fillId="0" borderId="35" xfId="57" applyNumberFormat="1" applyFont="1" applyFill="1" applyBorder="1" applyAlignment="1">
      <alignment vertical="center"/>
    </xf>
    <xf numFmtId="174" fontId="22" fillId="0" borderId="18" xfId="57" applyNumberFormat="1" applyFont="1" applyFill="1" applyBorder="1" applyAlignment="1">
      <alignment vertical="center"/>
    </xf>
    <xf numFmtId="174" fontId="22" fillId="0" borderId="19" xfId="57" applyNumberFormat="1" applyFont="1" applyFill="1" applyBorder="1" applyAlignment="1">
      <alignment vertical="center"/>
    </xf>
    <xf numFmtId="0" fontId="142" fillId="0" borderId="0" xfId="57" applyFont="1" applyBorder="1" applyAlignment="1">
      <alignment horizontal="center" vertical="center"/>
    </xf>
    <xf numFmtId="174" fontId="156" fillId="0" borderId="26" xfId="164" applyNumberFormat="1" applyFont="1" applyFill="1" applyBorder="1" applyAlignment="1">
      <alignment vertical="center"/>
    </xf>
    <xf numFmtId="174" fontId="156" fillId="0" borderId="5" xfId="164" applyNumberFormat="1" applyFont="1" applyFill="1" applyBorder="1" applyAlignment="1">
      <alignment vertical="center"/>
    </xf>
    <xf numFmtId="0" fontId="23" fillId="0" borderId="66" xfId="57" applyFont="1" applyBorder="1" applyAlignment="1">
      <alignment horizontal="center" vertical="center"/>
    </xf>
    <xf numFmtId="0" fontId="23" fillId="0" borderId="67" xfId="57" applyFont="1" applyBorder="1" applyAlignment="1">
      <alignment horizontal="center" vertical="center"/>
    </xf>
    <xf numFmtId="0" fontId="23" fillId="0" borderId="68" xfId="57" applyFont="1" applyBorder="1" applyAlignment="1">
      <alignment horizontal="center" vertical="center"/>
    </xf>
    <xf numFmtId="0" fontId="22" fillId="0" borderId="5" xfId="151" applyFont="1" applyBorder="1" applyAlignment="1">
      <alignment horizontal="center" vertical="center"/>
    </xf>
    <xf numFmtId="179" fontId="26" fillId="0" borderId="0" xfId="64" applyNumberFormat="1" applyFont="1" applyAlignment="1">
      <alignment vertical="center"/>
    </xf>
    <xf numFmtId="0" fontId="23" fillId="0" borderId="5" xfId="151" applyFont="1" applyBorder="1" applyAlignment="1">
      <alignment horizontal="center" vertical="center"/>
    </xf>
    <xf numFmtId="0" fontId="23" fillId="0" borderId="41" xfId="151" applyFont="1" applyBorder="1" applyAlignment="1">
      <alignment vertical="center"/>
    </xf>
    <xf numFmtId="0" fontId="17" fillId="0" borderId="6" xfId="151" applyFont="1" applyBorder="1" applyAlignment="1">
      <alignment horizontal="center" vertical="center"/>
    </xf>
    <xf numFmtId="0" fontId="17" fillId="0" borderId="41" xfId="151" applyFont="1" applyBorder="1" applyAlignment="1">
      <alignment horizontal="center" vertical="center"/>
    </xf>
    <xf numFmtId="179" fontId="17" fillId="0" borderId="41" xfId="151" applyNumberFormat="1" applyFont="1" applyBorder="1" applyAlignment="1">
      <alignment horizontal="center" vertical="center"/>
    </xf>
    <xf numFmtId="0" fontId="19" fillId="0" borderId="6" xfId="151" applyFont="1" applyBorder="1" applyAlignment="1">
      <alignment horizontal="center" vertical="center"/>
    </xf>
    <xf numFmtId="0" fontId="26" fillId="0" borderId="41" xfId="151" applyFont="1" applyBorder="1" applyAlignment="1">
      <alignment horizontal="center" vertical="center"/>
    </xf>
    <xf numFmtId="0" fontId="23" fillId="0" borderId="3" xfId="151" applyFont="1" applyBorder="1" applyAlignment="1">
      <alignment horizontal="center" vertical="center"/>
    </xf>
    <xf numFmtId="0" fontId="23" fillId="0" borderId="3" xfId="151" applyFont="1" applyBorder="1" applyAlignment="1">
      <alignment vertical="center"/>
    </xf>
    <xf numFmtId="0" fontId="19" fillId="0" borderId="7" xfId="151" applyFont="1" applyBorder="1" applyAlignment="1">
      <alignment horizontal="center" vertical="center"/>
    </xf>
    <xf numFmtId="179" fontId="17" fillId="0" borderId="57" xfId="151" applyNumberFormat="1" applyFont="1" applyBorder="1" applyAlignment="1">
      <alignment horizontal="center" vertical="center"/>
    </xf>
    <xf numFmtId="0" fontId="142" fillId="3" borderId="1" xfId="59" applyFont="1" applyFill="1" applyBorder="1" applyAlignment="1">
      <alignment horizontal="center" vertical="center"/>
    </xf>
    <xf numFmtId="0" fontId="142" fillId="3" borderId="5" xfId="59" applyFont="1" applyFill="1" applyBorder="1" applyAlignment="1">
      <alignment horizontal="center" vertical="center"/>
    </xf>
    <xf numFmtId="0" fontId="22" fillId="0" borderId="0" xfId="46" applyFont="1" applyAlignment="1">
      <alignment vertical="center"/>
    </xf>
    <xf numFmtId="0" fontId="22" fillId="0" borderId="7" xfId="46" applyFont="1" applyBorder="1" applyAlignment="1">
      <alignment horizontal="center" vertical="center"/>
    </xf>
    <xf numFmtId="0" fontId="22" fillId="0" borderId="57" xfId="46" applyFont="1" applyBorder="1" applyAlignment="1">
      <alignment horizontal="center" vertical="center"/>
    </xf>
    <xf numFmtId="0" fontId="22" fillId="0" borderId="1" xfId="46" applyFont="1" applyBorder="1" applyAlignment="1">
      <alignment horizontal="center" vertical="center"/>
    </xf>
    <xf numFmtId="0" fontId="22" fillId="0" borderId="5" xfId="46" applyFont="1" applyBorder="1" applyAlignment="1">
      <alignment horizontal="center" vertical="center"/>
    </xf>
    <xf numFmtId="0" fontId="22" fillId="0" borderId="3" xfId="46" applyFont="1" applyBorder="1" applyAlignment="1">
      <alignment horizontal="center" vertical="center"/>
    </xf>
    <xf numFmtId="0" fontId="22" fillId="0" borderId="11" xfId="46" applyFont="1" applyBorder="1" applyAlignment="1">
      <alignment horizontal="center" vertical="center"/>
    </xf>
    <xf numFmtId="0" fontId="22" fillId="0" borderId="55" xfId="583" applyFont="1" applyBorder="1" applyAlignment="1">
      <alignment horizontal="center" vertical="center" wrapText="1"/>
    </xf>
    <xf numFmtId="0" fontId="22" fillId="0" borderId="11" xfId="583" applyFont="1" applyBorder="1" applyAlignment="1">
      <alignment horizontal="center" vertical="center" wrapText="1"/>
    </xf>
    <xf numFmtId="0" fontId="19" fillId="0" borderId="0" xfId="509" quotePrefix="1" applyFont="1" applyAlignment="1">
      <alignment horizontal="left" vertical="center"/>
    </xf>
    <xf numFmtId="0" fontId="19" fillId="0" borderId="0" xfId="509" applyFont="1" applyAlignment="1">
      <alignment horizontal="left" vertical="center"/>
    </xf>
    <xf numFmtId="0" fontId="17" fillId="0" borderId="0" xfId="509" applyFont="1" applyAlignment="1">
      <alignment vertical="center"/>
    </xf>
    <xf numFmtId="0" fontId="17" fillId="0" borderId="0" xfId="509" applyFont="1" applyAlignment="1">
      <alignment horizontal="center" vertical="center"/>
    </xf>
    <xf numFmtId="0" fontId="17" fillId="0" borderId="0" xfId="509" quotePrefix="1" applyFont="1" applyAlignment="1">
      <alignment horizontal="left" vertical="center"/>
    </xf>
    <xf numFmtId="0" fontId="26" fillId="0" borderId="0" xfId="509" quotePrefix="1" applyFont="1" applyAlignment="1">
      <alignment horizontal="right" vertical="center"/>
    </xf>
    <xf numFmtId="0" fontId="23" fillId="0" borderId="25" xfId="509" applyFont="1" applyBorder="1" applyAlignment="1">
      <alignment horizontal="center" vertical="center"/>
    </xf>
    <xf numFmtId="0" fontId="22" fillId="0" borderId="29" xfId="509" applyFont="1" applyBorder="1" applyAlignment="1">
      <alignment horizontal="center" vertical="center"/>
    </xf>
    <xf numFmtId="0" fontId="22" fillId="0" borderId="28" xfId="509" applyFont="1" applyBorder="1" applyAlignment="1">
      <alignment vertical="center"/>
    </xf>
    <xf numFmtId="170" fontId="22" fillId="0" borderId="12" xfId="509" applyNumberFormat="1" applyFont="1" applyBorder="1" applyAlignment="1">
      <alignment horizontal="center" vertical="center"/>
    </xf>
    <xf numFmtId="170" fontId="22" fillId="0" borderId="21" xfId="509" applyNumberFormat="1" applyFont="1" applyBorder="1" applyAlignment="1">
      <alignment horizontal="center" vertical="center"/>
    </xf>
    <xf numFmtId="170" fontId="22" fillId="0" borderId="22" xfId="509" applyNumberFormat="1" applyFont="1" applyBorder="1" applyAlignment="1">
      <alignment horizontal="center" vertical="center"/>
    </xf>
    <xf numFmtId="170" fontId="22" fillId="0" borderId="23" xfId="509" applyNumberFormat="1" applyFont="1" applyBorder="1" applyAlignment="1">
      <alignment horizontal="center" vertical="center"/>
    </xf>
    <xf numFmtId="0" fontId="19" fillId="0" borderId="0" xfId="509" applyFont="1" applyAlignment="1">
      <alignment vertical="center"/>
    </xf>
    <xf numFmtId="0" fontId="23" fillId="0" borderId="29" xfId="509" applyFont="1" applyBorder="1" applyAlignment="1">
      <alignment horizontal="center" vertical="center"/>
    </xf>
    <xf numFmtId="0" fontId="23" fillId="0" borderId="0" xfId="509" applyFont="1" applyAlignment="1">
      <alignment horizontal="center" vertical="center"/>
    </xf>
    <xf numFmtId="0" fontId="23" fillId="0" borderId="28" xfId="509" applyFont="1" applyBorder="1" applyAlignment="1">
      <alignment vertical="center"/>
    </xf>
    <xf numFmtId="166" fontId="23" fillId="0" borderId="27" xfId="509" applyNumberFormat="1" applyFont="1" applyBorder="1" applyAlignment="1">
      <alignment horizontal="center" vertical="center"/>
    </xf>
    <xf numFmtId="166" fontId="23" fillId="0" borderId="5" xfId="509" applyNumberFormat="1" applyFont="1" applyBorder="1" applyAlignment="1">
      <alignment horizontal="center" vertical="center"/>
    </xf>
    <xf numFmtId="166" fontId="23" fillId="0" borderId="28" xfId="509" applyNumberFormat="1" applyFont="1" applyBorder="1" applyAlignment="1">
      <alignment horizontal="center" vertical="center"/>
    </xf>
    <xf numFmtId="0" fontId="23" fillId="0" borderId="28" xfId="509" applyFont="1" applyBorder="1" applyAlignment="1">
      <alignment horizontal="left" vertical="center"/>
    </xf>
    <xf numFmtId="166" fontId="23" fillId="0" borderId="26" xfId="509" applyNumberFormat="1" applyFont="1" applyBorder="1" applyAlignment="1">
      <alignment horizontal="center" vertical="center"/>
    </xf>
    <xf numFmtId="0" fontId="17" fillId="0" borderId="26" xfId="509" applyFont="1" applyBorder="1" applyAlignment="1">
      <alignment horizontal="center" vertical="center"/>
    </xf>
    <xf numFmtId="0" fontId="17" fillId="0" borderId="27" xfId="509" applyFont="1" applyBorder="1" applyAlignment="1">
      <alignment horizontal="center" vertical="center"/>
    </xf>
    <xf numFmtId="166" fontId="26" fillId="0" borderId="26" xfId="509" applyNumberFormat="1" applyFont="1" applyBorder="1" applyAlignment="1">
      <alignment horizontal="center" vertical="center"/>
    </xf>
    <xf numFmtId="247" fontId="23" fillId="0" borderId="27" xfId="509" applyNumberFormat="1" applyFont="1" applyBorder="1" applyAlignment="1">
      <alignment horizontal="right" vertical="center"/>
    </xf>
    <xf numFmtId="0" fontId="23" fillId="0" borderId="33" xfId="509" applyFont="1" applyBorder="1" applyAlignment="1">
      <alignment horizontal="center" vertical="center"/>
    </xf>
    <xf numFmtId="0" fontId="23" fillId="0" borderId="20" xfId="509" applyFont="1" applyBorder="1" applyAlignment="1">
      <alignment horizontal="center" vertical="center"/>
    </xf>
    <xf numFmtId="0" fontId="23" fillId="0" borderId="19" xfId="509" applyFont="1" applyBorder="1" applyAlignment="1">
      <alignment vertical="center"/>
    </xf>
    <xf numFmtId="0" fontId="23" fillId="0" borderId="16" xfId="509" applyFont="1" applyBorder="1" applyAlignment="1">
      <alignment horizontal="center" vertical="center"/>
    </xf>
    <xf numFmtId="0" fontId="23" fillId="0" borderId="17" xfId="509" applyFont="1" applyBorder="1" applyAlignment="1">
      <alignment horizontal="center" vertical="center"/>
    </xf>
    <xf numFmtId="0" fontId="23" fillId="0" borderId="35" xfId="509" applyFont="1" applyBorder="1" applyAlignment="1">
      <alignment horizontal="center" vertical="center"/>
    </xf>
    <xf numFmtId="0" fontId="23" fillId="0" borderId="18" xfId="509" applyFont="1" applyBorder="1" applyAlignment="1">
      <alignment horizontal="center" vertical="center"/>
    </xf>
    <xf numFmtId="0" fontId="23" fillId="0" borderId="19" xfId="509" applyFont="1" applyBorder="1" applyAlignment="1">
      <alignment horizontal="center" vertical="center"/>
    </xf>
    <xf numFmtId="0" fontId="36" fillId="0" borderId="0" xfId="509" quotePrefix="1" applyFont="1" applyAlignment="1">
      <alignment horizontal="right" vertical="center"/>
    </xf>
    <xf numFmtId="166" fontId="36" fillId="0" borderId="0" xfId="509" quotePrefix="1" applyNumberFormat="1" applyFont="1" applyAlignment="1">
      <alignment horizontal="right" vertical="center"/>
    </xf>
    <xf numFmtId="0" fontId="23" fillId="0" borderId="0" xfId="509" applyFont="1" applyAlignment="1">
      <alignment vertical="center"/>
    </xf>
    <xf numFmtId="0" fontId="25" fillId="0" borderId="0" xfId="509" applyFont="1" applyAlignment="1">
      <alignment horizontal="left" vertical="center"/>
    </xf>
    <xf numFmtId="0" fontId="25" fillId="0" borderId="0" xfId="509" applyFont="1" applyAlignment="1">
      <alignment horizontal="center" vertical="center"/>
    </xf>
    <xf numFmtId="0" fontId="25" fillId="0" borderId="0" xfId="509" applyFont="1" applyAlignment="1">
      <alignment vertical="center"/>
    </xf>
    <xf numFmtId="0" fontId="17" fillId="0" borderId="0" xfId="0" applyFont="1" applyAlignment="1">
      <alignment horizontal="left"/>
    </xf>
    <xf numFmtId="0" fontId="17" fillId="0" borderId="0" xfId="290" applyFont="1" applyFill="1" applyAlignment="1">
      <alignment vertical="center"/>
    </xf>
    <xf numFmtId="0" fontId="17" fillId="0" borderId="0" xfId="290" applyFont="1" applyFill="1" applyBorder="1" applyAlignment="1">
      <alignment vertical="center"/>
    </xf>
    <xf numFmtId="0" fontId="35" fillId="3" borderId="0" xfId="516" applyFont="1" applyFill="1" applyBorder="1" applyAlignment="1">
      <alignment vertical="center"/>
    </xf>
    <xf numFmtId="0" fontId="26" fillId="3" borderId="0" xfId="59" applyFont="1" applyFill="1" applyBorder="1" applyAlignment="1">
      <alignment vertical="center"/>
    </xf>
    <xf numFmtId="0" fontId="23" fillId="3" borderId="0" xfId="59" applyFont="1" applyFill="1" applyBorder="1" applyAlignment="1">
      <alignment vertical="center"/>
    </xf>
    <xf numFmtId="0" fontId="26" fillId="3" borderId="0" xfId="59" applyFont="1" applyFill="1" applyAlignment="1">
      <alignment vertical="center"/>
    </xf>
    <xf numFmtId="0" fontId="19" fillId="3" borderId="0" xfId="59" applyFont="1" applyFill="1" applyBorder="1" applyAlignment="1">
      <alignment horizontal="left" vertical="center"/>
    </xf>
    <xf numFmtId="0" fontId="26" fillId="3" borderId="4" xfId="59" applyFont="1" applyFill="1" applyBorder="1" applyAlignment="1">
      <alignment vertical="center"/>
    </xf>
    <xf numFmtId="0" fontId="26" fillId="3" borderId="8" xfId="59" applyFont="1" applyFill="1" applyBorder="1" applyAlignment="1">
      <alignment vertical="center"/>
    </xf>
    <xf numFmtId="0" fontId="155" fillId="3" borderId="56" xfId="59" applyFont="1" applyFill="1" applyBorder="1" applyAlignment="1">
      <alignment horizontal="left" vertical="center"/>
    </xf>
    <xf numFmtId="0" fontId="26" fillId="3" borderId="6" xfId="59" applyFont="1" applyFill="1" applyBorder="1" applyAlignment="1">
      <alignment horizontal="centerContinuous" vertical="center"/>
    </xf>
    <xf numFmtId="0" fontId="155" fillId="3" borderId="41" xfId="59" applyFont="1" applyFill="1" applyBorder="1" applyAlignment="1">
      <alignment horizontal="centerContinuous" vertical="center"/>
    </xf>
    <xf numFmtId="0" fontId="26" fillId="3" borderId="7" xfId="59" applyFont="1" applyFill="1" applyBorder="1" applyAlignment="1">
      <alignment vertical="center"/>
    </xf>
    <xf numFmtId="0" fontId="155" fillId="3" borderId="57" xfId="59" applyFont="1" applyFill="1" applyBorder="1" applyAlignment="1">
      <alignment horizontal="center" vertical="center"/>
    </xf>
    <xf numFmtId="0" fontId="23" fillId="3" borderId="6" xfId="59" applyFont="1" applyFill="1" applyBorder="1" applyAlignment="1">
      <alignment vertical="center"/>
    </xf>
    <xf numFmtId="0" fontId="26" fillId="3" borderId="41" xfId="59" applyFont="1" applyFill="1" applyBorder="1" applyAlignment="1">
      <alignment horizontal="left" vertical="center"/>
    </xf>
    <xf numFmtId="0" fontId="29" fillId="3" borderId="6" xfId="59" applyFont="1" applyFill="1" applyBorder="1" applyAlignment="1">
      <alignment vertical="center"/>
    </xf>
    <xf numFmtId="0" fontId="105" fillId="3" borderId="41" xfId="59" quotePrefix="1" applyFont="1" applyFill="1" applyBorder="1" applyAlignment="1">
      <alignment horizontal="left" vertical="center"/>
    </xf>
    <xf numFmtId="0" fontId="105" fillId="3" borderId="0" xfId="59" applyFont="1" applyFill="1" applyAlignment="1">
      <alignment vertical="center"/>
    </xf>
    <xf numFmtId="0" fontId="26" fillId="3" borderId="41" xfId="59" applyFont="1" applyFill="1" applyBorder="1" applyAlignment="1">
      <alignment vertical="center"/>
    </xf>
    <xf numFmtId="0" fontId="105" fillId="3" borderId="41" xfId="59" applyFont="1" applyFill="1" applyBorder="1" applyAlignment="1">
      <alignment vertical="center"/>
    </xf>
    <xf numFmtId="0" fontId="111" fillId="3" borderId="0" xfId="59" applyFont="1" applyFill="1" applyAlignment="1">
      <alignment vertical="center"/>
    </xf>
    <xf numFmtId="0" fontId="105" fillId="3" borderId="41" xfId="59" applyFont="1" applyFill="1" applyBorder="1" applyAlignment="1">
      <alignment horizontal="left" vertical="center"/>
    </xf>
    <xf numFmtId="166" fontId="35" fillId="0" borderId="11" xfId="21" applyNumberFormat="1" applyFont="1" applyFill="1" applyBorder="1" applyAlignment="1">
      <alignment vertical="center"/>
    </xf>
    <xf numFmtId="166" fontId="159" fillId="0" borderId="11" xfId="45" applyNumberFormat="1" applyFont="1" applyFill="1" applyBorder="1" applyAlignment="1" applyProtection="1">
      <alignment vertical="center"/>
    </xf>
    <xf numFmtId="166" fontId="35" fillId="0" borderId="55" xfId="21" applyNumberFormat="1" applyFont="1" applyFill="1" applyBorder="1" applyAlignment="1">
      <alignment vertical="center"/>
    </xf>
    <xf numFmtId="0" fontId="111" fillId="3" borderId="7" xfId="59" applyFont="1" applyFill="1" applyBorder="1" applyAlignment="1">
      <alignment vertical="center"/>
    </xf>
    <xf numFmtId="3" fontId="35" fillId="0" borderId="11" xfId="21" applyNumberFormat="1" applyFont="1" applyFill="1" applyBorder="1" applyAlignment="1">
      <alignment vertical="center"/>
    </xf>
    <xf numFmtId="3" fontId="35" fillId="0" borderId="55" xfId="21" applyNumberFormat="1" applyFont="1" applyFill="1" applyBorder="1" applyAlignment="1">
      <alignment vertical="center"/>
    </xf>
    <xf numFmtId="3" fontId="159" fillId="0" borderId="11" xfId="45" applyNumberFormat="1" applyFont="1" applyFill="1" applyBorder="1" applyAlignment="1" applyProtection="1">
      <alignment vertical="center"/>
    </xf>
    <xf numFmtId="0" fontId="111" fillId="3" borderId="0" xfId="59" applyFont="1" applyFill="1" applyBorder="1" applyAlignment="1">
      <alignment vertical="center"/>
    </xf>
    <xf numFmtId="3" fontId="35" fillId="0" borderId="0" xfId="10" applyNumberFormat="1" applyFont="1" applyFill="1" applyBorder="1" applyAlignment="1">
      <alignment vertical="center"/>
    </xf>
    <xf numFmtId="0" fontId="37" fillId="0" borderId="0" xfId="10" applyFont="1" applyFill="1" applyAlignment="1">
      <alignment vertical="center"/>
    </xf>
    <xf numFmtId="0" fontId="25" fillId="0" borderId="0" xfId="10" applyFont="1" applyFill="1" applyAlignment="1">
      <alignment vertical="center" wrapText="1"/>
    </xf>
    <xf numFmtId="254" fontId="23" fillId="0" borderId="5" xfId="31" applyNumberFormat="1" applyFont="1" applyFill="1" applyBorder="1" applyAlignment="1">
      <alignment horizontal="center" vertical="center"/>
    </xf>
    <xf numFmtId="254" fontId="23" fillId="0" borderId="41" xfId="31" applyNumberFormat="1" applyFont="1" applyFill="1" applyBorder="1" applyAlignment="1">
      <alignment horizontal="center" vertical="center"/>
    </xf>
    <xf numFmtId="254" fontId="23" fillId="0" borderId="6" xfId="31" applyNumberFormat="1" applyFont="1" applyFill="1" applyBorder="1" applyAlignment="1">
      <alignment horizontal="center" vertical="center"/>
    </xf>
    <xf numFmtId="255" fontId="23" fillId="0" borderId="41" xfId="46" applyNumberFormat="1" applyFont="1" applyBorder="1" applyAlignment="1">
      <alignment horizontal="center" vertical="center"/>
    </xf>
    <xf numFmtId="255" fontId="23" fillId="0" borderId="5" xfId="46" applyNumberFormat="1" applyFont="1" applyBorder="1" applyAlignment="1">
      <alignment horizontal="center" vertical="center"/>
    </xf>
    <xf numFmtId="254" fontId="23" fillId="0" borderId="5" xfId="31" applyNumberFormat="1" applyFont="1" applyFill="1" applyBorder="1" applyAlignment="1">
      <alignment horizontal="right" vertical="center"/>
    </xf>
    <xf numFmtId="255" fontId="23" fillId="0" borderId="5" xfId="46" applyNumberFormat="1" applyFont="1" applyBorder="1" applyAlignment="1">
      <alignment horizontal="right" vertical="center"/>
    </xf>
    <xf numFmtId="254" fontId="23" fillId="0" borderId="3" xfId="31" applyNumberFormat="1" applyFont="1" applyFill="1" applyBorder="1" applyAlignment="1">
      <alignment horizontal="center" vertical="center"/>
    </xf>
    <xf numFmtId="254" fontId="23" fillId="0" borderId="3" xfId="31" applyNumberFormat="1" applyFont="1" applyFill="1" applyBorder="1" applyAlignment="1">
      <alignment horizontal="right" vertical="center"/>
    </xf>
    <xf numFmtId="255" fontId="23" fillId="0" borderId="3" xfId="46" applyNumberFormat="1" applyFont="1" applyBorder="1" applyAlignment="1">
      <alignment horizontal="right" vertical="center"/>
    </xf>
    <xf numFmtId="3" fontId="23" fillId="0" borderId="0" xfId="31" applyNumberFormat="1" applyFont="1" applyFill="1" applyBorder="1" applyAlignment="1">
      <alignment horizontal="left" vertical="center"/>
    </xf>
    <xf numFmtId="0" fontId="35" fillId="0" borderId="10" xfId="205" applyFont="1" applyBorder="1" applyAlignment="1">
      <alignment horizontal="center" vertical="center"/>
    </xf>
    <xf numFmtId="170" fontId="22" fillId="0" borderId="56" xfId="205" applyNumberFormat="1" applyFont="1" applyBorder="1" applyAlignment="1">
      <alignment horizontal="right" vertical="center" shrinkToFit="1"/>
    </xf>
    <xf numFmtId="170" fontId="19" fillId="0" borderId="55" xfId="35" applyNumberFormat="1" applyFont="1" applyFill="1" applyBorder="1" applyAlignment="1">
      <alignment horizontal="right" vertical="center" shrinkToFit="1"/>
    </xf>
    <xf numFmtId="0" fontId="19" fillId="0" borderId="5" xfId="205" applyFont="1" applyBorder="1" applyAlignment="1">
      <alignment vertical="center"/>
    </xf>
    <xf numFmtId="0" fontId="19" fillId="0" borderId="5" xfId="205" applyFont="1" applyBorder="1" applyAlignment="1">
      <alignment vertical="center" wrapText="1"/>
    </xf>
    <xf numFmtId="0" fontId="19" fillId="0" borderId="1" xfId="205" applyFont="1" applyBorder="1" applyAlignment="1">
      <alignment vertical="center"/>
    </xf>
    <xf numFmtId="0" fontId="19" fillId="0" borderId="3" xfId="205" applyFont="1" applyBorder="1" applyAlignment="1">
      <alignment vertical="center"/>
    </xf>
    <xf numFmtId="0" fontId="19" fillId="0" borderId="11" xfId="205" applyFont="1" applyBorder="1" applyAlignment="1">
      <alignment horizontal="left" vertical="center"/>
    </xf>
    <xf numFmtId="170" fontId="17" fillId="0" borderId="0" xfId="527" applyNumberFormat="1" applyFont="1" applyBorder="1" applyAlignment="1">
      <alignment horizontal="right" vertical="center" shrinkToFit="1"/>
    </xf>
    <xf numFmtId="170" fontId="22" fillId="0" borderId="0" xfId="205" applyNumberFormat="1" applyFont="1" applyBorder="1" applyAlignment="1">
      <alignment horizontal="right" vertical="center" shrinkToFit="1"/>
    </xf>
    <xf numFmtId="170" fontId="17" fillId="0" borderId="0" xfId="528" applyNumberFormat="1" applyFont="1" applyBorder="1" applyAlignment="1">
      <alignment horizontal="right" vertical="center" shrinkToFit="1"/>
    </xf>
    <xf numFmtId="0" fontId="23" fillId="0" borderId="0" xfId="583" applyFont="1" applyAlignment="1">
      <alignment vertical="center" wrapText="1"/>
    </xf>
    <xf numFmtId="41" fontId="35" fillId="0" borderId="55" xfId="583" applyNumberFormat="1" applyFont="1" applyBorder="1" applyAlignment="1">
      <alignment horizontal="right" vertical="center"/>
    </xf>
    <xf numFmtId="41" fontId="35" fillId="0" borderId="0" xfId="583" applyNumberFormat="1" applyFont="1" applyAlignment="1">
      <alignment vertical="center"/>
    </xf>
    <xf numFmtId="0" fontId="26" fillId="0" borderId="11" xfId="583" applyFont="1" applyBorder="1" applyAlignment="1">
      <alignment horizontal="left" vertical="center" wrapText="1"/>
    </xf>
    <xf numFmtId="41" fontId="26" fillId="0" borderId="55" xfId="583" applyNumberFormat="1" applyFont="1" applyBorder="1" applyAlignment="1">
      <alignment horizontal="right" vertical="center"/>
    </xf>
    <xf numFmtId="0" fontId="35" fillId="0" borderId="11" xfId="583" applyFont="1" applyBorder="1" applyAlignment="1">
      <alignment vertical="center" wrapText="1"/>
    </xf>
    <xf numFmtId="0" fontId="35" fillId="0" borderId="11" xfId="583" applyFont="1" applyBorder="1" applyAlignment="1">
      <alignment horizontal="center" vertical="center"/>
    </xf>
    <xf numFmtId="0" fontId="174" fillId="0" borderId="0" xfId="583" applyFont="1" applyAlignment="1">
      <alignment vertical="center"/>
    </xf>
    <xf numFmtId="0" fontId="62" fillId="0" borderId="0" xfId="583" applyFont="1" applyAlignment="1">
      <alignment vertical="center"/>
    </xf>
    <xf numFmtId="0" fontId="19" fillId="0" borderId="0" xfId="541" applyFont="1" applyAlignment="1">
      <alignment horizontal="centerContinuous" vertical="center"/>
    </xf>
    <xf numFmtId="0" fontId="18" fillId="0" borderId="0" xfId="541" applyFont="1" applyAlignment="1">
      <alignment horizontal="centerContinuous" vertical="center"/>
    </xf>
    <xf numFmtId="0" fontId="18" fillId="0" borderId="0" xfId="541" applyFont="1" applyAlignment="1">
      <alignment vertical="center"/>
    </xf>
    <xf numFmtId="0" fontId="19" fillId="0" borderId="0" xfId="541" applyFont="1" applyAlignment="1">
      <alignment vertical="center"/>
    </xf>
    <xf numFmtId="0" fontId="17" fillId="0" borderId="0" xfId="541" applyFont="1" applyAlignment="1">
      <alignment vertical="center"/>
    </xf>
    <xf numFmtId="0" fontId="16" fillId="0" borderId="0" xfId="541" applyFont="1" applyAlignment="1">
      <alignment vertical="center"/>
    </xf>
    <xf numFmtId="0" fontId="17" fillId="0" borderId="0" xfId="541" applyFont="1" applyAlignment="1">
      <alignment horizontal="right" vertical="center"/>
    </xf>
    <xf numFmtId="0" fontId="17" fillId="0" borderId="27" xfId="541" applyFont="1" applyBorder="1" applyAlignment="1">
      <alignment vertical="center"/>
    </xf>
    <xf numFmtId="0" fontId="23" fillId="0" borderId="57" xfId="541" applyFont="1" applyBorder="1" applyAlignment="1">
      <alignment vertical="center"/>
    </xf>
    <xf numFmtId="0" fontId="23" fillId="0" borderId="7" xfId="541" applyFont="1" applyBorder="1" applyAlignment="1">
      <alignment vertical="center"/>
    </xf>
    <xf numFmtId="0" fontId="23" fillId="0" borderId="50" xfId="541" applyFont="1" applyBorder="1" applyAlignment="1">
      <alignment horizontal="center" vertical="center"/>
    </xf>
    <xf numFmtId="0" fontId="23" fillId="0" borderId="3" xfId="541" applyFont="1" applyBorder="1" applyAlignment="1">
      <alignment horizontal="center" vertical="center"/>
    </xf>
    <xf numFmtId="0" fontId="23" fillId="0" borderId="51" xfId="541" applyFont="1" applyBorder="1" applyAlignment="1">
      <alignment horizontal="center" vertical="center"/>
    </xf>
    <xf numFmtId="0" fontId="17" fillId="0" borderId="92" xfId="541" applyFont="1" applyBorder="1" applyAlignment="1">
      <alignment vertical="center"/>
    </xf>
    <xf numFmtId="0" fontId="22" fillId="0" borderId="41" xfId="541" quotePrefix="1" applyFont="1" applyBorder="1" applyAlignment="1">
      <alignment horizontal="left" vertical="center"/>
    </xf>
    <xf numFmtId="166" fontId="23" fillId="0" borderId="1" xfId="541" applyNumberFormat="1" applyFont="1" applyBorder="1" applyAlignment="1">
      <alignment vertical="center"/>
    </xf>
    <xf numFmtId="166" fontId="23" fillId="0" borderId="100" xfId="541" applyNumberFormat="1" applyFont="1" applyBorder="1" applyAlignment="1">
      <alignment vertical="center"/>
    </xf>
    <xf numFmtId="166" fontId="23" fillId="0" borderId="5" xfId="541" applyNumberFormat="1" applyFont="1" applyBorder="1" applyAlignment="1">
      <alignment vertical="center"/>
    </xf>
    <xf numFmtId="166" fontId="23" fillId="0" borderId="93" xfId="541" applyNumberFormat="1" applyFont="1" applyBorder="1" applyAlignment="1">
      <alignment vertical="center"/>
    </xf>
    <xf numFmtId="166" fontId="23" fillId="0" borderId="31" xfId="541" applyNumberFormat="1" applyFont="1" applyBorder="1" applyAlignment="1">
      <alignment vertical="center"/>
    </xf>
    <xf numFmtId="166" fontId="23" fillId="0" borderId="28" xfId="541" applyNumberFormat="1" applyFont="1" applyBorder="1" applyAlignment="1">
      <alignment vertical="center"/>
    </xf>
    <xf numFmtId="0" fontId="23" fillId="0" borderId="41" xfId="541" applyFont="1" applyBorder="1" applyAlignment="1">
      <alignment vertical="center"/>
    </xf>
    <xf numFmtId="194" fontId="23" fillId="0" borderId="5" xfId="541" applyNumberFormat="1" applyFont="1" applyBorder="1" applyAlignment="1">
      <alignment vertical="center"/>
    </xf>
    <xf numFmtId="194" fontId="23" fillId="0" borderId="31" xfId="541" applyNumberFormat="1" applyFont="1" applyBorder="1" applyAlignment="1">
      <alignment vertical="center"/>
    </xf>
    <xf numFmtId="194" fontId="23" fillId="0" borderId="28" xfId="541" applyNumberFormat="1" applyFont="1" applyBorder="1" applyAlignment="1">
      <alignment vertical="center"/>
    </xf>
    <xf numFmtId="0" fontId="23" fillId="0" borderId="41" xfId="541" quotePrefix="1" applyFont="1" applyBorder="1" applyAlignment="1">
      <alignment horizontal="left" vertical="center"/>
    </xf>
    <xf numFmtId="166" fontId="26" fillId="0" borderId="5" xfId="541" applyNumberFormat="1" applyFont="1" applyBorder="1" applyAlignment="1">
      <alignment vertical="center"/>
    </xf>
    <xf numFmtId="0" fontId="24" fillId="0" borderId="0" xfId="541" quotePrefix="1" applyFont="1" applyAlignment="1">
      <alignment vertical="center"/>
    </xf>
    <xf numFmtId="0" fontId="25" fillId="0" borderId="0" xfId="155" applyFont="1" applyAlignment="1">
      <alignment vertical="center"/>
    </xf>
    <xf numFmtId="0" fontId="17" fillId="0" borderId="13" xfId="541" applyFont="1" applyBorder="1" applyAlignment="1">
      <alignment vertical="center"/>
    </xf>
    <xf numFmtId="0" fontId="22" fillId="0" borderId="62" xfId="541" applyFont="1" applyBorder="1" applyAlignment="1">
      <alignment vertical="center"/>
    </xf>
    <xf numFmtId="166" fontId="22" fillId="0" borderId="34" xfId="541" applyNumberFormat="1" applyFont="1" applyBorder="1" applyAlignment="1">
      <alignment vertical="center"/>
    </xf>
    <xf numFmtId="166" fontId="22" fillId="0" borderId="39" xfId="541" applyNumberFormat="1" applyFont="1" applyBorder="1" applyAlignment="1">
      <alignment vertical="center"/>
    </xf>
    <xf numFmtId="0" fontId="22" fillId="0" borderId="0" xfId="543" quotePrefix="1" applyFont="1" applyAlignment="1">
      <alignment horizontal="left" vertical="center"/>
    </xf>
    <xf numFmtId="0" fontId="17" fillId="0" borderId="0" xfId="543" applyFont="1" applyAlignment="1">
      <alignment vertical="center"/>
    </xf>
    <xf numFmtId="0" fontId="17" fillId="0" borderId="0" xfId="543" applyFont="1" applyAlignment="1">
      <alignment horizontal="center" vertical="center"/>
    </xf>
    <xf numFmtId="0" fontId="23" fillId="0" borderId="25" xfId="543" applyFont="1" applyBorder="1" applyAlignment="1">
      <alignment vertical="center"/>
    </xf>
    <xf numFmtId="0" fontId="23" fillId="0" borderId="40" xfId="543" applyFont="1" applyBorder="1" applyAlignment="1">
      <alignment vertical="center"/>
    </xf>
    <xf numFmtId="0" fontId="22" fillId="0" borderId="27" xfId="543" applyFont="1" applyBorder="1" applyAlignment="1">
      <alignment horizontal="center" vertical="center"/>
    </xf>
    <xf numFmtId="0" fontId="22" fillId="0" borderId="5" xfId="543" applyFont="1" applyBorder="1" applyAlignment="1">
      <alignment horizontal="center" vertical="center"/>
    </xf>
    <xf numFmtId="0" fontId="19" fillId="0" borderId="0" xfId="543" applyFont="1" applyAlignment="1">
      <alignment vertical="center"/>
    </xf>
    <xf numFmtId="0" fontId="23" fillId="0" borderId="48" xfId="543" applyFont="1" applyBorder="1" applyAlignment="1">
      <alignment vertical="center"/>
    </xf>
    <xf numFmtId="0" fontId="23" fillId="0" borderId="3" xfId="543" applyFont="1" applyBorder="1" applyAlignment="1">
      <alignment vertical="center"/>
    </xf>
    <xf numFmtId="0" fontId="23" fillId="0" borderId="3" xfId="543" applyFont="1" applyBorder="1" applyAlignment="1">
      <alignment horizontal="center" vertical="center"/>
    </xf>
    <xf numFmtId="0" fontId="23" fillId="0" borderId="51" xfId="543" applyFont="1" applyBorder="1" applyAlignment="1">
      <alignment horizontal="center" vertical="center"/>
    </xf>
    <xf numFmtId="0" fontId="23" fillId="0" borderId="27" xfId="543" quotePrefix="1" applyFont="1" applyBorder="1" applyAlignment="1">
      <alignment horizontal="left" vertical="center"/>
    </xf>
    <xf numFmtId="3" fontId="23" fillId="0" borderId="5" xfId="543" applyNumberFormat="1" applyFont="1" applyBorder="1" applyAlignment="1">
      <alignment vertical="center"/>
    </xf>
    <xf numFmtId="3" fontId="23" fillId="0" borderId="31" xfId="543" applyNumberFormat="1" applyFont="1" applyBorder="1" applyAlignment="1">
      <alignment vertical="center"/>
    </xf>
    <xf numFmtId="0" fontId="23" fillId="0" borderId="27" xfId="543" applyFont="1" applyBorder="1" applyAlignment="1">
      <alignment vertical="center"/>
    </xf>
    <xf numFmtId="174" fontId="23" fillId="0" borderId="5" xfId="543" applyNumberFormat="1" applyFont="1" applyBorder="1" applyAlignment="1">
      <alignment horizontal="center" vertical="center"/>
    </xf>
    <xf numFmtId="181" fontId="23" fillId="0" borderId="5" xfId="543" applyNumberFormat="1" applyFont="1" applyBorder="1" applyAlignment="1">
      <alignment horizontal="center" vertical="center"/>
    </xf>
    <xf numFmtId="181" fontId="23" fillId="0" borderId="31" xfId="543" applyNumberFormat="1" applyFont="1" applyBorder="1" applyAlignment="1">
      <alignment horizontal="center" vertical="center"/>
    </xf>
    <xf numFmtId="181" fontId="17" fillId="0" borderId="0" xfId="543" applyNumberFormat="1" applyFont="1" applyAlignment="1">
      <alignment vertical="center"/>
    </xf>
    <xf numFmtId="174" fontId="17" fillId="0" borderId="0" xfId="543" applyNumberFormat="1" applyFont="1" applyAlignment="1">
      <alignment vertical="center"/>
    </xf>
    <xf numFmtId="0" fontId="23" fillId="0" borderId="0" xfId="543" applyFont="1" applyAlignment="1">
      <alignment vertical="center"/>
    </xf>
    <xf numFmtId="0" fontId="23" fillId="0" borderId="27" xfId="542" quotePrefix="1" applyFont="1" applyBorder="1" applyAlignment="1">
      <alignment horizontal="left" vertical="center"/>
    </xf>
    <xf numFmtId="181" fontId="26" fillId="0" borderId="5" xfId="543" applyNumberFormat="1" applyFont="1" applyBorder="1" applyAlignment="1">
      <alignment horizontal="center" vertical="center"/>
    </xf>
    <xf numFmtId="0" fontId="17" fillId="0" borderId="0" xfId="543" quotePrefix="1" applyFont="1" applyAlignment="1">
      <alignment horizontal="left" vertical="center"/>
    </xf>
    <xf numFmtId="0" fontId="17" fillId="0" borderId="0" xfId="543" applyFont="1" applyAlignment="1">
      <alignment horizontal="left" vertical="center"/>
    </xf>
    <xf numFmtId="0" fontId="28" fillId="0" borderId="0" xfId="543" quotePrefix="1" applyFont="1" applyAlignment="1">
      <alignment horizontal="left" vertical="center"/>
    </xf>
    <xf numFmtId="0" fontId="25" fillId="0" borderId="0" xfId="543" applyFont="1" applyAlignment="1">
      <alignment vertical="center"/>
    </xf>
    <xf numFmtId="0" fontId="24" fillId="0" borderId="0" xfId="543" quotePrefix="1" applyFont="1" applyAlignment="1">
      <alignment horizontal="left" vertical="center"/>
    </xf>
    <xf numFmtId="0" fontId="23" fillId="0" borderId="0" xfId="543" applyFont="1" applyBorder="1" applyAlignment="1">
      <alignment vertical="center"/>
    </xf>
    <xf numFmtId="0" fontId="17" fillId="0" borderId="0" xfId="543" applyFont="1" applyBorder="1" applyAlignment="1">
      <alignment vertical="center"/>
    </xf>
    <xf numFmtId="0" fontId="22" fillId="0" borderId="52" xfId="543" applyFont="1" applyBorder="1" applyAlignment="1">
      <alignment vertical="center"/>
    </xf>
    <xf numFmtId="174" fontId="22" fillId="0" borderId="67" xfId="543" applyNumberFormat="1" applyFont="1" applyBorder="1" applyAlignment="1">
      <alignment horizontal="center" vertical="center"/>
    </xf>
    <xf numFmtId="174" fontId="22" fillId="0" borderId="68" xfId="543" applyNumberFormat="1" applyFont="1" applyBorder="1" applyAlignment="1">
      <alignment horizontal="center" vertical="center"/>
    </xf>
    <xf numFmtId="0" fontId="22" fillId="0" borderId="0" xfId="544" quotePrefix="1" applyFont="1" applyAlignment="1">
      <alignment horizontal="left" vertical="center"/>
    </xf>
    <xf numFmtId="0" fontId="21" fillId="0" borderId="0" xfId="544" applyFont="1" applyAlignment="1">
      <alignment vertical="center"/>
    </xf>
    <xf numFmtId="0" fontId="26" fillId="0" borderId="0" xfId="544" applyFont="1" applyAlignment="1">
      <alignment vertical="center"/>
    </xf>
    <xf numFmtId="0" fontId="23" fillId="0" borderId="0" xfId="544" applyFont="1" applyAlignment="1">
      <alignment vertical="center"/>
    </xf>
    <xf numFmtId="0" fontId="26" fillId="0" borderId="27" xfId="544" applyFont="1" applyBorder="1" applyAlignment="1">
      <alignment vertical="center"/>
    </xf>
    <xf numFmtId="0" fontId="26" fillId="0" borderId="41" xfId="544" applyFont="1" applyBorder="1" applyAlignment="1">
      <alignment vertical="center"/>
    </xf>
    <xf numFmtId="170" fontId="26" fillId="0" borderId="5" xfId="544" applyNumberFormat="1" applyFont="1" applyBorder="1" applyAlignment="1">
      <alignment horizontal="center" vertical="center"/>
    </xf>
    <xf numFmtId="3" fontId="26" fillId="0" borderId="5" xfId="544" applyNumberFormat="1" applyFont="1" applyBorder="1" applyAlignment="1">
      <alignment horizontal="center" vertical="center"/>
    </xf>
    <xf numFmtId="3" fontId="26" fillId="0" borderId="41" xfId="544" applyNumberFormat="1" applyFont="1" applyBorder="1" applyAlignment="1">
      <alignment horizontal="center" vertical="center"/>
    </xf>
    <xf numFmtId="3" fontId="26" fillId="0" borderId="28" xfId="544" applyNumberFormat="1" applyFont="1" applyBorder="1" applyAlignment="1">
      <alignment horizontal="center" vertical="center"/>
    </xf>
    <xf numFmtId="262" fontId="26" fillId="0" borderId="5" xfId="544" applyNumberFormat="1" applyFont="1" applyBorder="1" applyAlignment="1">
      <alignment horizontal="center" vertical="center"/>
    </xf>
    <xf numFmtId="185" fontId="26" fillId="0" borderId="5" xfId="544" applyNumberFormat="1" applyFont="1" applyBorder="1" applyAlignment="1">
      <alignment horizontal="center" vertical="center"/>
    </xf>
    <xf numFmtId="185" fontId="26" fillId="0" borderId="41" xfId="544" applyNumberFormat="1" applyFont="1" applyBorder="1" applyAlignment="1">
      <alignment horizontal="center" vertical="center"/>
    </xf>
    <xf numFmtId="185" fontId="26" fillId="0" borderId="28" xfId="544" applyNumberFormat="1" applyFont="1" applyBorder="1" applyAlignment="1">
      <alignment horizontal="center" vertical="center"/>
    </xf>
    <xf numFmtId="262" fontId="25" fillId="0" borderId="5" xfId="544" applyNumberFormat="1" applyFont="1" applyBorder="1" applyAlignment="1">
      <alignment horizontal="center" vertical="center"/>
    </xf>
    <xf numFmtId="0" fontId="26" fillId="0" borderId="17" xfId="544" applyFont="1" applyBorder="1" applyAlignment="1">
      <alignment vertical="center"/>
    </xf>
    <xf numFmtId="0" fontId="26" fillId="0" borderId="20" xfId="544" applyFont="1" applyBorder="1" applyAlignment="1">
      <alignment vertical="center"/>
    </xf>
    <xf numFmtId="0" fontId="26" fillId="0" borderId="35" xfId="544" applyFont="1" applyBorder="1" applyAlignment="1">
      <alignment vertical="center"/>
    </xf>
    <xf numFmtId="0" fontId="38" fillId="0" borderId="0" xfId="544" applyFont="1" applyAlignment="1">
      <alignment vertical="center"/>
    </xf>
    <xf numFmtId="0" fontId="37" fillId="0" borderId="0" xfId="544" applyFont="1" applyAlignment="1">
      <alignment vertical="center"/>
    </xf>
    <xf numFmtId="0" fontId="37" fillId="0" borderId="0" xfId="155" applyFont="1" applyAlignment="1">
      <alignment vertical="center" wrapText="1"/>
    </xf>
    <xf numFmtId="0" fontId="25" fillId="0" borderId="0" xfId="544" applyFont="1" applyAlignment="1">
      <alignment vertical="center"/>
    </xf>
    <xf numFmtId="0" fontId="22" fillId="0" borderId="0" xfId="544" applyFont="1" applyAlignment="1">
      <alignment vertical="center"/>
    </xf>
    <xf numFmtId="0" fontId="16" fillId="0" borderId="0" xfId="544" applyFont="1" applyAlignment="1">
      <alignment vertical="center"/>
    </xf>
    <xf numFmtId="0" fontId="19" fillId="0" borderId="0" xfId="544" applyFont="1" applyAlignment="1">
      <alignment vertical="center"/>
    </xf>
    <xf numFmtId="0" fontId="26" fillId="0" borderId="5" xfId="544" applyFont="1" applyBorder="1" applyAlignment="1">
      <alignment vertical="center"/>
    </xf>
    <xf numFmtId="0" fontId="26" fillId="0" borderId="28" xfId="544" applyFont="1" applyBorder="1" applyAlignment="1">
      <alignment vertical="center"/>
    </xf>
    <xf numFmtId="0" fontId="108" fillId="0" borderId="27" xfId="544" applyFont="1" applyBorder="1" applyAlignment="1">
      <alignment vertical="center"/>
    </xf>
    <xf numFmtId="166" fontId="26" fillId="0" borderId="41" xfId="544" applyNumberFormat="1" applyFont="1" applyBorder="1" applyAlignment="1">
      <alignment horizontal="center" vertical="center"/>
    </xf>
    <xf numFmtId="166" fontId="26" fillId="0" borderId="5" xfId="544" applyNumberFormat="1" applyFont="1" applyBorder="1" applyAlignment="1">
      <alignment horizontal="center" vertical="center"/>
    </xf>
    <xf numFmtId="166" fontId="26" fillId="0" borderId="28" xfId="544" applyNumberFormat="1" applyFont="1" applyBorder="1" applyAlignment="1">
      <alignment horizontal="center" vertical="center"/>
    </xf>
    <xf numFmtId="0" fontId="108" fillId="0" borderId="0" xfId="544" applyFont="1" applyAlignment="1">
      <alignment vertical="center"/>
    </xf>
    <xf numFmtId="0" fontId="35" fillId="0" borderId="41" xfId="544" applyFont="1" applyBorder="1" applyAlignment="1">
      <alignment vertical="center"/>
    </xf>
    <xf numFmtId="166" fontId="35" fillId="0" borderId="41" xfId="544" applyNumberFormat="1" applyFont="1" applyBorder="1" applyAlignment="1">
      <alignment horizontal="center" vertical="center"/>
    </xf>
    <xf numFmtId="166" fontId="35" fillId="0" borderId="5" xfId="544" applyNumberFormat="1" applyFont="1" applyBorder="1" applyAlignment="1">
      <alignment horizontal="center" vertical="center"/>
    </xf>
    <xf numFmtId="166" fontId="35" fillId="0" borderId="28" xfId="544" applyNumberFormat="1" applyFont="1" applyBorder="1" applyAlignment="1">
      <alignment horizontal="center" vertical="center"/>
    </xf>
    <xf numFmtId="166" fontId="26" fillId="0" borderId="0" xfId="544" applyNumberFormat="1" applyFont="1" applyAlignment="1">
      <alignment vertical="center"/>
    </xf>
    <xf numFmtId="0" fontId="26" fillId="0" borderId="41" xfId="544" quotePrefix="1" applyFont="1" applyBorder="1" applyAlignment="1">
      <alignment horizontal="left" vertical="center"/>
    </xf>
    <xf numFmtId="0" fontId="26" fillId="0" borderId="0" xfId="544" applyFont="1" applyBorder="1" applyAlignment="1">
      <alignment vertical="center"/>
    </xf>
    <xf numFmtId="170" fontId="25" fillId="0" borderId="18" xfId="544" applyNumberFormat="1" applyFont="1" applyBorder="1" applyAlignment="1">
      <alignment horizontal="center" vertical="center"/>
    </xf>
    <xf numFmtId="3" fontId="26" fillId="0" borderId="18" xfId="544" applyNumberFormat="1" applyFont="1" applyBorder="1" applyAlignment="1">
      <alignment horizontal="center" vertical="center"/>
    </xf>
    <xf numFmtId="3" fontId="26" fillId="0" borderId="35" xfId="544" applyNumberFormat="1" applyFont="1" applyBorder="1" applyAlignment="1">
      <alignment horizontal="center" vertical="center"/>
    </xf>
    <xf numFmtId="3" fontId="26" fillId="0" borderId="19" xfId="544" applyNumberFormat="1" applyFont="1" applyBorder="1" applyAlignment="1">
      <alignment horizontal="center" vertical="center"/>
    </xf>
    <xf numFmtId="0" fontId="23" fillId="0" borderId="13" xfId="544" applyFont="1" applyBorder="1" applyAlignment="1">
      <alignment vertical="center"/>
    </xf>
    <xf numFmtId="0" fontId="23" fillId="0" borderId="14" xfId="544" applyFont="1" applyBorder="1" applyAlignment="1">
      <alignment vertical="center"/>
    </xf>
    <xf numFmtId="0" fontId="23" fillId="0" borderId="62" xfId="544" applyFont="1" applyBorder="1" applyAlignment="1">
      <alignment vertical="center"/>
    </xf>
    <xf numFmtId="261" fontId="35" fillId="0" borderId="34" xfId="544" applyNumberFormat="1" applyFont="1" applyBorder="1" applyAlignment="1">
      <alignment horizontal="center" vertical="center"/>
    </xf>
    <xf numFmtId="261" fontId="35" fillId="0" borderId="15" xfId="544" applyNumberFormat="1" applyFont="1" applyBorder="1" applyAlignment="1">
      <alignment horizontal="center" vertical="center"/>
    </xf>
    <xf numFmtId="0" fontId="26" fillId="0" borderId="13" xfId="544" applyFont="1" applyBorder="1" applyAlignment="1">
      <alignment vertical="center"/>
    </xf>
    <xf numFmtId="0" fontId="26" fillId="0" borderId="14" xfId="544" applyFont="1" applyBorder="1" applyAlignment="1">
      <alignment vertical="center"/>
    </xf>
    <xf numFmtId="0" fontId="26" fillId="0" borderId="62" xfId="544" applyFont="1" applyBorder="1" applyAlignment="1">
      <alignment vertical="center"/>
    </xf>
    <xf numFmtId="263" fontId="35" fillId="0" borderId="34" xfId="544" applyNumberFormat="1" applyFont="1" applyBorder="1" applyAlignment="1">
      <alignment horizontal="center" vertical="center"/>
    </xf>
    <xf numFmtId="263" fontId="35" fillId="0" borderId="62" xfId="544" applyNumberFormat="1" applyFont="1" applyBorder="1" applyAlignment="1">
      <alignment horizontal="center" vertical="center"/>
    </xf>
    <xf numFmtId="263" fontId="35" fillId="0" borderId="15" xfId="544" applyNumberFormat="1" applyFont="1" applyBorder="1" applyAlignment="1">
      <alignment horizontal="center" vertical="center"/>
    </xf>
    <xf numFmtId="0" fontId="35" fillId="0" borderId="0" xfId="544" applyFont="1" applyBorder="1" applyAlignment="1">
      <alignment vertical="center"/>
    </xf>
    <xf numFmtId="166" fontId="26" fillId="0" borderId="35" xfId="544" applyNumberFormat="1" applyFont="1" applyBorder="1" applyAlignment="1">
      <alignment horizontal="center" vertical="center"/>
    </xf>
    <xf numFmtId="166" fontId="26" fillId="0" borderId="18" xfId="544" applyNumberFormat="1" applyFont="1" applyBorder="1" applyAlignment="1">
      <alignment horizontal="center" vertical="center"/>
    </xf>
    <xf numFmtId="166" fontId="26" fillId="0" borderId="19" xfId="544" applyNumberFormat="1" applyFont="1" applyBorder="1" applyAlignment="1">
      <alignment horizontal="center" vertical="center"/>
    </xf>
    <xf numFmtId="0" fontId="22" fillId="0" borderId="0" xfId="155" applyFont="1" applyAlignment="1">
      <alignment vertical="center"/>
    </xf>
    <xf numFmtId="0" fontId="23" fillId="0" borderId="0" xfId="155" applyFont="1" applyAlignment="1">
      <alignment vertical="center"/>
    </xf>
    <xf numFmtId="0" fontId="23" fillId="0" borderId="5" xfId="155" applyFont="1" applyBorder="1" applyAlignment="1">
      <alignment horizontal="center" vertical="center"/>
    </xf>
    <xf numFmtId="0" fontId="23" fillId="0" borderId="3" xfId="155" applyFont="1" applyBorder="1" applyAlignment="1">
      <alignment horizontal="center" vertical="center"/>
    </xf>
    <xf numFmtId="0" fontId="26" fillId="0" borderId="0" xfId="155" applyFont="1" applyAlignment="1">
      <alignment vertical="center"/>
    </xf>
    <xf numFmtId="181" fontId="23" fillId="0" borderId="0" xfId="155" applyNumberFormat="1" applyFont="1" applyAlignment="1">
      <alignment vertical="center"/>
    </xf>
    <xf numFmtId="0" fontId="24" fillId="0" borderId="0" xfId="155" applyFont="1" applyAlignment="1">
      <alignment vertical="center"/>
    </xf>
    <xf numFmtId="0" fontId="23" fillId="0" borderId="0" xfId="155" applyFont="1" applyAlignment="1">
      <alignment horizontal="center" vertical="center"/>
    </xf>
    <xf numFmtId="170" fontId="23" fillId="0" borderId="5" xfId="155" applyNumberFormat="1" applyFont="1" applyBorder="1" applyAlignment="1">
      <alignment horizontal="right" vertical="center"/>
    </xf>
    <xf numFmtId="170" fontId="23" fillId="0" borderId="6" xfId="24" applyNumberFormat="1" applyFont="1" applyFill="1" applyBorder="1" applyAlignment="1">
      <alignment vertical="center"/>
    </xf>
    <xf numFmtId="170" fontId="23" fillId="0" borderId="5" xfId="24" applyNumberFormat="1" applyFont="1" applyFill="1" applyBorder="1" applyAlignment="1">
      <alignment vertical="center"/>
    </xf>
    <xf numFmtId="170" fontId="29" fillId="0" borderId="5" xfId="155" applyNumberFormat="1" applyFont="1" applyBorder="1" applyAlignment="1">
      <alignment horizontal="right" vertical="center"/>
    </xf>
    <xf numFmtId="170" fontId="29" fillId="0" borderId="3" xfId="155" applyNumberFormat="1" applyFont="1" applyBorder="1" applyAlignment="1">
      <alignment horizontal="right" vertical="center"/>
    </xf>
    <xf numFmtId="0" fontId="23" fillId="0" borderId="0" xfId="155" applyFont="1" applyAlignment="1">
      <alignment horizontal="right" vertical="center"/>
    </xf>
    <xf numFmtId="3" fontId="23" fillId="0" borderId="0" xfId="155" applyNumberFormat="1" applyFont="1" applyAlignment="1">
      <alignment horizontal="center" vertical="center"/>
    </xf>
    <xf numFmtId="0" fontId="22" fillId="0" borderId="0" xfId="545" applyFont="1" applyAlignment="1">
      <alignment vertical="center"/>
    </xf>
    <xf numFmtId="0" fontId="21" fillId="0" borderId="0" xfId="545" applyFont="1" applyAlignment="1">
      <alignment vertical="center"/>
    </xf>
    <xf numFmtId="3" fontId="196" fillId="0" borderId="0" xfId="46" applyNumberFormat="1" applyFont="1" applyAlignment="1">
      <alignment vertical="center"/>
    </xf>
    <xf numFmtId="0" fontId="17" fillId="0" borderId="0" xfId="545" applyFont="1" applyAlignment="1">
      <alignment vertical="center"/>
    </xf>
    <xf numFmtId="0" fontId="16" fillId="0" borderId="21" xfId="545" applyFont="1" applyBorder="1" applyAlignment="1">
      <alignment vertical="center"/>
    </xf>
    <xf numFmtId="0" fontId="16" fillId="0" borderId="24" xfId="545" applyFont="1" applyBorder="1" applyAlignment="1">
      <alignment vertical="center"/>
    </xf>
    <xf numFmtId="0" fontId="16" fillId="0" borderId="0" xfId="545" applyFont="1" applyAlignment="1">
      <alignment vertical="center"/>
    </xf>
    <xf numFmtId="0" fontId="17" fillId="0" borderId="27" xfId="545" applyFont="1" applyBorder="1" applyAlignment="1">
      <alignment vertical="center"/>
    </xf>
    <xf numFmtId="0" fontId="26" fillId="0" borderId="0" xfId="545" applyFont="1" applyAlignment="1">
      <alignment vertical="center"/>
    </xf>
    <xf numFmtId="0" fontId="26" fillId="0" borderId="0" xfId="545" applyFont="1" applyBorder="1" applyAlignment="1">
      <alignment vertical="center"/>
    </xf>
    <xf numFmtId="0" fontId="26" fillId="0" borderId="5" xfId="545" quotePrefix="1" applyFont="1" applyBorder="1" applyAlignment="1">
      <alignment horizontal="center" vertical="center" wrapText="1"/>
    </xf>
    <xf numFmtId="167" fontId="26" fillId="0" borderId="1" xfId="545" applyNumberFormat="1" applyFont="1" applyBorder="1" applyAlignment="1">
      <alignment horizontal="center" vertical="center"/>
    </xf>
    <xf numFmtId="167" fontId="26" fillId="0" borderId="1" xfId="545" applyNumberFormat="1" applyFont="1" applyBorder="1" applyAlignment="1">
      <alignment vertical="center"/>
    </xf>
    <xf numFmtId="167" fontId="26" fillId="0" borderId="1" xfId="545" quotePrefix="1" applyNumberFormat="1" applyFont="1" applyBorder="1" applyAlignment="1">
      <alignment horizontal="right" vertical="center"/>
    </xf>
    <xf numFmtId="167" fontId="26" fillId="0" borderId="93" xfId="545" quotePrefix="1" applyNumberFormat="1" applyFont="1" applyBorder="1" applyAlignment="1">
      <alignment horizontal="right" vertical="center"/>
    </xf>
    <xf numFmtId="0" fontId="26" fillId="0" borderId="5" xfId="545" applyFont="1" applyBorder="1" applyAlignment="1">
      <alignment horizontal="center" vertical="center"/>
    </xf>
    <xf numFmtId="167" fontId="26" fillId="0" borderId="5" xfId="545" applyNumberFormat="1" applyFont="1" applyBorder="1" applyAlignment="1">
      <alignment horizontal="center" vertical="center"/>
    </xf>
    <xf numFmtId="167" fontId="26" fillId="0" borderId="5" xfId="545" applyNumberFormat="1" applyFont="1" applyBorder="1" applyAlignment="1">
      <alignment vertical="center"/>
    </xf>
    <xf numFmtId="167" fontId="26" fillId="0" borderId="0" xfId="545" applyNumberFormat="1" applyFont="1" applyAlignment="1">
      <alignment vertical="center"/>
    </xf>
    <xf numFmtId="167" fontId="26" fillId="0" borderId="31" xfId="545" applyNumberFormat="1" applyFont="1" applyBorder="1" applyAlignment="1">
      <alignment vertical="center"/>
    </xf>
    <xf numFmtId="0" fontId="26" fillId="0" borderId="5" xfId="545" quotePrefix="1" applyFont="1" applyBorder="1" applyAlignment="1">
      <alignment horizontal="center" vertical="center"/>
    </xf>
    <xf numFmtId="0" fontId="17" fillId="0" borderId="63" xfId="545" applyFont="1" applyBorder="1" applyAlignment="1">
      <alignment vertical="center"/>
    </xf>
    <xf numFmtId="0" fontId="26" fillId="0" borderId="20" xfId="545" applyFont="1" applyBorder="1" applyAlignment="1">
      <alignment vertical="center"/>
    </xf>
    <xf numFmtId="0" fontId="17" fillId="0" borderId="20" xfId="545" applyFont="1" applyBorder="1" applyAlignment="1">
      <alignment vertical="center"/>
    </xf>
    <xf numFmtId="0" fontId="17" fillId="0" borderId="18" xfId="545" applyFont="1" applyBorder="1" applyAlignment="1">
      <alignment vertical="center"/>
    </xf>
    <xf numFmtId="3" fontId="23" fillId="0" borderId="18" xfId="545" applyNumberFormat="1" applyFont="1" applyBorder="1" applyAlignment="1">
      <alignment vertical="center"/>
    </xf>
    <xf numFmtId="3" fontId="26" fillId="0" borderId="18" xfId="545" applyNumberFormat="1" applyFont="1" applyBorder="1" applyAlignment="1">
      <alignment vertical="center"/>
    </xf>
    <xf numFmtId="0" fontId="17" fillId="0" borderId="30" xfId="545" applyFont="1" applyBorder="1" applyAlignment="1">
      <alignment vertical="center"/>
    </xf>
    <xf numFmtId="3" fontId="23" fillId="0" borderId="0" xfId="545" applyNumberFormat="1" applyFont="1" applyAlignment="1">
      <alignment vertical="center"/>
    </xf>
    <xf numFmtId="0" fontId="25" fillId="0" borderId="0" xfId="545" applyFont="1" applyAlignment="1">
      <alignment vertical="center"/>
    </xf>
    <xf numFmtId="0" fontId="24" fillId="0" borderId="0" xfId="545" applyFont="1" applyAlignment="1">
      <alignment vertical="center"/>
    </xf>
    <xf numFmtId="0" fontId="25" fillId="0" borderId="0" xfId="545" applyFont="1" applyAlignment="1">
      <alignment horizontal="left" vertical="center"/>
    </xf>
    <xf numFmtId="0" fontId="21" fillId="0" borderId="21" xfId="545" applyFont="1" applyBorder="1" applyAlignment="1">
      <alignment vertical="center"/>
    </xf>
    <xf numFmtId="0" fontId="21" fillId="0" borderId="24" xfId="545" applyFont="1" applyBorder="1" applyAlignment="1">
      <alignment vertical="center"/>
    </xf>
    <xf numFmtId="0" fontId="21" fillId="0" borderId="40" xfId="545" applyFont="1" applyBorder="1" applyAlignment="1">
      <alignment vertical="center"/>
    </xf>
    <xf numFmtId="0" fontId="23" fillId="0" borderId="27" xfId="545" applyFont="1" applyBorder="1" applyAlignment="1">
      <alignment vertical="center"/>
    </xf>
    <xf numFmtId="0" fontId="35" fillId="0" borderId="41" xfId="545" applyFont="1" applyBorder="1" applyAlignment="1">
      <alignment vertical="center"/>
    </xf>
    <xf numFmtId="0" fontId="26" fillId="0" borderId="41" xfId="545" applyFont="1" applyBorder="1" applyAlignment="1">
      <alignment vertical="center"/>
    </xf>
    <xf numFmtId="0" fontId="23" fillId="0" borderId="0" xfId="545" applyFont="1" applyAlignment="1">
      <alignment vertical="center"/>
    </xf>
    <xf numFmtId="0" fontId="23" fillId="0" borderId="5" xfId="545" applyFont="1" applyBorder="1" applyAlignment="1">
      <alignment vertical="center"/>
    </xf>
    <xf numFmtId="0" fontId="23" fillId="0" borderId="28" xfId="545" applyFont="1" applyBorder="1" applyAlignment="1">
      <alignment vertical="center"/>
    </xf>
    <xf numFmtId="241" fontId="23" fillId="0" borderId="27" xfId="545" applyNumberFormat="1" applyFont="1" applyBorder="1" applyAlignment="1">
      <alignment vertical="center"/>
    </xf>
    <xf numFmtId="0" fontId="26" fillId="0" borderId="0" xfId="545" applyFont="1" applyAlignment="1">
      <alignment horizontal="left" vertical="center"/>
    </xf>
    <xf numFmtId="0" fontId="26" fillId="0" borderId="41" xfId="545" applyFont="1" applyBorder="1" applyAlignment="1">
      <alignment horizontal="left" vertical="center"/>
    </xf>
    <xf numFmtId="0" fontId="26" fillId="0" borderId="41" xfId="545" applyFont="1" applyBorder="1" applyAlignment="1">
      <alignment horizontal="center" vertical="center"/>
    </xf>
    <xf numFmtId="0" fontId="26" fillId="0" borderId="6" xfId="545" applyFont="1" applyBorder="1" applyAlignment="1">
      <alignment horizontal="center" vertical="center"/>
    </xf>
    <xf numFmtId="0" fontId="26" fillId="0" borderId="28" xfId="545" applyFont="1" applyBorder="1" applyAlignment="1">
      <alignment horizontal="center" vertical="center"/>
    </xf>
    <xf numFmtId="3" fontId="26" fillId="0" borderId="5" xfId="545" applyNumberFormat="1" applyFont="1" applyBorder="1" applyAlignment="1">
      <alignment horizontal="center" vertical="center"/>
    </xf>
    <xf numFmtId="3" fontId="26" fillId="0" borderId="6" xfId="545" applyNumberFormat="1" applyFont="1" applyBorder="1" applyAlignment="1">
      <alignment horizontal="center" vertical="center"/>
    </xf>
    <xf numFmtId="3" fontId="26" fillId="0" borderId="28" xfId="545" applyNumberFormat="1" applyFont="1" applyBorder="1" applyAlignment="1">
      <alignment horizontal="center" vertical="center"/>
    </xf>
    <xf numFmtId="0" fontId="23" fillId="0" borderId="6" xfId="545" applyFont="1" applyBorder="1" applyAlignment="1">
      <alignment vertical="center"/>
    </xf>
    <xf numFmtId="2" fontId="26" fillId="0" borderId="5" xfId="545" quotePrefix="1" applyNumberFormat="1" applyFont="1" applyBorder="1" applyAlignment="1">
      <alignment horizontal="center" vertical="center"/>
    </xf>
    <xf numFmtId="2" fontId="26" fillId="0" borderId="6" xfId="545" quotePrefix="1" applyNumberFormat="1" applyFont="1" applyBorder="1" applyAlignment="1">
      <alignment horizontal="center" vertical="center"/>
    </xf>
    <xf numFmtId="2" fontId="26" fillId="0" borderId="31" xfId="545" quotePrefix="1" applyNumberFormat="1" applyFont="1" applyBorder="1" applyAlignment="1">
      <alignment horizontal="center" vertical="center"/>
    </xf>
    <xf numFmtId="0" fontId="26" fillId="0" borderId="5" xfId="545" applyFont="1" applyBorder="1" applyAlignment="1">
      <alignment vertical="center"/>
    </xf>
    <xf numFmtId="0" fontId="23" fillId="0" borderId="17" xfId="545" applyFont="1" applyBorder="1" applyAlignment="1">
      <alignment vertical="center"/>
    </xf>
    <xf numFmtId="0" fontId="26" fillId="0" borderId="35" xfId="545" applyFont="1" applyBorder="1" applyAlignment="1">
      <alignment horizontal="center" vertical="center"/>
    </xf>
    <xf numFmtId="3" fontId="26" fillId="0" borderId="18" xfId="545" applyNumberFormat="1" applyFont="1" applyBorder="1" applyAlignment="1">
      <alignment horizontal="center" vertical="center"/>
    </xf>
    <xf numFmtId="3" fontId="26" fillId="0" borderId="63" xfId="545" applyNumberFormat="1" applyFont="1" applyBorder="1" applyAlignment="1">
      <alignment horizontal="center" vertical="center"/>
    </xf>
    <xf numFmtId="3" fontId="26" fillId="0" borderId="19" xfId="545" applyNumberFormat="1" applyFont="1" applyBorder="1" applyAlignment="1">
      <alignment horizontal="center" vertical="center"/>
    </xf>
    <xf numFmtId="0" fontId="37" fillId="0" borderId="0" xfId="545" applyFont="1" applyAlignment="1">
      <alignment vertical="center"/>
    </xf>
    <xf numFmtId="199" fontId="108" fillId="0" borderId="0" xfId="31" applyNumberFormat="1" applyFont="1" applyFill="1" applyBorder="1" applyAlignment="1">
      <alignment vertical="center"/>
    </xf>
    <xf numFmtId="199" fontId="25" fillId="0" borderId="0" xfId="31" applyNumberFormat="1" applyFont="1" applyFill="1" applyBorder="1" applyAlignment="1">
      <alignment vertical="center"/>
    </xf>
    <xf numFmtId="0" fontId="40" fillId="0" borderId="0" xfId="221" applyFont="1" applyFill="1" applyAlignment="1">
      <alignment horizontal="left"/>
    </xf>
    <xf numFmtId="0" fontId="35" fillId="0" borderId="9" xfId="259" applyFont="1" applyFill="1" applyBorder="1" applyAlignment="1">
      <alignment horizontal="center" vertical="center"/>
    </xf>
    <xf numFmtId="0" fontId="35" fillId="0" borderId="1" xfId="259" applyFont="1" applyFill="1" applyBorder="1" applyAlignment="1">
      <alignment horizontal="center" vertical="center"/>
    </xf>
    <xf numFmtId="0" fontId="35" fillId="0" borderId="11" xfId="259" applyFont="1" applyFill="1" applyBorder="1" applyAlignment="1">
      <alignment horizontal="center" vertical="center"/>
    </xf>
    <xf numFmtId="3" fontId="26" fillId="0" borderId="6" xfId="259" applyNumberFormat="1" applyFont="1" applyFill="1" applyBorder="1" applyAlignment="1">
      <alignment horizontal="center" vertical="center"/>
    </xf>
    <xf numFmtId="3" fontId="26" fillId="0" borderId="41" xfId="259" applyNumberFormat="1" applyFont="1" applyFill="1" applyBorder="1" applyAlignment="1">
      <alignment horizontal="center" vertical="center"/>
    </xf>
    <xf numFmtId="0" fontId="22" fillId="0" borderId="9" xfId="165" applyFont="1" applyFill="1" applyBorder="1" applyAlignment="1">
      <alignment horizontal="center" vertical="center"/>
    </xf>
    <xf numFmtId="0" fontId="40" fillId="0" borderId="0" xfId="221" applyFill="1" applyAlignment="1">
      <alignment horizontal="left" vertical="center"/>
    </xf>
    <xf numFmtId="0" fontId="26" fillId="0" borderId="4" xfId="259" applyFont="1" applyFill="1" applyBorder="1" applyAlignment="1"/>
    <xf numFmtId="0" fontId="23" fillId="0" borderId="0" xfId="259" applyFont="1" applyFill="1" applyAlignment="1">
      <alignment horizontal="center" vertical="center"/>
    </xf>
    <xf numFmtId="0" fontId="23" fillId="0" borderId="4" xfId="259" applyFont="1" applyFill="1" applyBorder="1" applyAlignment="1">
      <alignment horizontal="right" vertical="center"/>
    </xf>
    <xf numFmtId="0" fontId="23" fillId="0" borderId="4" xfId="259" applyFont="1" applyFill="1" applyBorder="1" applyAlignment="1">
      <alignment vertical="center"/>
    </xf>
    <xf numFmtId="0" fontId="22" fillId="0" borderId="8" xfId="259" applyFont="1" applyFill="1" applyBorder="1" applyAlignment="1">
      <alignment horizontal="left" vertical="center"/>
    </xf>
    <xf numFmtId="0" fontId="22" fillId="0" borderId="56" xfId="259" applyFont="1" applyFill="1" applyBorder="1" applyAlignment="1">
      <alignment horizontal="left" vertical="center"/>
    </xf>
    <xf numFmtId="0" fontId="22" fillId="0" borderId="2" xfId="259" applyFont="1" applyFill="1" applyBorder="1" applyAlignment="1">
      <alignment horizontal="left" vertical="center"/>
    </xf>
    <xf numFmtId="0" fontId="23" fillId="0" borderId="6" xfId="259" applyFont="1" applyFill="1" applyBorder="1" applyAlignment="1">
      <alignment horizontal="left" vertical="center"/>
    </xf>
    <xf numFmtId="0" fontId="23" fillId="0" borderId="41" xfId="259" applyFont="1" applyFill="1" applyBorder="1" applyAlignment="1">
      <alignment horizontal="left" vertical="center"/>
    </xf>
    <xf numFmtId="0" fontId="23" fillId="0" borderId="0" xfId="259" applyFont="1" applyFill="1" applyBorder="1" applyAlignment="1">
      <alignment horizontal="left" vertical="center"/>
    </xf>
    <xf numFmtId="0" fontId="23" fillId="0" borderId="7" xfId="259" applyFont="1" applyFill="1" applyBorder="1" applyAlignment="1">
      <alignment horizontal="left" vertical="center"/>
    </xf>
    <xf numFmtId="0" fontId="23" fillId="0" borderId="57" xfId="259" applyFont="1" applyFill="1" applyBorder="1" applyAlignment="1">
      <alignment horizontal="left" vertical="center"/>
    </xf>
    <xf numFmtId="0" fontId="23" fillId="0" borderId="3" xfId="259" applyFont="1" applyFill="1" applyBorder="1" applyAlignment="1">
      <alignment horizontal="left" vertical="center"/>
    </xf>
    <xf numFmtId="0" fontId="26" fillId="0" borderId="0" xfId="259" applyFont="1" applyFill="1" applyAlignment="1">
      <alignment vertical="center"/>
    </xf>
    <xf numFmtId="0" fontId="23" fillId="0" borderId="0" xfId="47" applyFont="1" applyFill="1" applyAlignment="1">
      <alignment vertical="center"/>
    </xf>
    <xf numFmtId="0" fontId="139" fillId="0" borderId="0" xfId="554" applyFont="1" applyFill="1" applyBorder="1" applyAlignment="1">
      <alignment vertical="center"/>
    </xf>
    <xf numFmtId="17" fontId="22" fillId="0" borderId="6" xfId="557" applyNumberFormat="1" applyFont="1" applyFill="1" applyBorder="1" applyAlignment="1">
      <alignment horizontal="left" vertical="center"/>
    </xf>
    <xf numFmtId="3" fontId="26" fillId="0" borderId="0" xfId="557" applyNumberFormat="1" applyFont="1" applyFill="1" applyBorder="1" applyAlignment="1">
      <alignment horizontal="right" vertical="center"/>
    </xf>
    <xf numFmtId="1" fontId="26" fillId="0" borderId="0" xfId="259" applyNumberFormat="1" applyFont="1" applyFill="1" applyAlignment="1">
      <alignment vertical="center"/>
    </xf>
    <xf numFmtId="17" fontId="22" fillId="0" borderId="6" xfId="557" quotePrefix="1" applyNumberFormat="1" applyFont="1" applyFill="1" applyBorder="1" applyAlignment="1">
      <alignment horizontal="left" vertical="center"/>
    </xf>
    <xf numFmtId="179" fontId="26" fillId="0" borderId="0" xfId="259" applyNumberFormat="1" applyFont="1" applyFill="1" applyAlignment="1">
      <alignment vertical="center"/>
    </xf>
    <xf numFmtId="17" fontId="22" fillId="0" borderId="7" xfId="557" applyNumberFormat="1" applyFont="1" applyFill="1" applyBorder="1" applyAlignment="1">
      <alignment horizontal="left" vertical="center"/>
    </xf>
    <xf numFmtId="0" fontId="25" fillId="0" borderId="0" xfId="10" applyFont="1" applyFill="1" applyBorder="1" applyAlignment="1">
      <alignment vertical="center"/>
    </xf>
    <xf numFmtId="0" fontId="17" fillId="0" borderId="0" xfId="163" applyFont="1" applyFill="1" applyAlignment="1">
      <alignment vertical="center"/>
    </xf>
    <xf numFmtId="0" fontId="19" fillId="0" borderId="0" xfId="163" applyFont="1" applyFill="1" applyBorder="1" applyAlignment="1">
      <alignment horizontal="left" vertical="center"/>
    </xf>
    <xf numFmtId="0" fontId="22" fillId="0" borderId="11" xfId="163" applyFont="1" applyFill="1" applyBorder="1" applyAlignment="1">
      <alignment horizontal="left" vertical="center"/>
    </xf>
    <xf numFmtId="0" fontId="22" fillId="0" borderId="8" xfId="163" applyFont="1" applyFill="1" applyBorder="1" applyAlignment="1">
      <alignment horizontal="left" vertical="center"/>
    </xf>
    <xf numFmtId="0" fontId="23" fillId="0" borderId="2" xfId="163" applyFont="1" applyFill="1" applyBorder="1" applyAlignment="1">
      <alignment horizontal="left" vertical="center"/>
    </xf>
    <xf numFmtId="0" fontId="23" fillId="0" borderId="2" xfId="163" applyFont="1" applyFill="1" applyBorder="1" applyAlignment="1">
      <alignment vertical="center"/>
    </xf>
    <xf numFmtId="0" fontId="23" fillId="0" borderId="56" xfId="163" applyFont="1" applyFill="1" applyBorder="1" applyAlignment="1">
      <alignment vertical="center"/>
    </xf>
    <xf numFmtId="0" fontId="22" fillId="0" borderId="1" xfId="163" applyFont="1" applyFill="1" applyBorder="1" applyAlignment="1">
      <alignment vertical="center"/>
    </xf>
    <xf numFmtId="0" fontId="23" fillId="0" borderId="6" xfId="163" applyFont="1" applyFill="1" applyBorder="1" applyAlignment="1">
      <alignment horizontal="left" vertical="center"/>
    </xf>
    <xf numFmtId="0" fontId="23" fillId="0" borderId="0" xfId="163" applyFont="1" applyFill="1" applyBorder="1" applyAlignment="1">
      <alignment horizontal="left" vertical="center"/>
    </xf>
    <xf numFmtId="0" fontId="23" fillId="0" borderId="41" xfId="163" applyFont="1" applyFill="1" applyBorder="1" applyAlignment="1">
      <alignment horizontal="left" vertical="center"/>
    </xf>
    <xf numFmtId="0" fontId="23" fillId="0" borderId="5" xfId="163" applyFont="1" applyFill="1" applyBorder="1" applyAlignment="1">
      <alignment horizontal="center" vertical="center"/>
    </xf>
    <xf numFmtId="199" fontId="23" fillId="0" borderId="5" xfId="19" applyNumberFormat="1" applyFont="1" applyFill="1" applyBorder="1" applyAlignment="1">
      <alignment horizontal="right" vertical="center"/>
    </xf>
    <xf numFmtId="262" fontId="23" fillId="0" borderId="5" xfId="163" applyNumberFormat="1" applyFont="1" applyFill="1" applyBorder="1" applyAlignment="1">
      <alignment horizontal="center" vertical="center" wrapText="1"/>
    </xf>
    <xf numFmtId="215" fontId="26" fillId="0" borderId="5" xfId="19" applyNumberFormat="1" applyFont="1" applyFill="1" applyBorder="1" applyAlignment="1">
      <alignment horizontal="right" vertical="center"/>
    </xf>
    <xf numFmtId="262" fontId="23" fillId="0" borderId="5" xfId="163" applyNumberFormat="1" applyFont="1" applyFill="1" applyBorder="1" applyAlignment="1">
      <alignment horizontal="center" vertical="center"/>
    </xf>
    <xf numFmtId="0" fontId="155" fillId="0" borderId="3" xfId="163" applyFont="1" applyFill="1" applyBorder="1" applyAlignment="1">
      <alignment horizontal="center" vertical="center" wrapText="1"/>
    </xf>
    <xf numFmtId="0" fontId="26" fillId="0" borderId="2" xfId="163" applyFont="1" applyFill="1" applyBorder="1" applyAlignment="1">
      <alignment horizontal="left" vertical="center"/>
    </xf>
    <xf numFmtId="0" fontId="26" fillId="0" borderId="56" xfId="163" applyFont="1" applyFill="1" applyBorder="1" applyAlignment="1">
      <alignment horizontal="left" vertical="center"/>
    </xf>
    <xf numFmtId="0" fontId="26" fillId="0" borderId="1" xfId="163" applyFont="1" applyFill="1" applyBorder="1" applyAlignment="1">
      <alignment horizontal="center" vertical="center"/>
    </xf>
    <xf numFmtId="272" fontId="26" fillId="0" borderId="1" xfId="163" applyNumberFormat="1" applyFont="1" applyFill="1" applyBorder="1" applyAlignment="1">
      <alignment horizontal="right" vertical="center"/>
    </xf>
    <xf numFmtId="273" fontId="23" fillId="0" borderId="5" xfId="62" applyNumberFormat="1" applyFont="1" applyFill="1" applyBorder="1" applyAlignment="1">
      <alignment horizontal="left" vertical="center"/>
    </xf>
    <xf numFmtId="0" fontId="23" fillId="0" borderId="6" xfId="62" applyFont="1" applyFill="1" applyBorder="1" applyAlignment="1">
      <alignment horizontal="left" vertical="center"/>
    </xf>
    <xf numFmtId="0" fontId="23" fillId="0" borderId="0" xfId="62" applyFont="1" applyFill="1" applyBorder="1" applyAlignment="1">
      <alignment horizontal="left" vertical="center"/>
    </xf>
    <xf numFmtId="0" fontId="23" fillId="0" borderId="41" xfId="62" applyFont="1" applyFill="1" applyBorder="1" applyAlignment="1">
      <alignment horizontal="left" vertical="center"/>
    </xf>
    <xf numFmtId="0" fontId="23" fillId="0" borderId="5" xfId="163" applyFont="1" applyFill="1" applyBorder="1" applyAlignment="1">
      <alignment horizontal="left" vertical="center"/>
    </xf>
    <xf numFmtId="0" fontId="29" fillId="0" borderId="0" xfId="163" applyFont="1" applyFill="1" applyBorder="1" applyAlignment="1">
      <alignment horizontal="left" vertical="center"/>
    </xf>
    <xf numFmtId="179" fontId="23" fillId="0" borderId="5" xfId="163" applyNumberFormat="1" applyFont="1" applyFill="1" applyBorder="1" applyAlignment="1">
      <alignment horizontal="left" vertical="center"/>
    </xf>
    <xf numFmtId="0" fontId="23" fillId="0" borderId="7" xfId="163" applyFont="1" applyFill="1" applyBorder="1" applyAlignment="1">
      <alignment horizontal="left" vertical="center"/>
    </xf>
    <xf numFmtId="0" fontId="23" fillId="0" borderId="4" xfId="163" applyFont="1" applyFill="1" applyBorder="1" applyAlignment="1">
      <alignment horizontal="left" vertical="center"/>
    </xf>
    <xf numFmtId="0" fontId="23" fillId="0" borderId="57" xfId="163" applyFont="1" applyFill="1" applyBorder="1" applyAlignment="1">
      <alignment horizontal="left" vertical="center"/>
    </xf>
    <xf numFmtId="0" fontId="23" fillId="0" borderId="3" xfId="163" applyFont="1" applyFill="1" applyBorder="1" applyAlignment="1">
      <alignment horizontal="left" vertical="center"/>
    </xf>
    <xf numFmtId="215" fontId="23" fillId="0" borderId="3" xfId="19" applyNumberFormat="1" applyFont="1" applyFill="1" applyBorder="1" applyAlignment="1">
      <alignment horizontal="right" vertical="center"/>
    </xf>
    <xf numFmtId="0" fontId="26" fillId="0" borderId="0" xfId="163" applyFont="1" applyAlignment="1">
      <alignment vertical="center"/>
    </xf>
    <xf numFmtId="0" fontId="23" fillId="0" borderId="0" xfId="163" applyFont="1" applyFill="1" applyBorder="1" applyAlignment="1">
      <alignment horizontal="center" vertical="center"/>
    </xf>
    <xf numFmtId="274" fontId="23" fillId="0" borderId="0" xfId="163" applyNumberFormat="1" applyFont="1" applyFill="1" applyBorder="1" applyAlignment="1">
      <alignment horizontal="right" vertical="center"/>
    </xf>
    <xf numFmtId="0" fontId="23" fillId="0" borderId="1" xfId="163" applyFont="1" applyFill="1" applyBorder="1" applyAlignment="1">
      <alignment horizontal="center" vertical="center"/>
    </xf>
    <xf numFmtId="0" fontId="23" fillId="0" borderId="3" xfId="163" applyFont="1" applyFill="1" applyBorder="1" applyAlignment="1">
      <alignment horizontal="center" vertical="center"/>
    </xf>
    <xf numFmtId="0" fontId="26" fillId="0" borderId="0" xfId="163" applyFont="1" applyFill="1" applyAlignment="1">
      <alignment vertical="center"/>
    </xf>
    <xf numFmtId="0" fontId="26" fillId="0" borderId="0" xfId="163" applyFont="1" applyFill="1" applyBorder="1" applyAlignment="1">
      <alignment vertical="center"/>
    </xf>
    <xf numFmtId="0" fontId="25" fillId="0" borderId="0" xfId="163" applyFont="1" applyFill="1" applyAlignment="1">
      <alignment vertical="center"/>
    </xf>
    <xf numFmtId="0" fontId="37" fillId="0" borderId="0" xfId="163" applyFont="1" applyFill="1" applyAlignment="1">
      <alignment vertical="center"/>
    </xf>
    <xf numFmtId="0" fontId="22" fillId="0" borderId="0" xfId="165" applyFont="1" applyFill="1" applyAlignment="1">
      <alignment vertical="center"/>
    </xf>
    <xf numFmtId="271" fontId="22" fillId="0" borderId="8" xfId="165" applyNumberFormat="1" applyFont="1" applyFill="1" applyBorder="1" applyAlignment="1">
      <alignment vertical="center"/>
    </xf>
    <xf numFmtId="271" fontId="22" fillId="0" borderId="2" xfId="165" applyNumberFormat="1" applyFont="1" applyFill="1" applyBorder="1" applyAlignment="1">
      <alignment vertical="center"/>
    </xf>
    <xf numFmtId="271" fontId="22" fillId="0" borderId="56" xfId="165" applyNumberFormat="1" applyFont="1" applyFill="1" applyBorder="1" applyAlignment="1">
      <alignment vertical="center"/>
    </xf>
    <xf numFmtId="271" fontId="22" fillId="0" borderId="6" xfId="165" applyNumberFormat="1" applyFont="1" applyFill="1" applyBorder="1" applyAlignment="1">
      <alignment vertical="center"/>
    </xf>
    <xf numFmtId="271" fontId="22" fillId="0" borderId="0" xfId="165" applyNumberFormat="1" applyFont="1" applyFill="1" applyBorder="1" applyAlignment="1">
      <alignment vertical="center"/>
    </xf>
    <xf numFmtId="271" fontId="22" fillId="0" borderId="41" xfId="165" applyNumberFormat="1" applyFont="1" applyFill="1" applyBorder="1" applyAlignment="1">
      <alignment vertical="center"/>
    </xf>
    <xf numFmtId="271" fontId="23" fillId="0" borderId="6" xfId="165" applyNumberFormat="1" applyFont="1" applyFill="1" applyBorder="1" applyAlignment="1">
      <alignment vertical="center"/>
    </xf>
    <xf numFmtId="271" fontId="23" fillId="0" borderId="0" xfId="165" applyNumberFormat="1" applyFont="1" applyFill="1" applyBorder="1" applyAlignment="1">
      <alignment vertical="center"/>
    </xf>
    <xf numFmtId="271" fontId="26" fillId="0" borderId="0" xfId="165" applyNumberFormat="1" applyFont="1" applyFill="1" applyBorder="1" applyAlignment="1">
      <alignment vertical="center"/>
    </xf>
    <xf numFmtId="271" fontId="22" fillId="0" borderId="7" xfId="165" applyNumberFormat="1" applyFont="1" applyFill="1" applyBorder="1" applyAlignment="1">
      <alignment vertical="center"/>
    </xf>
    <xf numFmtId="271" fontId="22" fillId="0" borderId="4" xfId="165" applyNumberFormat="1" applyFont="1" applyFill="1" applyBorder="1" applyAlignment="1">
      <alignment vertical="center"/>
    </xf>
    <xf numFmtId="0" fontId="35" fillId="0" borderId="0" xfId="165" applyFont="1" applyFill="1" applyAlignment="1">
      <alignment vertical="center"/>
    </xf>
    <xf numFmtId="3" fontId="37" fillId="0" borderId="8" xfId="61" applyNumberFormat="1" applyFont="1" applyFill="1" applyBorder="1" applyAlignment="1">
      <alignment vertical="center" wrapText="1"/>
    </xf>
    <xf numFmtId="3" fontId="37" fillId="0" borderId="2" xfId="61" applyNumberFormat="1" applyFont="1" applyFill="1" applyBorder="1" applyAlignment="1">
      <alignment vertical="center" wrapText="1"/>
    </xf>
    <xf numFmtId="174" fontId="37" fillId="0" borderId="2" xfId="61" applyNumberFormat="1" applyFont="1" applyFill="1" applyBorder="1" applyAlignment="1">
      <alignment vertical="center" wrapText="1"/>
    </xf>
    <xf numFmtId="187" fontId="37" fillId="0" borderId="56" xfId="61" applyNumberFormat="1" applyFont="1" applyFill="1" applyBorder="1" applyAlignment="1">
      <alignment vertical="center"/>
    </xf>
    <xf numFmtId="0" fontId="37" fillId="0" borderId="0" xfId="61" applyFont="1" applyAlignment="1">
      <alignment vertical="center" wrapText="1"/>
    </xf>
    <xf numFmtId="3" fontId="37" fillId="0" borderId="6" xfId="61" applyNumberFormat="1" applyFont="1" applyFill="1" applyBorder="1" applyAlignment="1">
      <alignment vertical="center" wrapText="1"/>
    </xf>
    <xf numFmtId="3" fontId="37" fillId="0" borderId="0" xfId="61" applyNumberFormat="1" applyFont="1" applyFill="1" applyBorder="1" applyAlignment="1">
      <alignment vertical="center" wrapText="1"/>
    </xf>
    <xf numFmtId="174" fontId="37" fillId="0" borderId="0" xfId="61" applyNumberFormat="1" applyFont="1" applyFill="1" applyBorder="1" applyAlignment="1">
      <alignment vertical="center" wrapText="1"/>
    </xf>
    <xf numFmtId="187" fontId="37" fillId="0" borderId="41" xfId="61" applyNumberFormat="1" applyFont="1" applyFill="1" applyBorder="1" applyAlignment="1">
      <alignment vertical="center"/>
    </xf>
    <xf numFmtId="0" fontId="40" fillId="0" borderId="0" xfId="6" applyFont="1" applyFill="1" applyAlignment="1">
      <alignment horizontal="left" vertical="center"/>
    </xf>
    <xf numFmtId="0" fontId="22" fillId="0" borderId="0" xfId="61" quotePrefix="1" applyFont="1" applyAlignment="1">
      <alignment horizontal="left" vertical="center"/>
    </xf>
    <xf numFmtId="0" fontId="108" fillId="0" borderId="1" xfId="0" applyFont="1" applyBorder="1" applyAlignment="1">
      <alignment horizontal="center" vertical="center"/>
    </xf>
    <xf numFmtId="0" fontId="108" fillId="0" borderId="41" xfId="0" applyFont="1" applyBorder="1" applyAlignment="1">
      <alignment horizontal="center" vertical="center"/>
    </xf>
    <xf numFmtId="0" fontId="108" fillId="0" borderId="5" xfId="0" applyFont="1" applyBorder="1" applyAlignment="1">
      <alignment horizontal="center" vertical="center"/>
    </xf>
    <xf numFmtId="0" fontId="108" fillId="0" borderId="3" xfId="0" applyFont="1" applyBorder="1" applyAlignment="1">
      <alignment horizontal="center" vertical="center"/>
    </xf>
    <xf numFmtId="0" fontId="108" fillId="0" borderId="57" xfId="0" applyFont="1" applyBorder="1" applyAlignment="1">
      <alignment horizontal="center" vertical="center"/>
    </xf>
    <xf numFmtId="0" fontId="40" fillId="0" borderId="0" xfId="221" applyFont="1" applyFill="1" applyAlignment="1">
      <alignment vertical="center"/>
    </xf>
    <xf numFmtId="0" fontId="22" fillId="0" borderId="0" xfId="564" applyFont="1" applyFill="1" applyAlignment="1">
      <alignment vertical="center"/>
    </xf>
    <xf numFmtId="0" fontId="21" fillId="0" borderId="0" xfId="564" applyFont="1" applyFill="1" applyAlignment="1">
      <alignment vertical="center"/>
    </xf>
    <xf numFmtId="0" fontId="26" fillId="0" borderId="0" xfId="8" applyFont="1" applyAlignment="1">
      <alignment vertical="center"/>
    </xf>
    <xf numFmtId="0" fontId="22" fillId="0" borderId="5" xfId="565" applyFont="1" applyFill="1" applyBorder="1" applyAlignment="1">
      <alignment horizontal="left" vertical="center"/>
    </xf>
    <xf numFmtId="187" fontId="22" fillId="0" borderId="5" xfId="565" applyNumberFormat="1" applyFont="1" applyFill="1" applyBorder="1" applyAlignment="1">
      <alignment horizontal="right" vertical="center"/>
    </xf>
    <xf numFmtId="241" fontId="26" fillId="0" borderId="5" xfId="565" applyNumberFormat="1" applyFont="1" applyBorder="1" applyAlignment="1">
      <alignment horizontal="left" vertical="center"/>
    </xf>
    <xf numFmtId="187" fontId="26" fillId="0" borderId="5" xfId="565" applyNumberFormat="1" applyFont="1" applyFill="1" applyBorder="1" applyAlignment="1">
      <alignment horizontal="right" vertical="center"/>
    </xf>
    <xf numFmtId="0" fontId="26" fillId="0" borderId="5" xfId="565" applyFont="1" applyBorder="1" applyAlignment="1">
      <alignment horizontal="left" vertical="center"/>
    </xf>
    <xf numFmtId="241" fontId="105" fillId="0" borderId="5" xfId="565" applyNumberFormat="1" applyFont="1" applyBorder="1" applyAlignment="1">
      <alignment horizontal="left" vertical="center"/>
    </xf>
    <xf numFmtId="187" fontId="105" fillId="0" borderId="5" xfId="565" applyNumberFormat="1" applyFont="1" applyFill="1" applyBorder="1" applyAlignment="1">
      <alignment horizontal="right" vertical="center"/>
    </xf>
    <xf numFmtId="241" fontId="26" fillId="0" borderId="6" xfId="565" applyNumberFormat="1" applyFont="1" applyBorder="1" applyAlignment="1">
      <alignment horizontal="left" vertical="center" wrapText="1"/>
    </xf>
    <xf numFmtId="0" fontId="26" fillId="0" borderId="6" xfId="565" applyFont="1" applyBorder="1" applyAlignment="1">
      <alignment horizontal="left" vertical="center" wrapText="1"/>
    </xf>
    <xf numFmtId="241" fontId="26" fillId="0" borderId="5" xfId="565" applyNumberFormat="1" applyFont="1" applyBorder="1" applyAlignment="1">
      <alignment horizontal="left" vertical="center" wrapText="1"/>
    </xf>
    <xf numFmtId="0" fontId="22" fillId="0" borderId="5" xfId="317" applyFont="1" applyBorder="1" applyAlignment="1">
      <alignment horizontal="left" vertical="center"/>
    </xf>
    <xf numFmtId="0" fontId="22" fillId="0" borderId="5" xfId="317" applyFont="1" applyBorder="1" applyAlignment="1">
      <alignment horizontal="left" vertical="center" wrapText="1"/>
    </xf>
    <xf numFmtId="0" fontId="28" fillId="0" borderId="0" xfId="565" applyFont="1" applyAlignment="1">
      <alignment horizontal="left" vertical="center"/>
    </xf>
    <xf numFmtId="0" fontId="26" fillId="0" borderId="0" xfId="565" applyFont="1" applyAlignment="1">
      <alignment horizontal="left" vertical="center"/>
    </xf>
    <xf numFmtId="187" fontId="26" fillId="0" borderId="0" xfId="565" applyNumberFormat="1" applyFont="1" applyAlignment="1">
      <alignment horizontal="left" vertical="center"/>
    </xf>
    <xf numFmtId="0" fontId="26" fillId="0" borderId="0" xfId="317" applyFont="1" applyAlignment="1">
      <alignment vertical="center"/>
    </xf>
    <xf numFmtId="278" fontId="26" fillId="0" borderId="0" xfId="565" applyNumberFormat="1" applyFont="1" applyAlignment="1">
      <alignment horizontal="left" vertical="center"/>
    </xf>
    <xf numFmtId="0" fontId="17" fillId="0" borderId="0" xfId="578" applyFont="1" applyFill="1" applyAlignment="1">
      <alignment vertical="center"/>
    </xf>
    <xf numFmtId="0" fontId="19" fillId="0" borderId="0" xfId="546" applyFont="1" applyFill="1" applyAlignment="1">
      <alignment vertical="center"/>
    </xf>
    <xf numFmtId="0" fontId="26" fillId="0" borderId="0" xfId="546" applyFont="1" applyFill="1" applyAlignment="1">
      <alignment vertical="center"/>
    </xf>
    <xf numFmtId="0" fontId="35" fillId="0" borderId="0" xfId="546" applyFont="1" applyFill="1" applyAlignment="1">
      <alignment horizontal="right" vertical="center"/>
    </xf>
    <xf numFmtId="0" fontId="17" fillId="0" borderId="21" xfId="546" applyFont="1" applyFill="1" applyBorder="1" applyAlignment="1">
      <alignment vertical="center"/>
    </xf>
    <xf numFmtId="0" fontId="17" fillId="0" borderId="24" xfId="546" applyFont="1" applyFill="1" applyBorder="1" applyAlignment="1">
      <alignment vertical="center"/>
    </xf>
    <xf numFmtId="0" fontId="22" fillId="0" borderId="12" xfId="546" applyFont="1" applyFill="1" applyBorder="1" applyAlignment="1">
      <alignment horizontal="center" vertical="center"/>
    </xf>
    <xf numFmtId="0" fontId="22" fillId="0" borderId="12" xfId="546" quotePrefix="1" applyFont="1" applyFill="1" applyBorder="1" applyAlignment="1">
      <alignment horizontal="center" vertical="center"/>
    </xf>
    <xf numFmtId="0" fontId="17" fillId="0" borderId="0" xfId="546" applyFont="1" applyFill="1" applyAlignment="1">
      <alignment vertical="center"/>
    </xf>
    <xf numFmtId="0" fontId="17" fillId="0" borderId="27" xfId="546" applyFont="1" applyFill="1" applyBorder="1" applyAlignment="1">
      <alignment vertical="center"/>
    </xf>
    <xf numFmtId="0" fontId="17" fillId="0" borderId="16" xfId="546" applyFont="1" applyFill="1" applyBorder="1" applyAlignment="1">
      <alignment vertical="center"/>
    </xf>
    <xf numFmtId="0" fontId="17" fillId="0" borderId="12" xfId="546" applyFont="1" applyFill="1" applyBorder="1" applyAlignment="1">
      <alignment vertical="center"/>
    </xf>
    <xf numFmtId="0" fontId="26" fillId="0" borderId="27" xfId="546" applyFont="1" applyFill="1" applyBorder="1" applyAlignment="1">
      <alignment vertical="center"/>
    </xf>
    <xf numFmtId="0" fontId="23" fillId="0" borderId="26" xfId="546" applyFont="1" applyFill="1" applyBorder="1" applyAlignment="1">
      <alignment horizontal="center" vertical="center"/>
    </xf>
    <xf numFmtId="174" fontId="26" fillId="0" borderId="26" xfId="546" applyNumberFormat="1" applyFont="1" applyFill="1" applyBorder="1" applyAlignment="1">
      <alignment horizontal="right" vertical="center"/>
    </xf>
    <xf numFmtId="212" fontId="26" fillId="0" borderId="26" xfId="546" applyNumberFormat="1" applyFont="1" applyFill="1" applyBorder="1" applyAlignment="1">
      <alignment horizontal="right" vertical="center"/>
    </xf>
    <xf numFmtId="0" fontId="26" fillId="0" borderId="28" xfId="546" applyFont="1" applyFill="1" applyBorder="1" applyAlignment="1">
      <alignment vertical="center"/>
    </xf>
    <xf numFmtId="174" fontId="26" fillId="0" borderId="26" xfId="546" applyNumberFormat="1" applyFont="1" applyFill="1" applyBorder="1" applyAlignment="1">
      <alignment vertical="center"/>
    </xf>
    <xf numFmtId="0" fontId="26" fillId="0" borderId="0" xfId="46" applyFill="1" applyAlignment="1">
      <alignment vertical="center"/>
    </xf>
    <xf numFmtId="0" fontId="100" fillId="0" borderId="17" xfId="546" applyFont="1" applyFill="1" applyBorder="1" applyAlignment="1">
      <alignment vertical="center"/>
    </xf>
    <xf numFmtId="0" fontId="100" fillId="0" borderId="20" xfId="546" applyFont="1" applyFill="1" applyBorder="1" applyAlignment="1">
      <alignment vertical="center"/>
    </xf>
    <xf numFmtId="0" fontId="175" fillId="0" borderId="16" xfId="546" applyFont="1" applyFill="1" applyBorder="1" applyAlignment="1">
      <alignment vertical="center"/>
    </xf>
    <xf numFmtId="166" fontId="175" fillId="0" borderId="16" xfId="546" applyNumberFormat="1" applyFont="1" applyFill="1" applyBorder="1" applyAlignment="1">
      <alignment vertical="center"/>
    </xf>
    <xf numFmtId="0" fontId="24" fillId="0" borderId="24" xfId="546" quotePrefix="1" applyFont="1" applyFill="1" applyBorder="1" applyAlignment="1">
      <alignment vertical="center"/>
    </xf>
    <xf numFmtId="0" fontId="110" fillId="0" borderId="0" xfId="546" quotePrefix="1" applyFont="1" applyFill="1" applyAlignment="1">
      <alignment vertical="center"/>
    </xf>
    <xf numFmtId="0" fontId="24" fillId="0" borderId="0" xfId="546" quotePrefix="1" applyFont="1" applyFill="1" applyAlignment="1">
      <alignment vertical="center"/>
    </xf>
    <xf numFmtId="0" fontId="25" fillId="0" borderId="0" xfId="546" applyFont="1" applyFill="1" applyAlignment="1">
      <alignment vertical="center"/>
    </xf>
    <xf numFmtId="0" fontId="23" fillId="0" borderId="0" xfId="546" applyFont="1" applyFill="1" applyAlignment="1">
      <alignment vertical="center"/>
    </xf>
    <xf numFmtId="185" fontId="23" fillId="0" borderId="0" xfId="259" applyNumberFormat="1" applyFont="1" applyFill="1" applyAlignment="1">
      <alignment vertical="center"/>
    </xf>
    <xf numFmtId="0" fontId="24" fillId="0" borderId="0" xfId="259" applyFont="1" applyFill="1" applyAlignment="1">
      <alignment vertical="center"/>
    </xf>
    <xf numFmtId="0" fontId="25" fillId="0" borderId="0" xfId="259" applyFont="1" applyFill="1" applyAlignment="1">
      <alignment vertical="center"/>
    </xf>
    <xf numFmtId="185" fontId="25" fillId="0" borderId="0" xfId="259" applyNumberFormat="1" applyFont="1" applyFill="1" applyAlignment="1">
      <alignment vertical="center"/>
    </xf>
    <xf numFmtId="0" fontId="0" fillId="0" borderId="0" xfId="0" applyAlignment="1">
      <alignment vertical="center"/>
    </xf>
    <xf numFmtId="0" fontId="156" fillId="0" borderId="0" xfId="259" applyFont="1" applyFill="1" applyAlignment="1">
      <alignment vertical="center"/>
    </xf>
    <xf numFmtId="0" fontId="24" fillId="0" borderId="0" xfId="38" applyFont="1" applyFill="1" applyAlignment="1">
      <alignment vertical="center"/>
    </xf>
    <xf numFmtId="0" fontId="37" fillId="0" borderId="0" xfId="38" applyFont="1" applyFill="1" applyAlignment="1">
      <alignment vertical="center"/>
    </xf>
    <xf numFmtId="0" fontId="25" fillId="0" borderId="0" xfId="38" applyFont="1" applyFill="1" applyAlignment="1">
      <alignment vertical="center"/>
    </xf>
    <xf numFmtId="0" fontId="25" fillId="0" borderId="0" xfId="38" applyFont="1" applyFill="1" applyAlignment="1">
      <alignment horizontal="center" vertical="center"/>
    </xf>
    <xf numFmtId="166" fontId="26" fillId="0" borderId="0" xfId="578" applyNumberFormat="1" applyFill="1" applyAlignment="1">
      <alignment vertical="center"/>
    </xf>
    <xf numFmtId="0" fontId="18" fillId="0" borderId="0" xfId="38" applyFont="1" applyFill="1" applyAlignment="1">
      <alignment vertical="center"/>
    </xf>
    <xf numFmtId="0" fontId="19" fillId="0" borderId="0" xfId="38" applyFont="1" applyFill="1" applyAlignment="1">
      <alignment vertical="center"/>
    </xf>
    <xf numFmtId="0" fontId="17" fillId="0" borderId="0" xfId="38" applyFont="1" applyFill="1" applyAlignment="1">
      <alignment vertical="center"/>
    </xf>
    <xf numFmtId="0" fontId="26" fillId="0" borderId="8" xfId="38" applyFont="1" applyFill="1" applyBorder="1" applyAlignment="1">
      <alignment vertical="center"/>
    </xf>
    <xf numFmtId="0" fontId="35" fillId="0" borderId="2" xfId="38" applyFont="1" applyFill="1" applyBorder="1" applyAlignment="1">
      <alignment vertical="center"/>
    </xf>
    <xf numFmtId="0" fontId="26" fillId="0" borderId="6" xfId="38" applyFont="1" applyFill="1" applyBorder="1" applyAlignment="1">
      <alignment vertical="center"/>
    </xf>
    <xf numFmtId="180" fontId="35" fillId="0" borderId="41" xfId="38" applyNumberFormat="1" applyFont="1" applyFill="1" applyBorder="1" applyAlignment="1">
      <alignment horizontal="center" vertical="center"/>
    </xf>
    <xf numFmtId="180" fontId="35" fillId="0" borderId="8" xfId="38" applyNumberFormat="1" applyFont="1" applyFill="1" applyBorder="1" applyAlignment="1">
      <alignment horizontal="center" vertical="center"/>
    </xf>
    <xf numFmtId="0" fontId="19" fillId="0" borderId="6" xfId="38" applyFont="1" applyFill="1" applyBorder="1" applyAlignment="1">
      <alignment vertical="center"/>
    </xf>
    <xf numFmtId="174" fontId="35" fillId="0" borderId="41" xfId="38" applyNumberFormat="1" applyFont="1" applyFill="1" applyBorder="1" applyAlignment="1">
      <alignment vertical="center"/>
    </xf>
    <xf numFmtId="174" fontId="35" fillId="0" borderId="6" xfId="38" applyNumberFormat="1" applyFont="1" applyFill="1" applyBorder="1" applyAlignment="1">
      <alignment vertical="center"/>
    </xf>
    <xf numFmtId="180" fontId="26" fillId="0" borderId="41" xfId="38" applyNumberFormat="1" applyFont="1" applyFill="1" applyBorder="1" applyAlignment="1">
      <alignment vertical="center"/>
    </xf>
    <xf numFmtId="0" fontId="29" fillId="0" borderId="6" xfId="38" applyFont="1" applyFill="1" applyBorder="1" applyAlignment="1">
      <alignment vertical="center"/>
    </xf>
    <xf numFmtId="174" fontId="26" fillId="0" borderId="41" xfId="38" applyNumberFormat="1" applyFont="1" applyFill="1" applyBorder="1" applyAlignment="1">
      <alignment vertical="center"/>
    </xf>
    <xf numFmtId="174" fontId="105" fillId="0" borderId="6" xfId="38" applyNumberFormat="1" applyFont="1" applyFill="1" applyBorder="1" applyAlignment="1">
      <alignment vertical="center"/>
    </xf>
    <xf numFmtId="0" fontId="105" fillId="0" borderId="0" xfId="38" applyFont="1" applyFill="1" applyAlignment="1">
      <alignment vertical="center"/>
    </xf>
    <xf numFmtId="180" fontId="105" fillId="0" borderId="41" xfId="38" applyNumberFormat="1" applyFont="1" applyFill="1" applyBorder="1" applyAlignment="1">
      <alignment vertical="center"/>
    </xf>
    <xf numFmtId="174" fontId="26" fillId="0" borderId="6" xfId="38" applyNumberFormat="1" applyFont="1" applyFill="1" applyBorder="1" applyAlignment="1">
      <alignment vertical="center"/>
    </xf>
    <xf numFmtId="180" fontId="35" fillId="0" borderId="41" xfId="38" applyNumberFormat="1" applyFont="1" applyFill="1" applyBorder="1" applyAlignment="1">
      <alignment vertical="center"/>
    </xf>
    <xf numFmtId="0" fontId="23" fillId="0" borderId="6" xfId="38" applyFont="1" applyFill="1" applyBorder="1" applyAlignment="1">
      <alignment vertical="center"/>
    </xf>
    <xf numFmtId="174" fontId="26" fillId="0" borderId="6" xfId="38" applyNumberFormat="1" applyFont="1" applyFill="1" applyBorder="1" applyAlignment="1">
      <alignment horizontal="center" vertical="center"/>
    </xf>
    <xf numFmtId="174" fontId="26" fillId="0" borderId="0" xfId="38" applyNumberFormat="1" applyFont="1" applyFill="1" applyAlignment="1">
      <alignment horizontal="center" vertical="center"/>
    </xf>
    <xf numFmtId="180" fontId="26" fillId="0" borderId="0" xfId="38" applyNumberFormat="1" applyFont="1" applyFill="1" applyAlignment="1">
      <alignment horizontal="center" vertical="center"/>
    </xf>
    <xf numFmtId="180" fontId="26" fillId="0" borderId="41" xfId="38" applyNumberFormat="1" applyFont="1" applyFill="1" applyBorder="1" applyAlignment="1">
      <alignment horizontal="center" vertical="center"/>
    </xf>
    <xf numFmtId="0" fontId="26" fillId="0" borderId="41" xfId="38" applyFont="1" applyFill="1" applyBorder="1" applyAlignment="1">
      <alignment vertical="center"/>
    </xf>
    <xf numFmtId="0" fontId="35" fillId="0" borderId="5" xfId="38" applyFont="1" applyFill="1" applyBorder="1" applyAlignment="1">
      <alignment vertical="center"/>
    </xf>
    <xf numFmtId="0" fontId="35" fillId="0" borderId="4" xfId="38" applyFont="1" applyFill="1" applyBorder="1" applyAlignment="1">
      <alignment vertical="center"/>
    </xf>
    <xf numFmtId="0" fontId="26" fillId="0" borderId="0" xfId="38" applyFont="1" applyFill="1" applyAlignment="1">
      <alignment vertical="center" shrinkToFit="1"/>
    </xf>
    <xf numFmtId="0" fontId="17" fillId="0" borderId="5" xfId="38" applyFont="1" applyFill="1" applyBorder="1" applyAlignment="1">
      <alignment vertical="center" wrapText="1" shrinkToFit="1"/>
    </xf>
    <xf numFmtId="174" fontId="26" fillId="0" borderId="5" xfId="38" applyNumberFormat="1" applyFont="1" applyFill="1" applyBorder="1" applyAlignment="1">
      <alignment vertical="center" shrinkToFit="1"/>
    </xf>
    <xf numFmtId="174" fontId="26" fillId="0" borderId="5" xfId="38" applyNumberFormat="1" applyFont="1" applyFill="1" applyBorder="1" applyAlignment="1">
      <alignment horizontal="right" vertical="center" shrinkToFit="1"/>
    </xf>
    <xf numFmtId="0" fontId="26" fillId="0" borderId="41" xfId="38" applyFont="1" applyFill="1" applyBorder="1" applyAlignment="1">
      <alignment vertical="center" shrinkToFit="1"/>
    </xf>
    <xf numFmtId="0" fontId="17" fillId="0" borderId="3" xfId="38" applyFont="1" applyFill="1" applyBorder="1" applyAlignment="1">
      <alignment vertical="center" wrapText="1" shrinkToFit="1"/>
    </xf>
    <xf numFmtId="174" fontId="26" fillId="0" borderId="3" xfId="38" applyNumberFormat="1" applyFont="1" applyFill="1" applyBorder="1" applyAlignment="1">
      <alignment vertical="center" shrinkToFit="1"/>
    </xf>
    <xf numFmtId="0" fontId="26" fillId="0" borderId="57" xfId="38" applyFont="1" applyFill="1" applyBorder="1" applyAlignment="1">
      <alignment vertical="center" shrinkToFit="1"/>
    </xf>
    <xf numFmtId="0" fontId="64" fillId="0" borderId="0" xfId="0" applyFont="1" applyAlignment="1">
      <alignment horizontal="left" vertical="center"/>
    </xf>
    <xf numFmtId="0" fontId="18" fillId="0" borderId="0" xfId="0" applyFont="1" applyAlignment="1">
      <alignment horizontal="left" vertical="center"/>
    </xf>
    <xf numFmtId="0" fontId="40" fillId="0" borderId="0" xfId="221" applyFont="1" applyFill="1" applyAlignment="1">
      <alignment horizontal="left"/>
    </xf>
    <xf numFmtId="0" fontId="19" fillId="0" borderId="21" xfId="46" applyFont="1" applyFill="1" applyBorder="1" applyAlignment="1">
      <alignment horizontal="center" vertical="center"/>
    </xf>
    <xf numFmtId="0" fontId="19" fillId="0" borderId="23" xfId="46" applyFont="1" applyFill="1" applyBorder="1" applyAlignment="1">
      <alignment horizontal="center" vertical="center"/>
    </xf>
    <xf numFmtId="0" fontId="19" fillId="0" borderId="17" xfId="46" applyFont="1" applyFill="1" applyBorder="1" applyAlignment="1">
      <alignment horizontal="center" vertical="center"/>
    </xf>
    <xf numFmtId="0" fontId="19" fillId="0" borderId="19" xfId="46" applyFont="1" applyFill="1" applyBorder="1" applyAlignment="1">
      <alignment horizontal="center" vertical="center"/>
    </xf>
    <xf numFmtId="0" fontId="40" fillId="0" borderId="0" xfId="221" applyFont="1" applyFill="1" applyAlignment="1">
      <alignment horizontal="left" vertical="center"/>
    </xf>
    <xf numFmtId="0" fontId="19" fillId="0" borderId="14" xfId="46" applyFont="1" applyFill="1" applyBorder="1" applyAlignment="1">
      <alignment horizontal="center" vertical="center"/>
    </xf>
    <xf numFmtId="0" fontId="19" fillId="0" borderId="15" xfId="46" applyFont="1" applyFill="1" applyBorder="1" applyAlignment="1">
      <alignment horizontal="center" vertical="center"/>
    </xf>
    <xf numFmtId="0" fontId="19" fillId="0" borderId="1" xfId="46" applyFont="1" applyBorder="1" applyAlignment="1" applyProtection="1">
      <alignment horizontal="center" vertical="center"/>
    </xf>
    <xf numFmtId="0" fontId="19" fillId="0" borderId="5" xfId="46" applyFont="1" applyBorder="1" applyAlignment="1" applyProtection="1">
      <alignment horizontal="center" vertical="center"/>
    </xf>
    <xf numFmtId="0" fontId="19" fillId="0" borderId="3" xfId="46" applyFont="1" applyBorder="1" applyAlignment="1" applyProtection="1">
      <alignment horizontal="center" vertical="center"/>
    </xf>
    <xf numFmtId="0" fontId="19" fillId="0" borderId="9" xfId="46" applyFont="1" applyBorder="1" applyAlignment="1">
      <alignment horizontal="center" vertical="center"/>
    </xf>
    <xf numFmtId="0" fontId="19" fillId="0" borderId="10" xfId="46" applyFont="1" applyBorder="1" applyAlignment="1">
      <alignment horizontal="center" vertical="center"/>
    </xf>
    <xf numFmtId="0" fontId="19" fillId="0" borderId="55" xfId="46" applyFont="1" applyBorder="1" applyAlignment="1">
      <alignment horizontal="center" vertical="center"/>
    </xf>
    <xf numFmtId="0" fontId="19" fillId="0" borderId="9" xfId="46" applyFont="1" applyBorder="1" applyAlignment="1" applyProtection="1">
      <alignment horizontal="center" vertical="center"/>
    </xf>
    <xf numFmtId="0" fontId="19" fillId="0" borderId="55" xfId="46" applyFont="1" applyBorder="1" applyAlignment="1" applyProtection="1">
      <alignment horizontal="center" vertical="center"/>
    </xf>
    <xf numFmtId="0" fontId="19" fillId="0" borderId="12" xfId="3" applyFont="1" applyFill="1" applyBorder="1" applyAlignment="1">
      <alignment horizontal="center" vertical="center" wrapText="1"/>
    </xf>
    <xf numFmtId="0" fontId="19" fillId="0" borderId="26" xfId="3" applyFont="1" applyFill="1" applyBorder="1" applyAlignment="1">
      <alignment horizontal="center" vertical="center" wrapText="1"/>
    </xf>
    <xf numFmtId="0" fontId="19" fillId="0" borderId="16" xfId="3" applyFont="1" applyFill="1" applyBorder="1" applyAlignment="1">
      <alignment horizontal="center" vertical="center" wrapText="1"/>
    </xf>
    <xf numFmtId="0" fontId="17" fillId="0" borderId="27" xfId="46" applyFont="1" applyBorder="1" applyAlignment="1">
      <alignment horizontal="left"/>
    </xf>
    <xf numFmtId="0" fontId="17" fillId="0" borderId="28" xfId="46" applyFont="1" applyBorder="1" applyAlignment="1">
      <alignment horizontal="left"/>
    </xf>
    <xf numFmtId="0" fontId="22" fillId="0" borderId="21" xfId="46" applyFont="1" applyBorder="1" applyAlignment="1">
      <alignment horizontal="center"/>
    </xf>
    <xf numFmtId="0" fontId="22" fillId="0" borderId="24" xfId="46" applyFont="1" applyBorder="1" applyAlignment="1">
      <alignment horizontal="center"/>
    </xf>
    <xf numFmtId="0" fontId="23" fillId="0" borderId="27" xfId="46" applyFont="1" applyBorder="1" applyAlignment="1">
      <alignment horizontal="left"/>
    </xf>
    <xf numFmtId="0" fontId="23" fillId="0" borderId="28" xfId="46" applyFont="1" applyBorder="1" applyAlignment="1">
      <alignment horizontal="left"/>
    </xf>
    <xf numFmtId="0" fontId="23" fillId="0" borderId="27" xfId="46" applyFont="1" applyBorder="1" applyAlignment="1">
      <alignment horizontal="center"/>
    </xf>
    <xf numFmtId="0" fontId="23" fillId="0" borderId="28" xfId="46" applyFont="1" applyBorder="1" applyAlignment="1">
      <alignment horizontal="center"/>
    </xf>
    <xf numFmtId="0" fontId="22" fillId="0" borderId="17" xfId="46" applyFont="1" applyBorder="1" applyAlignment="1">
      <alignment horizontal="center"/>
    </xf>
    <xf numFmtId="0" fontId="22" fillId="0" borderId="19" xfId="46" applyFont="1" applyBorder="1" applyAlignment="1">
      <alignment horizontal="center"/>
    </xf>
    <xf numFmtId="0" fontId="22" fillId="0" borderId="17" xfId="46" applyFont="1" applyBorder="1" applyAlignment="1">
      <alignment horizontal="center" vertical="top"/>
    </xf>
    <xf numFmtId="0" fontId="22" fillId="0" borderId="20" xfId="46" applyFont="1" applyBorder="1" applyAlignment="1">
      <alignment horizontal="center" vertical="top"/>
    </xf>
    <xf numFmtId="0" fontId="22" fillId="0" borderId="19" xfId="46" applyFont="1" applyBorder="1" applyAlignment="1">
      <alignment horizontal="center" vertical="top"/>
    </xf>
    <xf numFmtId="0" fontId="22" fillId="0" borderId="23" xfId="46" applyFont="1" applyBorder="1" applyAlignment="1">
      <alignment horizontal="center"/>
    </xf>
    <xf numFmtId="0" fontId="22" fillId="0" borderId="21" xfId="46" applyFont="1" applyBorder="1" applyAlignment="1">
      <alignment horizontal="center" vertical="center"/>
    </xf>
    <xf numFmtId="0" fontId="22" fillId="0" borderId="23" xfId="46" applyFont="1" applyBorder="1" applyAlignment="1">
      <alignment horizontal="center" vertical="center"/>
    </xf>
    <xf numFmtId="0" fontId="22" fillId="0" borderId="27" xfId="46" applyFont="1" applyBorder="1" applyAlignment="1">
      <alignment horizontal="center"/>
    </xf>
    <xf numFmtId="0" fontId="22" fillId="0" borderId="0" xfId="46" applyFont="1" applyAlignment="1">
      <alignment horizontal="center"/>
    </xf>
    <xf numFmtId="0" fontId="22" fillId="0" borderId="28" xfId="46" applyFont="1" applyBorder="1" applyAlignment="1">
      <alignment horizontal="center"/>
    </xf>
    <xf numFmtId="0" fontId="22" fillId="0" borderId="12" xfId="46" applyFont="1" applyBorder="1" applyAlignment="1">
      <alignment horizontal="center" vertical="center"/>
    </xf>
    <xf numFmtId="0" fontId="22" fillId="0" borderId="16" xfId="46" applyFont="1" applyBorder="1" applyAlignment="1">
      <alignment horizontal="center" vertical="center"/>
    </xf>
    <xf numFmtId="0" fontId="22" fillId="0" borderId="13" xfId="46" applyFont="1" applyBorder="1" applyAlignment="1">
      <alignment horizontal="center" vertical="center"/>
    </xf>
    <xf numFmtId="0" fontId="23" fillId="0" borderId="14" xfId="46" applyFont="1" applyBorder="1" applyAlignment="1">
      <alignment horizontal="center" vertical="center"/>
    </xf>
    <xf numFmtId="0" fontId="23" fillId="0" borderId="15" xfId="46" applyFont="1" applyBorder="1" applyAlignment="1">
      <alignment horizontal="center" vertical="center"/>
    </xf>
    <xf numFmtId="193" fontId="22" fillId="0" borderId="36" xfId="46" applyNumberFormat="1" applyFont="1" applyBorder="1" applyAlignment="1">
      <alignment horizontal="center" vertical="center"/>
    </xf>
    <xf numFmtId="193" fontId="22" fillId="0" borderId="34" xfId="46" applyNumberFormat="1" applyFont="1" applyBorder="1" applyAlignment="1">
      <alignment horizontal="center" vertical="center"/>
    </xf>
    <xf numFmtId="193" fontId="22" fillId="0" borderId="39" xfId="46" applyNumberFormat="1" applyFont="1" applyBorder="1" applyAlignment="1">
      <alignment horizontal="center" vertical="center"/>
    </xf>
    <xf numFmtId="3" fontId="22" fillId="0" borderId="36" xfId="46" applyNumberFormat="1" applyFont="1" applyBorder="1" applyAlignment="1">
      <alignment horizontal="center" vertical="center"/>
    </xf>
    <xf numFmtId="3" fontId="22" fillId="0" borderId="34" xfId="46" applyNumberFormat="1" applyFont="1" applyBorder="1" applyAlignment="1">
      <alignment horizontal="center" vertical="center"/>
    </xf>
    <xf numFmtId="3" fontId="22" fillId="0" borderId="39" xfId="46" applyNumberFormat="1" applyFont="1" applyBorder="1" applyAlignment="1">
      <alignment horizontal="center" vertical="center"/>
    </xf>
    <xf numFmtId="0" fontId="19" fillId="0" borderId="0" xfId="46" quotePrefix="1" applyFont="1" applyAlignment="1">
      <alignment horizontal="left"/>
    </xf>
    <xf numFmtId="193" fontId="22" fillId="0" borderId="22" xfId="46" applyNumberFormat="1" applyFont="1" applyBorder="1" applyAlignment="1">
      <alignment horizontal="center" vertical="center"/>
    </xf>
    <xf numFmtId="0" fontId="23" fillId="0" borderId="18" xfId="46" applyFont="1" applyBorder="1" applyAlignment="1">
      <alignment horizontal="center" vertical="center"/>
    </xf>
    <xf numFmtId="193" fontId="22" fillId="0" borderId="32" xfId="46" applyNumberFormat="1" applyFont="1" applyBorder="1" applyAlignment="1">
      <alignment horizontal="center" vertical="center"/>
    </xf>
    <xf numFmtId="193" fontId="22" fillId="0" borderId="30" xfId="46" applyNumberFormat="1" applyFont="1" applyBorder="1" applyAlignment="1">
      <alignment horizontal="center" vertical="center"/>
    </xf>
    <xf numFmtId="0" fontId="22" fillId="0" borderId="12" xfId="46" applyFont="1" applyBorder="1" applyAlignment="1">
      <alignment horizontal="center" vertical="center" wrapText="1"/>
    </xf>
    <xf numFmtId="0" fontId="22" fillId="0" borderId="16" xfId="46" applyFont="1" applyBorder="1" applyAlignment="1">
      <alignment horizontal="center" vertical="center" wrapText="1"/>
    </xf>
    <xf numFmtId="0" fontId="63" fillId="0" borderId="11" xfId="46" applyFont="1" applyBorder="1" applyAlignment="1">
      <alignment horizontal="center" vertical="center"/>
    </xf>
    <xf numFmtId="0" fontId="63" fillId="0" borderId="1" xfId="46" applyFont="1" applyBorder="1" applyAlignment="1">
      <alignment horizontal="center" vertical="center"/>
    </xf>
    <xf numFmtId="0" fontId="63" fillId="0" borderId="36" xfId="46" applyFont="1" applyBorder="1" applyAlignment="1">
      <alignment horizontal="center" vertical="center"/>
    </xf>
    <xf numFmtId="0" fontId="63" fillId="0" borderId="34" xfId="46" applyFont="1" applyBorder="1" applyAlignment="1">
      <alignment horizontal="center" vertical="center"/>
    </xf>
    <xf numFmtId="0" fontId="63" fillId="0" borderId="39" xfId="46" applyFont="1" applyBorder="1" applyAlignment="1">
      <alignment horizontal="center" vertical="center"/>
    </xf>
    <xf numFmtId="0" fontId="35" fillId="0" borderId="13" xfId="7" applyFont="1" applyFill="1" applyBorder="1" applyAlignment="1">
      <alignment horizontal="center" vertical="center"/>
    </xf>
    <xf numFmtId="0" fontId="35" fillId="0" borderId="14" xfId="7" applyFont="1" applyFill="1" applyBorder="1" applyAlignment="1">
      <alignment horizontal="center" vertical="center"/>
    </xf>
    <xf numFmtId="0" fontId="35" fillId="0" borderId="39" xfId="7" applyFont="1" applyFill="1" applyBorder="1" applyAlignment="1">
      <alignment horizontal="center" vertical="center" wrapText="1"/>
    </xf>
    <xf numFmtId="0" fontId="35" fillId="0" borderId="39" xfId="7" applyFont="1" applyFill="1" applyBorder="1" applyAlignment="1">
      <alignment horizontal="center" vertical="center"/>
    </xf>
    <xf numFmtId="0" fontId="22" fillId="0" borderId="0" xfId="8" quotePrefix="1" applyNumberFormat="1" applyFont="1" applyFill="1" applyAlignment="1">
      <alignment horizontal="left" vertical="center" wrapText="1"/>
    </xf>
    <xf numFmtId="0" fontId="35" fillId="0" borderId="21" xfId="8" applyFont="1" applyFill="1" applyBorder="1" applyAlignment="1">
      <alignment horizontal="center" vertical="center" wrapText="1"/>
    </xf>
    <xf numFmtId="0" fontId="35" fillId="0" borderId="24" xfId="8" applyFont="1" applyFill="1" applyBorder="1" applyAlignment="1">
      <alignment horizontal="center" vertical="center" wrapText="1"/>
    </xf>
    <xf numFmtId="0" fontId="35" fillId="0" borderId="40" xfId="8" applyFont="1" applyFill="1" applyBorder="1" applyAlignment="1">
      <alignment horizontal="center" vertical="center" wrapText="1"/>
    </xf>
    <xf numFmtId="0" fontId="35" fillId="0" borderId="48" xfId="8" applyFont="1" applyFill="1" applyBorder="1" applyAlignment="1">
      <alignment horizontal="center" vertical="center" wrapText="1"/>
    </xf>
    <xf numFmtId="0" fontId="35" fillId="0" borderId="4" xfId="8" applyFont="1" applyFill="1" applyBorder="1" applyAlignment="1">
      <alignment horizontal="center" vertical="center" wrapText="1"/>
    </xf>
    <xf numFmtId="0" fontId="35" fillId="0" borderId="57" xfId="8" applyFont="1" applyFill="1" applyBorder="1" applyAlignment="1">
      <alignment horizontal="center" vertical="center" wrapText="1"/>
    </xf>
    <xf numFmtId="0" fontId="35" fillId="0" borderId="64" xfId="8" applyFont="1" applyFill="1" applyBorder="1" applyAlignment="1">
      <alignment horizontal="center" vertical="center"/>
    </xf>
    <xf numFmtId="0" fontId="35" fillId="0" borderId="24" xfId="8" applyFont="1" applyFill="1" applyBorder="1" applyAlignment="1">
      <alignment horizontal="center" vertical="center"/>
    </xf>
    <xf numFmtId="0" fontId="35" fillId="0" borderId="40" xfId="8" applyFont="1" applyFill="1" applyBorder="1" applyAlignment="1">
      <alignment horizontal="center" vertical="center"/>
    </xf>
    <xf numFmtId="0" fontId="35" fillId="0" borderId="7" xfId="8" applyFont="1" applyFill="1" applyBorder="1" applyAlignment="1">
      <alignment horizontal="center" vertical="center"/>
    </xf>
    <xf numFmtId="0" fontId="35" fillId="0" borderId="4" xfId="8" applyFont="1" applyFill="1" applyBorder="1" applyAlignment="1">
      <alignment horizontal="center" vertical="center"/>
    </xf>
    <xf numFmtId="0" fontId="35" fillId="0" borderId="57" xfId="8" applyFont="1" applyFill="1" applyBorder="1" applyAlignment="1">
      <alignment horizontal="center" vertical="center"/>
    </xf>
    <xf numFmtId="0" fontId="35" fillId="0" borderId="23" xfId="8" applyFont="1" applyFill="1" applyBorder="1" applyAlignment="1">
      <alignment horizontal="center" vertical="center"/>
    </xf>
    <xf numFmtId="0" fontId="35" fillId="0" borderId="49" xfId="8" applyFont="1" applyFill="1" applyBorder="1" applyAlignment="1">
      <alignment horizontal="center" vertical="center"/>
    </xf>
    <xf numFmtId="0" fontId="35" fillId="0" borderId="21" xfId="8" quotePrefix="1" applyFont="1" applyFill="1" applyBorder="1" applyAlignment="1">
      <alignment horizontal="center" vertical="center"/>
    </xf>
    <xf numFmtId="0" fontId="35" fillId="0" borderId="24" xfId="8" quotePrefix="1" applyFont="1" applyFill="1" applyBorder="1" applyAlignment="1">
      <alignment horizontal="center" vertical="center"/>
    </xf>
    <xf numFmtId="0" fontId="35" fillId="0" borderId="40" xfId="8" quotePrefix="1" applyFont="1" applyFill="1" applyBorder="1" applyAlignment="1">
      <alignment horizontal="center" vertical="center"/>
    </xf>
    <xf numFmtId="0" fontId="35" fillId="0" borderId="48" xfId="8" quotePrefix="1" applyFont="1" applyFill="1" applyBorder="1" applyAlignment="1">
      <alignment horizontal="center" vertical="center"/>
    </xf>
    <xf numFmtId="0" fontId="35" fillId="0" borderId="4" xfId="8" quotePrefix="1" applyFont="1" applyFill="1" applyBorder="1" applyAlignment="1">
      <alignment horizontal="center" vertical="center"/>
    </xf>
    <xf numFmtId="0" fontId="35" fillId="0" borderId="57" xfId="8" quotePrefix="1" applyFont="1" applyFill="1" applyBorder="1" applyAlignment="1">
      <alignment horizontal="center" vertical="center"/>
    </xf>
    <xf numFmtId="0" fontId="35" fillId="0" borderId="9" xfId="8" applyFont="1" applyFill="1" applyBorder="1" applyAlignment="1">
      <alignment horizontal="center" vertical="center"/>
    </xf>
    <xf numFmtId="0" fontId="35" fillId="0" borderId="55" xfId="8" applyFont="1" applyFill="1" applyBorder="1" applyAlignment="1">
      <alignment horizontal="center" vertical="center"/>
    </xf>
    <xf numFmtId="0" fontId="35" fillId="0" borderId="95" xfId="8" applyFont="1" applyFill="1" applyBorder="1" applyAlignment="1">
      <alignment horizontal="center" vertical="center"/>
    </xf>
    <xf numFmtId="0" fontId="35" fillId="0" borderId="21" xfId="494" applyFont="1" applyFill="1" applyBorder="1" applyAlignment="1">
      <alignment horizontal="center" vertical="center"/>
    </xf>
    <xf numFmtId="0" fontId="35" fillId="0" borderId="23" xfId="494" applyFont="1" applyFill="1" applyBorder="1" applyAlignment="1">
      <alignment horizontal="center" vertical="center"/>
    </xf>
    <xf numFmtId="0" fontId="35" fillId="0" borderId="27" xfId="494" applyFont="1" applyFill="1" applyBorder="1" applyAlignment="1">
      <alignment horizontal="center" vertical="center"/>
    </xf>
    <xf numFmtId="0" fontId="35" fillId="0" borderId="28" xfId="494" applyFont="1" applyFill="1" applyBorder="1" applyAlignment="1">
      <alignment horizontal="center" vertical="center"/>
    </xf>
    <xf numFmtId="0" fontId="35" fillId="0" borderId="17" xfId="494" applyFont="1" applyFill="1" applyBorder="1" applyAlignment="1">
      <alignment horizontal="center" vertical="center"/>
    </xf>
    <xf numFmtId="0" fontId="35" fillId="0" borderId="19" xfId="494" applyFont="1" applyFill="1" applyBorder="1" applyAlignment="1">
      <alignment horizontal="center" vertical="center"/>
    </xf>
    <xf numFmtId="0" fontId="35" fillId="0" borderId="13" xfId="494" applyFont="1" applyFill="1" applyBorder="1" applyAlignment="1">
      <alignment horizontal="center" vertical="center"/>
    </xf>
    <xf numFmtId="0" fontId="35" fillId="0" borderId="15" xfId="494" applyFont="1" applyFill="1" applyBorder="1" applyAlignment="1">
      <alignment horizontal="center" vertical="center"/>
    </xf>
    <xf numFmtId="0" fontId="25" fillId="0" borderId="0" xfId="494" applyFont="1" applyFill="1" applyAlignment="1">
      <alignment horizontal="left" vertical="top" wrapText="1"/>
    </xf>
    <xf numFmtId="0" fontId="22" fillId="0" borderId="25" xfId="494" applyFont="1" applyFill="1" applyBorder="1" applyAlignment="1">
      <alignment horizontal="center" vertical="center"/>
    </xf>
    <xf numFmtId="0" fontId="22" fillId="0" borderId="22" xfId="494" applyFont="1" applyFill="1" applyBorder="1" applyAlignment="1">
      <alignment horizontal="center" vertical="center"/>
    </xf>
    <xf numFmtId="0" fontId="22" fillId="0" borderId="29" xfId="494" applyFont="1" applyFill="1" applyBorder="1" applyAlignment="1">
      <alignment horizontal="center" vertical="center"/>
    </xf>
    <xf numFmtId="0" fontId="22" fillId="0" borderId="5" xfId="494" applyFont="1" applyFill="1" applyBorder="1" applyAlignment="1">
      <alignment horizontal="center" vertical="center"/>
    </xf>
    <xf numFmtId="0" fontId="22" fillId="0" borderId="33" xfId="494" applyFont="1" applyFill="1" applyBorder="1" applyAlignment="1">
      <alignment horizontal="center" vertical="center"/>
    </xf>
    <xf numFmtId="0" fontId="22" fillId="0" borderId="18" xfId="494" applyFont="1" applyFill="1" applyBorder="1" applyAlignment="1">
      <alignment horizontal="center" vertical="center"/>
    </xf>
    <xf numFmtId="0" fontId="22" fillId="0" borderId="22" xfId="494" applyFont="1" applyFill="1" applyBorder="1" applyAlignment="1">
      <alignment horizontal="center" vertical="center" wrapText="1"/>
    </xf>
    <xf numFmtId="0" fontId="22" fillId="0" borderId="5" xfId="494" applyFont="1" applyFill="1" applyBorder="1" applyAlignment="1">
      <alignment horizontal="center" vertical="center" wrapText="1"/>
    </xf>
    <xf numFmtId="0" fontId="22" fillId="0" borderId="18" xfId="494" applyFont="1" applyFill="1" applyBorder="1" applyAlignment="1">
      <alignment horizontal="center" vertical="center" wrapText="1"/>
    </xf>
    <xf numFmtId="0" fontId="22" fillId="0" borderId="32" xfId="494" applyFont="1" applyFill="1" applyBorder="1" applyAlignment="1">
      <alignment horizontal="center" vertical="center" wrapText="1"/>
    </xf>
    <xf numFmtId="0" fontId="22" fillId="0" borderId="31" xfId="494" applyFont="1" applyFill="1" applyBorder="1" applyAlignment="1">
      <alignment horizontal="center" vertical="center" wrapText="1"/>
    </xf>
    <xf numFmtId="0" fontId="22" fillId="0" borderId="30" xfId="494" applyFont="1" applyFill="1" applyBorder="1" applyAlignment="1">
      <alignment horizontal="center" vertical="center" wrapText="1"/>
    </xf>
    <xf numFmtId="0" fontId="19" fillId="0" borderId="0" xfId="0" applyFont="1" applyAlignment="1">
      <alignment horizontal="center" vertical="center"/>
    </xf>
    <xf numFmtId="0" fontId="19" fillId="0" borderId="65" xfId="0" quotePrefix="1" applyNumberFormat="1" applyFont="1" applyBorder="1" applyAlignment="1">
      <alignment horizontal="center" vertical="center"/>
    </xf>
    <xf numFmtId="0" fontId="19" fillId="0" borderId="29" xfId="0" quotePrefix="1" applyNumberFormat="1" applyFont="1" applyBorder="1" applyAlignment="1">
      <alignment horizontal="center" vertical="center"/>
    </xf>
    <xf numFmtId="0" fontId="19" fillId="0" borderId="33" xfId="0" quotePrefix="1" applyNumberFormat="1" applyFont="1" applyBorder="1" applyAlignment="1">
      <alignment horizontal="center" vertical="center"/>
    </xf>
    <xf numFmtId="0" fontId="19" fillId="0" borderId="58" xfId="0" applyFont="1" applyBorder="1" applyAlignment="1">
      <alignment horizontal="center"/>
    </xf>
    <xf numFmtId="0" fontId="19" fillId="0" borderId="59" xfId="0" applyFont="1" applyBorder="1" applyAlignment="1">
      <alignment horizontal="center"/>
    </xf>
    <xf numFmtId="0" fontId="19" fillId="0" borderId="60" xfId="0" applyFont="1" applyBorder="1" applyAlignment="1">
      <alignment horizontal="center"/>
    </xf>
    <xf numFmtId="0" fontId="22" fillId="0" borderId="9" xfId="418" applyFont="1" applyFill="1" applyBorder="1" applyAlignment="1" applyProtection="1">
      <alignment horizontal="center" vertical="center"/>
    </xf>
    <xf numFmtId="0" fontId="22" fillId="0" borderId="55" xfId="418" applyFont="1" applyFill="1" applyBorder="1" applyAlignment="1" applyProtection="1">
      <alignment horizontal="center" vertical="center"/>
    </xf>
    <xf numFmtId="0" fontId="22" fillId="0" borderId="0" xfId="418" applyFont="1" applyFill="1" applyAlignment="1">
      <alignment horizontal="left" vertical="center" wrapText="1"/>
    </xf>
    <xf numFmtId="0" fontId="22" fillId="0" borderId="0" xfId="10" applyFont="1" applyFill="1" applyAlignment="1">
      <alignment horizontal="left" vertical="center" wrapText="1"/>
    </xf>
    <xf numFmtId="0" fontId="22" fillId="0" borderId="9" xfId="16" applyFont="1" applyFill="1" applyBorder="1" applyAlignment="1">
      <alignment horizontal="center" vertical="center"/>
    </xf>
    <xf numFmtId="0" fontId="26" fillId="0" borderId="55" xfId="10" applyFont="1" applyFill="1" applyBorder="1" applyAlignment="1">
      <alignment vertical="center"/>
    </xf>
    <xf numFmtId="3" fontId="26" fillId="0" borderId="8" xfId="497" applyNumberFormat="1" applyFont="1" applyFill="1" applyBorder="1" applyAlignment="1">
      <alignment horizontal="center"/>
    </xf>
    <xf numFmtId="3" fontId="26" fillId="0" borderId="2" xfId="497" applyNumberFormat="1" applyFont="1" applyFill="1" applyBorder="1" applyAlignment="1">
      <alignment horizontal="center"/>
    </xf>
    <xf numFmtId="3" fontId="26" fillId="0" borderId="56" xfId="497" applyNumberFormat="1" applyFont="1" applyFill="1" applyBorder="1" applyAlignment="1">
      <alignment horizontal="center"/>
    </xf>
    <xf numFmtId="0" fontId="19" fillId="0" borderId="0" xfId="8" applyFont="1" applyFill="1" applyAlignment="1">
      <alignment horizontal="center"/>
    </xf>
    <xf numFmtId="168" fontId="35" fillId="0" borderId="9" xfId="8" applyNumberFormat="1" applyFont="1" applyFill="1" applyBorder="1" applyAlignment="1">
      <alignment horizontal="center" vertical="center"/>
    </xf>
    <xf numFmtId="168" fontId="35" fillId="0" borderId="10" xfId="8" applyNumberFormat="1" applyFont="1" applyFill="1" applyBorder="1" applyAlignment="1">
      <alignment horizontal="center" vertical="center"/>
    </xf>
    <xf numFmtId="168" fontId="35" fillId="0" borderId="55" xfId="8" applyNumberFormat="1" applyFont="1" applyFill="1" applyBorder="1" applyAlignment="1">
      <alignment horizontal="center" vertical="center"/>
    </xf>
    <xf numFmtId="184" fontId="26" fillId="0" borderId="1" xfId="8" applyNumberFormat="1" applyFont="1" applyFill="1" applyBorder="1" applyAlignment="1">
      <alignment horizontal="center" vertical="center"/>
    </xf>
    <xf numFmtId="184" fontId="26" fillId="0" borderId="5" xfId="8" applyNumberFormat="1" applyFont="1" applyFill="1" applyBorder="1" applyAlignment="1">
      <alignment horizontal="center" vertical="center"/>
    </xf>
    <xf numFmtId="0" fontId="35" fillId="0" borderId="6" xfId="8" applyFont="1" applyFill="1" applyBorder="1" applyAlignment="1">
      <alignment horizontal="center" vertical="top"/>
    </xf>
    <xf numFmtId="0" fontId="35" fillId="0" borderId="0" xfId="8" applyFont="1" applyFill="1" applyBorder="1" applyAlignment="1">
      <alignment horizontal="center" vertical="top"/>
    </xf>
    <xf numFmtId="0" fontId="35" fillId="0" borderId="41" xfId="8" applyFont="1" applyFill="1" applyBorder="1" applyAlignment="1">
      <alignment horizontal="center" vertical="top"/>
    </xf>
    <xf numFmtId="0" fontId="35" fillId="0" borderId="10" xfId="8" applyFont="1" applyFill="1" applyBorder="1" applyAlignment="1">
      <alignment horizontal="center" vertical="center"/>
    </xf>
    <xf numFmtId="0" fontId="26" fillId="0" borderId="2" xfId="498" applyFont="1" applyFill="1" applyBorder="1" applyAlignment="1">
      <alignment horizontal="center"/>
    </xf>
    <xf numFmtId="0" fontId="26" fillId="0" borderId="56" xfId="498" applyFont="1" applyFill="1" applyBorder="1" applyAlignment="1">
      <alignment horizontal="center"/>
    </xf>
    <xf numFmtId="0" fontId="26" fillId="0" borderId="0" xfId="498" applyFont="1" applyFill="1" applyBorder="1" applyAlignment="1">
      <alignment horizontal="center"/>
    </xf>
    <xf numFmtId="0" fontId="26" fillId="0" borderId="41" xfId="498" applyFont="1" applyFill="1" applyBorder="1" applyAlignment="1">
      <alignment horizontal="center"/>
    </xf>
    <xf numFmtId="0" fontId="26" fillId="0" borderId="4" xfId="498" applyFont="1" applyFill="1" applyBorder="1" applyAlignment="1">
      <alignment horizontal="center"/>
    </xf>
    <xf numFmtId="0" fontId="26" fillId="0" borderId="57" xfId="498" applyFont="1" applyFill="1" applyBorder="1" applyAlignment="1">
      <alignment horizontal="center"/>
    </xf>
    <xf numFmtId="0" fontId="40" fillId="0" borderId="0" xfId="221" applyFill="1" applyAlignment="1">
      <alignment horizontal="left"/>
    </xf>
    <xf numFmtId="0" fontId="113" fillId="0" borderId="0" xfId="10" applyFont="1" applyAlignment="1">
      <alignment horizontal="left" wrapText="1"/>
    </xf>
    <xf numFmtId="0" fontId="115" fillId="0" borderId="0" xfId="10" applyFont="1" applyAlignment="1">
      <alignment horizontal="left" wrapText="1"/>
    </xf>
    <xf numFmtId="0" fontId="113" fillId="3" borderId="0" xfId="10" applyFont="1" applyFill="1" applyAlignment="1">
      <alignment horizontal="left"/>
    </xf>
    <xf numFmtId="0" fontId="120" fillId="0" borderId="0" xfId="0" applyFont="1" applyAlignment="1">
      <alignment horizontal="right"/>
    </xf>
    <xf numFmtId="0" fontId="120" fillId="0" borderId="1" xfId="0" applyFont="1" applyBorder="1" applyAlignment="1">
      <alignment horizontal="center" vertical="center" wrapText="1"/>
    </xf>
    <xf numFmtId="0" fontId="120" fillId="0" borderId="5" xfId="0" applyFont="1" applyBorder="1" applyAlignment="1">
      <alignment horizontal="center" vertical="center" wrapText="1"/>
    </xf>
    <xf numFmtId="0" fontId="120" fillId="0" borderId="3" xfId="0" applyFont="1" applyBorder="1" applyAlignment="1">
      <alignment horizontal="center" vertical="center" wrapText="1"/>
    </xf>
    <xf numFmtId="0" fontId="120" fillId="0" borderId="8" xfId="0" applyFont="1" applyBorder="1" applyAlignment="1">
      <alignment horizontal="center" vertical="center" wrapText="1"/>
    </xf>
    <xf numFmtId="0" fontId="120" fillId="0" borderId="56"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57" xfId="0" applyFont="1" applyBorder="1" applyAlignment="1">
      <alignment horizontal="center" vertical="center" wrapText="1"/>
    </xf>
    <xf numFmtId="0" fontId="120" fillId="0" borderId="300" xfId="0" applyFont="1" applyBorder="1" applyAlignment="1">
      <alignment horizontal="center" vertical="center" wrapText="1"/>
    </xf>
    <xf numFmtId="0" fontId="120" fillId="0" borderId="6" xfId="0" applyFont="1" applyBorder="1" applyAlignment="1">
      <alignment horizontal="center" vertical="center" wrapText="1"/>
    </xf>
    <xf numFmtId="0" fontId="120" fillId="0" borderId="103" xfId="0" applyFont="1" applyBorder="1" applyAlignment="1">
      <alignment horizontal="center" vertical="center" wrapText="1"/>
    </xf>
    <xf numFmtId="0" fontId="120" fillId="0" borderId="7" xfId="0" applyFont="1" applyBorder="1" applyAlignment="1">
      <alignment horizontal="center" vertical="center" wrapText="1"/>
    </xf>
    <xf numFmtId="0" fontId="120" fillId="0" borderId="104" xfId="0" applyFont="1" applyBorder="1" applyAlignment="1">
      <alignment horizontal="center" vertical="center" wrapText="1"/>
    </xf>
    <xf numFmtId="0" fontId="120" fillId="0" borderId="41" xfId="0" applyFont="1" applyBorder="1" applyAlignment="1">
      <alignment horizontal="center" vertical="center" wrapText="1"/>
    </xf>
    <xf numFmtId="0" fontId="120" fillId="0" borderId="57" xfId="0" applyFont="1" applyBorder="1" applyAlignment="1">
      <alignment horizontal="center" vertical="center" wrapText="1"/>
    </xf>
    <xf numFmtId="0" fontId="120" fillId="0" borderId="6" xfId="0" applyFont="1" applyBorder="1" applyAlignment="1">
      <alignment horizontal="center"/>
    </xf>
    <xf numFmtId="0" fontId="120" fillId="0" borderId="0" xfId="0" applyFont="1" applyAlignment="1">
      <alignment horizontal="center"/>
    </xf>
    <xf numFmtId="0" fontId="120" fillId="0" borderId="41" xfId="0" applyFont="1" applyBorder="1" applyAlignment="1">
      <alignment horizontal="center"/>
    </xf>
    <xf numFmtId="0" fontId="120" fillId="0" borderId="7" xfId="0" applyFont="1" applyBorder="1" applyAlignment="1">
      <alignment horizontal="center"/>
    </xf>
    <xf numFmtId="0" fontId="120" fillId="0" borderId="4" xfId="0" applyFont="1" applyBorder="1" applyAlignment="1">
      <alignment horizontal="center"/>
    </xf>
    <xf numFmtId="0" fontId="120" fillId="0" borderId="57" xfId="0" applyFont="1" applyBorder="1" applyAlignment="1">
      <alignment horizontal="center"/>
    </xf>
    <xf numFmtId="167" fontId="120" fillId="0" borderId="6" xfId="0" applyNumberFormat="1" applyFont="1" applyBorder="1" applyAlignment="1">
      <alignment horizontal="center"/>
    </xf>
    <xf numFmtId="167" fontId="120" fillId="0" borderId="103" xfId="0" applyNumberFormat="1" applyFont="1" applyBorder="1" applyAlignment="1">
      <alignment horizontal="center"/>
    </xf>
    <xf numFmtId="167" fontId="120" fillId="0" borderId="105" xfId="0" applyNumberFormat="1" applyFont="1" applyBorder="1" applyAlignment="1">
      <alignment horizontal="center"/>
    </xf>
    <xf numFmtId="167" fontId="120" fillId="0" borderId="41" xfId="0" applyNumberFormat="1" applyFont="1" applyBorder="1" applyAlignment="1">
      <alignment horizontal="center"/>
    </xf>
    <xf numFmtId="0" fontId="124" fillId="0" borderId="10" xfId="10" applyFont="1" applyBorder="1" applyAlignment="1">
      <alignment horizontal="left" vertical="center"/>
    </xf>
    <xf numFmtId="167" fontId="120" fillId="0" borderId="0" xfId="0" applyNumberFormat="1" applyFont="1" applyAlignment="1">
      <alignment horizontal="center"/>
    </xf>
    <xf numFmtId="167" fontId="120" fillId="0" borderId="7" xfId="0" applyNumberFormat="1" applyFont="1" applyBorder="1" applyAlignment="1">
      <alignment horizontal="center"/>
    </xf>
    <xf numFmtId="167" fontId="120" fillId="0" borderId="104" xfId="0" applyNumberFormat="1" applyFont="1" applyBorder="1" applyAlignment="1">
      <alignment horizontal="center"/>
    </xf>
    <xf numFmtId="167" fontId="120" fillId="0" borderId="301" xfId="0" applyNumberFormat="1" applyFont="1" applyBorder="1" applyAlignment="1">
      <alignment horizontal="center"/>
    </xf>
    <xf numFmtId="167" fontId="120" fillId="0" borderId="57" xfId="0" applyNumberFormat="1" applyFont="1" applyBorder="1" applyAlignment="1">
      <alignment horizontal="center"/>
    </xf>
    <xf numFmtId="0" fontId="108" fillId="0" borderId="6" xfId="10" applyFont="1" applyBorder="1" applyAlignment="1">
      <alignment horizontal="center" vertical="center" wrapText="1"/>
    </xf>
    <xf numFmtId="0" fontId="108" fillId="0" borderId="0" xfId="10" applyFont="1" applyAlignment="1">
      <alignment horizontal="center" vertical="center" wrapText="1"/>
    </xf>
    <xf numFmtId="0" fontId="108" fillId="0" borderId="103" xfId="10" applyFont="1" applyBorder="1" applyAlignment="1">
      <alignment horizontal="center" vertical="center" wrapText="1"/>
    </xf>
    <xf numFmtId="0" fontId="121" fillId="0" borderId="105" xfId="10" applyFont="1" applyBorder="1" applyAlignment="1">
      <alignment horizontal="left" wrapText="1"/>
    </xf>
    <xf numFmtId="0" fontId="121" fillId="0" borderId="0" xfId="10" applyFont="1" applyAlignment="1">
      <alignment horizontal="left" wrapText="1"/>
    </xf>
    <xf numFmtId="0" fontId="121" fillId="0" borderId="103" xfId="10" applyFont="1" applyBorder="1" applyAlignment="1">
      <alignment horizontal="left" wrapText="1"/>
    </xf>
    <xf numFmtId="0" fontId="37" fillId="0" borderId="0" xfId="10" applyFont="1" applyAlignment="1">
      <alignment horizontal="left"/>
    </xf>
    <xf numFmtId="0" fontId="108" fillId="0" borderId="105" xfId="10" applyFont="1" applyBorder="1" applyAlignment="1">
      <alignment horizontal="left" vertical="center" wrapText="1"/>
    </xf>
    <xf numFmtId="0" fontId="108" fillId="0" borderId="0" xfId="10" applyFont="1" applyAlignment="1">
      <alignment horizontal="left" vertical="center" wrapText="1"/>
    </xf>
    <xf numFmtId="0" fontId="108" fillId="0" borderId="103" xfId="10" applyFont="1" applyBorder="1" applyAlignment="1">
      <alignment horizontal="left" vertical="center" wrapText="1"/>
    </xf>
    <xf numFmtId="0" fontId="122" fillId="0" borderId="0" xfId="10" applyFont="1" applyAlignment="1">
      <alignment horizontal="left"/>
    </xf>
    <xf numFmtId="0" fontId="23" fillId="0" borderId="0" xfId="0" applyFont="1" applyAlignment="1">
      <alignment horizontal="left" wrapText="1"/>
    </xf>
    <xf numFmtId="219" fontId="117" fillId="0" borderId="34" xfId="415" applyNumberFormat="1" applyFont="1" applyBorder="1" applyAlignment="1">
      <alignment horizontal="center"/>
    </xf>
    <xf numFmtId="219" fontId="117" fillId="0" borderId="39" xfId="415" applyNumberFormat="1" applyFont="1" applyBorder="1" applyAlignment="1">
      <alignment horizontal="center"/>
    </xf>
    <xf numFmtId="219" fontId="117" fillId="0" borderId="36" xfId="415" applyNumberFormat="1" applyFont="1" applyBorder="1" applyAlignment="1">
      <alignment horizontal="center"/>
    </xf>
    <xf numFmtId="0" fontId="22" fillId="0" borderId="0" xfId="211" quotePrefix="1" applyFont="1" applyAlignment="1">
      <alignment horizontal="left" vertical="center" wrapText="1"/>
    </xf>
    <xf numFmtId="0" fontId="112" fillId="0" borderId="4" xfId="211" applyFont="1" applyBorder="1" applyAlignment="1">
      <alignment horizontal="right" vertical="top" wrapText="1"/>
    </xf>
    <xf numFmtId="0" fontId="201" fillId="0" borderId="0" xfId="211" applyFont="1" applyAlignment="1">
      <alignment horizontal="left" vertical="center" wrapText="1"/>
    </xf>
    <xf numFmtId="1" fontId="108" fillId="0" borderId="9" xfId="211" quotePrefix="1" applyNumberFormat="1" applyFont="1" applyBorder="1" applyAlignment="1">
      <alignment horizontal="center" vertical="center"/>
    </xf>
    <xf numFmtId="1" fontId="108" fillId="0" borderId="10" xfId="211" quotePrefix="1" applyNumberFormat="1" applyFont="1" applyBorder="1" applyAlignment="1">
      <alignment horizontal="center" vertical="center"/>
    </xf>
    <xf numFmtId="1" fontId="108" fillId="0" borderId="55" xfId="211" quotePrefix="1" applyNumberFormat="1" applyFont="1" applyBorder="1" applyAlignment="1">
      <alignment horizontal="center" vertical="center"/>
    </xf>
    <xf numFmtId="0" fontId="22" fillId="0" borderId="9" xfId="0" quotePrefix="1" applyFont="1" applyBorder="1" applyAlignment="1">
      <alignment horizontal="center" vertical="center"/>
    </xf>
    <xf numFmtId="1" fontId="22" fillId="0" borderId="10" xfId="0" quotePrefix="1" applyNumberFormat="1" applyFont="1" applyBorder="1" applyAlignment="1">
      <alignment horizontal="center" vertical="center"/>
    </xf>
    <xf numFmtId="1" fontId="22" fillId="0" borderId="55" xfId="0" quotePrefix="1" applyNumberFormat="1" applyFont="1" applyBorder="1" applyAlignment="1">
      <alignment horizontal="center" vertical="center"/>
    </xf>
    <xf numFmtId="1" fontId="22" fillId="0" borderId="9" xfId="0" quotePrefix="1" applyNumberFormat="1" applyFont="1" applyBorder="1" applyAlignment="1">
      <alignment horizontal="center" vertical="center"/>
    </xf>
    <xf numFmtId="0" fontId="112" fillId="0" borderId="1" xfId="10" applyFont="1" applyBorder="1" applyAlignment="1">
      <alignment horizontal="center" vertical="top" wrapText="1"/>
    </xf>
    <xf numFmtId="0" fontId="112" fillId="0" borderId="3" xfId="10" applyFont="1" applyBorder="1" applyAlignment="1">
      <alignment horizontal="center" vertical="top" wrapText="1"/>
    </xf>
    <xf numFmtId="0" fontId="35" fillId="0" borderId="9" xfId="10" applyFont="1" applyBorder="1" applyAlignment="1">
      <alignment horizontal="center" vertical="top" wrapText="1"/>
    </xf>
    <xf numFmtId="0" fontId="35" fillId="0" borderId="10" xfId="10" applyFont="1" applyBorder="1" applyAlignment="1">
      <alignment horizontal="center" vertical="top" wrapText="1"/>
    </xf>
    <xf numFmtId="0" fontId="35" fillId="0" borderId="55" xfId="10" applyFont="1" applyBorder="1" applyAlignment="1">
      <alignment horizontal="center" vertical="top" wrapText="1"/>
    </xf>
    <xf numFmtId="0" fontId="144" fillId="0" borderId="9" xfId="61" quotePrefix="1" applyFont="1" applyFill="1" applyBorder="1" applyAlignment="1">
      <alignment horizontal="center" vertical="center"/>
    </xf>
    <xf numFmtId="1" fontId="144" fillId="0" borderId="10" xfId="61" quotePrefix="1" applyNumberFormat="1" applyFont="1" applyFill="1" applyBorder="1" applyAlignment="1">
      <alignment horizontal="center" vertical="center"/>
    </xf>
    <xf numFmtId="1" fontId="144" fillId="0" borderId="55" xfId="61" quotePrefix="1" applyNumberFormat="1" applyFont="1" applyFill="1" applyBorder="1" applyAlignment="1">
      <alignment horizontal="center" vertical="center"/>
    </xf>
    <xf numFmtId="0" fontId="142" fillId="0" borderId="0" xfId="61" quotePrefix="1" applyFont="1" applyFill="1" applyAlignment="1">
      <alignment horizontal="left" vertical="center" wrapText="1"/>
    </xf>
    <xf numFmtId="0" fontId="35" fillId="0" borderId="4" xfId="61" applyFont="1" applyFill="1" applyBorder="1" applyAlignment="1">
      <alignment horizontal="right" vertical="center"/>
    </xf>
    <xf numFmtId="1" fontId="144" fillId="0" borderId="9" xfId="61" applyNumberFormat="1" applyFont="1" applyFill="1" applyBorder="1" applyAlignment="1">
      <alignment horizontal="center" vertical="center" wrapText="1"/>
    </xf>
    <xf numFmtId="1" fontId="144" fillId="0" borderId="55" xfId="61" applyNumberFormat="1" applyFont="1" applyFill="1" applyBorder="1" applyAlignment="1">
      <alignment horizontal="center" vertical="center" wrapText="1"/>
    </xf>
    <xf numFmtId="0" fontId="144" fillId="0" borderId="10" xfId="61" quotePrefix="1" applyFont="1" applyFill="1" applyBorder="1" applyAlignment="1">
      <alignment horizontal="center" vertical="center"/>
    </xf>
    <xf numFmtId="0" fontId="144" fillId="0" borderId="55" xfId="61" quotePrefix="1" applyFont="1" applyFill="1" applyBorder="1" applyAlignment="1">
      <alignment horizontal="center" vertical="center"/>
    </xf>
    <xf numFmtId="0" fontId="144" fillId="0" borderId="9" xfId="61" applyFont="1" applyFill="1" applyBorder="1" applyAlignment="1">
      <alignment horizontal="center" vertical="center" wrapText="1"/>
    </xf>
    <xf numFmtId="0" fontId="144" fillId="0" borderId="55" xfId="61" applyFont="1" applyFill="1" applyBorder="1" applyAlignment="1">
      <alignment horizontal="center" vertical="center" wrapText="1"/>
    </xf>
    <xf numFmtId="234" fontId="35" fillId="0" borderId="0" xfId="61" quotePrefix="1" applyNumberFormat="1" applyFont="1" applyFill="1" applyAlignment="1">
      <alignment horizontal="left" vertical="center" wrapText="1"/>
    </xf>
    <xf numFmtId="234" fontId="144" fillId="0" borderId="9" xfId="61" applyNumberFormat="1" applyFont="1" applyFill="1" applyBorder="1" applyAlignment="1">
      <alignment horizontal="center" vertical="center" wrapText="1"/>
    </xf>
    <xf numFmtId="234" fontId="144" fillId="0" borderId="55" xfId="61" applyNumberFormat="1" applyFont="1" applyFill="1" applyBorder="1" applyAlignment="1">
      <alignment horizontal="center" vertical="center" wrapText="1"/>
    </xf>
    <xf numFmtId="0" fontId="144" fillId="0" borderId="8" xfId="61" quotePrefix="1" applyFont="1" applyFill="1" applyBorder="1" applyAlignment="1">
      <alignment horizontal="center" vertical="center"/>
    </xf>
    <xf numFmtId="0" fontId="144" fillId="0" borderId="2" xfId="61" quotePrefix="1" applyFont="1" applyFill="1" applyBorder="1" applyAlignment="1">
      <alignment horizontal="center" vertical="center"/>
    </xf>
    <xf numFmtId="0" fontId="144" fillId="0" borderId="56" xfId="61" quotePrefix="1" applyFont="1" applyFill="1" applyBorder="1" applyAlignment="1">
      <alignment horizontal="center" vertical="center"/>
    </xf>
    <xf numFmtId="234" fontId="142" fillId="0" borderId="0" xfId="61" quotePrefix="1" applyNumberFormat="1" applyFont="1" applyFill="1" applyAlignment="1">
      <alignment horizontal="left" vertical="center" wrapText="1"/>
    </xf>
    <xf numFmtId="0" fontId="40" fillId="0" borderId="0" xfId="221" applyFill="1" applyAlignment="1">
      <alignment horizontal="left" vertical="center"/>
    </xf>
    <xf numFmtId="0" fontId="146" fillId="0" borderId="13" xfId="0" applyFont="1" applyBorder="1" applyAlignment="1">
      <alignment horizontal="center" vertical="center"/>
    </xf>
    <xf numFmtId="0" fontId="146" fillId="0" borderId="14" xfId="0" applyFont="1" applyBorder="1" applyAlignment="1">
      <alignment horizontal="center" vertical="center"/>
    </xf>
    <xf numFmtId="0" fontId="146" fillId="0" borderId="15" xfId="0" applyFont="1" applyBorder="1" applyAlignment="1">
      <alignment horizontal="center" vertical="center"/>
    </xf>
    <xf numFmtId="0" fontId="35" fillId="0" borderId="13" xfId="8" applyFont="1" applyFill="1" applyBorder="1" applyAlignment="1">
      <alignment horizontal="center" wrapText="1"/>
    </xf>
    <xf numFmtId="0" fontId="35" fillId="0" borderId="15" xfId="8" applyFont="1" applyFill="1" applyBorder="1" applyAlignment="1">
      <alignment horizontal="center" wrapText="1"/>
    </xf>
    <xf numFmtId="222" fontId="23" fillId="0" borderId="5" xfId="8" applyNumberFormat="1" applyFont="1" applyFill="1" applyBorder="1" applyAlignment="1"/>
    <xf numFmtId="222" fontId="23" fillId="0" borderId="31" xfId="8" applyNumberFormat="1" applyFont="1" applyFill="1" applyBorder="1" applyAlignment="1"/>
    <xf numFmtId="222" fontId="26" fillId="0" borderId="5" xfId="8" applyNumberFormat="1" applyFont="1" applyFill="1" applyBorder="1" applyAlignment="1"/>
    <xf numFmtId="222" fontId="23" fillId="0" borderId="1" xfId="8" applyNumberFormat="1" applyFont="1" applyFill="1" applyBorder="1" applyAlignment="1"/>
    <xf numFmtId="222" fontId="23" fillId="0" borderId="100" xfId="8" applyNumberFormat="1" applyFont="1" applyFill="1" applyBorder="1" applyAlignment="1"/>
    <xf numFmtId="0" fontId="22" fillId="0" borderId="21" xfId="8" applyFont="1" applyFill="1" applyBorder="1" applyAlignment="1">
      <alignment horizontal="center" vertical="center" wrapText="1"/>
    </xf>
    <xf numFmtId="0" fontId="22" fillId="0" borderId="24" xfId="8" applyFont="1" applyFill="1" applyBorder="1" applyAlignment="1">
      <alignment horizontal="center" vertical="center" wrapText="1"/>
    </xf>
    <xf numFmtId="0" fontId="22" fillId="0" borderId="40" xfId="8" applyFont="1" applyFill="1" applyBorder="1" applyAlignment="1">
      <alignment horizontal="center" vertical="center" wrapText="1"/>
    </xf>
    <xf numFmtId="0" fontId="22" fillId="0" borderId="48" xfId="8" applyFont="1" applyFill="1" applyBorder="1" applyAlignment="1">
      <alignment horizontal="center" vertical="center" wrapText="1"/>
    </xf>
    <xf numFmtId="0" fontId="22" fillId="0" borderId="4" xfId="8" applyFont="1" applyFill="1" applyBorder="1" applyAlignment="1">
      <alignment horizontal="center" vertical="center" wrapText="1"/>
    </xf>
    <xf numFmtId="0" fontId="22" fillId="0" borderId="57" xfId="8" applyFont="1" applyFill="1" applyBorder="1" applyAlignment="1">
      <alignment horizontal="center" vertical="center" wrapText="1"/>
    </xf>
    <xf numFmtId="0" fontId="22" fillId="0" borderId="64" xfId="8" applyFont="1" applyFill="1" applyBorder="1" applyAlignment="1">
      <alignment horizontal="center" vertical="center" wrapText="1"/>
    </xf>
    <xf numFmtId="0" fontId="22" fillId="0" borderId="7" xfId="8" applyFont="1" applyFill="1" applyBorder="1" applyAlignment="1">
      <alignment horizontal="center" vertical="center" wrapText="1"/>
    </xf>
    <xf numFmtId="0" fontId="22" fillId="0" borderId="23" xfId="8" applyFont="1" applyFill="1" applyBorder="1" applyAlignment="1">
      <alignment horizontal="center" vertical="center" wrapText="1"/>
    </xf>
    <xf numFmtId="0" fontId="22" fillId="0" borderId="49" xfId="8" applyFont="1" applyFill="1" applyBorder="1" applyAlignment="1">
      <alignment horizontal="center" vertical="center" wrapText="1"/>
    </xf>
    <xf numFmtId="0" fontId="22" fillId="0" borderId="13" xfId="560" applyFont="1" applyFill="1" applyBorder="1" applyAlignment="1">
      <alignment horizontal="center" vertical="center"/>
    </xf>
    <xf numFmtId="0" fontId="22" fillId="0" borderId="14" xfId="560" applyFont="1" applyFill="1" applyBorder="1" applyAlignment="1">
      <alignment horizontal="center" vertical="center"/>
    </xf>
    <xf numFmtId="0" fontId="22" fillId="0" borderId="15" xfId="560" applyFont="1" applyFill="1" applyBorder="1" applyAlignment="1">
      <alignment horizontal="center" vertical="center"/>
    </xf>
    <xf numFmtId="0" fontId="22" fillId="0" borderId="13" xfId="8" applyFont="1" applyFill="1" applyBorder="1" applyAlignment="1">
      <alignment horizontal="center" vertical="center"/>
    </xf>
    <xf numFmtId="0" fontId="22" fillId="0" borderId="14" xfId="8" applyFont="1" applyFill="1" applyBorder="1" applyAlignment="1">
      <alignment horizontal="center" vertical="center"/>
    </xf>
    <xf numFmtId="0" fontId="22" fillId="0" borderId="15" xfId="8" applyFont="1" applyFill="1" applyBorder="1" applyAlignment="1">
      <alignment horizontal="center" vertical="center"/>
    </xf>
    <xf numFmtId="0" fontId="22" fillId="0" borderId="13" xfId="8" applyFont="1" applyFill="1" applyBorder="1" applyAlignment="1">
      <alignment horizontal="center" vertical="center" wrapText="1"/>
    </xf>
    <xf numFmtId="0" fontId="22" fillId="0" borderId="14" xfId="8" applyFont="1" applyFill="1" applyBorder="1" applyAlignment="1">
      <alignment horizontal="center" vertical="center" wrapText="1"/>
    </xf>
    <xf numFmtId="0" fontId="22" fillId="0" borderId="15" xfId="8" applyFont="1" applyFill="1" applyBorder="1" applyAlignment="1">
      <alignment horizontal="center" vertical="center" wrapText="1"/>
    </xf>
    <xf numFmtId="0" fontId="19" fillId="0" borderId="38" xfId="8" applyFont="1" applyFill="1" applyBorder="1" applyAlignment="1">
      <alignment horizontal="center" vertical="center"/>
    </xf>
    <xf numFmtId="0" fontId="19" fillId="0" borderId="14" xfId="8" applyFont="1" applyFill="1" applyBorder="1" applyAlignment="1">
      <alignment horizontal="center" vertical="center"/>
    </xf>
    <xf numFmtId="0" fontId="19" fillId="0" borderId="296" xfId="8" applyFont="1" applyFill="1" applyBorder="1" applyAlignment="1">
      <alignment horizontal="center" vertical="center"/>
    </xf>
    <xf numFmtId="0" fontId="19" fillId="0" borderId="62" xfId="8" applyFont="1" applyFill="1" applyBorder="1" applyAlignment="1">
      <alignment horizontal="center" vertical="center"/>
    </xf>
    <xf numFmtId="0" fontId="19" fillId="0" borderId="13" xfId="8" applyFont="1" applyFill="1" applyBorder="1" applyAlignment="1">
      <alignment horizontal="center" vertical="center"/>
    </xf>
    <xf numFmtId="0" fontId="195" fillId="0" borderId="20" xfId="563" applyFont="1" applyBorder="1" applyAlignment="1">
      <alignment horizontal="center" vertical="center"/>
    </xf>
    <xf numFmtId="0" fontId="35" fillId="0" borderId="36" xfId="8" applyFont="1" applyFill="1" applyBorder="1" applyAlignment="1">
      <alignment horizontal="center" vertical="center" wrapText="1"/>
    </xf>
    <xf numFmtId="0" fontId="35" fillId="0" borderId="34" xfId="8" applyFont="1" applyFill="1" applyBorder="1" applyAlignment="1">
      <alignment horizontal="center" vertical="center" wrapText="1"/>
    </xf>
    <xf numFmtId="0" fontId="112" fillId="0" borderId="12" xfId="8" applyFont="1" applyFill="1" applyBorder="1" applyAlignment="1">
      <alignment horizontal="center" vertical="center" textRotation="90" wrapText="1"/>
    </xf>
    <xf numFmtId="0" fontId="112" fillId="0" borderId="26" xfId="8" applyFont="1" applyFill="1" applyBorder="1" applyAlignment="1">
      <alignment horizontal="center" vertical="center" textRotation="90" wrapText="1"/>
    </xf>
    <xf numFmtId="0" fontId="112" fillId="0" borderId="16" xfId="8" applyFont="1" applyFill="1" applyBorder="1" applyAlignment="1">
      <alignment horizontal="center" vertical="center" textRotation="90" wrapText="1"/>
    </xf>
    <xf numFmtId="0" fontId="26" fillId="0" borderId="13" xfId="8" applyFont="1" applyFill="1" applyBorder="1" applyAlignment="1">
      <alignment horizontal="center"/>
    </xf>
    <xf numFmtId="0" fontId="26" fillId="0" borderId="14" xfId="8" applyFont="1" applyFill="1" applyBorder="1" applyAlignment="1">
      <alignment horizontal="center"/>
    </xf>
    <xf numFmtId="0" fontId="26" fillId="0" borderId="15" xfId="8" applyFont="1" applyFill="1" applyBorder="1" applyAlignment="1">
      <alignment horizontal="center"/>
    </xf>
    <xf numFmtId="0" fontId="22" fillId="0" borderId="155" xfId="64" applyFont="1" applyBorder="1" applyAlignment="1">
      <alignment horizontal="center" vertical="center"/>
    </xf>
    <xf numFmtId="0" fontId="22" fillId="0" borderId="156" xfId="64" applyFont="1" applyBorder="1" applyAlignment="1">
      <alignment horizontal="center" vertical="center"/>
    </xf>
    <xf numFmtId="0" fontId="22" fillId="0" borderId="10" xfId="64" applyFont="1" applyBorder="1" applyAlignment="1">
      <alignment horizontal="center" vertical="center"/>
    </xf>
    <xf numFmtId="0" fontId="22" fillId="0" borderId="55" xfId="64" applyFont="1" applyBorder="1" applyAlignment="1">
      <alignment horizontal="center" vertical="center"/>
    </xf>
    <xf numFmtId="0" fontId="22" fillId="0" borderId="10" xfId="64" applyFont="1" applyBorder="1" applyAlignment="1">
      <alignment horizontal="left" vertical="center"/>
    </xf>
    <xf numFmtId="0" fontId="19" fillId="0" borderId="21" xfId="48" applyFont="1" applyBorder="1" applyAlignment="1">
      <alignment horizontal="center" vertical="center"/>
    </xf>
    <xf numFmtId="0" fontId="26" fillId="0" borderId="24" xfId="48" applyFont="1" applyBorder="1" applyAlignment="1">
      <alignment horizontal="center" vertical="center"/>
    </xf>
    <xf numFmtId="0" fontId="26" fillId="0" borderId="48" xfId="48" applyFont="1" applyBorder="1" applyAlignment="1">
      <alignment horizontal="center" vertical="center"/>
    </xf>
    <xf numFmtId="0" fontId="26" fillId="0" borderId="4" xfId="48" applyFont="1" applyBorder="1" applyAlignment="1">
      <alignment horizontal="center" vertical="center"/>
    </xf>
    <xf numFmtId="0" fontId="19" fillId="0" borderId="58" xfId="48" applyFont="1" applyBorder="1" applyAlignment="1">
      <alignment horizontal="center" vertical="center"/>
    </xf>
    <xf numFmtId="0" fontId="19" fillId="0" borderId="70" xfId="48" applyFont="1" applyBorder="1" applyAlignment="1">
      <alignment horizontal="center" vertical="center"/>
    </xf>
    <xf numFmtId="0" fontId="19" fillId="0" borderId="32" xfId="48" applyFont="1" applyBorder="1" applyAlignment="1">
      <alignment horizontal="center" vertical="center" wrapText="1"/>
    </xf>
    <xf numFmtId="0" fontId="19" fillId="0" borderId="51" xfId="48" applyFont="1" applyBorder="1" applyAlignment="1">
      <alignment horizontal="center" vertical="center" wrapText="1"/>
    </xf>
    <xf numFmtId="0" fontId="19" fillId="0" borderId="101" xfId="48" applyFont="1" applyBorder="1" applyAlignment="1">
      <alignment horizontal="center" vertical="center"/>
    </xf>
    <xf numFmtId="0" fontId="19" fillId="0" borderId="10" xfId="48" applyFont="1" applyBorder="1" applyAlignment="1">
      <alignment horizontal="center" vertical="center"/>
    </xf>
    <xf numFmtId="0" fontId="19" fillId="0" borderId="95" xfId="48" applyFont="1" applyBorder="1" applyAlignment="1">
      <alignment horizontal="center" vertical="center"/>
    </xf>
    <xf numFmtId="0" fontId="19" fillId="0" borderId="8" xfId="151" applyFont="1" applyBorder="1" applyAlignment="1">
      <alignment horizontal="center"/>
    </xf>
    <xf numFmtId="0" fontId="19" fillId="0" borderId="56" xfId="151" applyFont="1" applyBorder="1" applyAlignment="1">
      <alignment horizontal="center"/>
    </xf>
    <xf numFmtId="0" fontId="17" fillId="0" borderId="6" xfId="151" applyFont="1" applyBorder="1" applyAlignment="1">
      <alignment horizontal="center"/>
    </xf>
    <xf numFmtId="0" fontId="17" fillId="0" borderId="41" xfId="151" applyFont="1" applyBorder="1" applyAlignment="1">
      <alignment horizontal="center"/>
    </xf>
    <xf numFmtId="0" fontId="22" fillId="0" borderId="12" xfId="64" applyFont="1" applyBorder="1" applyAlignment="1">
      <alignment horizontal="center" vertical="center"/>
    </xf>
    <xf numFmtId="0" fontId="22" fillId="0" borderId="26" xfId="64" applyFont="1" applyBorder="1" applyAlignment="1">
      <alignment horizontal="center" vertical="center"/>
    </xf>
    <xf numFmtId="0" fontId="22" fillId="0" borderId="16" xfId="64" applyFont="1" applyBorder="1" applyAlignment="1">
      <alignment horizontal="center" vertical="center"/>
    </xf>
    <xf numFmtId="0" fontId="22" fillId="0" borderId="21" xfId="509" quotePrefix="1" applyFont="1" applyBorder="1" applyAlignment="1">
      <alignment horizontal="center" vertical="center"/>
    </xf>
    <xf numFmtId="0" fontId="22" fillId="0" borderId="24" xfId="509" quotePrefix="1" applyFont="1" applyBorder="1" applyAlignment="1">
      <alignment horizontal="center" vertical="center"/>
    </xf>
    <xf numFmtId="0" fontId="22" fillId="0" borderId="23" xfId="509" quotePrefix="1" applyFont="1" applyBorder="1" applyAlignment="1">
      <alignment horizontal="center" vertical="center"/>
    </xf>
    <xf numFmtId="0" fontId="22" fillId="0" borderId="17" xfId="509" quotePrefix="1" applyFont="1" applyBorder="1" applyAlignment="1">
      <alignment horizontal="center" vertical="center"/>
    </xf>
    <xf numFmtId="0" fontId="22" fillId="0" borderId="20" xfId="509" quotePrefix="1" applyFont="1" applyBorder="1" applyAlignment="1">
      <alignment horizontal="center" vertical="center"/>
    </xf>
    <xf numFmtId="0" fontId="22" fillId="0" borderId="19" xfId="509" quotePrefix="1" applyFont="1" applyBorder="1" applyAlignment="1">
      <alignment horizontal="center" vertical="center"/>
    </xf>
    <xf numFmtId="0" fontId="24" fillId="0" borderId="24" xfId="509" applyFont="1" applyBorder="1" applyAlignment="1">
      <alignment horizontal="left" vertical="center"/>
    </xf>
    <xf numFmtId="0" fontId="22" fillId="0" borderId="24" xfId="509" applyFont="1" applyBorder="1" applyAlignment="1">
      <alignment horizontal="center" vertical="center"/>
    </xf>
    <xf numFmtId="0" fontId="22" fillId="0" borderId="23" xfId="509" applyFont="1" applyBorder="1" applyAlignment="1">
      <alignment horizontal="center" vertical="center"/>
    </xf>
    <xf numFmtId="0" fontId="22" fillId="0" borderId="0" xfId="509" applyFont="1" applyAlignment="1">
      <alignment horizontal="center" vertical="center"/>
    </xf>
    <xf numFmtId="0" fontId="22" fillId="0" borderId="28" xfId="509" applyFont="1" applyBorder="1" applyAlignment="1">
      <alignment horizontal="center" vertical="center"/>
    </xf>
    <xf numFmtId="0" fontId="22" fillId="0" borderId="20" xfId="509" applyFont="1" applyBorder="1" applyAlignment="1">
      <alignment horizontal="center" vertical="center"/>
    </xf>
    <xf numFmtId="0" fontId="22" fillId="0" borderId="19" xfId="509" applyFont="1" applyBorder="1" applyAlignment="1">
      <alignment horizontal="center" vertical="center"/>
    </xf>
    <xf numFmtId="0" fontId="26" fillId="0" borderId="4" xfId="64" applyFont="1" applyBorder="1" applyAlignment="1">
      <alignment horizontal="right" vertical="center"/>
    </xf>
    <xf numFmtId="0" fontId="35" fillId="0" borderId="1" xfId="64" applyFont="1" applyBorder="1" applyAlignment="1">
      <alignment horizontal="center" vertical="center"/>
    </xf>
    <xf numFmtId="0" fontId="35" fillId="0" borderId="3" xfId="64" applyFont="1" applyBorder="1" applyAlignment="1">
      <alignment horizontal="center" vertical="center"/>
    </xf>
    <xf numFmtId="0" fontId="35" fillId="0" borderId="100" xfId="64" applyFont="1" applyBorder="1" applyAlignment="1">
      <alignment horizontal="center" vertical="center"/>
    </xf>
    <xf numFmtId="0" fontId="35" fillId="0" borderId="51" xfId="64" applyFont="1" applyBorder="1" applyAlignment="1">
      <alignment horizontal="center" vertical="center"/>
    </xf>
    <xf numFmtId="0" fontId="35" fillId="0" borderId="155" xfId="64" applyFont="1" applyBorder="1" applyAlignment="1">
      <alignment horizontal="center" vertical="center"/>
    </xf>
    <xf numFmtId="0" fontId="35" fillId="0" borderId="156" xfId="64" applyFont="1" applyBorder="1" applyAlignment="1">
      <alignment horizontal="center" vertical="center"/>
    </xf>
    <xf numFmtId="0" fontId="35" fillId="0" borderId="65" xfId="64" applyFont="1" applyBorder="1" applyAlignment="1">
      <alignment horizontal="center" vertical="center"/>
    </xf>
    <xf numFmtId="0" fontId="35" fillId="0" borderId="50" xfId="64" applyFont="1" applyBorder="1" applyAlignment="1">
      <alignment horizontal="center" vertical="center"/>
    </xf>
    <xf numFmtId="0" fontId="35" fillId="0" borderId="10" xfId="64" applyFont="1" applyBorder="1" applyAlignment="1">
      <alignment horizontal="center" vertical="center"/>
    </xf>
    <xf numFmtId="0" fontId="35" fillId="0" borderId="55" xfId="64" applyFont="1" applyBorder="1" applyAlignment="1">
      <alignment horizontal="center" vertical="center"/>
    </xf>
    <xf numFmtId="0" fontId="35" fillId="0" borderId="12" xfId="511" applyFont="1" applyBorder="1" applyAlignment="1">
      <alignment horizontal="center" vertical="center"/>
    </xf>
    <xf numFmtId="0" fontId="35" fillId="0" borderId="16" xfId="511" applyFont="1" applyBorder="1" applyAlignment="1">
      <alignment horizontal="center" vertical="center"/>
    </xf>
    <xf numFmtId="0" fontId="35" fillId="0" borderId="13" xfId="511" quotePrefix="1" applyFont="1" applyBorder="1" applyAlignment="1">
      <alignment horizontal="center"/>
    </xf>
    <xf numFmtId="0" fontId="35" fillId="0" borderId="14" xfId="511" quotePrefix="1" applyFont="1" applyBorder="1" applyAlignment="1">
      <alignment horizontal="center"/>
    </xf>
    <xf numFmtId="0" fontId="35" fillId="0" borderId="62" xfId="511" quotePrefix="1" applyFont="1" applyBorder="1" applyAlignment="1">
      <alignment horizontal="center"/>
    </xf>
    <xf numFmtId="0" fontId="35" fillId="0" borderId="21" xfId="511" applyFont="1" applyBorder="1" applyAlignment="1">
      <alignment horizontal="center" vertical="center"/>
    </xf>
    <xf numFmtId="0" fontId="35" fillId="0" borderId="24" xfId="511" applyFont="1" applyBorder="1" applyAlignment="1">
      <alignment horizontal="center" vertical="center"/>
    </xf>
    <xf numFmtId="0" fontId="35" fillId="0" borderId="23" xfId="511" applyFont="1" applyBorder="1" applyAlignment="1">
      <alignment horizontal="center" vertical="center"/>
    </xf>
    <xf numFmtId="0" fontId="35" fillId="0" borderId="17" xfId="511" applyFont="1" applyBorder="1" applyAlignment="1">
      <alignment horizontal="center" vertical="center"/>
    </xf>
    <xf numFmtId="0" fontId="35" fillId="0" borderId="20" xfId="511" applyFont="1" applyBorder="1" applyAlignment="1">
      <alignment horizontal="center" vertical="center"/>
    </xf>
    <xf numFmtId="0" fontId="35" fillId="0" borderId="19" xfId="511" applyFont="1" applyBorder="1" applyAlignment="1">
      <alignment horizontal="center" vertical="center"/>
    </xf>
    <xf numFmtId="0" fontId="142" fillId="0" borderId="27" xfId="57" applyFont="1" applyBorder="1" applyAlignment="1">
      <alignment horizontal="left"/>
    </xf>
    <xf numFmtId="0" fontId="142" fillId="0" borderId="0" xfId="57" applyFont="1" applyBorder="1" applyAlignment="1">
      <alignment horizontal="left"/>
    </xf>
    <xf numFmtId="0" fontId="40" fillId="0" borderId="0" xfId="6" applyFill="1" applyAlignment="1">
      <alignment horizontal="left"/>
    </xf>
    <xf numFmtId="0" fontId="142" fillId="0" borderId="96" xfId="57" applyFont="1" applyBorder="1" applyAlignment="1">
      <alignment horizontal="center" vertical="center"/>
    </xf>
    <xf numFmtId="0" fontId="142" fillId="0" borderId="61" xfId="57" applyFont="1" applyBorder="1" applyAlignment="1">
      <alignment horizontal="center" vertical="center"/>
    </xf>
    <xf numFmtId="0" fontId="155" fillId="0" borderId="66" xfId="57" applyFont="1" applyBorder="1" applyAlignment="1">
      <alignment vertical="center"/>
    </xf>
    <xf numFmtId="0" fontId="155" fillId="0" borderId="99" xfId="57" applyFont="1" applyBorder="1" applyAlignment="1">
      <alignment vertical="center"/>
    </xf>
    <xf numFmtId="0" fontId="142" fillId="0" borderId="12" xfId="57" applyFont="1" applyBorder="1" applyAlignment="1">
      <alignment horizontal="center" vertical="center"/>
    </xf>
    <xf numFmtId="0" fontId="142" fillId="0" borderId="16" xfId="57" applyFont="1" applyBorder="1" applyAlignment="1">
      <alignment horizontal="center" vertical="center"/>
    </xf>
    <xf numFmtId="0" fontId="142" fillId="0" borderId="12" xfId="164" applyFont="1" applyBorder="1" applyAlignment="1">
      <alignment horizontal="center" vertical="center"/>
    </xf>
    <xf numFmtId="0" fontId="142" fillId="0" borderId="16" xfId="164" applyFont="1" applyBorder="1" applyAlignment="1">
      <alignment horizontal="center" vertical="center"/>
    </xf>
    <xf numFmtId="0" fontId="22" fillId="0" borderId="58" xfId="164" applyFont="1" applyBorder="1" applyAlignment="1">
      <alignment horizontal="center" vertical="center"/>
    </xf>
    <xf numFmtId="0" fontId="22" fillId="0" borderId="59" xfId="164" applyFont="1" applyBorder="1" applyAlignment="1">
      <alignment horizontal="center" vertical="center"/>
    </xf>
    <xf numFmtId="0" fontId="22" fillId="0" borderId="60" xfId="164" applyFont="1" applyBorder="1" applyAlignment="1">
      <alignment horizontal="center" vertical="center"/>
    </xf>
    <xf numFmtId="0" fontId="25" fillId="0" borderId="0" xfId="510" applyFont="1" applyAlignment="1">
      <alignment horizontal="center" wrapText="1"/>
    </xf>
    <xf numFmtId="0" fontId="35" fillId="0" borderId="24" xfId="512" applyFont="1" applyBorder="1" applyAlignment="1">
      <alignment horizontal="left" vertical="center"/>
    </xf>
    <xf numFmtId="0" fontId="35" fillId="0" borderId="23" xfId="512" applyFont="1" applyBorder="1" applyAlignment="1">
      <alignment horizontal="left" vertical="center"/>
    </xf>
    <xf numFmtId="0" fontId="35" fillId="0" borderId="20" xfId="512" applyFont="1" applyBorder="1" applyAlignment="1">
      <alignment horizontal="left" vertical="center"/>
    </xf>
    <xf numFmtId="0" fontId="35" fillId="0" borderId="19" xfId="512" applyFont="1" applyBorder="1" applyAlignment="1">
      <alignment horizontal="left" vertical="center"/>
    </xf>
    <xf numFmtId="0" fontId="22" fillId="0" borderId="12" xfId="508" applyFont="1" applyBorder="1" applyAlignment="1">
      <alignment horizontal="center" vertical="center"/>
    </xf>
    <xf numFmtId="0" fontId="22" fillId="0" borderId="16" xfId="508" applyFont="1" applyBorder="1" applyAlignment="1">
      <alignment horizontal="center" vertical="center"/>
    </xf>
    <xf numFmtId="0" fontId="22" fillId="0" borderId="23" xfId="508" applyFont="1" applyBorder="1" applyAlignment="1">
      <alignment horizontal="center" vertical="center"/>
    </xf>
    <xf numFmtId="0" fontId="22" fillId="0" borderId="19" xfId="508" quotePrefix="1" applyFont="1" applyBorder="1" applyAlignment="1">
      <alignment horizontal="center" vertical="center"/>
    </xf>
    <xf numFmtId="0" fontId="35" fillId="0" borderId="13" xfId="512" quotePrefix="1" applyFont="1" applyBorder="1" applyAlignment="1">
      <alignment horizontal="center" vertical="center"/>
    </xf>
    <xf numFmtId="0" fontId="26" fillId="0" borderId="14" xfId="64" applyFont="1" applyBorder="1" applyAlignment="1">
      <alignment horizontal="center" vertical="center"/>
    </xf>
    <xf numFmtId="0" fontId="26" fillId="0" borderId="15" xfId="64" applyFont="1" applyBorder="1" applyAlignment="1">
      <alignment horizontal="center" vertical="center"/>
    </xf>
    <xf numFmtId="0" fontId="22" fillId="0" borderId="12" xfId="513" applyFont="1" applyBorder="1" applyAlignment="1">
      <alignment horizontal="center" vertical="center"/>
    </xf>
    <xf numFmtId="0" fontId="26" fillId="0" borderId="16" xfId="64" applyFont="1" applyBorder="1" applyAlignment="1">
      <alignment horizontal="center" vertical="center"/>
    </xf>
    <xf numFmtId="0" fontId="22" fillId="0" borderId="21" xfId="513" quotePrefix="1" applyFont="1" applyBorder="1" applyAlignment="1">
      <alignment horizontal="center"/>
    </xf>
    <xf numFmtId="0" fontId="22" fillId="0" borderId="24" xfId="513" quotePrefix="1" applyFont="1" applyBorder="1" applyAlignment="1">
      <alignment horizontal="center"/>
    </xf>
    <xf numFmtId="0" fontId="22" fillId="0" borderId="40" xfId="513" quotePrefix="1" applyFont="1" applyBorder="1" applyAlignment="1">
      <alignment horizontal="center"/>
    </xf>
    <xf numFmtId="0" fontId="22" fillId="0" borderId="24" xfId="513" applyFont="1" applyBorder="1" applyAlignment="1">
      <alignment horizontal="left" vertical="center"/>
    </xf>
    <xf numFmtId="0" fontId="22" fillId="0" borderId="23" xfId="513" applyFont="1" applyBorder="1" applyAlignment="1">
      <alignment horizontal="left" vertical="center"/>
    </xf>
    <xf numFmtId="0" fontId="22" fillId="0" borderId="20" xfId="513" applyFont="1" applyBorder="1" applyAlignment="1">
      <alignment horizontal="left" vertical="center"/>
    </xf>
    <xf numFmtId="0" fontId="22" fillId="0" borderId="19" xfId="513" applyFont="1" applyBorder="1" applyAlignment="1">
      <alignment horizontal="left" vertical="center"/>
    </xf>
    <xf numFmtId="0" fontId="25" fillId="0" borderId="0" xfId="513" applyFont="1" applyAlignment="1">
      <alignment wrapText="1"/>
    </xf>
    <xf numFmtId="0" fontId="25" fillId="0" borderId="28" xfId="64" applyFont="1" applyBorder="1" applyAlignment="1">
      <alignment wrapText="1"/>
    </xf>
    <xf numFmtId="0" fontId="26" fillId="0" borderId="23" xfId="64" applyFont="1" applyBorder="1" applyAlignment="1">
      <alignment horizontal="left" vertical="center"/>
    </xf>
    <xf numFmtId="0" fontId="26" fillId="0" borderId="20" xfId="64" applyFont="1" applyBorder="1" applyAlignment="1">
      <alignment horizontal="left" vertical="center"/>
    </xf>
    <xf numFmtId="0" fontId="26" fillId="0" borderId="19" xfId="64" applyFont="1" applyBorder="1" applyAlignment="1">
      <alignment horizontal="left" vertical="center"/>
    </xf>
    <xf numFmtId="0" fontId="22" fillId="0" borderId="96" xfId="513" quotePrefix="1" applyFont="1" applyBorder="1" applyAlignment="1">
      <alignment horizontal="center"/>
    </xf>
    <xf numFmtId="0" fontId="22" fillId="0" borderId="97" xfId="513" quotePrefix="1" applyFont="1" applyBorder="1" applyAlignment="1">
      <alignment horizontal="center"/>
    </xf>
    <xf numFmtId="0" fontId="108" fillId="0" borderId="27" xfId="513" applyFont="1" applyBorder="1" applyAlignment="1">
      <alignment horizontal="left" wrapText="1"/>
    </xf>
    <xf numFmtId="0" fontId="108" fillId="0" borderId="0" xfId="513" applyFont="1" applyAlignment="1">
      <alignment horizontal="left" wrapText="1"/>
    </xf>
    <xf numFmtId="0" fontId="108" fillId="0" borderId="28" xfId="513" applyFont="1" applyBorder="1" applyAlignment="1">
      <alignment horizontal="left" wrapText="1"/>
    </xf>
    <xf numFmtId="0" fontId="25" fillId="0" borderId="0" xfId="513" applyFont="1" applyAlignment="1">
      <alignment horizontal="left" wrapText="1"/>
    </xf>
    <xf numFmtId="0" fontId="25" fillId="0" borderId="28" xfId="513" applyFont="1" applyBorder="1" applyAlignment="1">
      <alignment horizontal="left" wrapText="1"/>
    </xf>
    <xf numFmtId="0" fontId="25" fillId="0" borderId="28" xfId="513" applyFont="1" applyBorder="1" applyAlignment="1">
      <alignment wrapText="1"/>
    </xf>
    <xf numFmtId="0" fontId="26" fillId="0" borderId="0" xfId="514" quotePrefix="1" applyFont="1" applyAlignment="1">
      <alignment horizontal="right"/>
    </xf>
    <xf numFmtId="0" fontId="35" fillId="0" borderId="24" xfId="514" applyFont="1" applyBorder="1" applyAlignment="1">
      <alignment horizontal="left" vertical="center"/>
    </xf>
    <xf numFmtId="0" fontId="35" fillId="0" borderId="23" xfId="514" applyFont="1" applyBorder="1" applyAlignment="1">
      <alignment horizontal="left" vertical="center"/>
    </xf>
    <xf numFmtId="0" fontId="35" fillId="0" borderId="20" xfId="514" applyFont="1" applyBorder="1" applyAlignment="1">
      <alignment horizontal="left" vertical="center"/>
    </xf>
    <xf numFmtId="0" fontId="35" fillId="0" borderId="19" xfId="514" applyFont="1" applyBorder="1" applyAlignment="1">
      <alignment horizontal="left" vertical="center"/>
    </xf>
    <xf numFmtId="0" fontId="35" fillId="0" borderId="12" xfId="64" applyFont="1" applyBorder="1" applyAlignment="1">
      <alignment horizontal="center" vertical="center"/>
    </xf>
    <xf numFmtId="0" fontId="35" fillId="0" borderId="16" xfId="64" applyFont="1" applyBorder="1" applyAlignment="1">
      <alignment horizontal="center" vertical="center"/>
    </xf>
    <xf numFmtId="0" fontId="35" fillId="0" borderId="13" xfId="514" quotePrefix="1" applyFont="1" applyBorder="1" applyAlignment="1">
      <alignment horizontal="center"/>
    </xf>
    <xf numFmtId="0" fontId="35" fillId="0" borderId="14" xfId="514" quotePrefix="1" applyFont="1" applyBorder="1" applyAlignment="1">
      <alignment horizontal="center"/>
    </xf>
    <xf numFmtId="0" fontId="35" fillId="0" borderId="15" xfId="514" quotePrefix="1" applyFont="1" applyBorder="1" applyAlignment="1">
      <alignment horizontal="center"/>
    </xf>
    <xf numFmtId="0" fontId="35" fillId="0" borderId="20" xfId="514" applyFont="1" applyBorder="1" applyAlignment="1">
      <alignment horizontal="center"/>
    </xf>
    <xf numFmtId="0" fontId="35" fillId="0" borderId="19" xfId="514" applyFont="1" applyBorder="1" applyAlignment="1">
      <alignment horizontal="center"/>
    </xf>
    <xf numFmtId="0" fontId="26" fillId="0" borderId="0" xfId="514" applyFont="1" applyAlignment="1">
      <alignment horizontal="left" wrapText="1"/>
    </xf>
    <xf numFmtId="0" fontId="26" fillId="0" borderId="28" xfId="514" applyFont="1" applyBorder="1" applyAlignment="1">
      <alignment horizontal="left" wrapText="1"/>
    </xf>
    <xf numFmtId="0" fontId="26" fillId="0" borderId="0" xfId="64" applyFont="1" applyAlignment="1">
      <alignment horizontal="right"/>
    </xf>
    <xf numFmtId="0" fontId="26" fillId="0" borderId="20" xfId="64" applyFont="1" applyBorder="1" applyAlignment="1">
      <alignment horizontal="right"/>
    </xf>
    <xf numFmtId="0" fontId="35" fillId="0" borderId="21" xfId="514" applyFont="1" applyBorder="1" applyAlignment="1">
      <alignment horizontal="center"/>
    </xf>
    <xf numFmtId="0" fontId="35" fillId="0" borderId="24" xfId="514" applyFont="1" applyBorder="1" applyAlignment="1">
      <alignment horizontal="center"/>
    </xf>
    <xf numFmtId="0" fontId="35" fillId="0" borderId="23" xfId="514" applyFont="1" applyBorder="1" applyAlignment="1">
      <alignment horizontal="center"/>
    </xf>
    <xf numFmtId="0" fontId="35" fillId="0" borderId="12" xfId="514" applyFont="1" applyBorder="1" applyAlignment="1">
      <alignment horizontal="left" vertical="center"/>
    </xf>
    <xf numFmtId="0" fontId="35" fillId="0" borderId="16" xfId="514" applyFont="1" applyBorder="1" applyAlignment="1">
      <alignment horizontal="left" vertical="center"/>
    </xf>
    <xf numFmtId="0" fontId="26" fillId="0" borderId="24" xfId="514" applyFont="1" applyBorder="1" applyAlignment="1">
      <alignment horizontal="left"/>
    </xf>
    <xf numFmtId="0" fontId="25" fillId="0" borderId="0" xfId="515" quotePrefix="1" applyFont="1" applyAlignment="1">
      <alignment horizontal="center"/>
    </xf>
    <xf numFmtId="0" fontId="35" fillId="0" borderId="24" xfId="515" applyFont="1" applyBorder="1" applyAlignment="1">
      <alignment horizontal="left" vertical="center"/>
    </xf>
    <xf numFmtId="0" fontId="35" fillId="0" borderId="23" xfId="515" applyFont="1" applyBorder="1" applyAlignment="1">
      <alignment horizontal="left" vertical="center"/>
    </xf>
    <xf numFmtId="0" fontId="35" fillId="0" borderId="20" xfId="515" applyFont="1" applyBorder="1" applyAlignment="1">
      <alignment horizontal="left" vertical="center"/>
    </xf>
    <xf numFmtId="0" fontId="35" fillId="0" borderId="19" xfId="515" applyFont="1" applyBorder="1" applyAlignment="1">
      <alignment horizontal="left" vertical="center"/>
    </xf>
    <xf numFmtId="3" fontId="108" fillId="0" borderId="12" xfId="515" quotePrefix="1" applyNumberFormat="1" applyFont="1" applyBorder="1" applyAlignment="1">
      <alignment horizontal="center" vertical="center"/>
    </xf>
    <xf numFmtId="3" fontId="108" fillId="0" borderId="16" xfId="515" quotePrefix="1" applyNumberFormat="1" applyFont="1" applyBorder="1" applyAlignment="1">
      <alignment horizontal="center" vertical="center"/>
    </xf>
    <xf numFmtId="0" fontId="108" fillId="0" borderId="96" xfId="515" quotePrefix="1" applyFont="1" applyBorder="1" applyAlignment="1">
      <alignment horizontal="center"/>
    </xf>
    <xf numFmtId="0" fontId="108" fillId="0" borderId="97" xfId="515" quotePrefix="1" applyFont="1" applyBorder="1" applyAlignment="1">
      <alignment horizontal="center"/>
    </xf>
    <xf numFmtId="3" fontId="25" fillId="0" borderId="0" xfId="515" quotePrefix="1" applyNumberFormat="1" applyFont="1" applyAlignment="1">
      <alignment horizontal="right"/>
    </xf>
    <xf numFmtId="3" fontId="25" fillId="0" borderId="0" xfId="64" applyNumberFormat="1" applyFont="1" applyAlignment="1">
      <alignment horizontal="right"/>
    </xf>
    <xf numFmtId="0" fontId="112" fillId="0" borderId="24" xfId="515" applyFont="1" applyBorder="1" applyAlignment="1">
      <alignment horizontal="left" vertical="center"/>
    </xf>
    <xf numFmtId="0" fontId="112" fillId="0" borderId="23" xfId="515" applyFont="1" applyBorder="1" applyAlignment="1">
      <alignment horizontal="left" vertical="center"/>
    </xf>
    <xf numFmtId="0" fontId="112" fillId="0" borderId="20" xfId="515" applyFont="1" applyBorder="1" applyAlignment="1">
      <alignment horizontal="left" vertical="center"/>
    </xf>
    <xf numFmtId="0" fontId="112" fillId="0" borderId="19" xfId="515" applyFont="1" applyBorder="1" applyAlignment="1">
      <alignment horizontal="left" vertical="center"/>
    </xf>
    <xf numFmtId="0" fontId="35" fillId="0" borderId="1" xfId="38" applyFont="1" applyFill="1" applyBorder="1" applyAlignment="1">
      <alignment horizontal="center" vertical="center"/>
    </xf>
    <xf numFmtId="0" fontId="26" fillId="0" borderId="0" xfId="38" applyFont="1" applyFill="1" applyAlignment="1">
      <alignment horizontal="left" vertical="center" wrapText="1"/>
    </xf>
    <xf numFmtId="0" fontId="26" fillId="0" borderId="0" xfId="38" applyFont="1" applyFill="1" applyBorder="1" applyAlignment="1">
      <alignment horizontal="left" vertical="center" wrapText="1"/>
    </xf>
    <xf numFmtId="0" fontId="35" fillId="0" borderId="3" xfId="38" applyFont="1" applyFill="1" applyBorder="1" applyAlignment="1">
      <alignment horizontal="center" vertical="center"/>
    </xf>
    <xf numFmtId="0" fontId="142" fillId="3" borderId="2" xfId="59" applyFont="1" applyFill="1" applyBorder="1" applyAlignment="1">
      <alignment horizontal="center" vertical="center"/>
    </xf>
    <xf numFmtId="0" fontId="142" fillId="3" borderId="0" xfId="59" applyFont="1" applyFill="1" applyBorder="1" applyAlignment="1">
      <alignment vertical="center"/>
    </xf>
    <xf numFmtId="0" fontId="25" fillId="0" borderId="0" xfId="10" applyFont="1" applyFill="1" applyAlignment="1">
      <alignment horizontal="left" vertical="center" wrapText="1"/>
    </xf>
    <xf numFmtId="0" fontId="158" fillId="3" borderId="0" xfId="59" applyFont="1" applyFill="1" applyBorder="1" applyAlignment="1">
      <alignment horizontal="center" vertical="center"/>
    </xf>
    <xf numFmtId="17" fontId="142" fillId="3" borderId="9" xfId="59" quotePrefix="1" applyNumberFormat="1" applyFont="1" applyFill="1" applyBorder="1" applyAlignment="1">
      <alignment horizontal="center" vertical="center"/>
    </xf>
    <xf numFmtId="17" fontId="142" fillId="3" borderId="10" xfId="59" quotePrefix="1" applyNumberFormat="1" applyFont="1" applyFill="1" applyBorder="1" applyAlignment="1">
      <alignment horizontal="center" vertical="center"/>
    </xf>
    <xf numFmtId="17" fontId="142" fillId="3" borderId="55" xfId="59" quotePrefix="1" applyNumberFormat="1" applyFont="1" applyFill="1" applyBorder="1" applyAlignment="1">
      <alignment horizontal="center" vertical="center"/>
    </xf>
    <xf numFmtId="17" fontId="142" fillId="3" borderId="11" xfId="59" quotePrefix="1" applyNumberFormat="1" applyFont="1" applyFill="1" applyBorder="1" applyAlignment="1">
      <alignment horizontal="center" vertical="center"/>
    </xf>
    <xf numFmtId="0" fontId="142" fillId="3" borderId="11" xfId="59" applyFont="1" applyFill="1" applyBorder="1" applyAlignment="1">
      <alignment horizontal="center" vertical="center"/>
    </xf>
    <xf numFmtId="0" fontId="142" fillId="3" borderId="1" xfId="59" applyFont="1" applyFill="1" applyBorder="1" applyAlignment="1">
      <alignment horizontal="center" vertical="center"/>
    </xf>
    <xf numFmtId="0" fontId="142" fillId="3" borderId="5" xfId="59" applyFont="1" applyFill="1" applyBorder="1" applyAlignment="1">
      <alignment horizontal="center" vertical="center"/>
    </xf>
    <xf numFmtId="0" fontId="142" fillId="3" borderId="5" xfId="59" applyFont="1" applyFill="1" applyBorder="1" applyAlignment="1">
      <alignment vertical="center"/>
    </xf>
    <xf numFmtId="0" fontId="37" fillId="0" borderId="0" xfId="519" applyFont="1" applyFill="1" applyAlignment="1">
      <alignment horizontal="left" vertical="center" wrapText="1"/>
    </xf>
    <xf numFmtId="0" fontId="35" fillId="0" borderId="0" xfId="10" applyFont="1" applyFill="1" applyBorder="1" applyAlignment="1">
      <alignment horizontal="left" wrapText="1"/>
    </xf>
    <xf numFmtId="0" fontId="142" fillId="0" borderId="0" xfId="38" applyFont="1" applyFill="1" applyBorder="1" applyAlignment="1">
      <alignment horizontal="left" wrapText="1"/>
    </xf>
    <xf numFmtId="0" fontId="105" fillId="0" borderId="0" xfId="38" applyFont="1" applyFill="1" applyAlignment="1">
      <alignment horizontal="left" vertical="top" wrapText="1"/>
    </xf>
    <xf numFmtId="0" fontId="108" fillId="0" borderId="4" xfId="38" applyFont="1" applyFill="1" applyBorder="1" applyAlignment="1">
      <alignment wrapText="1"/>
    </xf>
    <xf numFmtId="0" fontId="112" fillId="0" borderId="4" xfId="520" applyFont="1" applyFill="1" applyBorder="1" applyAlignment="1">
      <alignment wrapText="1"/>
    </xf>
    <xf numFmtId="0" fontId="105" fillId="0" borderId="0" xfId="520" applyFont="1" applyFill="1" applyAlignment="1">
      <alignment horizontal="left" vertical="top" wrapText="1"/>
    </xf>
    <xf numFmtId="0" fontId="22" fillId="0" borderId="0" xfId="521" quotePrefix="1" applyFont="1" applyAlignment="1">
      <alignment horizontal="left" vertical="center" wrapText="1"/>
    </xf>
    <xf numFmtId="0" fontId="22" fillId="0" borderId="0" xfId="521" quotePrefix="1" applyFont="1" applyAlignment="1">
      <alignment horizontal="left" vertical="center"/>
    </xf>
    <xf numFmtId="0" fontId="26" fillId="0" borderId="41" xfId="521" applyFont="1" applyBorder="1" applyAlignment="1">
      <alignment horizontal="center"/>
    </xf>
    <xf numFmtId="0" fontId="26" fillId="0" borderId="5" xfId="521" applyFont="1" applyBorder="1" applyAlignment="1">
      <alignment horizontal="left" wrapText="1"/>
    </xf>
    <xf numFmtId="188" fontId="170" fillId="0" borderId="5" xfId="521" applyNumberFormat="1" applyFont="1" applyBorder="1" applyAlignment="1"/>
    <xf numFmtId="0" fontId="26" fillId="0" borderId="5" xfId="290" applyBorder="1" applyAlignment="1"/>
    <xf numFmtId="0" fontId="22" fillId="0" borderId="0" xfId="10" applyFont="1" applyAlignment="1">
      <alignment horizontal="left" wrapText="1"/>
    </xf>
    <xf numFmtId="0" fontId="120" fillId="0" borderId="0" xfId="572" applyFont="1" applyBorder="1" applyAlignment="1">
      <alignment horizontal="left" vertical="top" wrapText="1"/>
    </xf>
    <xf numFmtId="0" fontId="174" fillId="0" borderId="0" xfId="572" applyFont="1" applyBorder="1" applyAlignment="1">
      <alignment horizontal="left" vertical="top" wrapText="1"/>
    </xf>
    <xf numFmtId="0" fontId="120" fillId="0" borderId="0" xfId="572" applyFont="1" applyBorder="1" applyAlignment="1">
      <alignment horizontal="left" wrapText="1"/>
    </xf>
    <xf numFmtId="0" fontId="174" fillId="0" borderId="0" xfId="572" applyFont="1" applyBorder="1" applyAlignment="1">
      <alignment horizontal="left" wrapText="1"/>
    </xf>
    <xf numFmtId="0" fontId="63" fillId="0" borderId="0" xfId="574" applyFont="1" applyAlignment="1">
      <alignment horizontal="left" vertical="center" wrapText="1"/>
    </xf>
    <xf numFmtId="0" fontId="19" fillId="0" borderId="0" xfId="573" applyFont="1" applyAlignment="1">
      <alignment horizontal="left" vertical="center" wrapText="1"/>
    </xf>
    <xf numFmtId="0" fontId="26" fillId="0" borderId="2" xfId="38" applyFont="1" applyBorder="1" applyAlignment="1">
      <alignment horizontal="left" wrapText="1"/>
    </xf>
    <xf numFmtId="0" fontId="26" fillId="0" borderId="0" xfId="38" applyFont="1" applyBorder="1" applyAlignment="1">
      <alignment horizontal="left" wrapText="1"/>
    </xf>
    <xf numFmtId="0" fontId="19" fillId="0" borderId="0" xfId="45" applyFont="1" applyAlignment="1">
      <alignment horizontal="center" vertical="center"/>
    </xf>
    <xf numFmtId="0" fontId="28" fillId="0" borderId="0" xfId="45" applyFont="1" applyAlignment="1">
      <alignment horizontal="right" vertical="center"/>
    </xf>
    <xf numFmtId="0" fontId="26" fillId="0" borderId="0" xfId="45" applyFont="1" applyAlignment="1">
      <alignment horizontal="left" vertical="center" wrapText="1"/>
    </xf>
    <xf numFmtId="0" fontId="26" fillId="0" borderId="0" xfId="45" applyFont="1" applyAlignment="1">
      <alignment horizontal="left" wrapText="1"/>
    </xf>
    <xf numFmtId="167" fontId="26" fillId="0" borderId="26" xfId="45" applyNumberFormat="1" applyFont="1" applyBorder="1" applyAlignment="1">
      <alignment horizontal="right" vertical="center"/>
    </xf>
    <xf numFmtId="167" fontId="26" fillId="0" borderId="16" xfId="45" applyNumberFormat="1" applyFont="1" applyBorder="1" applyAlignment="1">
      <alignment horizontal="right" vertical="center"/>
    </xf>
    <xf numFmtId="202" fontId="35" fillId="0" borderId="0" xfId="45" applyNumberFormat="1" applyFont="1" applyAlignment="1">
      <alignment horizontal="left" shrinkToFit="1"/>
    </xf>
    <xf numFmtId="167" fontId="26" fillId="0" borderId="26" xfId="45" applyNumberFormat="1" applyFont="1" applyBorder="1" applyAlignment="1">
      <alignment horizontal="center" vertical="center"/>
    </xf>
    <xf numFmtId="167" fontId="26" fillId="0" borderId="16" xfId="45" applyNumberFormat="1" applyFont="1" applyBorder="1" applyAlignment="1">
      <alignment horizontal="center" vertical="center"/>
    </xf>
    <xf numFmtId="0" fontId="22" fillId="0" borderId="9" xfId="46" applyFont="1" applyBorder="1" applyAlignment="1">
      <alignment horizontal="center" vertical="center"/>
    </xf>
    <xf numFmtId="0" fontId="22" fillId="0" borderId="10" xfId="46" applyFont="1" applyBorder="1" applyAlignment="1">
      <alignment horizontal="center" vertical="center"/>
    </xf>
    <xf numFmtId="0" fontId="22" fillId="0" borderId="55" xfId="46" applyFont="1" applyBorder="1" applyAlignment="1">
      <alignment horizontal="center" vertical="center"/>
    </xf>
    <xf numFmtId="0" fontId="22" fillId="0" borderId="6" xfId="46" applyFont="1" applyBorder="1" applyAlignment="1">
      <alignment vertical="center"/>
    </xf>
    <xf numFmtId="0" fontId="22" fillId="0" borderId="0" xfId="46" applyFont="1" applyAlignment="1">
      <alignment vertical="center"/>
    </xf>
    <xf numFmtId="0" fontId="22" fillId="0" borderId="6" xfId="46" applyFont="1" applyBorder="1" applyAlignment="1">
      <alignment horizontal="left" vertical="center" wrapText="1"/>
    </xf>
    <xf numFmtId="0" fontId="22" fillId="0" borderId="0" xfId="46" applyFont="1" applyAlignment="1">
      <alignment horizontal="left" vertical="center" wrapText="1"/>
    </xf>
    <xf numFmtId="0" fontId="22" fillId="0" borderId="7" xfId="46" applyFont="1" applyBorder="1" applyAlignment="1">
      <alignment horizontal="left" vertical="center" wrapText="1"/>
    </xf>
    <xf numFmtId="0" fontId="22" fillId="0" borderId="4" xfId="46" applyFont="1" applyBorder="1" applyAlignment="1">
      <alignment horizontal="left" vertical="center" wrapText="1"/>
    </xf>
    <xf numFmtId="0" fontId="19" fillId="0" borderId="0" xfId="46" applyFont="1" applyAlignment="1">
      <alignment horizontal="center" vertical="center"/>
    </xf>
    <xf numFmtId="0" fontId="22" fillId="0" borderId="8" xfId="46" applyFont="1" applyBorder="1" applyAlignment="1">
      <alignment horizontal="center" vertical="center"/>
    </xf>
    <xf numFmtId="0" fontId="22" fillId="0" borderId="56" xfId="46" applyFont="1" applyBorder="1" applyAlignment="1">
      <alignment horizontal="center" vertical="center"/>
    </xf>
    <xf numFmtId="0" fontId="22" fillId="0" borderId="7" xfId="46" applyFont="1" applyBorder="1" applyAlignment="1">
      <alignment horizontal="center" vertical="center"/>
    </xf>
    <xf numFmtId="0" fontId="22" fillId="0" borderId="57" xfId="46" applyFont="1" applyBorder="1" applyAlignment="1">
      <alignment horizontal="center" vertical="center"/>
    </xf>
    <xf numFmtId="0" fontId="22" fillId="0" borderId="1" xfId="46" applyFont="1" applyBorder="1" applyAlignment="1">
      <alignment horizontal="center" vertical="center" wrapText="1"/>
    </xf>
    <xf numFmtId="0" fontId="22" fillId="0" borderId="3" xfId="46" applyFont="1" applyBorder="1" applyAlignment="1">
      <alignment horizontal="center" vertical="center" wrapText="1"/>
    </xf>
    <xf numFmtId="0" fontId="22" fillId="0" borderId="41" xfId="46" applyFont="1" applyBorder="1" applyAlignment="1">
      <alignment horizontal="left" vertical="center" wrapText="1"/>
    </xf>
    <xf numFmtId="0" fontId="22" fillId="0" borderId="9" xfId="46" applyFont="1" applyBorder="1" applyAlignment="1">
      <alignment horizontal="left" vertical="center"/>
    </xf>
    <xf numFmtId="0" fontId="22" fillId="0" borderId="55" xfId="46" applyFont="1" applyBorder="1" applyAlignment="1">
      <alignment horizontal="left" vertical="center"/>
    </xf>
    <xf numFmtId="0" fontId="22" fillId="0" borderId="56" xfId="46" applyFont="1" applyBorder="1" applyAlignment="1">
      <alignment vertical="center"/>
    </xf>
    <xf numFmtId="0" fontId="22" fillId="0" borderId="7" xfId="46" applyFont="1" applyBorder="1" applyAlignment="1">
      <alignment vertical="center"/>
    </xf>
    <xf numFmtId="0" fontId="22" fillId="0" borderId="57" xfId="46" applyFont="1" applyBorder="1" applyAlignment="1">
      <alignment vertical="center"/>
    </xf>
    <xf numFmtId="0" fontId="22" fillId="0" borderId="1" xfId="46" applyFont="1" applyBorder="1" applyAlignment="1">
      <alignment horizontal="center" vertical="center"/>
    </xf>
    <xf numFmtId="0" fontId="22" fillId="0" borderId="5" xfId="46" applyFont="1" applyBorder="1" applyAlignment="1">
      <alignment horizontal="center" vertical="center"/>
    </xf>
    <xf numFmtId="0" fontId="22" fillId="0" borderId="3" xfId="46" applyFont="1" applyBorder="1" applyAlignment="1">
      <alignment horizontal="center" vertical="center"/>
    </xf>
    <xf numFmtId="0" fontId="22" fillId="0" borderId="5" xfId="46" applyFont="1" applyBorder="1" applyAlignment="1">
      <alignment horizontal="center" vertical="center" wrapText="1"/>
    </xf>
    <xf numFmtId="0" fontId="22" fillId="0" borderId="1" xfId="46" quotePrefix="1" applyFont="1" applyBorder="1" applyAlignment="1">
      <alignment horizontal="center" vertical="center" wrapText="1"/>
    </xf>
    <xf numFmtId="0" fontId="22" fillId="0" borderId="3" xfId="46" quotePrefix="1" applyFont="1" applyBorder="1" applyAlignment="1">
      <alignment horizontal="center" vertical="center" wrapText="1"/>
    </xf>
    <xf numFmtId="0" fontId="23" fillId="0" borderId="3" xfId="46" applyFont="1" applyBorder="1" applyAlignment="1">
      <alignment horizontal="center" vertical="center"/>
    </xf>
    <xf numFmtId="0" fontId="23" fillId="0" borderId="9" xfId="525" applyFont="1" applyBorder="1" applyAlignment="1">
      <alignment horizontal="center" vertical="center"/>
    </xf>
    <xf numFmtId="0" fontId="23" fillId="0" borderId="10" xfId="525" applyFont="1" applyBorder="1" applyAlignment="1">
      <alignment horizontal="center" vertical="center"/>
    </xf>
    <xf numFmtId="0" fontId="23" fillId="0" borderId="55" xfId="525" applyFont="1" applyBorder="1" applyAlignment="1">
      <alignment horizontal="center" vertical="center"/>
    </xf>
    <xf numFmtId="0" fontId="23" fillId="0" borderId="7" xfId="46" applyFont="1" applyBorder="1" applyAlignment="1">
      <alignment horizontal="center" vertical="center"/>
    </xf>
    <xf numFmtId="0" fontId="19" fillId="0" borderId="0" xfId="46" applyFont="1" applyAlignment="1">
      <alignment horizontal="left" vertical="center" wrapText="1"/>
    </xf>
    <xf numFmtId="0" fontId="22" fillId="0" borderId="8" xfId="205" applyFont="1" applyBorder="1" applyAlignment="1">
      <alignment horizontal="center" vertical="center"/>
    </xf>
    <xf numFmtId="0" fontId="23" fillId="0" borderId="7" xfId="205" applyFont="1" applyBorder="1" applyAlignment="1">
      <alignment vertical="center"/>
    </xf>
    <xf numFmtId="0" fontId="22" fillId="0" borderId="1" xfId="205" applyFont="1" applyBorder="1" applyAlignment="1">
      <alignment horizontal="center" vertical="center"/>
    </xf>
    <xf numFmtId="0" fontId="22" fillId="0" borderId="3" xfId="205" applyFont="1" applyBorder="1" applyAlignment="1">
      <alignment vertical="center"/>
    </xf>
    <xf numFmtId="0" fontId="22" fillId="0" borderId="11" xfId="46" applyFont="1" applyBorder="1" applyAlignment="1">
      <alignment horizontal="center" vertical="center"/>
    </xf>
    <xf numFmtId="0" fontId="26" fillId="0" borderId="11" xfId="46" applyBorder="1" applyAlignment="1">
      <alignment horizontal="center" vertical="center"/>
    </xf>
    <xf numFmtId="0" fontId="19" fillId="0" borderId="0" xfId="46" applyFont="1" applyAlignment="1">
      <alignment horizontal="left" vertical="center"/>
    </xf>
    <xf numFmtId="0" fontId="22" fillId="0" borderId="6" xfId="46" applyFont="1" applyBorder="1" applyAlignment="1">
      <alignment vertical="center" wrapText="1"/>
    </xf>
    <xf numFmtId="0" fontId="22" fillId="0" borderId="41" xfId="46" applyFont="1" applyBorder="1" applyAlignment="1">
      <alignment vertical="center" wrapText="1"/>
    </xf>
    <xf numFmtId="166" fontId="22" fillId="0" borderId="9" xfId="46" applyNumberFormat="1" applyFont="1" applyBorder="1" applyAlignment="1">
      <alignment horizontal="center" vertical="center"/>
    </xf>
    <xf numFmtId="166" fontId="22" fillId="0" borderId="10" xfId="46" applyNumberFormat="1" applyFont="1" applyBorder="1" applyAlignment="1">
      <alignment horizontal="center" vertical="center"/>
    </xf>
    <xf numFmtId="166" fontId="22" fillId="0" borderId="55" xfId="46" applyNumberFormat="1" applyFont="1" applyBorder="1" applyAlignment="1">
      <alignment horizontal="center" vertical="center"/>
    </xf>
    <xf numFmtId="166" fontId="19" fillId="0" borderId="9" xfId="46" applyNumberFormat="1" applyFont="1" applyBorder="1" applyAlignment="1">
      <alignment horizontal="center" vertical="center"/>
    </xf>
    <xf numFmtId="166" fontId="19" fillId="0" borderId="10" xfId="46" applyNumberFormat="1" applyFont="1" applyBorder="1" applyAlignment="1">
      <alignment horizontal="center" vertical="center"/>
    </xf>
    <xf numFmtId="166" fontId="19" fillId="0" borderId="55" xfId="46" applyNumberFormat="1" applyFont="1" applyBorder="1" applyAlignment="1">
      <alignment horizontal="center" vertical="center"/>
    </xf>
    <xf numFmtId="0" fontId="19" fillId="0" borderId="8" xfId="46" applyFont="1" applyBorder="1" applyAlignment="1">
      <alignment horizontal="center" vertical="center"/>
    </xf>
    <xf numFmtId="0" fontId="17" fillId="0" borderId="56" xfId="46" applyFont="1" applyBorder="1" applyAlignment="1">
      <alignment vertical="center"/>
    </xf>
    <xf numFmtId="0" fontId="17" fillId="0" borderId="6" xfId="46" applyFont="1" applyBorder="1" applyAlignment="1">
      <alignment vertical="center"/>
    </xf>
    <xf numFmtId="0" fontId="17" fillId="0" borderId="41" xfId="46" applyFont="1" applyBorder="1" applyAlignment="1">
      <alignment vertical="center"/>
    </xf>
    <xf numFmtId="0" fontId="17" fillId="0" borderId="7" xfId="46" applyFont="1" applyBorder="1" applyAlignment="1">
      <alignment vertical="center"/>
    </xf>
    <xf numFmtId="0" fontId="17" fillId="0" borderId="57" xfId="46" applyFont="1" applyBorder="1" applyAlignment="1">
      <alignment vertical="center"/>
    </xf>
    <xf numFmtId="0" fontId="23" fillId="0" borderId="9" xfId="203" applyFont="1" applyBorder="1" applyAlignment="1">
      <alignment horizontal="center" vertical="center"/>
    </xf>
    <xf numFmtId="0" fontId="23" fillId="0" borderId="10" xfId="203" applyFont="1" applyBorder="1" applyAlignment="1">
      <alignment horizontal="center" vertical="center"/>
    </xf>
    <xf numFmtId="0" fontId="23" fillId="0" borderId="55" xfId="203" applyFont="1" applyBorder="1" applyAlignment="1">
      <alignment horizontal="center" vertical="center"/>
    </xf>
    <xf numFmtId="0" fontId="26" fillId="0" borderId="10" xfId="532" applyFont="1" applyBorder="1" applyAlignment="1">
      <alignment horizontal="center"/>
    </xf>
    <xf numFmtId="0" fontId="26" fillId="0" borderId="55" xfId="532" applyFont="1" applyBorder="1" applyAlignment="1">
      <alignment horizontal="center"/>
    </xf>
    <xf numFmtId="41" fontId="22" fillId="0" borderId="9" xfId="532" applyNumberFormat="1" applyFont="1" applyBorder="1" applyAlignment="1">
      <alignment horizontal="left"/>
    </xf>
    <xf numFmtId="41" fontId="22" fillId="0" borderId="10" xfId="532" applyNumberFormat="1" applyFont="1" applyBorder="1" applyAlignment="1">
      <alignment horizontal="left"/>
    </xf>
    <xf numFmtId="41" fontId="22" fillId="0" borderId="55" xfId="532" applyNumberFormat="1" applyFont="1" applyBorder="1" applyAlignment="1">
      <alignment horizontal="left"/>
    </xf>
    <xf numFmtId="41" fontId="35" fillId="0" borderId="10" xfId="532" applyNumberFormat="1" applyFont="1" applyBorder="1" applyAlignment="1">
      <alignment horizontal="left"/>
    </xf>
    <xf numFmtId="0" fontId="26" fillId="0" borderId="1" xfId="532" applyFont="1" applyBorder="1" applyAlignment="1">
      <alignment horizontal="center" vertical="center" wrapText="1"/>
    </xf>
    <xf numFmtId="0" fontId="26" fillId="0" borderId="3" xfId="532" applyFont="1" applyBorder="1" applyAlignment="1">
      <alignment horizontal="center" vertical="center" wrapText="1"/>
    </xf>
    <xf numFmtId="0" fontId="26" fillId="0" borderId="9" xfId="532" applyFont="1" applyBorder="1" applyAlignment="1">
      <alignment horizontal="center"/>
    </xf>
    <xf numFmtId="0" fontId="22" fillId="0" borderId="8" xfId="535" applyFont="1" applyBorder="1" applyAlignment="1">
      <alignment horizontal="center" vertical="center"/>
    </xf>
    <xf numFmtId="0" fontId="22" fillId="0" borderId="2" xfId="535" applyFont="1" applyBorder="1" applyAlignment="1">
      <alignment horizontal="center" vertical="center"/>
    </xf>
    <xf numFmtId="0" fontId="22" fillId="0" borderId="56" xfId="535" applyFont="1" applyBorder="1" applyAlignment="1">
      <alignment horizontal="center" vertical="center"/>
    </xf>
    <xf numFmtId="0" fontId="22" fillId="0" borderId="7" xfId="535" applyFont="1" applyBorder="1" applyAlignment="1">
      <alignment horizontal="center" vertical="center"/>
    </xf>
    <xf numFmtId="0" fontId="22" fillId="0" borderId="4" xfId="535" applyFont="1" applyBorder="1" applyAlignment="1">
      <alignment horizontal="center" vertical="center"/>
    </xf>
    <xf numFmtId="0" fontId="22" fillId="0" borderId="57" xfId="535" applyFont="1" applyBorder="1" applyAlignment="1">
      <alignment horizontal="center" vertical="center"/>
    </xf>
    <xf numFmtId="0" fontId="23" fillId="0" borderId="11" xfId="535" applyFont="1" applyBorder="1" applyAlignment="1">
      <alignment horizontal="center" vertical="center"/>
    </xf>
    <xf numFmtId="0" fontId="193" fillId="0" borderId="0" xfId="221" applyFont="1" applyFill="1" applyAlignment="1">
      <alignment horizontal="left"/>
    </xf>
    <xf numFmtId="0" fontId="23" fillId="0" borderId="1" xfId="535" applyFont="1" applyBorder="1" applyAlignment="1">
      <alignment horizontal="center" vertical="center" wrapText="1"/>
    </xf>
    <xf numFmtId="0" fontId="23" fillId="0" borderId="3" xfId="535" applyFont="1" applyBorder="1" applyAlignment="1">
      <alignment horizontal="center" vertical="center" wrapText="1"/>
    </xf>
    <xf numFmtId="0" fontId="23" fillId="0" borderId="9" xfId="535" applyFont="1" applyBorder="1" applyAlignment="1">
      <alignment horizontal="center" vertical="center"/>
    </xf>
    <xf numFmtId="0" fontId="23" fillId="0" borderId="10" xfId="535" applyFont="1" applyBorder="1" applyAlignment="1">
      <alignment horizontal="center" vertical="center"/>
    </xf>
    <xf numFmtId="0" fontId="23" fillId="0" borderId="55" xfId="535" applyFont="1" applyBorder="1" applyAlignment="1">
      <alignment horizontal="center" vertical="center"/>
    </xf>
    <xf numFmtId="0" fontId="22" fillId="0" borderId="9" xfId="535" applyFont="1" applyBorder="1" applyAlignment="1">
      <alignment horizontal="left" vertical="center" wrapText="1"/>
    </xf>
    <xf numFmtId="0" fontId="22" fillId="0" borderId="10" xfId="535" applyFont="1" applyBorder="1" applyAlignment="1">
      <alignment horizontal="left" vertical="center" wrapText="1"/>
    </xf>
    <xf numFmtId="0" fontId="22" fillId="0" borderId="55" xfId="535" applyFont="1" applyBorder="1" applyAlignment="1">
      <alignment horizontal="left" vertical="center" wrapText="1"/>
    </xf>
    <xf numFmtId="0" fontId="35" fillId="0" borderId="10" xfId="535" applyFont="1" applyBorder="1" applyAlignment="1">
      <alignment horizontal="left" vertical="center" wrapText="1"/>
    </xf>
    <xf numFmtId="0" fontId="22" fillId="0" borderId="9" xfId="535" applyFont="1" applyBorder="1" applyAlignment="1">
      <alignment horizontal="left" vertical="center"/>
    </xf>
    <xf numFmtId="0" fontId="22" fillId="0" borderId="10" xfId="535" applyFont="1" applyBorder="1" applyAlignment="1">
      <alignment horizontal="left" vertical="center"/>
    </xf>
    <xf numFmtId="0" fontId="22" fillId="0" borderId="55" xfId="535" applyFont="1" applyBorder="1" applyAlignment="1">
      <alignment horizontal="left" vertical="center"/>
    </xf>
    <xf numFmtId="0" fontId="23" fillId="0" borderId="9" xfId="535" applyFont="1" applyBorder="1" applyAlignment="1">
      <alignment horizontal="left" vertical="center" wrapText="1"/>
    </xf>
    <xf numFmtId="0" fontId="23" fillId="0" borderId="10" xfId="535" applyFont="1" applyBorder="1" applyAlignment="1">
      <alignment horizontal="left" vertical="center" wrapText="1"/>
    </xf>
    <xf numFmtId="0" fontId="23" fillId="0" borderId="55" xfId="535" applyFont="1" applyBorder="1" applyAlignment="1">
      <alignment horizontal="left" vertical="center" wrapText="1"/>
    </xf>
    <xf numFmtId="0" fontId="26" fillId="0" borderId="175" xfId="10" applyFont="1" applyBorder="1" applyAlignment="1">
      <alignment horizontal="center" vertical="center"/>
    </xf>
    <xf numFmtId="0" fontId="26" fillId="0" borderId="179" xfId="10" applyFont="1" applyBorder="1" applyAlignment="1">
      <alignment horizontal="center" vertical="center"/>
    </xf>
    <xf numFmtId="0" fontId="26" fillId="0" borderId="176" xfId="10" applyFont="1" applyBorder="1" applyAlignment="1">
      <alignment horizontal="center" vertical="center"/>
    </xf>
    <xf numFmtId="0" fontId="26" fillId="0" borderId="177" xfId="10" applyFont="1" applyBorder="1" applyAlignment="1">
      <alignment horizontal="center" vertical="center"/>
    </xf>
    <xf numFmtId="0" fontId="26" fillId="0" borderId="178" xfId="10" applyFont="1" applyBorder="1" applyAlignment="1">
      <alignment horizontal="center" vertical="center"/>
    </xf>
    <xf numFmtId="0" fontId="26" fillId="0" borderId="180" xfId="10" applyFont="1" applyBorder="1" applyAlignment="1">
      <alignment horizontal="center" vertical="center"/>
    </xf>
    <xf numFmtId="0" fontId="26" fillId="0" borderId="181" xfId="10" applyFont="1" applyBorder="1" applyAlignment="1">
      <alignment horizontal="center" vertical="center"/>
    </xf>
    <xf numFmtId="0" fontId="26" fillId="0" borderId="141" xfId="10" applyFont="1" applyBorder="1" applyAlignment="1">
      <alignment horizontal="center" vertical="center"/>
    </xf>
    <xf numFmtId="0" fontId="26" fillId="0" borderId="182" xfId="10" applyFont="1" applyBorder="1" applyAlignment="1">
      <alignment horizontal="center" vertical="center"/>
    </xf>
    <xf numFmtId="0" fontId="26" fillId="0" borderId="183" xfId="10" applyFont="1" applyBorder="1" applyAlignment="1">
      <alignment horizontal="center" vertical="center"/>
    </xf>
    <xf numFmtId="0" fontId="22" fillId="0" borderId="1" xfId="581" applyFont="1" applyBorder="1" applyAlignment="1">
      <alignment horizontal="center" vertical="center" wrapText="1"/>
    </xf>
    <xf numFmtId="0" fontId="22" fillId="0" borderId="5" xfId="581" applyFont="1" applyBorder="1" applyAlignment="1">
      <alignment horizontal="center" vertical="center" wrapText="1"/>
    </xf>
    <xf numFmtId="0" fontId="22" fillId="0" borderId="3" xfId="581" applyFont="1" applyBorder="1" applyAlignment="1">
      <alignment horizontal="center" vertical="center" wrapText="1"/>
    </xf>
    <xf numFmtId="0" fontId="22" fillId="0" borderId="11" xfId="581" applyFont="1" applyBorder="1" applyAlignment="1">
      <alignment horizontal="center" vertical="center"/>
    </xf>
    <xf numFmtId="0" fontId="22" fillId="0" borderId="11" xfId="581" applyFont="1" applyBorder="1" applyAlignment="1">
      <alignment horizontal="center" vertical="center" wrapText="1"/>
    </xf>
    <xf numFmtId="0" fontId="22" fillId="0" borderId="1" xfId="583" applyFont="1" applyBorder="1" applyAlignment="1">
      <alignment horizontal="center" vertical="center" wrapText="1"/>
    </xf>
    <xf numFmtId="0" fontId="22" fillId="0" borderId="5" xfId="583" applyFont="1" applyBorder="1" applyAlignment="1">
      <alignment horizontal="center" vertical="center" wrapText="1"/>
    </xf>
    <xf numFmtId="0" fontId="22" fillId="0" borderId="3" xfId="583" applyFont="1" applyBorder="1" applyAlignment="1">
      <alignment horizontal="center" vertical="center" wrapText="1"/>
    </xf>
    <xf numFmtId="0" fontId="22" fillId="0" borderId="9" xfId="583" applyFont="1" applyBorder="1" applyAlignment="1">
      <alignment horizontal="center" vertical="center"/>
    </xf>
    <xf numFmtId="0" fontId="22" fillId="0" borderId="10" xfId="583" applyFont="1" applyBorder="1" applyAlignment="1">
      <alignment horizontal="center" vertical="center"/>
    </xf>
    <xf numFmtId="0" fontId="22" fillId="0" borderId="55" xfId="583" applyFont="1" applyBorder="1" applyAlignment="1">
      <alignment horizontal="center" vertical="center"/>
    </xf>
    <xf numFmtId="0" fontId="22" fillId="0" borderId="55" xfId="583" applyFont="1" applyBorder="1" applyAlignment="1">
      <alignment horizontal="center" vertical="center" wrapText="1"/>
    </xf>
    <xf numFmtId="0" fontId="22" fillId="0" borderId="11" xfId="583" applyFont="1" applyBorder="1" applyAlignment="1">
      <alignment horizontal="center" vertical="center" wrapText="1"/>
    </xf>
    <xf numFmtId="0" fontId="22" fillId="0" borderId="11" xfId="583" applyFont="1" applyBorder="1" applyAlignment="1">
      <alignment horizontal="center" vertical="center"/>
    </xf>
    <xf numFmtId="0" fontId="18" fillId="0" borderId="1" xfId="58" applyFont="1" applyBorder="1" applyAlignment="1">
      <alignment horizontal="center" vertical="center" wrapText="1"/>
    </xf>
    <xf numFmtId="0" fontId="18" fillId="0" borderId="6" xfId="58" applyFont="1" applyBorder="1" applyAlignment="1">
      <alignment horizontal="center" vertical="center" wrapText="1"/>
    </xf>
    <xf numFmtId="0" fontId="18" fillId="0" borderId="7" xfId="58" applyFont="1" applyBorder="1" applyAlignment="1">
      <alignment horizontal="center" vertical="center" wrapText="1"/>
    </xf>
    <xf numFmtId="0" fontId="18" fillId="0" borderId="9" xfId="58" applyFont="1" applyBorder="1" applyAlignment="1">
      <alignment horizontal="center" vertical="center"/>
    </xf>
    <xf numFmtId="0" fontId="18" fillId="0" borderId="10" xfId="58" applyFont="1" applyBorder="1" applyAlignment="1">
      <alignment horizontal="center" vertical="center"/>
    </xf>
    <xf numFmtId="0" fontId="18" fillId="0" borderId="55" xfId="58" applyFont="1" applyBorder="1" applyAlignment="1">
      <alignment horizontal="center" vertical="center"/>
    </xf>
    <xf numFmtId="0" fontId="23" fillId="0" borderId="0" xfId="10" applyFont="1" applyAlignment="1">
      <alignment horizontal="left" vertical="center"/>
    </xf>
    <xf numFmtId="0" fontId="23" fillId="0" borderId="41" xfId="10" applyFont="1" applyBorder="1" applyAlignment="1">
      <alignment horizontal="left" vertical="center"/>
    </xf>
    <xf numFmtId="0" fontId="19" fillId="0" borderId="0" xfId="49" applyFont="1" applyAlignment="1">
      <alignment horizontal="left" vertical="center" wrapText="1"/>
    </xf>
    <xf numFmtId="0" fontId="22" fillId="0" borderId="8" xfId="10" applyFont="1" applyBorder="1" applyAlignment="1">
      <alignment horizontal="center" vertical="center"/>
    </xf>
    <xf numFmtId="0" fontId="22" fillId="0" borderId="2" xfId="10" applyFont="1" applyBorder="1" applyAlignment="1">
      <alignment horizontal="center" vertical="center"/>
    </xf>
    <xf numFmtId="0" fontId="22" fillId="0" borderId="56" xfId="10" applyFont="1" applyBorder="1" applyAlignment="1">
      <alignment horizontal="center" vertical="center"/>
    </xf>
    <xf numFmtId="0" fontId="23" fillId="0" borderId="9" xfId="10" applyFont="1" applyBorder="1" applyAlignment="1">
      <alignment horizontal="center" vertical="center" wrapText="1"/>
    </xf>
    <xf numFmtId="0" fontId="23" fillId="0" borderId="10" xfId="10" applyFont="1" applyBorder="1" applyAlignment="1">
      <alignment horizontal="center" vertical="center" wrapText="1"/>
    </xf>
    <xf numFmtId="0" fontId="23" fillId="0" borderId="55" xfId="10" applyFont="1" applyBorder="1" applyAlignment="1">
      <alignment horizontal="center" vertical="center" wrapText="1"/>
    </xf>
    <xf numFmtId="0" fontId="62" fillId="0" borderId="0" xfId="415" applyFont="1" applyAlignment="1">
      <alignment horizontal="center" vertical="center" wrapText="1"/>
    </xf>
    <xf numFmtId="0" fontId="62" fillId="0" borderId="41" xfId="415" applyFont="1" applyBorder="1" applyAlignment="1">
      <alignment horizontal="center" vertical="center" wrapText="1"/>
    </xf>
    <xf numFmtId="0" fontId="62" fillId="0" borderId="0" xfId="415" applyFont="1" applyAlignment="1">
      <alignment horizontal="left" vertical="center" wrapText="1"/>
    </xf>
    <xf numFmtId="0" fontId="62" fillId="0" borderId="41" xfId="415" applyFont="1" applyBorder="1" applyAlignment="1">
      <alignment horizontal="left" vertical="center" wrapText="1"/>
    </xf>
    <xf numFmtId="0" fontId="26" fillId="0" borderId="173" xfId="10" applyFont="1" applyBorder="1" applyAlignment="1">
      <alignment horizontal="center" vertical="center"/>
    </xf>
    <xf numFmtId="0" fontId="26" fillId="0" borderId="158" xfId="10" applyFont="1" applyBorder="1" applyAlignment="1">
      <alignment horizontal="center" vertical="center"/>
    </xf>
    <xf numFmtId="0" fontId="26" fillId="0" borderId="192" xfId="10" applyFont="1" applyBorder="1" applyAlignment="1">
      <alignment horizontal="center" vertical="center"/>
    </xf>
    <xf numFmtId="0" fontId="26" fillId="0" borderId="167" xfId="10" applyFont="1" applyBorder="1" applyAlignment="1">
      <alignment horizontal="center" vertical="center"/>
    </xf>
    <xf numFmtId="0" fontId="26" fillId="0" borderId="159" xfId="10" applyFont="1" applyBorder="1" applyAlignment="1">
      <alignment horizontal="center" vertical="center"/>
    </xf>
    <xf numFmtId="0" fontId="176" fillId="3" borderId="6" xfId="415" applyFont="1" applyFill="1" applyBorder="1" applyAlignment="1">
      <alignment horizontal="left" vertical="center"/>
    </xf>
    <xf numFmtId="0" fontId="176" fillId="3" borderId="41" xfId="415" applyFont="1" applyFill="1" applyBorder="1" applyAlignment="1">
      <alignment horizontal="left" vertical="center"/>
    </xf>
    <xf numFmtId="0" fontId="35" fillId="3" borderId="6" xfId="415" applyFont="1" applyFill="1" applyBorder="1" applyAlignment="1">
      <alignment horizontal="left" vertical="center"/>
    </xf>
    <xf numFmtId="0" fontId="35" fillId="3" borderId="41" xfId="415" applyFont="1" applyFill="1" applyBorder="1" applyAlignment="1">
      <alignment horizontal="left" vertical="center"/>
    </xf>
    <xf numFmtId="0" fontId="35" fillId="0" borderId="9" xfId="10" applyFont="1" applyBorder="1" applyAlignment="1">
      <alignment horizontal="center" vertical="center" wrapText="1"/>
    </xf>
    <xf numFmtId="0" fontId="35" fillId="0" borderId="10" xfId="10" applyFont="1" applyBorder="1" applyAlignment="1">
      <alignment horizontal="center" vertical="center" wrapText="1"/>
    </xf>
    <xf numFmtId="0" fontId="35" fillId="0" borderId="55" xfId="10" applyFont="1" applyBorder="1" applyAlignment="1">
      <alignment horizontal="center" vertical="center" wrapText="1"/>
    </xf>
    <xf numFmtId="0" fontId="26" fillId="3" borderId="8" xfId="415" applyFont="1" applyFill="1" applyBorder="1" applyAlignment="1">
      <alignment horizontal="center" vertical="center" wrapText="1"/>
    </xf>
    <xf numFmtId="0" fontId="26" fillId="3" borderId="56" xfId="415" applyFont="1" applyFill="1" applyBorder="1" applyAlignment="1">
      <alignment horizontal="center" vertical="center" wrapText="1"/>
    </xf>
    <xf numFmtId="0" fontId="26" fillId="3" borderId="6" xfId="415" applyFont="1" applyFill="1" applyBorder="1" applyAlignment="1">
      <alignment horizontal="center" vertical="center" wrapText="1"/>
    </xf>
    <xf numFmtId="0" fontId="26" fillId="3" borderId="41" xfId="415" applyFont="1" applyFill="1" applyBorder="1" applyAlignment="1">
      <alignment horizontal="center" vertical="center" wrapText="1"/>
    </xf>
    <xf numFmtId="0" fontId="26" fillId="3" borderId="7" xfId="415" applyFont="1" applyFill="1" applyBorder="1" applyAlignment="1">
      <alignment horizontal="center" vertical="center" wrapText="1"/>
    </xf>
    <xf numFmtId="0" fontId="26" fillId="3" borderId="57" xfId="415" applyFont="1" applyFill="1" applyBorder="1" applyAlignment="1">
      <alignment horizontal="center" vertical="center" wrapText="1"/>
    </xf>
    <xf numFmtId="0" fontId="26" fillId="3" borderId="1" xfId="415" applyFont="1" applyFill="1" applyBorder="1" applyAlignment="1">
      <alignment horizontal="center" vertical="center" wrapText="1"/>
    </xf>
    <xf numFmtId="0" fontId="26" fillId="3" borderId="5" xfId="415" applyFont="1" applyFill="1" applyBorder="1" applyAlignment="1">
      <alignment horizontal="center" vertical="center" wrapText="1"/>
    </xf>
    <xf numFmtId="0" fontId="26" fillId="3" borderId="3" xfId="415" applyFont="1" applyFill="1" applyBorder="1" applyAlignment="1">
      <alignment horizontal="center" vertical="center" wrapText="1"/>
    </xf>
    <xf numFmtId="0" fontId="26" fillId="0" borderId="211" xfId="46" applyBorder="1" applyAlignment="1">
      <alignment horizontal="center" vertical="center" wrapText="1"/>
    </xf>
    <xf numFmtId="0" fontId="26" fillId="0" borderId="209" xfId="46" applyBorder="1" applyAlignment="1">
      <alignment horizontal="center" vertical="center" wrapText="1"/>
    </xf>
    <xf numFmtId="0" fontId="26" fillId="0" borderId="212" xfId="46" applyBorder="1" applyAlignment="1">
      <alignment horizontal="center" vertical="center" wrapText="1"/>
    </xf>
    <xf numFmtId="0" fontId="26" fillId="0" borderId="9" xfId="46" applyBorder="1" applyAlignment="1">
      <alignment horizontal="center" vertical="center" wrapText="1"/>
    </xf>
    <xf numFmtId="0" fontId="26" fillId="0" borderId="10" xfId="46" applyBorder="1" applyAlignment="1">
      <alignment horizontal="center" vertical="center" wrapText="1"/>
    </xf>
    <xf numFmtId="0" fontId="26" fillId="0" borderId="55" xfId="46" applyBorder="1" applyAlignment="1">
      <alignment horizontal="center" vertical="center" wrapText="1"/>
    </xf>
    <xf numFmtId="0" fontId="23" fillId="0" borderId="1" xfId="538" applyFont="1" applyBorder="1" applyAlignment="1">
      <alignment horizontal="center" vertical="center"/>
    </xf>
    <xf numFmtId="0" fontId="23" fillId="0" borderId="3" xfId="538" applyFont="1" applyBorder="1" applyAlignment="1">
      <alignment horizontal="center" vertical="center"/>
    </xf>
    <xf numFmtId="0" fontId="26" fillId="0" borderId="208" xfId="46" applyBorder="1" applyAlignment="1">
      <alignment horizontal="center" vertical="center" wrapText="1"/>
    </xf>
    <xf numFmtId="0" fontId="26" fillId="0" borderId="210" xfId="46" applyBorder="1" applyAlignment="1">
      <alignment horizontal="center" vertical="center" wrapText="1"/>
    </xf>
    <xf numFmtId="0" fontId="23" fillId="0" borderId="9" xfId="49" applyFont="1" applyBorder="1" applyAlignment="1">
      <alignment horizontal="center" vertical="center"/>
    </xf>
    <xf numFmtId="0" fontId="23" fillId="0" borderId="10" xfId="49" applyFont="1" applyBorder="1" applyAlignment="1">
      <alignment horizontal="center" vertical="center"/>
    </xf>
    <xf numFmtId="0" fontId="23" fillId="0" borderId="55" xfId="49" applyFont="1" applyBorder="1" applyAlignment="1">
      <alignment horizontal="center" vertical="center"/>
    </xf>
    <xf numFmtId="0" fontId="22" fillId="0" borderId="6" xfId="46" applyFont="1" applyBorder="1" applyAlignment="1">
      <alignment horizontal="left" vertical="center"/>
    </xf>
    <xf numFmtId="0" fontId="22" fillId="0" borderId="41" xfId="46" applyFont="1" applyBorder="1" applyAlignment="1">
      <alignment horizontal="left" vertical="center"/>
    </xf>
    <xf numFmtId="0" fontId="23" fillId="0" borderId="8" xfId="49" applyFont="1" applyBorder="1" applyAlignment="1">
      <alignment horizontal="center" vertical="center"/>
    </xf>
    <xf numFmtId="0" fontId="23" fillId="0" borderId="56" xfId="49" applyFont="1" applyBorder="1" applyAlignment="1">
      <alignment horizontal="center" vertical="center"/>
    </xf>
    <xf numFmtId="0" fontId="23" fillId="0" borderId="7" xfId="49" applyFont="1" applyBorder="1" applyAlignment="1">
      <alignment horizontal="center" vertical="center"/>
    </xf>
    <xf numFmtId="0" fontId="23" fillId="0" borderId="57" xfId="49" applyFont="1" applyBorder="1" applyAlignment="1">
      <alignment horizontal="center" vertical="center"/>
    </xf>
    <xf numFmtId="0" fontId="19" fillId="0" borderId="0" xfId="7" applyFont="1" applyAlignment="1">
      <alignment horizontal="justify" vertical="center" wrapText="1"/>
    </xf>
    <xf numFmtId="0" fontId="35" fillId="0" borderId="1" xfId="49" applyFont="1" applyBorder="1" applyAlignment="1">
      <alignment horizontal="left" vertical="center"/>
    </xf>
    <xf numFmtId="0" fontId="35" fillId="0" borderId="3" xfId="49" applyFont="1" applyBorder="1" applyAlignment="1">
      <alignment horizontal="left" vertical="center"/>
    </xf>
    <xf numFmtId="0" fontId="22" fillId="0" borderId="9" xfId="49" applyFont="1" applyBorder="1" applyAlignment="1">
      <alignment horizontal="center"/>
    </xf>
    <xf numFmtId="0" fontId="22" fillId="0" borderId="10" xfId="49" applyFont="1" applyBorder="1" applyAlignment="1">
      <alignment horizontal="center"/>
    </xf>
    <xf numFmtId="0" fontId="22" fillId="0" borderId="55" xfId="49" applyFont="1" applyBorder="1" applyAlignment="1">
      <alignment horizontal="center"/>
    </xf>
    <xf numFmtId="0" fontId="35" fillId="0" borderId="1" xfId="49" applyFont="1" applyBorder="1" applyAlignment="1">
      <alignment horizontal="center" vertical="center" wrapText="1"/>
    </xf>
    <xf numFmtId="0" fontId="35" fillId="0" borderId="3" xfId="49" applyFont="1" applyBorder="1" applyAlignment="1">
      <alignment horizontal="center" vertical="center" wrapText="1"/>
    </xf>
    <xf numFmtId="0" fontId="22" fillId="0" borderId="58" xfId="541" applyFont="1" applyBorder="1" applyAlignment="1">
      <alignment horizontal="center" vertical="center"/>
    </xf>
    <xf numFmtId="0" fontId="22" fillId="0" borderId="59" xfId="541" applyFont="1" applyBorder="1" applyAlignment="1">
      <alignment horizontal="center" vertical="center"/>
    </xf>
    <xf numFmtId="0" fontId="22" fillId="0" borderId="60" xfId="541" applyFont="1" applyBorder="1" applyAlignment="1">
      <alignment horizontal="center" vertical="center"/>
    </xf>
    <xf numFmtId="0" fontId="19" fillId="0" borderId="64" xfId="542" applyFont="1" applyBorder="1" applyAlignment="1">
      <alignment horizontal="center" vertical="center"/>
    </xf>
    <xf numFmtId="0" fontId="17" fillId="0" borderId="24" xfId="155" applyBorder="1" applyAlignment="1">
      <alignment horizontal="center" vertical="center"/>
    </xf>
    <xf numFmtId="0" fontId="17" fillId="0" borderId="23" xfId="155" applyBorder="1" applyAlignment="1">
      <alignment horizontal="center" vertical="center"/>
    </xf>
    <xf numFmtId="0" fontId="17" fillId="0" borderId="7" xfId="155" applyBorder="1" applyAlignment="1">
      <alignment horizontal="center" vertical="center"/>
    </xf>
    <xf numFmtId="0" fontId="17" fillId="0" borderId="4" xfId="155" applyBorder="1" applyAlignment="1">
      <alignment horizontal="center" vertical="center"/>
    </xf>
    <xf numFmtId="0" fontId="17" fillId="0" borderId="49" xfId="155" applyBorder="1" applyAlignment="1">
      <alignment horizontal="center" vertical="center"/>
    </xf>
    <xf numFmtId="0" fontId="28" fillId="0" borderId="0" xfId="542" quotePrefix="1" applyFont="1" applyAlignment="1">
      <alignment horizontal="left" vertical="center" wrapText="1"/>
    </xf>
    <xf numFmtId="0" fontId="26" fillId="0" borderId="0" xfId="155" applyFont="1" applyAlignment="1">
      <alignment horizontal="left"/>
    </xf>
    <xf numFmtId="0" fontId="22" fillId="0" borderId="64" xfId="543" applyFont="1" applyBorder="1" applyAlignment="1">
      <alignment horizontal="center" vertical="center"/>
    </xf>
    <xf numFmtId="0" fontId="23" fillId="0" borderId="24" xfId="155" applyFont="1" applyBorder="1" applyAlignment="1">
      <alignment horizontal="center" vertical="center"/>
    </xf>
    <xf numFmtId="0" fontId="23" fillId="0" borderId="23" xfId="155" applyFont="1" applyBorder="1" applyAlignment="1">
      <alignment horizontal="center" vertical="center"/>
    </xf>
    <xf numFmtId="0" fontId="23" fillId="0" borderId="7" xfId="155" applyFont="1" applyBorder="1" applyAlignment="1">
      <alignment horizontal="center" vertical="center"/>
    </xf>
    <xf numFmtId="0" fontId="23" fillId="0" borderId="4" xfId="155" applyFont="1" applyBorder="1" applyAlignment="1">
      <alignment horizontal="center" vertical="center"/>
    </xf>
    <xf numFmtId="0" fontId="23" fillId="0" borderId="49" xfId="155" applyFont="1" applyBorder="1" applyAlignment="1">
      <alignment horizontal="center" vertical="center"/>
    </xf>
    <xf numFmtId="0" fontId="38" fillId="0" borderId="0" xfId="544" applyFont="1" applyAlignment="1">
      <alignment vertical="center" wrapText="1"/>
    </xf>
    <xf numFmtId="0" fontId="37" fillId="0" borderId="0" xfId="155" applyFont="1" applyAlignment="1">
      <alignment vertical="center" wrapText="1"/>
    </xf>
    <xf numFmtId="0" fontId="37" fillId="0" borderId="0" xfId="544" applyFont="1" applyAlignment="1">
      <alignment horizontal="justify" vertical="center" wrapText="1"/>
    </xf>
    <xf numFmtId="0" fontId="22" fillId="0" borderId="1" xfId="155" applyFont="1" applyBorder="1" applyAlignment="1">
      <alignment horizontal="center" vertical="center"/>
    </xf>
    <xf numFmtId="0" fontId="22" fillId="0" borderId="3" xfId="155" applyFont="1" applyBorder="1" applyAlignment="1">
      <alignment horizontal="center" vertical="center"/>
    </xf>
    <xf numFmtId="0" fontId="22" fillId="0" borderId="1" xfId="155" applyFont="1" applyBorder="1" applyAlignment="1">
      <alignment horizontal="center" vertical="center" wrapText="1"/>
    </xf>
    <xf numFmtId="0" fontId="17" fillId="0" borderId="3" xfId="155" applyBorder="1" applyAlignment="1">
      <alignment horizontal="center" vertical="center" wrapText="1"/>
    </xf>
    <xf numFmtId="0" fontId="22" fillId="0" borderId="9" xfId="155" applyFont="1" applyBorder="1" applyAlignment="1">
      <alignment horizontal="center" vertical="center" wrapText="1"/>
    </xf>
    <xf numFmtId="0" fontId="22" fillId="0" borderId="10" xfId="155" applyFont="1" applyBorder="1" applyAlignment="1">
      <alignment horizontal="center" vertical="center" wrapText="1"/>
    </xf>
    <xf numFmtId="0" fontId="17" fillId="0" borderId="10" xfId="155" applyBorder="1" applyAlignment="1">
      <alignment horizontal="center" vertical="center" wrapText="1"/>
    </xf>
    <xf numFmtId="0" fontId="17" fillId="0" borderId="55" xfId="155" applyBorder="1" applyAlignment="1">
      <alignment horizontal="center" vertical="center" wrapText="1"/>
    </xf>
    <xf numFmtId="0" fontId="23" fillId="0" borderId="3" xfId="155" applyFont="1" applyBorder="1" applyAlignment="1">
      <alignment horizontal="center" vertical="center" wrapText="1"/>
    </xf>
    <xf numFmtId="0" fontId="17" fillId="0" borderId="3" xfId="155" applyBorder="1" applyAlignment="1">
      <alignment vertical="center"/>
    </xf>
    <xf numFmtId="181" fontId="23" fillId="0" borderId="6" xfId="24" applyNumberFormat="1" applyFont="1" applyFill="1" applyBorder="1" applyAlignment="1">
      <alignment vertical="center"/>
    </xf>
    <xf numFmtId="181" fontId="23" fillId="0" borderId="41" xfId="24" applyNumberFormat="1" applyFont="1" applyFill="1" applyBorder="1" applyAlignment="1">
      <alignment vertical="center"/>
    </xf>
    <xf numFmtId="181" fontId="29" fillId="0" borderId="6" xfId="24" applyNumberFormat="1" applyFont="1" applyFill="1" applyBorder="1" applyAlignment="1">
      <alignment horizontal="right" vertical="center"/>
    </xf>
    <xf numFmtId="181" fontId="29" fillId="0" borderId="41" xfId="24" applyNumberFormat="1" applyFont="1" applyFill="1" applyBorder="1" applyAlignment="1">
      <alignment horizontal="right" vertical="center"/>
    </xf>
    <xf numFmtId="181" fontId="29" fillId="0" borderId="6" xfId="24" applyNumberFormat="1" applyFont="1" applyFill="1" applyBorder="1" applyAlignment="1">
      <alignment vertical="center"/>
    </xf>
    <xf numFmtId="181" fontId="29" fillId="0" borderId="41" xfId="24" applyNumberFormat="1" applyFont="1" applyFill="1" applyBorder="1" applyAlignment="1">
      <alignment vertical="center"/>
    </xf>
    <xf numFmtId="181" fontId="29" fillId="0" borderId="7" xfId="24" applyNumberFormat="1" applyFont="1" applyFill="1" applyBorder="1" applyAlignment="1">
      <alignment horizontal="right" vertical="center"/>
    </xf>
    <xf numFmtId="181" fontId="29" fillId="0" borderId="57" xfId="24" applyNumberFormat="1" applyFont="1" applyFill="1" applyBorder="1" applyAlignment="1">
      <alignment horizontal="right" vertical="center"/>
    </xf>
    <xf numFmtId="181" fontId="29" fillId="0" borderId="7" xfId="24" applyNumberFormat="1" applyFont="1" applyFill="1" applyBorder="1" applyAlignment="1">
      <alignment vertical="center"/>
    </xf>
    <xf numFmtId="181" fontId="29" fillId="0" borderId="57" xfId="24" applyNumberFormat="1" applyFont="1" applyFill="1" applyBorder="1" applyAlignment="1">
      <alignment vertical="center"/>
    </xf>
    <xf numFmtId="0" fontId="25" fillId="0" borderId="0" xfId="155" applyFont="1" applyAlignment="1">
      <alignment horizontal="left" vertical="center"/>
    </xf>
    <xf numFmtId="0" fontId="23" fillId="0" borderId="3" xfId="155" applyFont="1" applyBorder="1" applyAlignment="1">
      <alignment vertical="center"/>
    </xf>
    <xf numFmtId="0" fontId="22" fillId="0" borderId="9" xfId="155" applyFont="1" applyBorder="1" applyAlignment="1">
      <alignment horizontal="center" vertical="center"/>
    </xf>
    <xf numFmtId="0" fontId="22" fillId="0" borderId="10" xfId="155" applyFont="1" applyBorder="1" applyAlignment="1">
      <alignment horizontal="center" vertical="center"/>
    </xf>
    <xf numFmtId="0" fontId="22" fillId="0" borderId="55" xfId="155" applyFont="1" applyBorder="1" applyAlignment="1">
      <alignment horizontal="center" vertical="center"/>
    </xf>
    <xf numFmtId="0" fontId="23" fillId="0" borderId="9" xfId="155" applyFont="1" applyBorder="1" applyAlignment="1">
      <alignment horizontal="center" vertical="center"/>
    </xf>
    <xf numFmtId="0" fontId="23" fillId="0" borderId="55" xfId="155" applyFont="1" applyBorder="1" applyAlignment="1">
      <alignment horizontal="center" vertical="center"/>
    </xf>
    <xf numFmtId="181" fontId="23" fillId="0" borderId="8" xfId="24" applyNumberFormat="1" applyFont="1" applyFill="1" applyBorder="1" applyAlignment="1">
      <alignment vertical="center"/>
    </xf>
    <xf numFmtId="181" fontId="23" fillId="0" borderId="56" xfId="24" applyNumberFormat="1" applyFont="1" applyFill="1" applyBorder="1" applyAlignment="1">
      <alignment vertical="center"/>
    </xf>
    <xf numFmtId="181" fontId="23" fillId="0" borderId="6" xfId="24" applyNumberFormat="1" applyFont="1" applyFill="1" applyBorder="1" applyAlignment="1">
      <alignment horizontal="right" vertical="center"/>
    </xf>
    <xf numFmtId="181" fontId="23" fillId="0" borderId="41" xfId="24" applyNumberFormat="1" applyFont="1" applyFill="1" applyBorder="1" applyAlignment="1">
      <alignment horizontal="right" vertical="center"/>
    </xf>
    <xf numFmtId="0" fontId="24" fillId="0" borderId="0" xfId="155" applyFont="1" applyAlignment="1">
      <alignment horizontal="left" vertical="center" wrapText="1"/>
    </xf>
    <xf numFmtId="0" fontId="26" fillId="0" borderId="0" xfId="545" applyFont="1" applyAlignment="1">
      <alignment horizontal="left" vertical="center" wrapText="1"/>
    </xf>
    <xf numFmtId="0" fontId="26" fillId="0" borderId="0" xfId="545" applyFont="1" applyBorder="1" applyAlignment="1">
      <alignment horizontal="left" vertical="center" wrapText="1"/>
    </xf>
    <xf numFmtId="0" fontId="26" fillId="0" borderId="0" xfId="545" applyFont="1" applyAlignment="1">
      <alignment horizontal="left" vertical="center"/>
    </xf>
    <xf numFmtId="0" fontId="26" fillId="0" borderId="41" xfId="545" applyFont="1" applyBorder="1" applyAlignment="1">
      <alignment horizontal="left" vertical="center"/>
    </xf>
    <xf numFmtId="0" fontId="26" fillId="0" borderId="20" xfId="545" applyFont="1" applyBorder="1" applyAlignment="1">
      <alignment horizontal="left" vertical="center"/>
    </xf>
    <xf numFmtId="0" fontId="26" fillId="0" borderId="35" xfId="545" applyFont="1" applyBorder="1" applyAlignment="1">
      <alignment horizontal="left" vertical="center"/>
    </xf>
    <xf numFmtId="174" fontId="26" fillId="0" borderId="6" xfId="38" applyNumberFormat="1" applyFont="1" applyFill="1" applyBorder="1" applyAlignment="1">
      <alignment horizontal="center" vertical="center"/>
    </xf>
    <xf numFmtId="174" fontId="26" fillId="0" borderId="0" xfId="38" applyNumberFormat="1" applyFont="1" applyFill="1" applyAlignment="1">
      <alignment horizontal="center" vertical="center"/>
    </xf>
    <xf numFmtId="180" fontId="26" fillId="0" borderId="0" xfId="38" applyNumberFormat="1" applyFont="1" applyFill="1" applyAlignment="1">
      <alignment horizontal="center" vertical="center"/>
    </xf>
    <xf numFmtId="180" fontId="26" fillId="0" borderId="41" xfId="38" applyNumberFormat="1" applyFont="1" applyFill="1" applyBorder="1" applyAlignment="1">
      <alignment horizontal="center" vertical="center"/>
    </xf>
    <xf numFmtId="0" fontId="22" fillId="0" borderId="0" xfId="38" applyFont="1" applyFill="1" applyAlignment="1">
      <alignment horizontal="center" vertical="center"/>
    </xf>
    <xf numFmtId="0" fontId="35" fillId="0" borderId="9" xfId="38" applyFont="1" applyFill="1" applyBorder="1" applyAlignment="1">
      <alignment horizontal="center" vertical="center"/>
    </xf>
    <xf numFmtId="0" fontId="35" fillId="0" borderId="10" xfId="38" applyFont="1" applyFill="1" applyBorder="1" applyAlignment="1">
      <alignment horizontal="center" vertical="center"/>
    </xf>
    <xf numFmtId="0" fontId="35" fillId="0" borderId="55" xfId="38" applyFont="1" applyFill="1" applyBorder="1" applyAlignment="1">
      <alignment horizontal="center" vertical="center"/>
    </xf>
    <xf numFmtId="174" fontId="105" fillId="0" borderId="6" xfId="38" applyNumberFormat="1" applyFont="1" applyFill="1" applyBorder="1" applyAlignment="1">
      <alignment horizontal="center" vertical="center"/>
    </xf>
    <xf numFmtId="174" fontId="105" fillId="0" borderId="0" xfId="38" applyNumberFormat="1" applyFont="1" applyFill="1" applyAlignment="1">
      <alignment horizontal="center" vertical="center"/>
    </xf>
    <xf numFmtId="180" fontId="105" fillId="0" borderId="0" xfId="38" applyNumberFormat="1" applyFont="1" applyFill="1" applyAlignment="1">
      <alignment horizontal="center" vertical="center"/>
    </xf>
    <xf numFmtId="180" fontId="105" fillId="0" borderId="41" xfId="38" applyNumberFormat="1" applyFont="1" applyFill="1" applyBorder="1" applyAlignment="1">
      <alignment horizontal="center" vertical="center"/>
    </xf>
    <xf numFmtId="174" fontId="35" fillId="0" borderId="9" xfId="38" applyNumberFormat="1" applyFont="1" applyFill="1" applyBorder="1" applyAlignment="1">
      <alignment horizontal="center" vertical="center"/>
    </xf>
    <xf numFmtId="174" fontId="35" fillId="0" borderId="10" xfId="38" applyNumberFormat="1" applyFont="1" applyFill="1" applyBorder="1" applyAlignment="1">
      <alignment horizontal="center" vertical="center"/>
    </xf>
    <xf numFmtId="179" fontId="35" fillId="0" borderId="10" xfId="38" applyNumberFormat="1" applyFont="1" applyFill="1" applyBorder="1" applyAlignment="1">
      <alignment horizontal="center" vertical="center"/>
    </xf>
    <xf numFmtId="179" fontId="35" fillId="0" borderId="55" xfId="38" applyNumberFormat="1" applyFont="1" applyFill="1" applyBorder="1" applyAlignment="1">
      <alignment horizontal="center" vertical="center"/>
    </xf>
    <xf numFmtId="0" fontId="19" fillId="0" borderId="0" xfId="259" applyFont="1" applyFill="1" applyAlignment="1">
      <alignment horizontal="center" vertical="center"/>
    </xf>
    <xf numFmtId="0" fontId="35" fillId="0" borderId="9" xfId="259" applyFont="1" applyFill="1" applyBorder="1" applyAlignment="1">
      <alignment horizontal="center" vertical="center"/>
    </xf>
    <xf numFmtId="0" fontId="35" fillId="0" borderId="55" xfId="259" applyFont="1" applyFill="1" applyBorder="1" applyAlignment="1">
      <alignment horizontal="center" vertical="center"/>
    </xf>
    <xf numFmtId="0" fontId="35" fillId="0" borderId="1" xfId="259" applyFont="1" applyFill="1" applyBorder="1" applyAlignment="1">
      <alignment horizontal="center" vertical="center"/>
    </xf>
    <xf numFmtId="0" fontId="26" fillId="0" borderId="3" xfId="259" applyFont="1" applyFill="1" applyBorder="1" applyAlignment="1">
      <alignment horizontal="center" vertical="center"/>
    </xf>
    <xf numFmtId="0" fontId="35" fillId="0" borderId="8" xfId="259" applyFont="1" applyFill="1" applyBorder="1" applyAlignment="1">
      <alignment horizontal="center" vertical="center" wrapText="1"/>
    </xf>
    <xf numFmtId="0" fontId="26" fillId="0" borderId="2" xfId="259" applyFont="1" applyFill="1" applyBorder="1" applyAlignment="1">
      <alignment vertical="center"/>
    </xf>
    <xf numFmtId="0" fontId="26" fillId="0" borderId="56" xfId="259" applyFont="1" applyFill="1" applyBorder="1" applyAlignment="1">
      <alignment vertical="center"/>
    </xf>
    <xf numFmtId="0" fontId="26" fillId="0" borderId="6" xfId="259" applyFont="1" applyFill="1" applyBorder="1" applyAlignment="1">
      <alignment vertical="center"/>
    </xf>
    <xf numFmtId="0" fontId="26" fillId="0" borderId="0" xfId="259" applyFont="1" applyFill="1" applyAlignment="1">
      <alignment vertical="center"/>
    </xf>
    <xf numFmtId="0" fontId="26" fillId="0" borderId="41" xfId="259" applyFont="1" applyFill="1" applyBorder="1" applyAlignment="1">
      <alignment vertical="center"/>
    </xf>
    <xf numFmtId="0" fontId="26" fillId="0" borderId="7" xfId="259" applyFont="1" applyFill="1" applyBorder="1" applyAlignment="1">
      <alignment vertical="center"/>
    </xf>
    <xf numFmtId="0" fontId="26" fillId="0" borderId="4" xfId="259" applyFont="1" applyFill="1" applyBorder="1" applyAlignment="1">
      <alignment vertical="center"/>
    </xf>
    <xf numFmtId="0" fontId="26" fillId="0" borderId="57" xfId="259" applyFont="1" applyFill="1" applyBorder="1" applyAlignment="1">
      <alignment vertical="center"/>
    </xf>
    <xf numFmtId="0" fontId="35" fillId="0" borderId="11" xfId="259" applyFont="1" applyFill="1" applyBorder="1" applyAlignment="1">
      <alignment horizontal="center" vertical="center"/>
    </xf>
    <xf numFmtId="0" fontId="35" fillId="0" borderId="2" xfId="259" applyFont="1" applyFill="1" applyBorder="1" applyAlignment="1">
      <alignment horizontal="center" vertical="center" wrapText="1"/>
    </xf>
    <xf numFmtId="0" fontId="35" fillId="0" borderId="56" xfId="259" applyFont="1" applyFill="1" applyBorder="1" applyAlignment="1">
      <alignment horizontal="center" vertical="center" wrapText="1"/>
    </xf>
    <xf numFmtId="0" fontId="35" fillId="0" borderId="8" xfId="259" applyFont="1" applyFill="1" applyBorder="1" applyAlignment="1">
      <alignment horizontal="center" vertical="center"/>
    </xf>
    <xf numFmtId="0" fontId="35" fillId="0" borderId="6" xfId="259" applyFont="1" applyFill="1" applyBorder="1" applyAlignment="1">
      <alignment horizontal="center" vertical="center"/>
    </xf>
    <xf numFmtId="0" fontId="35" fillId="0" borderId="7" xfId="259" applyFont="1" applyFill="1" applyBorder="1" applyAlignment="1">
      <alignment horizontal="center" vertical="center"/>
    </xf>
    <xf numFmtId="0" fontId="35" fillId="0" borderId="6" xfId="259" applyFont="1" applyFill="1" applyBorder="1" applyAlignment="1">
      <alignment horizontal="center" vertical="center" wrapText="1"/>
    </xf>
    <xf numFmtId="0" fontId="35" fillId="0" borderId="41" xfId="259" applyFont="1" applyFill="1" applyBorder="1" applyAlignment="1">
      <alignment horizontal="center" vertical="center" wrapText="1"/>
    </xf>
    <xf numFmtId="0" fontId="35" fillId="0" borderId="7" xfId="259" applyFont="1" applyFill="1" applyBorder="1" applyAlignment="1">
      <alignment horizontal="center" vertical="center" wrapText="1"/>
    </xf>
    <xf numFmtId="0" fontId="35" fillId="0" borderId="57" xfId="259" applyFont="1" applyFill="1" applyBorder="1" applyAlignment="1">
      <alignment horizontal="center" vertical="center" wrapText="1"/>
    </xf>
    <xf numFmtId="0" fontId="35" fillId="0" borderId="0" xfId="259" applyFont="1" applyFill="1" applyAlignment="1">
      <alignment horizontal="center" vertical="center" wrapText="1"/>
    </xf>
    <xf numFmtId="1" fontId="26" fillId="0" borderId="8" xfId="259" applyNumberFormat="1" applyFont="1" applyFill="1" applyBorder="1" applyAlignment="1">
      <alignment horizontal="center" vertical="center"/>
    </xf>
    <xf numFmtId="1" fontId="26" fillId="0" borderId="56" xfId="259" applyNumberFormat="1" applyFont="1" applyFill="1" applyBorder="1" applyAlignment="1">
      <alignment horizontal="center" vertical="center"/>
    </xf>
    <xf numFmtId="2" fontId="26" fillId="0" borderId="8" xfId="259" applyNumberFormat="1" applyFont="1" applyFill="1" applyBorder="1" applyAlignment="1">
      <alignment horizontal="center" vertical="center"/>
    </xf>
    <xf numFmtId="2" fontId="26" fillId="0" borderId="56" xfId="259" applyNumberFormat="1" applyFont="1" applyFill="1" applyBorder="1" applyAlignment="1">
      <alignment horizontal="center" vertical="center"/>
    </xf>
    <xf numFmtId="3" fontId="26" fillId="0" borderId="8" xfId="259" applyNumberFormat="1" applyFont="1" applyFill="1" applyBorder="1" applyAlignment="1">
      <alignment horizontal="center" vertical="center"/>
    </xf>
    <xf numFmtId="3" fontId="26" fillId="0" borderId="2" xfId="259" applyNumberFormat="1" applyFont="1" applyFill="1" applyBorder="1" applyAlignment="1">
      <alignment horizontal="center" vertical="center"/>
    </xf>
    <xf numFmtId="3" fontId="26" fillId="0" borderId="56" xfId="259" applyNumberFormat="1" applyFont="1" applyFill="1" applyBorder="1" applyAlignment="1">
      <alignment horizontal="center" vertical="center"/>
    </xf>
    <xf numFmtId="1" fontId="26" fillId="0" borderId="6" xfId="259" applyNumberFormat="1" applyFont="1" applyFill="1" applyBorder="1" applyAlignment="1">
      <alignment horizontal="center" vertical="center"/>
    </xf>
    <xf numFmtId="1" fontId="26" fillId="0" borderId="41" xfId="259" applyNumberFormat="1" applyFont="1" applyFill="1" applyBorder="1" applyAlignment="1">
      <alignment horizontal="center" vertical="center"/>
    </xf>
    <xf numFmtId="2" fontId="26" fillId="0" borderId="6" xfId="259" applyNumberFormat="1" applyFont="1" applyFill="1" applyBorder="1" applyAlignment="1">
      <alignment horizontal="center" vertical="center"/>
    </xf>
    <xf numFmtId="2" fontId="26" fillId="0" borderId="41" xfId="259" applyNumberFormat="1" applyFont="1" applyFill="1" applyBorder="1" applyAlignment="1">
      <alignment horizontal="center" vertical="center"/>
    </xf>
    <xf numFmtId="3" fontId="26" fillId="0" borderId="6" xfId="259" applyNumberFormat="1" applyFont="1" applyFill="1" applyBorder="1" applyAlignment="1">
      <alignment horizontal="center" vertical="center"/>
    </xf>
    <xf numFmtId="3" fontId="26" fillId="0" borderId="0" xfId="259" applyNumberFormat="1" applyFont="1" applyFill="1" applyAlignment="1">
      <alignment horizontal="center" vertical="center"/>
    </xf>
    <xf numFmtId="3" fontId="26" fillId="0" borderId="41" xfId="259" applyNumberFormat="1" applyFont="1" applyFill="1" applyBorder="1" applyAlignment="1">
      <alignment horizontal="center" vertical="center"/>
    </xf>
    <xf numFmtId="1" fontId="26" fillId="0" borderId="7" xfId="259" applyNumberFormat="1" applyFont="1" applyFill="1" applyBorder="1" applyAlignment="1">
      <alignment horizontal="center" vertical="center"/>
    </xf>
    <xf numFmtId="1" fontId="26" fillId="0" borderId="57" xfId="259" applyNumberFormat="1" applyFont="1" applyFill="1" applyBorder="1" applyAlignment="1">
      <alignment horizontal="center" vertical="center"/>
    </xf>
    <xf numFmtId="2" fontId="26" fillId="0" borderId="7" xfId="259" applyNumberFormat="1" applyFont="1" applyFill="1" applyBorder="1" applyAlignment="1">
      <alignment horizontal="center" vertical="center"/>
    </xf>
    <xf numFmtId="2" fontId="26" fillId="0" borderId="57" xfId="259" applyNumberFormat="1" applyFont="1" applyFill="1" applyBorder="1" applyAlignment="1">
      <alignment horizontal="center" vertical="center"/>
    </xf>
    <xf numFmtId="3" fontId="26" fillId="0" borderId="7" xfId="259" applyNumberFormat="1" applyFont="1" applyFill="1" applyBorder="1" applyAlignment="1">
      <alignment horizontal="center" vertical="center"/>
    </xf>
    <xf numFmtId="3" fontId="26" fillId="0" borderId="4" xfId="259" applyNumberFormat="1" applyFont="1" applyFill="1" applyBorder="1" applyAlignment="1">
      <alignment horizontal="center" vertical="center"/>
    </xf>
    <xf numFmtId="3" fontId="26" fillId="0" borderId="57" xfId="259" applyNumberFormat="1" applyFont="1" applyFill="1" applyBorder="1" applyAlignment="1">
      <alignment horizontal="center" vertical="center"/>
    </xf>
    <xf numFmtId="0" fontId="19" fillId="0" borderId="0" xfId="566" applyFont="1" applyAlignment="1">
      <alignment horizontal="left" vertical="center"/>
    </xf>
    <xf numFmtId="0" fontId="35" fillId="0" borderId="4" xfId="566" applyFont="1" applyFill="1" applyBorder="1" applyAlignment="1">
      <alignment horizontal="right" vertical="center"/>
    </xf>
    <xf numFmtId="0" fontId="35" fillId="0" borderId="1" xfId="566" applyFont="1" applyBorder="1" applyAlignment="1">
      <alignment horizontal="center" vertical="center" wrapText="1"/>
    </xf>
    <xf numFmtId="0" fontId="35" fillId="0" borderId="3" xfId="566" applyFont="1" applyBorder="1" applyAlignment="1">
      <alignment horizontal="center" vertical="center" wrapText="1"/>
    </xf>
    <xf numFmtId="0" fontId="22" fillId="0" borderId="1" xfId="566" applyFont="1" applyBorder="1" applyAlignment="1">
      <alignment horizontal="center" vertical="center" wrapText="1"/>
    </xf>
    <xf numFmtId="0" fontId="22" fillId="0" borderId="3" xfId="566" applyFont="1" applyBorder="1" applyAlignment="1">
      <alignment horizontal="center" vertical="center" wrapText="1"/>
    </xf>
    <xf numFmtId="0" fontId="35" fillId="0" borderId="1" xfId="566" applyFont="1" applyBorder="1" applyAlignment="1">
      <alignment horizontal="center" vertical="center" textRotation="90" wrapText="1"/>
    </xf>
    <xf numFmtId="0" fontId="35" fillId="0" borderId="3" xfId="566" applyFont="1" applyBorder="1" applyAlignment="1">
      <alignment horizontal="center" vertical="center" textRotation="90" wrapText="1"/>
    </xf>
    <xf numFmtId="0" fontId="63" fillId="0" borderId="10" xfId="0" applyFont="1" applyBorder="1" applyAlignment="1">
      <alignment horizontal="center" vertical="center"/>
    </xf>
    <xf numFmtId="0" fontId="62" fillId="0" borderId="95" xfId="0" applyFont="1" applyBorder="1" applyAlignment="1">
      <alignment horizontal="center" vertical="center"/>
    </xf>
    <xf numFmtId="0" fontId="63" fillId="0" borderId="94" xfId="0" applyFont="1" applyBorder="1" applyAlignment="1">
      <alignment horizontal="center" vertical="center"/>
    </xf>
    <xf numFmtId="0" fontId="63" fillId="0" borderId="11" xfId="0" applyFont="1" applyBorder="1" applyAlignment="1">
      <alignment horizontal="center" vertical="center"/>
    </xf>
    <xf numFmtId="0" fontId="22" fillId="0" borderId="0" xfId="568" applyFont="1" applyAlignment="1">
      <alignment horizontal="left" vertical="center" wrapText="1"/>
    </xf>
    <xf numFmtId="0" fontId="35" fillId="0" borderId="11" xfId="568" applyFont="1" applyBorder="1" applyAlignment="1">
      <alignment horizontal="center" vertical="center" wrapText="1"/>
    </xf>
    <xf numFmtId="0" fontId="26" fillId="0" borderId="11" xfId="568" applyFont="1" applyBorder="1">
      <alignment horizontal="center" vertical="center"/>
    </xf>
    <xf numFmtId="0" fontId="22" fillId="0" borderId="11" xfId="566" applyFont="1" applyBorder="1" applyAlignment="1">
      <alignment horizontal="center" vertical="center" wrapText="1"/>
    </xf>
    <xf numFmtId="0" fontId="35" fillId="0" borderId="11" xfId="568" applyFont="1" applyBorder="1" applyAlignment="1">
      <alignment horizontal="center" vertical="center" textRotation="90" wrapText="1"/>
    </xf>
    <xf numFmtId="0" fontId="63" fillId="0" borderId="101" xfId="0" applyFont="1" applyBorder="1" applyAlignment="1">
      <alignment horizontal="center" vertical="center"/>
    </xf>
    <xf numFmtId="0" fontId="63" fillId="0" borderId="55" xfId="0" applyFont="1" applyBorder="1" applyAlignment="1">
      <alignment horizontal="center" vertical="center"/>
    </xf>
    <xf numFmtId="0" fontId="22" fillId="0" borderId="96" xfId="157" applyFont="1" applyFill="1" applyBorder="1" applyAlignment="1">
      <alignment horizontal="center" vertical="center"/>
    </xf>
    <xf numFmtId="0" fontId="22" fillId="0" borderId="94" xfId="157" applyFont="1" applyFill="1" applyBorder="1" applyAlignment="1">
      <alignment horizontal="center" vertical="center"/>
    </xf>
    <xf numFmtId="0" fontId="35" fillId="0" borderId="61" xfId="157" applyFont="1" applyFill="1" applyBorder="1" applyAlignment="1">
      <alignment horizontal="center"/>
    </xf>
    <xf numFmtId="0" fontId="35" fillId="0" borderId="59" xfId="157" applyFont="1" applyFill="1" applyBorder="1" applyAlignment="1">
      <alignment horizontal="center"/>
    </xf>
    <xf numFmtId="0" fontId="35" fillId="0" borderId="60" xfId="157" applyFont="1" applyFill="1" applyBorder="1" applyAlignment="1">
      <alignment horizontal="center"/>
    </xf>
    <xf numFmtId="0" fontId="181" fillId="0" borderId="238" xfId="551" applyFont="1" applyBorder="1" applyAlignment="1">
      <alignment horizontal="center" vertical="center"/>
    </xf>
    <xf numFmtId="0" fontId="181" fillId="0" borderId="243" xfId="551" applyFont="1" applyBorder="1" applyAlignment="1">
      <alignment horizontal="center" vertical="center"/>
    </xf>
    <xf numFmtId="0" fontId="181" fillId="0" borderId="249" xfId="551" applyFont="1" applyBorder="1" applyAlignment="1">
      <alignment horizontal="center" vertical="center"/>
    </xf>
    <xf numFmtId="0" fontId="181" fillId="0" borderId="222" xfId="551" applyFont="1" applyBorder="1" applyAlignment="1">
      <alignment horizontal="center" vertical="center"/>
    </xf>
    <xf numFmtId="0" fontId="181" fillId="0" borderId="247" xfId="551" applyFont="1" applyBorder="1" applyAlignment="1">
      <alignment horizontal="center" vertical="center"/>
    </xf>
    <xf numFmtId="0" fontId="181" fillId="0" borderId="217" xfId="551" applyFont="1" applyBorder="1" applyAlignment="1">
      <alignment horizontal="center" vertical="center"/>
    </xf>
    <xf numFmtId="0" fontId="181" fillId="0" borderId="10" xfId="551" applyFont="1" applyBorder="1" applyAlignment="1">
      <alignment horizontal="center" vertical="center"/>
    </xf>
    <xf numFmtId="0" fontId="181" fillId="0" borderId="240" xfId="551" applyFont="1" applyBorder="1" applyAlignment="1">
      <alignment horizontal="center" vertical="center"/>
    </xf>
    <xf numFmtId="0" fontId="181" fillId="0" borderId="0" xfId="551" applyFont="1" applyAlignment="1">
      <alignment horizontal="center" vertical="center" wrapText="1"/>
    </xf>
    <xf numFmtId="0" fontId="181" fillId="0" borderId="4" xfId="551" applyFont="1" applyBorder="1" applyAlignment="1">
      <alignment horizontal="center" vertical="center" wrapText="1"/>
    </xf>
    <xf numFmtId="0" fontId="181" fillId="0" borderId="245" xfId="551" applyFont="1" applyBorder="1" applyAlignment="1">
      <alignment horizontal="center" vertical="center" wrapText="1"/>
    </xf>
    <xf numFmtId="0" fontId="181" fillId="0" borderId="242" xfId="551" applyFont="1" applyBorder="1" applyAlignment="1">
      <alignment horizontal="center" vertical="center" wrapText="1"/>
    </xf>
    <xf numFmtId="0" fontId="181" fillId="0" borderId="2" xfId="551" applyFont="1" applyBorder="1" applyAlignment="1">
      <alignment horizontal="center" vertical="center" wrapText="1"/>
    </xf>
    <xf numFmtId="0" fontId="181" fillId="0" borderId="233" xfId="551" applyFont="1" applyBorder="1" applyAlignment="1">
      <alignment horizontal="center" wrapText="1"/>
    </xf>
    <xf numFmtId="0" fontId="181" fillId="0" borderId="239" xfId="551" applyFont="1" applyBorder="1" applyAlignment="1">
      <alignment horizontal="center"/>
    </xf>
    <xf numFmtId="0" fontId="181" fillId="0" borderId="246" xfId="551" applyFont="1" applyBorder="1" applyAlignment="1">
      <alignment horizontal="center"/>
    </xf>
    <xf numFmtId="0" fontId="181" fillId="0" borderId="61" xfId="551" applyFont="1" applyBorder="1" applyAlignment="1">
      <alignment horizontal="center" vertical="center"/>
    </xf>
    <xf numFmtId="0" fontId="181" fillId="0" borderId="59" xfId="551" applyFont="1" applyBorder="1" applyAlignment="1">
      <alignment horizontal="center" vertical="center"/>
    </xf>
    <xf numFmtId="0" fontId="181" fillId="0" borderId="234" xfId="551" applyFont="1" applyBorder="1" applyAlignment="1">
      <alignment horizontal="center" vertical="center"/>
    </xf>
    <xf numFmtId="0" fontId="181" fillId="0" borderId="235" xfId="551" applyFont="1" applyBorder="1" applyAlignment="1">
      <alignment horizontal="center" vertical="center"/>
    </xf>
    <xf numFmtId="0" fontId="181" fillId="0" borderId="24" xfId="551" applyFont="1" applyBorder="1" applyAlignment="1">
      <alignment horizontal="center" vertical="center"/>
    </xf>
    <xf numFmtId="0" fontId="181" fillId="0" borderId="236" xfId="551" applyFont="1" applyBorder="1" applyAlignment="1">
      <alignment horizontal="center" vertical="center"/>
    </xf>
    <xf numFmtId="0" fontId="181" fillId="0" borderId="241" xfId="551" applyFont="1" applyBorder="1" applyAlignment="1">
      <alignment horizontal="center" vertical="center"/>
    </xf>
    <xf numFmtId="0" fontId="181" fillId="0" borderId="4" xfId="551" applyFont="1" applyBorder="1" applyAlignment="1">
      <alignment horizontal="center" vertical="center"/>
    </xf>
    <xf numFmtId="0" fontId="181" fillId="0" borderId="242" xfId="551" applyFont="1" applyBorder="1" applyAlignment="1">
      <alignment horizontal="center" vertical="center"/>
    </xf>
    <xf numFmtId="0" fontId="181" fillId="0" borderId="237" xfId="551" applyFont="1" applyBorder="1" applyAlignment="1">
      <alignment horizontal="center" vertical="center"/>
    </xf>
    <xf numFmtId="0" fontId="181" fillId="0" borderId="223" xfId="551" applyFont="1" applyBorder="1" applyAlignment="1">
      <alignment horizontal="center" vertical="center"/>
    </xf>
    <xf numFmtId="0" fontId="181" fillId="0" borderId="248" xfId="551" applyFont="1" applyBorder="1" applyAlignment="1">
      <alignment horizontal="center" vertical="center"/>
    </xf>
    <xf numFmtId="0" fontId="23" fillId="0" borderId="0" xfId="62" applyFont="1" applyAlignment="1">
      <alignment horizontal="left"/>
    </xf>
    <xf numFmtId="0" fontId="101" fillId="0" borderId="0" xfId="62" applyFont="1" applyAlignment="1">
      <alignment horizontal="left" vertical="top" wrapText="1"/>
    </xf>
    <xf numFmtId="0" fontId="26" fillId="0" borderId="21" xfId="62" applyFont="1" applyBorder="1" applyAlignment="1">
      <alignment horizontal="center" vertical="center"/>
    </xf>
    <xf numFmtId="0" fontId="26" fillId="0" borderId="24" xfId="62" applyFont="1" applyBorder="1" applyAlignment="1">
      <alignment horizontal="center" vertical="center"/>
    </xf>
    <xf numFmtId="0" fontId="26" fillId="0" borderId="40" xfId="62" applyFont="1" applyBorder="1" applyAlignment="1">
      <alignment horizontal="center" vertical="center"/>
    </xf>
    <xf numFmtId="0" fontId="26" fillId="0" borderId="27" xfId="62" applyFont="1" applyBorder="1" applyAlignment="1">
      <alignment horizontal="center" vertical="center"/>
    </xf>
    <xf numFmtId="0" fontId="26" fillId="0" borderId="0" xfId="62" applyFont="1" applyAlignment="1">
      <alignment horizontal="center" vertical="center"/>
    </xf>
    <xf numFmtId="0" fontId="26" fillId="0" borderId="41" xfId="62" applyFont="1" applyBorder="1" applyAlignment="1">
      <alignment horizontal="center" vertical="center"/>
    </xf>
    <xf numFmtId="0" fontId="26" fillId="0" borderId="48" xfId="62" applyFont="1" applyBorder="1" applyAlignment="1">
      <alignment horizontal="center" vertical="center"/>
    </xf>
    <xf numFmtId="0" fontId="26" fillId="0" borderId="4" xfId="62" applyFont="1" applyBorder="1" applyAlignment="1">
      <alignment horizontal="center" vertical="center"/>
    </xf>
    <xf numFmtId="0" fontId="26" fillId="0" borderId="57" xfId="62" applyFont="1" applyBorder="1" applyAlignment="1">
      <alignment horizontal="center" vertical="center"/>
    </xf>
    <xf numFmtId="0" fontId="26" fillId="0" borderId="22" xfId="62" applyFont="1" applyFill="1" applyBorder="1" applyAlignment="1">
      <alignment horizontal="center"/>
    </xf>
    <xf numFmtId="0" fontId="26" fillId="0" borderId="7" xfId="62" applyFont="1" applyFill="1" applyBorder="1" applyAlignment="1">
      <alignment horizontal="center" vertical="top"/>
    </xf>
    <xf numFmtId="0" fontId="26" fillId="0" borderId="57" xfId="62" applyFont="1" applyFill="1" applyBorder="1" applyAlignment="1">
      <alignment horizontal="center" vertical="top"/>
    </xf>
    <xf numFmtId="0" fontId="112" fillId="0" borderId="61" xfId="553" applyFont="1" applyBorder="1" applyAlignment="1">
      <alignment horizontal="center" vertical="center" wrapText="1"/>
    </xf>
    <xf numFmtId="0" fontId="112" fillId="0" borderId="59" xfId="553" applyFont="1" applyBorder="1" applyAlignment="1">
      <alignment horizontal="center" vertical="center" wrapText="1"/>
    </xf>
    <xf numFmtId="0" fontId="112" fillId="0" borderId="70" xfId="553" applyFont="1" applyBorder="1" applyAlignment="1">
      <alignment horizontal="center" vertical="center" wrapText="1"/>
    </xf>
    <xf numFmtId="0" fontId="112" fillId="0" borderId="61" xfId="553" applyFont="1" applyFill="1" applyBorder="1" applyAlignment="1">
      <alignment horizontal="center" vertical="center" wrapText="1"/>
    </xf>
    <xf numFmtId="0" fontId="112" fillId="0" borderId="59" xfId="553" applyFont="1" applyFill="1" applyBorder="1" applyAlignment="1">
      <alignment horizontal="center" vertical="center" wrapText="1"/>
    </xf>
    <xf numFmtId="0" fontId="112" fillId="0" borderId="70" xfId="553" applyFont="1" applyFill="1" applyBorder="1" applyAlignment="1">
      <alignment horizontal="center" vertical="center" wrapText="1"/>
    </xf>
    <xf numFmtId="0" fontId="25" fillId="0" borderId="11" xfId="62" applyFont="1" applyFill="1" applyBorder="1" applyAlignment="1">
      <alignment horizontal="center" vertical="center"/>
    </xf>
    <xf numFmtId="0" fontId="25" fillId="0" borderId="9" xfId="62" applyFont="1" applyFill="1" applyBorder="1" applyAlignment="1">
      <alignment horizontal="center" vertical="center"/>
    </xf>
    <xf numFmtId="0" fontId="25" fillId="0" borderId="102" xfId="62" applyFont="1" applyFill="1" applyBorder="1" applyAlignment="1">
      <alignment horizontal="center" vertical="center"/>
    </xf>
    <xf numFmtId="0" fontId="112" fillId="0" borderId="61" xfId="553" applyFont="1" applyFill="1" applyBorder="1" applyAlignment="1">
      <alignment horizontal="center" vertical="center"/>
    </xf>
    <xf numFmtId="0" fontId="112" fillId="0" borderId="59" xfId="553" applyFont="1" applyFill="1" applyBorder="1" applyAlignment="1">
      <alignment horizontal="center" vertical="center"/>
    </xf>
    <xf numFmtId="0" fontId="112" fillId="0" borderId="60" xfId="553" applyFont="1" applyFill="1" applyBorder="1" applyAlignment="1">
      <alignment horizontal="center" vertical="center"/>
    </xf>
    <xf numFmtId="0" fontId="139" fillId="0" borderId="48" xfId="547" applyFont="1" applyBorder="1" applyAlignment="1">
      <alignment horizontal="center"/>
    </xf>
    <xf numFmtId="0" fontId="139" fillId="0" borderId="4" xfId="547" applyFont="1" applyBorder="1" applyAlignment="1">
      <alignment horizontal="center"/>
    </xf>
    <xf numFmtId="0" fontId="139" fillId="0" borderId="49" xfId="547" applyFont="1" applyBorder="1" applyAlignment="1">
      <alignment horizontal="center"/>
    </xf>
    <xf numFmtId="0" fontId="25" fillId="0" borderId="21" xfId="62" applyFont="1" applyBorder="1" applyAlignment="1">
      <alignment horizontal="center" vertical="center"/>
    </xf>
    <xf numFmtId="0" fontId="25" fillId="0" borderId="24" xfId="62" applyFont="1" applyBorder="1" applyAlignment="1">
      <alignment horizontal="center" vertical="center"/>
    </xf>
    <xf numFmtId="0" fontId="25" fillId="0" borderId="23" xfId="62" applyFont="1" applyBorder="1" applyAlignment="1">
      <alignment horizontal="center" vertical="center"/>
    </xf>
    <xf numFmtId="0" fontId="25" fillId="0" borderId="48" xfId="62" applyFont="1" applyBorder="1" applyAlignment="1">
      <alignment horizontal="center" vertical="center"/>
    </xf>
    <xf numFmtId="0" fontId="25" fillId="0" borderId="4" xfId="62" applyFont="1" applyBorder="1" applyAlignment="1">
      <alignment horizontal="center" vertical="center"/>
    </xf>
    <xf numFmtId="0" fontId="25" fillId="0" borderId="49" xfId="62" applyFont="1" applyBorder="1" applyAlignment="1">
      <alignment horizontal="center" vertical="center"/>
    </xf>
    <xf numFmtId="0" fontId="25" fillId="0" borderId="70" xfId="62" applyFont="1" applyFill="1" applyBorder="1" applyAlignment="1">
      <alignment horizontal="center" vertical="center"/>
    </xf>
    <xf numFmtId="0" fontId="25" fillId="0" borderId="97" xfId="62" applyFont="1" applyFill="1" applyBorder="1" applyAlignment="1">
      <alignment horizontal="center" vertical="center"/>
    </xf>
    <xf numFmtId="0" fontId="25" fillId="0" borderId="97" xfId="62" applyFont="1" applyFill="1" applyBorder="1" applyAlignment="1">
      <alignment horizontal="center" vertical="center" wrapText="1"/>
    </xf>
    <xf numFmtId="0" fontId="25" fillId="0" borderId="98" xfId="62" applyFont="1" applyFill="1" applyBorder="1" applyAlignment="1">
      <alignment horizontal="center" vertical="center" wrapText="1"/>
    </xf>
    <xf numFmtId="179" fontId="25" fillId="0" borderId="8" xfId="62" applyNumberFormat="1" applyFont="1" applyFill="1" applyBorder="1" applyAlignment="1">
      <alignment horizontal="center"/>
    </xf>
    <xf numFmtId="179" fontId="25" fillId="0" borderId="2" xfId="62" applyNumberFormat="1" applyFont="1" applyFill="1" applyBorder="1" applyAlignment="1">
      <alignment horizontal="center"/>
    </xf>
    <xf numFmtId="179" fontId="25" fillId="0" borderId="56" xfId="62" applyNumberFormat="1" applyFont="1" applyFill="1" applyBorder="1" applyAlignment="1">
      <alignment horizontal="center"/>
    </xf>
    <xf numFmtId="2" fontId="25" fillId="0" borderId="8" xfId="62" applyNumberFormat="1" applyFont="1" applyFill="1" applyBorder="1" applyAlignment="1">
      <alignment horizontal="center"/>
    </xf>
    <xf numFmtId="2" fontId="25" fillId="0" borderId="56" xfId="62" applyNumberFormat="1" applyFont="1" applyFill="1" applyBorder="1" applyAlignment="1">
      <alignment horizontal="center"/>
    </xf>
    <xf numFmtId="2" fontId="25" fillId="0" borderId="93" xfId="62" applyNumberFormat="1" applyFont="1" applyFill="1" applyBorder="1" applyAlignment="1">
      <alignment horizontal="center"/>
    </xf>
    <xf numFmtId="0" fontId="25" fillId="0" borderId="27" xfId="555" applyFont="1" applyBorder="1" applyAlignment="1">
      <alignment horizontal="left" vertical="center"/>
    </xf>
    <xf numFmtId="0" fontId="25" fillId="0" borderId="0" xfId="555" applyFont="1" applyAlignment="1">
      <alignment horizontal="left" vertical="center"/>
    </xf>
    <xf numFmtId="0" fontId="25" fillId="0" borderId="28" xfId="555" applyFont="1" applyBorder="1" applyAlignment="1">
      <alignment horizontal="left" vertical="center"/>
    </xf>
    <xf numFmtId="3" fontId="25" fillId="0" borderId="6" xfId="62" applyNumberFormat="1" applyFont="1" applyFill="1" applyBorder="1" applyAlignment="1">
      <alignment horizontal="center"/>
    </xf>
    <xf numFmtId="3" fontId="25" fillId="0" borderId="41" xfId="62" applyNumberFormat="1" applyFont="1" applyFill="1" applyBorder="1" applyAlignment="1">
      <alignment horizontal="center"/>
    </xf>
    <xf numFmtId="179" fontId="25" fillId="0" borderId="6" xfId="62" applyNumberFormat="1" applyFont="1" applyFill="1" applyBorder="1" applyAlignment="1">
      <alignment horizontal="center"/>
    </xf>
    <xf numFmtId="179" fontId="25" fillId="0" borderId="0" xfId="62" applyNumberFormat="1" applyFont="1" applyFill="1" applyAlignment="1">
      <alignment horizontal="center"/>
    </xf>
    <xf numFmtId="179" fontId="25" fillId="0" borderId="41" xfId="62" applyNumberFormat="1" applyFont="1" applyFill="1" applyBorder="1" applyAlignment="1">
      <alignment horizontal="center"/>
    </xf>
    <xf numFmtId="0" fontId="25" fillId="0" borderId="92" xfId="555" applyFont="1" applyBorder="1" applyAlignment="1">
      <alignment horizontal="left" vertical="center"/>
    </xf>
    <xf numFmtId="0" fontId="25" fillId="0" borderId="2" xfId="555" applyFont="1" applyBorder="1" applyAlignment="1">
      <alignment horizontal="left" vertical="center"/>
    </xf>
    <xf numFmtId="0" fontId="25" fillId="0" borderId="93" xfId="555" applyFont="1" applyBorder="1" applyAlignment="1">
      <alignment horizontal="left" vertical="center"/>
    </xf>
    <xf numFmtId="3" fontId="25" fillId="0" borderId="8" xfId="62" applyNumberFormat="1" applyFont="1" applyFill="1" applyBorder="1" applyAlignment="1">
      <alignment horizontal="center"/>
    </xf>
    <xf numFmtId="3" fontId="25" fillId="0" borderId="56" xfId="62" applyNumberFormat="1" applyFont="1" applyFill="1" applyBorder="1" applyAlignment="1">
      <alignment horizontal="center"/>
    </xf>
    <xf numFmtId="2" fontId="25" fillId="0" borderId="6" xfId="62" applyNumberFormat="1" applyFont="1" applyFill="1" applyBorder="1" applyAlignment="1">
      <alignment horizontal="center"/>
    </xf>
    <xf numFmtId="2" fontId="25" fillId="0" borderId="41" xfId="62" applyNumberFormat="1" applyFont="1" applyFill="1" applyBorder="1" applyAlignment="1">
      <alignment horizontal="center"/>
    </xf>
    <xf numFmtId="2" fontId="25" fillId="0" borderId="28" xfId="62" applyNumberFormat="1" applyFont="1" applyFill="1" applyBorder="1" applyAlignment="1">
      <alignment horizontal="center"/>
    </xf>
    <xf numFmtId="3" fontId="25" fillId="0" borderId="272" xfId="62" applyNumberFormat="1" applyFont="1" applyFill="1" applyBorder="1" applyAlignment="1">
      <alignment horizontal="center"/>
    </xf>
    <xf numFmtId="3" fontId="25" fillId="0" borderId="273" xfId="62" applyNumberFormat="1" applyFont="1" applyFill="1" applyBorder="1" applyAlignment="1">
      <alignment horizontal="center"/>
    </xf>
    <xf numFmtId="179" fontId="25" fillId="0" borderId="272" xfId="62" applyNumberFormat="1" applyFont="1" applyFill="1" applyBorder="1" applyAlignment="1">
      <alignment horizontal="center"/>
    </xf>
    <xf numFmtId="179" fontId="25" fillId="0" borderId="274" xfId="62" applyNumberFormat="1" applyFont="1" applyFill="1" applyBorder="1" applyAlignment="1">
      <alignment horizontal="center"/>
    </xf>
    <xf numFmtId="179" fontId="25" fillId="0" borderId="273" xfId="62" applyNumberFormat="1" applyFont="1" applyFill="1" applyBorder="1" applyAlignment="1">
      <alignment horizontal="center"/>
    </xf>
    <xf numFmtId="2" fontId="25" fillId="0" borderId="272" xfId="62" applyNumberFormat="1" applyFont="1" applyFill="1" applyBorder="1" applyAlignment="1">
      <alignment horizontal="center"/>
    </xf>
    <xf numFmtId="2" fontId="25" fillId="0" borderId="273" xfId="62" applyNumberFormat="1" applyFont="1" applyFill="1" applyBorder="1" applyAlignment="1">
      <alignment horizontal="center"/>
    </xf>
    <xf numFmtId="2" fontId="25" fillId="0" borderId="275" xfId="62" applyNumberFormat="1" applyFont="1" applyFill="1" applyBorder="1" applyAlignment="1">
      <alignment horizontal="center"/>
    </xf>
    <xf numFmtId="0" fontId="108" fillId="0" borderId="17" xfId="555" applyFont="1" applyBorder="1" applyAlignment="1">
      <alignment horizontal="left" vertical="center" wrapText="1"/>
    </xf>
    <xf numFmtId="0" fontId="108" fillId="0" borderId="20" xfId="555" applyFont="1" applyBorder="1" applyAlignment="1">
      <alignment horizontal="left" vertical="center" wrapText="1"/>
    </xf>
    <xf numFmtId="0" fontId="108" fillId="0" borderId="19" xfId="555" applyFont="1" applyBorder="1" applyAlignment="1">
      <alignment horizontal="left" vertical="center" wrapText="1"/>
    </xf>
    <xf numFmtId="3" fontId="25" fillId="0" borderId="63" xfId="62" applyNumberFormat="1" applyFont="1" applyFill="1" applyBorder="1" applyAlignment="1">
      <alignment horizontal="center" vertical="center"/>
    </xf>
    <xf numFmtId="3" fontId="25" fillId="0" borderId="35" xfId="62" applyNumberFormat="1" applyFont="1" applyFill="1" applyBorder="1" applyAlignment="1">
      <alignment horizontal="center" vertical="center"/>
    </xf>
    <xf numFmtId="179" fontId="25" fillId="0" borderId="63" xfId="62" applyNumberFormat="1" applyFont="1" applyFill="1" applyBorder="1" applyAlignment="1">
      <alignment horizontal="center" vertical="center"/>
    </xf>
    <xf numFmtId="179" fontId="25" fillId="0" borderId="20" xfId="62" applyNumberFormat="1" applyFont="1" applyFill="1" applyBorder="1" applyAlignment="1">
      <alignment horizontal="center" vertical="center"/>
    </xf>
    <xf numFmtId="179" fontId="25" fillId="0" borderId="35" xfId="62" applyNumberFormat="1" applyFont="1" applyFill="1" applyBorder="1" applyAlignment="1">
      <alignment horizontal="center" vertical="center"/>
    </xf>
    <xf numFmtId="0" fontId="108" fillId="0" borderId="256" xfId="555" applyFont="1" applyBorder="1" applyAlignment="1">
      <alignment horizontal="left" vertical="center"/>
    </xf>
    <xf numFmtId="0" fontId="108" fillId="0" borderId="264" xfId="555" applyFont="1" applyBorder="1" applyAlignment="1">
      <alignment horizontal="left" vertical="center"/>
    </xf>
    <xf numFmtId="0" fontId="108" fillId="0" borderId="276" xfId="555" applyFont="1" applyBorder="1" applyAlignment="1">
      <alignment horizontal="left" vertical="center"/>
    </xf>
    <xf numFmtId="2" fontId="108" fillId="0" borderId="38" xfId="555" applyNumberFormat="1" applyFont="1" applyFill="1" applyBorder="1" applyAlignment="1">
      <alignment horizontal="center" vertical="center"/>
    </xf>
    <xf numFmtId="2" fontId="108" fillId="0" borderId="62" xfId="555" applyNumberFormat="1" applyFont="1" applyFill="1" applyBorder="1" applyAlignment="1">
      <alignment horizontal="center" vertical="center"/>
    </xf>
    <xf numFmtId="2" fontId="25" fillId="0" borderId="63" xfId="62" applyNumberFormat="1" applyFont="1" applyFill="1" applyBorder="1" applyAlignment="1">
      <alignment horizontal="center" vertical="center"/>
    </xf>
    <xf numFmtId="2" fontId="25" fillId="0" borderId="35" xfId="62" applyNumberFormat="1" applyFont="1" applyFill="1" applyBorder="1" applyAlignment="1">
      <alignment horizontal="center" vertical="center"/>
    </xf>
    <xf numFmtId="2" fontId="25" fillId="0" borderId="19" xfId="62" applyNumberFormat="1" applyFont="1" applyFill="1" applyBorder="1" applyAlignment="1">
      <alignment horizontal="center" vertical="center"/>
    </xf>
    <xf numFmtId="0" fontId="108" fillId="0" borderId="17" xfId="555" applyFont="1" applyBorder="1" applyAlignment="1">
      <alignment horizontal="left" vertical="center"/>
    </xf>
    <xf numFmtId="0" fontId="108" fillId="0" borderId="20" xfId="555" applyFont="1" applyBorder="1" applyAlignment="1">
      <alignment horizontal="left" vertical="center"/>
    </xf>
    <xf numFmtId="0" fontId="108" fillId="0" borderId="19" xfId="555" applyFont="1" applyBorder="1" applyAlignment="1">
      <alignment horizontal="left" vertical="center"/>
    </xf>
    <xf numFmtId="3" fontId="108" fillId="0" borderId="38" xfId="62" applyNumberFormat="1" applyFont="1" applyFill="1" applyBorder="1" applyAlignment="1">
      <alignment horizontal="center" vertical="center"/>
    </xf>
    <xf numFmtId="3" fontId="108" fillId="0" borderId="62" xfId="62" applyNumberFormat="1" applyFont="1" applyFill="1" applyBorder="1" applyAlignment="1">
      <alignment horizontal="center" vertical="center"/>
    </xf>
    <xf numFmtId="179" fontId="108" fillId="0" borderId="38" xfId="62" applyNumberFormat="1" applyFont="1" applyFill="1" applyBorder="1" applyAlignment="1">
      <alignment horizontal="center" vertical="center"/>
    </xf>
    <xf numFmtId="179" fontId="108" fillId="0" borderId="14" xfId="62" applyNumberFormat="1" applyFont="1" applyFill="1" applyBorder="1" applyAlignment="1">
      <alignment horizontal="center" vertical="center"/>
    </xf>
    <xf numFmtId="179" fontId="108" fillId="0" borderId="62" xfId="62" applyNumberFormat="1" applyFont="1" applyFill="1" applyBorder="1" applyAlignment="1">
      <alignment horizontal="center" vertical="center"/>
    </xf>
    <xf numFmtId="185" fontId="108" fillId="0" borderId="38" xfId="62" applyNumberFormat="1" applyFont="1" applyFill="1" applyBorder="1" applyAlignment="1">
      <alignment horizontal="center" vertical="center"/>
    </xf>
    <xf numFmtId="185" fontId="108" fillId="0" borderId="14" xfId="62" applyNumberFormat="1" applyFont="1" applyFill="1" applyBorder="1" applyAlignment="1">
      <alignment horizontal="center" vertical="center"/>
    </xf>
    <xf numFmtId="185" fontId="108" fillId="0" borderId="62" xfId="62" applyNumberFormat="1" applyFont="1" applyFill="1" applyBorder="1" applyAlignment="1">
      <alignment horizontal="center" vertical="center"/>
    </xf>
    <xf numFmtId="0" fontId="108" fillId="0" borderId="9" xfId="0" quotePrefix="1" applyFont="1" applyFill="1" applyBorder="1" applyAlignment="1">
      <alignment horizontal="center" vertical="center"/>
    </xf>
    <xf numFmtId="0" fontId="108" fillId="0" borderId="55" xfId="0" quotePrefix="1" applyFont="1" applyFill="1" applyBorder="1" applyAlignment="1">
      <alignment horizontal="center" vertical="center"/>
    </xf>
    <xf numFmtId="0" fontId="26" fillId="0" borderId="2" xfId="61" applyFont="1" applyFill="1" applyBorder="1" applyAlignment="1">
      <alignment horizontal="left" vertical="center"/>
    </xf>
    <xf numFmtId="0" fontId="108" fillId="0" borderId="9" xfId="61" quotePrefix="1" applyFont="1" applyFill="1" applyBorder="1" applyAlignment="1">
      <alignment horizontal="center" vertical="center"/>
    </xf>
    <xf numFmtId="0" fontId="108" fillId="0" borderId="55" xfId="61" quotePrefix="1" applyFont="1" applyFill="1" applyBorder="1" applyAlignment="1">
      <alignment horizontal="center" vertical="center"/>
    </xf>
    <xf numFmtId="0" fontId="37" fillId="0" borderId="9" xfId="151" applyFont="1" applyFill="1" applyBorder="1" applyAlignment="1">
      <alignment horizontal="center" vertical="center"/>
    </xf>
    <xf numFmtId="0" fontId="37" fillId="0" borderId="55" xfId="151" applyFont="1" applyFill="1" applyBorder="1" applyAlignment="1">
      <alignment horizontal="center" vertical="center"/>
    </xf>
    <xf numFmtId="0" fontId="37" fillId="3" borderId="10" xfId="151" applyFont="1" applyFill="1" applyBorder="1" applyAlignment="1">
      <alignment horizontal="center" vertical="center"/>
    </xf>
    <xf numFmtId="0" fontId="37" fillId="3" borderId="55" xfId="151" applyFont="1" applyFill="1" applyBorder="1" applyAlignment="1">
      <alignment horizontal="center" vertical="center"/>
    </xf>
    <xf numFmtId="0" fontId="37" fillId="0" borderId="9" xfId="151" applyFont="1" applyFill="1" applyBorder="1" applyAlignment="1">
      <alignment horizontal="center"/>
    </xf>
    <xf numFmtId="0" fontId="37" fillId="0" borderId="55" xfId="151" applyFont="1" applyFill="1" applyBorder="1" applyAlignment="1">
      <alignment horizontal="center"/>
    </xf>
    <xf numFmtId="0" fontId="37" fillId="3" borderId="9" xfId="151" applyFont="1" applyFill="1" applyBorder="1" applyAlignment="1">
      <alignment horizontal="center" vertical="center"/>
    </xf>
    <xf numFmtId="0" fontId="40" fillId="0" borderId="0" xfId="6" applyFont="1" applyFill="1" applyAlignment="1">
      <alignment horizontal="left"/>
    </xf>
    <xf numFmtId="0" fontId="37" fillId="0" borderId="9"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55" xfId="61" applyFont="1" applyFill="1" applyBorder="1" applyAlignment="1">
      <alignment horizontal="center" vertical="center"/>
    </xf>
    <xf numFmtId="0" fontId="23" fillId="0" borderId="1" xfId="61" applyFont="1" applyBorder="1" applyAlignment="1">
      <alignment horizontal="center" vertical="center" wrapText="1"/>
    </xf>
    <xf numFmtId="0" fontId="23" fillId="0" borderId="5" xfId="61" applyFont="1" applyBorder="1" applyAlignment="1">
      <alignment horizontal="center" vertical="center" wrapText="1"/>
    </xf>
    <xf numFmtId="0" fontId="23" fillId="0" borderId="3" xfId="61" applyFont="1" applyBorder="1" applyAlignment="1">
      <alignment horizontal="center" vertical="center" wrapText="1"/>
    </xf>
    <xf numFmtId="0" fontId="112" fillId="0" borderId="10" xfId="61" applyFont="1" applyBorder="1" applyAlignment="1">
      <alignment horizontal="center" vertical="center"/>
    </xf>
    <xf numFmtId="0" fontId="112" fillId="0" borderId="55" xfId="61" applyFont="1" applyBorder="1" applyAlignment="1">
      <alignment horizontal="center" vertical="center"/>
    </xf>
    <xf numFmtId="0" fontId="37" fillId="0" borderId="9" xfId="61" applyFont="1" applyBorder="1" applyAlignment="1">
      <alignment horizontal="center" vertical="center"/>
    </xf>
    <xf numFmtId="0" fontId="37" fillId="0" borderId="55" xfId="61" applyFont="1" applyBorder="1" applyAlignment="1">
      <alignment horizontal="center" vertical="center"/>
    </xf>
    <xf numFmtId="0" fontId="40" fillId="0" borderId="0" xfId="6" applyFont="1" applyFill="1" applyAlignment="1">
      <alignment horizontal="left" vertical="center"/>
    </xf>
    <xf numFmtId="0" fontId="23" fillId="0" borderId="0" xfId="165" applyFont="1" applyFill="1" applyAlignment="1">
      <alignment horizontal="center" vertical="center" textRotation="180"/>
    </xf>
    <xf numFmtId="0" fontId="23" fillId="0" borderId="0" xfId="165" applyFont="1" applyFill="1" applyAlignment="1">
      <alignment horizontal="center" vertical="center" wrapText="1"/>
    </xf>
    <xf numFmtId="0" fontId="22" fillId="0" borderId="1" xfId="165" applyFont="1" applyFill="1" applyBorder="1" applyAlignment="1">
      <alignment horizontal="center" vertical="center" wrapText="1"/>
    </xf>
    <xf numFmtId="0" fontId="22" fillId="0" borderId="3" xfId="165" applyFont="1" applyFill="1" applyBorder="1" applyAlignment="1">
      <alignment horizontal="center" vertical="center" wrapText="1"/>
    </xf>
    <xf numFmtId="0" fontId="22" fillId="0" borderId="1" xfId="165" applyFont="1" applyFill="1" applyBorder="1" applyAlignment="1">
      <alignment horizontal="center" vertical="center"/>
    </xf>
    <xf numFmtId="0" fontId="22" fillId="0" borderId="3" xfId="165" applyFont="1" applyFill="1" applyBorder="1" applyAlignment="1">
      <alignment horizontal="center" vertical="center"/>
    </xf>
    <xf numFmtId="0" fontId="22" fillId="0" borderId="9" xfId="165" applyFont="1" applyFill="1" applyBorder="1" applyAlignment="1">
      <alignment horizontal="center" vertical="center"/>
    </xf>
    <xf numFmtId="0" fontId="22" fillId="0" borderId="10" xfId="165" applyFont="1" applyFill="1" applyBorder="1" applyAlignment="1">
      <alignment horizontal="center" vertical="center"/>
    </xf>
    <xf numFmtId="0" fontId="22" fillId="0" borderId="55" xfId="165" applyFont="1" applyFill="1" applyBorder="1" applyAlignment="1">
      <alignment horizontal="center" vertical="center"/>
    </xf>
    <xf numFmtId="0" fontId="22" fillId="0" borderId="1" xfId="556" applyFont="1" applyFill="1" applyBorder="1" applyAlignment="1">
      <alignment horizontal="center" vertical="center" wrapText="1"/>
    </xf>
    <xf numFmtId="0" fontId="22" fillId="0" borderId="3" xfId="556" applyFont="1" applyFill="1" applyBorder="1" applyAlignment="1">
      <alignment horizontal="center" vertical="center" wrapText="1"/>
    </xf>
    <xf numFmtId="0" fontId="22" fillId="0" borderId="56" xfId="165" applyFont="1" applyFill="1" applyBorder="1" applyAlignment="1">
      <alignment horizontal="center" vertical="center"/>
    </xf>
    <xf numFmtId="0" fontId="22" fillId="0" borderId="57" xfId="165" applyFont="1" applyFill="1" applyBorder="1" applyAlignment="1">
      <alignment horizontal="center" vertical="center"/>
    </xf>
    <xf numFmtId="0" fontId="22" fillId="0" borderId="11" xfId="165" applyFont="1" applyFill="1" applyBorder="1" applyAlignment="1">
      <alignment horizontal="center" vertical="center"/>
    </xf>
    <xf numFmtId="0" fontId="23" fillId="0" borderId="6" xfId="163" applyFont="1" applyFill="1" applyBorder="1" applyAlignment="1">
      <alignment horizontal="left" vertical="center"/>
    </xf>
    <xf numFmtId="0" fontId="23" fillId="0" borderId="0" xfId="163" applyFont="1" applyFill="1" applyBorder="1" applyAlignment="1">
      <alignment horizontal="left" vertical="center"/>
    </xf>
    <xf numFmtId="0" fontId="23" fillId="0" borderId="41" xfId="163" applyFont="1" applyFill="1" applyBorder="1" applyAlignment="1">
      <alignment horizontal="left" vertical="center"/>
    </xf>
    <xf numFmtId="272" fontId="23" fillId="0" borderId="6" xfId="163" applyNumberFormat="1" applyFont="1" applyFill="1" applyBorder="1" applyAlignment="1">
      <alignment horizontal="center" vertical="center"/>
    </xf>
    <xf numFmtId="272" fontId="23" fillId="0" borderId="41" xfId="163" applyNumberFormat="1" applyFont="1" applyFill="1" applyBorder="1" applyAlignment="1">
      <alignment horizontal="center" vertical="center"/>
    </xf>
    <xf numFmtId="0" fontId="23" fillId="0" borderId="7" xfId="163" applyFont="1" applyFill="1" applyBorder="1" applyAlignment="1">
      <alignment horizontal="left" vertical="center"/>
    </xf>
    <xf numFmtId="0" fontId="23" fillId="0" borderId="4" xfId="163" applyFont="1" applyFill="1" applyBorder="1" applyAlignment="1">
      <alignment horizontal="left" vertical="center"/>
    </xf>
    <xf numFmtId="0" fontId="23" fillId="0" borderId="57" xfId="163" applyFont="1" applyFill="1" applyBorder="1" applyAlignment="1">
      <alignment horizontal="left" vertical="center"/>
    </xf>
    <xf numFmtId="272" fontId="23" fillId="0" borderId="7" xfId="163" applyNumberFormat="1" applyFont="1" applyFill="1" applyBorder="1" applyAlignment="1">
      <alignment horizontal="left" vertical="center"/>
    </xf>
    <xf numFmtId="272" fontId="23" fillId="0" borderId="57" xfId="163" applyNumberFormat="1" applyFont="1" applyFill="1" applyBorder="1" applyAlignment="1">
      <alignment horizontal="left" vertical="center"/>
    </xf>
    <xf numFmtId="0" fontId="23" fillId="0" borderId="8" xfId="163" applyFont="1" applyFill="1" applyBorder="1" applyAlignment="1">
      <alignment horizontal="left" vertical="center"/>
    </xf>
    <xf numFmtId="0" fontId="23" fillId="0" borderId="2" xfId="163" applyFont="1" applyFill="1" applyBorder="1" applyAlignment="1">
      <alignment horizontal="left" vertical="center"/>
    </xf>
    <xf numFmtId="0" fontId="23" fillId="0" borderId="56" xfId="163" applyFont="1" applyFill="1" applyBorder="1" applyAlignment="1">
      <alignment horizontal="left" vertical="center"/>
    </xf>
    <xf numFmtId="272" fontId="23" fillId="0" borderId="8" xfId="163" applyNumberFormat="1" applyFont="1" applyFill="1" applyBorder="1" applyAlignment="1">
      <alignment horizontal="center" vertical="center"/>
    </xf>
    <xf numFmtId="272" fontId="23" fillId="0" borderId="56" xfId="163" applyNumberFormat="1" applyFont="1" applyFill="1" applyBorder="1" applyAlignment="1">
      <alignment horizontal="center" vertical="center"/>
    </xf>
    <xf numFmtId="0" fontId="22" fillId="0" borderId="4" xfId="163" applyFont="1" applyFill="1" applyBorder="1" applyAlignment="1">
      <alignment horizontal="center" vertical="center"/>
    </xf>
    <xf numFmtId="0" fontId="22" fillId="0" borderId="0" xfId="163" applyFont="1" applyFill="1" applyAlignment="1">
      <alignment horizontal="center" vertical="center"/>
    </xf>
    <xf numFmtId="0" fontId="19" fillId="0" borderId="0" xfId="163" applyFont="1" applyFill="1" applyBorder="1" applyAlignment="1">
      <alignment horizontal="left" vertical="center"/>
    </xf>
    <xf numFmtId="0" fontId="23" fillId="0" borderId="6" xfId="62" applyFont="1" applyFill="1" applyBorder="1" applyAlignment="1">
      <alignment horizontal="left" vertical="center"/>
    </xf>
    <xf numFmtId="0" fontId="23" fillId="0" borderId="0" xfId="62" applyFont="1" applyFill="1" applyBorder="1" applyAlignment="1">
      <alignment horizontal="left" vertical="center"/>
    </xf>
    <xf numFmtId="0" fontId="23" fillId="0" borderId="41" xfId="62" applyFont="1" applyFill="1" applyBorder="1" applyAlignment="1">
      <alignment horizontal="left" vertical="center"/>
    </xf>
    <xf numFmtId="0" fontId="26" fillId="0" borderId="277" xfId="10" applyFont="1" applyFill="1" applyBorder="1" applyAlignment="1">
      <alignment horizontal="center" vertical="center" wrapText="1"/>
    </xf>
    <xf numFmtId="0" fontId="26" fillId="0" borderId="306" xfId="10" applyFont="1" applyFill="1" applyBorder="1" applyAlignment="1">
      <alignment horizontal="center" vertical="center" wrapText="1"/>
    </xf>
    <xf numFmtId="0" fontId="26" fillId="0" borderId="278" xfId="10" applyFont="1" applyFill="1" applyBorder="1" applyAlignment="1">
      <alignment horizontal="center" vertical="center" wrapText="1"/>
    </xf>
    <xf numFmtId="0" fontId="22" fillId="0" borderId="101" xfId="10" applyFont="1" applyFill="1" applyBorder="1" applyAlignment="1">
      <alignment horizontal="center" vertical="center" wrapText="1"/>
    </xf>
    <xf numFmtId="0" fontId="22" fillId="0" borderId="95" xfId="10" applyFont="1" applyFill="1" applyBorder="1" applyAlignment="1">
      <alignment horizontal="center" vertical="center"/>
    </xf>
    <xf numFmtId="0" fontId="22" fillId="0" borderId="55" xfId="10" applyFont="1" applyFill="1" applyBorder="1" applyAlignment="1">
      <alignment horizontal="center" vertical="center" wrapText="1"/>
    </xf>
    <xf numFmtId="0" fontId="23" fillId="0" borderId="4" xfId="10" applyFont="1" applyFill="1" applyBorder="1" applyAlignment="1">
      <alignment horizontal="right"/>
    </xf>
    <xf numFmtId="0" fontId="22" fillId="0" borderId="8" xfId="10" applyFont="1" applyFill="1" applyBorder="1" applyAlignment="1">
      <alignment vertical="center" wrapText="1"/>
    </xf>
    <xf numFmtId="0" fontId="22" fillId="0" borderId="6" xfId="10" applyFont="1" applyFill="1" applyBorder="1" applyAlignment="1">
      <alignment vertical="center" wrapText="1"/>
    </xf>
    <xf numFmtId="0" fontId="22" fillId="0" borderId="7" xfId="10" applyFont="1" applyFill="1" applyBorder="1" applyAlignment="1">
      <alignment vertical="center" wrapText="1"/>
    </xf>
    <xf numFmtId="0" fontId="22" fillId="0" borderId="101" xfId="10" applyFont="1" applyFill="1" applyBorder="1" applyAlignment="1">
      <alignment horizontal="center" vertical="top" wrapText="1"/>
    </xf>
    <xf numFmtId="0" fontId="22" fillId="0" borderId="95" xfId="10" applyFont="1" applyFill="1" applyBorder="1" applyAlignment="1">
      <alignment horizontal="center" vertical="top" wrapText="1"/>
    </xf>
    <xf numFmtId="0" fontId="22" fillId="0" borderId="95" xfId="10" applyFont="1" applyFill="1" applyBorder="1" applyAlignment="1">
      <alignment horizontal="center" vertical="center" wrapText="1"/>
    </xf>
    <xf numFmtId="0" fontId="108" fillId="0" borderId="9" xfId="557" applyFont="1" applyFill="1" applyBorder="1" applyAlignment="1">
      <alignment horizontal="center" vertical="center" wrapText="1"/>
    </xf>
    <xf numFmtId="0" fontId="108" fillId="0" borderId="55" xfId="557" applyFont="1" applyFill="1" applyBorder="1" applyAlignment="1">
      <alignment horizontal="center" vertical="center" wrapText="1"/>
    </xf>
    <xf numFmtId="0" fontId="26" fillId="0" borderId="11" xfId="557" applyFont="1" applyFill="1" applyBorder="1" applyAlignment="1">
      <alignment horizontal="center" vertical="center"/>
    </xf>
    <xf numFmtId="1" fontId="108" fillId="0" borderId="11" xfId="557" applyNumberFormat="1" applyFont="1" applyFill="1" applyBorder="1" applyAlignment="1">
      <alignment horizontal="center" vertical="center"/>
    </xf>
    <xf numFmtId="0" fontId="112" fillId="0" borderId="1" xfId="554" applyFont="1" applyFill="1" applyBorder="1" applyAlignment="1">
      <alignment horizontal="center" vertical="center" wrapText="1"/>
    </xf>
    <xf numFmtId="0" fontId="112" fillId="0" borderId="3" xfId="554" applyFont="1" applyFill="1" applyBorder="1" applyAlignment="1">
      <alignment horizontal="center" vertical="center" wrapText="1"/>
    </xf>
    <xf numFmtId="0" fontId="108" fillId="0" borderId="6" xfId="557" applyFont="1" applyFill="1" applyBorder="1" applyAlignment="1">
      <alignment horizontal="center" vertical="center" wrapText="1"/>
    </xf>
    <xf numFmtId="0" fontId="108" fillId="0" borderId="41" xfId="557" applyFont="1" applyFill="1" applyBorder="1" applyAlignment="1">
      <alignment horizontal="center" vertical="center" wrapText="1"/>
    </xf>
    <xf numFmtId="0" fontId="22" fillId="0" borderId="9" xfId="10" applyFont="1" applyFill="1" applyBorder="1" applyAlignment="1">
      <alignment horizontal="left" vertical="center" indent="9"/>
    </xf>
    <xf numFmtId="0" fontId="22" fillId="0" borderId="10" xfId="10" applyFont="1" applyFill="1" applyBorder="1" applyAlignment="1">
      <alignment horizontal="left" vertical="center" indent="9"/>
    </xf>
    <xf numFmtId="0" fontId="22" fillId="0" borderId="55" xfId="10" applyFont="1" applyFill="1" applyBorder="1" applyAlignment="1">
      <alignment horizontal="left" vertical="center" indent="9"/>
    </xf>
    <xf numFmtId="0" fontId="22" fillId="0" borderId="9" xfId="10" applyFont="1" applyFill="1" applyBorder="1" applyAlignment="1">
      <alignment horizontal="center" vertical="center"/>
    </xf>
    <xf numFmtId="0" fontId="22" fillId="0" borderId="10" xfId="10" applyFont="1" applyFill="1" applyBorder="1" applyAlignment="1">
      <alignment horizontal="center" vertical="center"/>
    </xf>
    <xf numFmtId="275" fontId="23" fillId="0" borderId="6" xfId="10" applyNumberFormat="1" applyFont="1" applyFill="1" applyBorder="1" applyAlignment="1">
      <alignment horizontal="left" vertical="center"/>
    </xf>
    <xf numFmtId="275" fontId="23" fillId="0" borderId="0" xfId="10" applyNumberFormat="1" applyFont="1" applyFill="1" applyBorder="1" applyAlignment="1">
      <alignment horizontal="left" vertical="center"/>
    </xf>
    <xf numFmtId="275" fontId="23" fillId="0" borderId="41" xfId="10" applyNumberFormat="1" applyFont="1" applyFill="1" applyBorder="1" applyAlignment="1">
      <alignment horizontal="left" vertical="center"/>
    </xf>
    <xf numFmtId="275" fontId="23" fillId="0" borderId="6" xfId="10" applyNumberFormat="1" applyFont="1" applyFill="1" applyBorder="1" applyAlignment="1">
      <alignment horizontal="left" vertical="center" indent="1"/>
    </xf>
    <xf numFmtId="275" fontId="23" fillId="0" borderId="0" xfId="10" applyNumberFormat="1" applyFont="1" applyFill="1" applyBorder="1" applyAlignment="1">
      <alignment horizontal="left" vertical="center" indent="1"/>
    </xf>
    <xf numFmtId="275" fontId="23" fillId="0" borderId="41" xfId="10" applyNumberFormat="1" applyFont="1" applyFill="1" applyBorder="1" applyAlignment="1">
      <alignment horizontal="left" vertical="center" indent="1"/>
    </xf>
    <xf numFmtId="0" fontId="29" fillId="0" borderId="6" xfId="10" applyFont="1" applyFill="1" applyBorder="1" applyAlignment="1">
      <alignment horizontal="left" vertical="center" wrapText="1" indent="2"/>
    </xf>
    <xf numFmtId="0" fontId="29" fillId="0" borderId="0" xfId="10" applyFont="1" applyFill="1" applyBorder="1" applyAlignment="1">
      <alignment horizontal="left" vertical="center" wrapText="1" indent="2"/>
    </xf>
    <xf numFmtId="0" fontId="29" fillId="0" borderId="41" xfId="10" applyFont="1" applyFill="1" applyBorder="1" applyAlignment="1">
      <alignment horizontal="left" vertical="center" wrapText="1" indent="2"/>
    </xf>
    <xf numFmtId="0" fontId="22" fillId="0" borderId="0" xfId="67" applyFont="1" applyFill="1" applyAlignment="1">
      <alignment horizontal="center"/>
    </xf>
    <xf numFmtId="0" fontId="21" fillId="0" borderId="4" xfId="10" applyFont="1" applyFill="1" applyBorder="1" applyAlignment="1">
      <alignment horizontal="right"/>
    </xf>
    <xf numFmtId="0" fontId="23" fillId="0" borderId="0" xfId="47" applyFont="1" applyFill="1" applyBorder="1" applyAlignment="1">
      <alignment horizontal="left" vertical="center" wrapText="1"/>
    </xf>
    <xf numFmtId="0" fontId="23" fillId="0" borderId="0" xfId="259" applyFont="1" applyFill="1" applyAlignment="1">
      <alignment horizontal="left" vertical="center" wrapText="1"/>
    </xf>
    <xf numFmtId="0" fontId="23" fillId="0" borderId="2" xfId="0" applyFont="1" applyFill="1" applyBorder="1" applyAlignment="1">
      <alignment horizontal="left" vertical="center" wrapText="1"/>
    </xf>
    <xf numFmtId="0" fontId="19" fillId="0" borderId="0" xfId="559" applyFont="1" applyFill="1" applyBorder="1" applyAlignment="1">
      <alignment horizontal="left" vertical="top" wrapText="1"/>
    </xf>
    <xf numFmtId="0" fontId="17" fillId="0" borderId="0" xfId="0" applyFont="1" applyFill="1" applyBorder="1" applyAlignment="1">
      <alignment horizontal="left" vertical="center" wrapText="1"/>
    </xf>
    <xf numFmtId="0" fontId="17" fillId="0" borderId="0" xfId="211" applyFont="1" applyAlignment="1">
      <alignment horizontal="left" vertical="center" wrapText="1"/>
    </xf>
    <xf numFmtId="0" fontId="37" fillId="0" borderId="0" xfId="211" applyFont="1" applyBorder="1" applyAlignment="1">
      <alignment horizontal="left" vertical="center"/>
    </xf>
    <xf numFmtId="0" fontId="108" fillId="0" borderId="1" xfId="211" applyFont="1" applyBorder="1" applyAlignment="1">
      <alignment horizontal="left" vertical="center"/>
    </xf>
    <xf numFmtId="0" fontId="108" fillId="0" borderId="9" xfId="211" applyFont="1" applyBorder="1" applyAlignment="1">
      <alignment horizontal="center" vertical="center"/>
    </xf>
    <xf numFmtId="0" fontId="108" fillId="0" borderId="55" xfId="211"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55" xfId="0" applyFont="1" applyBorder="1" applyAlignment="1">
      <alignment horizontal="center" vertical="center"/>
    </xf>
    <xf numFmtId="170" fontId="37" fillId="0" borderId="8" xfId="211" applyNumberFormat="1" applyFont="1" applyBorder="1" applyAlignment="1">
      <alignment vertical="center"/>
    </xf>
    <xf numFmtId="170" fontId="37" fillId="0" borderId="2" xfId="211" applyNumberFormat="1" applyFont="1" applyBorder="1" applyAlignment="1">
      <alignment vertical="center"/>
    </xf>
    <xf numFmtId="170" fontId="37" fillId="0" borderId="56" xfId="211" applyNumberFormat="1" applyFont="1" applyBorder="1" applyAlignment="1">
      <alignment vertical="center"/>
    </xf>
    <xf numFmtId="170" fontId="26" fillId="0" borderId="8" xfId="0" applyNumberFormat="1" applyFont="1" applyBorder="1" applyAlignment="1">
      <alignment vertical="center"/>
    </xf>
    <xf numFmtId="170" fontId="26" fillId="0" borderId="2" xfId="0" applyNumberFormat="1" applyFont="1" applyBorder="1" applyAlignment="1">
      <alignment vertical="center"/>
    </xf>
    <xf numFmtId="170" fontId="26" fillId="0" borderId="56" xfId="0" applyNumberFormat="1" applyFont="1" applyBorder="1" applyAlignment="1">
      <alignment vertical="center"/>
    </xf>
    <xf numFmtId="237" fontId="37" fillId="0" borderId="0" xfId="211" applyNumberFormat="1" applyFont="1" applyAlignment="1">
      <alignment horizontal="center" vertical="center"/>
    </xf>
    <xf numFmtId="170" fontId="37" fillId="0" borderId="41" xfId="211" applyNumberFormat="1" applyFont="1" applyBorder="1" applyAlignment="1">
      <alignment vertical="center"/>
    </xf>
    <xf numFmtId="237" fontId="26" fillId="0" borderId="6" xfId="0" applyNumberFormat="1" applyFont="1" applyBorder="1" applyAlignment="1">
      <alignment horizontal="center" vertical="center"/>
    </xf>
    <xf numFmtId="0" fontId="26" fillId="0" borderId="0" xfId="0" applyFont="1" applyAlignment="1">
      <alignment horizontal="center" vertical="center"/>
    </xf>
    <xf numFmtId="170" fontId="26" fillId="0" borderId="41" xfId="0" applyNumberFormat="1" applyFont="1" applyBorder="1" applyAlignment="1">
      <alignment vertical="center"/>
    </xf>
    <xf numFmtId="170" fontId="113" fillId="0" borderId="6" xfId="211" applyNumberFormat="1" applyFont="1" applyBorder="1" applyAlignment="1">
      <alignment vertical="center"/>
    </xf>
    <xf numFmtId="170" fontId="113" fillId="0" borderId="0" xfId="211" applyNumberFormat="1" applyFont="1" applyAlignment="1">
      <alignment vertical="center"/>
    </xf>
    <xf numFmtId="170" fontId="113" fillId="0" borderId="41" xfId="211" applyNumberFormat="1" applyFont="1" applyBorder="1" applyAlignment="1">
      <alignment vertical="center"/>
    </xf>
    <xf numFmtId="170" fontId="105" fillId="0" borderId="6" xfId="0" applyNumberFormat="1" applyFont="1" applyBorder="1" applyAlignment="1">
      <alignment vertical="center"/>
    </xf>
    <xf numFmtId="170" fontId="105" fillId="0" borderId="0" xfId="0" applyNumberFormat="1" applyFont="1" applyAlignment="1">
      <alignment vertical="center"/>
    </xf>
    <xf numFmtId="170" fontId="105" fillId="0" borderId="41" xfId="0" applyNumberFormat="1" applyFont="1" applyBorder="1" applyAlignment="1">
      <alignment vertical="center"/>
    </xf>
    <xf numFmtId="170" fontId="37" fillId="0" borderId="6" xfId="504" applyNumberFormat="1" applyFont="1" applyBorder="1" applyAlignment="1">
      <alignment horizontal="right" vertical="center"/>
    </xf>
    <xf numFmtId="170" fontId="26" fillId="0" borderId="6" xfId="504" applyNumberFormat="1" applyFont="1" applyBorder="1" applyAlignment="1">
      <alignment horizontal="right" vertical="center"/>
    </xf>
    <xf numFmtId="170" fontId="26" fillId="0" borderId="0" xfId="504" applyNumberFormat="1" applyFont="1" applyAlignment="1">
      <alignment horizontal="right" vertical="center"/>
    </xf>
    <xf numFmtId="0" fontId="25" fillId="0" borderId="5" xfId="211" quotePrefix="1" applyFont="1" applyBorder="1" applyAlignment="1">
      <alignment horizontal="left" vertical="center" wrapText="1"/>
    </xf>
    <xf numFmtId="170" fontId="112" fillId="0" borderId="10" xfId="211" applyNumberFormat="1" applyFont="1" applyBorder="1" applyAlignment="1">
      <alignment vertical="center"/>
    </xf>
    <xf numFmtId="170" fontId="112" fillId="0" borderId="55" xfId="211" applyNumberFormat="1" applyFont="1" applyBorder="1" applyAlignment="1">
      <alignment vertical="center"/>
    </xf>
    <xf numFmtId="170" fontId="35" fillId="0" borderId="9" xfId="0" applyNumberFormat="1" applyFont="1" applyBorder="1" applyAlignment="1">
      <alignment vertical="center"/>
    </xf>
    <xf numFmtId="170" fontId="35" fillId="0" borderId="10" xfId="0" applyNumberFormat="1" applyFont="1" applyBorder="1" applyAlignment="1">
      <alignment vertical="center"/>
    </xf>
    <xf numFmtId="170" fontId="35" fillId="0" borderId="55" xfId="0" applyNumberFormat="1" applyFont="1" applyBorder="1" applyAlignment="1">
      <alignment vertical="center"/>
    </xf>
    <xf numFmtId="0" fontId="150" fillId="0" borderId="0" xfId="211" applyFont="1" applyAlignment="1">
      <alignment horizontal="left" vertical="center"/>
    </xf>
    <xf numFmtId="170" fontId="26" fillId="0" borderId="0" xfId="211" applyNumberFormat="1" applyFont="1" applyAlignment="1">
      <alignment horizontal="left" vertical="center" wrapText="1"/>
    </xf>
    <xf numFmtId="0" fontId="139" fillId="0" borderId="0" xfId="211" applyFont="1" applyAlignment="1">
      <alignment horizontal="left" vertical="center"/>
    </xf>
    <xf numFmtId="166" fontId="112" fillId="0" borderId="0" xfId="211" applyNumberFormat="1" applyFont="1" applyBorder="1" applyAlignment="1">
      <alignment horizontal="right" vertical="center"/>
    </xf>
    <xf numFmtId="166" fontId="112" fillId="0" borderId="0" xfId="0" applyNumberFormat="1" applyFont="1" applyBorder="1" applyAlignment="1">
      <alignment horizontal="right" vertical="center"/>
    </xf>
    <xf numFmtId="166" fontId="37" fillId="0" borderId="0" xfId="211" applyNumberFormat="1" applyFont="1" applyBorder="1" applyAlignment="1">
      <alignment horizontal="right" vertical="center"/>
    </xf>
    <xf numFmtId="166" fontId="37" fillId="0" borderId="0" xfId="0" applyNumberFormat="1" applyFont="1" applyBorder="1" applyAlignment="1">
      <alignment horizontal="right" vertical="center"/>
    </xf>
    <xf numFmtId="232" fontId="112" fillId="0" borderId="0" xfId="211" applyNumberFormat="1" applyFont="1" applyBorder="1" applyAlignment="1">
      <alignment horizontal="center" vertical="center"/>
    </xf>
    <xf numFmtId="233" fontId="37" fillId="0" borderId="0" xfId="211" applyNumberFormat="1" applyFont="1" applyBorder="1" applyAlignment="1">
      <alignment horizontal="right" vertical="center"/>
    </xf>
    <xf numFmtId="233" fontId="37" fillId="0" borderId="0" xfId="0" applyNumberFormat="1" applyFont="1" applyBorder="1" applyAlignment="1">
      <alignment horizontal="right" vertical="center"/>
    </xf>
    <xf numFmtId="0" fontId="37" fillId="0" borderId="0" xfId="211" applyFont="1" applyBorder="1" applyAlignment="1">
      <alignment horizontal="right" vertical="center"/>
    </xf>
    <xf numFmtId="181" fontId="37" fillId="0" borderId="41" xfId="0" applyNumberFormat="1" applyFont="1" applyBorder="1" applyAlignment="1">
      <alignment horizontal="right" vertical="center"/>
    </xf>
    <xf numFmtId="166" fontId="37" fillId="0" borderId="0" xfId="211" applyNumberFormat="1" applyFont="1" applyBorder="1" applyAlignment="1">
      <alignment horizontal="center" vertical="center"/>
    </xf>
    <xf numFmtId="197" fontId="112" fillId="0" borderId="0" xfId="211" applyNumberFormat="1" applyFont="1" applyBorder="1" applyAlignment="1">
      <alignment horizontal="right" vertical="center"/>
    </xf>
    <xf numFmtId="197" fontId="112" fillId="0" borderId="0" xfId="0" applyNumberFormat="1" applyFont="1" applyBorder="1" applyAlignment="1">
      <alignment horizontal="right" vertical="center"/>
    </xf>
    <xf numFmtId="166" fontId="37" fillId="0" borderId="0" xfId="0" applyNumberFormat="1" applyFont="1" applyBorder="1" applyAlignment="1">
      <alignment horizontal="center" vertical="center"/>
    </xf>
    <xf numFmtId="281" fontId="112" fillId="0" borderId="0" xfId="211" applyNumberFormat="1" applyFont="1" applyBorder="1" applyAlignment="1">
      <alignment horizontal="right" vertical="center"/>
    </xf>
    <xf numFmtId="281" fontId="112" fillId="0" borderId="0" xfId="0" applyNumberFormat="1" applyFont="1" applyBorder="1" applyAlignment="1">
      <alignment horizontal="right" vertical="center"/>
    </xf>
    <xf numFmtId="281" fontId="37" fillId="0" borderId="0" xfId="211" applyNumberFormat="1" applyFont="1" applyBorder="1" applyAlignment="1">
      <alignment horizontal="right" vertical="center"/>
    </xf>
    <xf numFmtId="281" fontId="37" fillId="0" borderId="0" xfId="0" applyNumberFormat="1" applyFont="1" applyBorder="1" applyAlignment="1">
      <alignment horizontal="right" vertical="center"/>
    </xf>
  </cellXfs>
  <cellStyles count="584">
    <cellStyle name="20% - Accent1 2" xfId="318"/>
    <cellStyle name="20% - Accent2 2" xfId="319"/>
    <cellStyle name="20% - Accent3 2" xfId="320"/>
    <cellStyle name="20% - Accent4 2" xfId="321"/>
    <cellStyle name="20% - Accent5 2" xfId="322"/>
    <cellStyle name="20% - Accent6 2" xfId="323"/>
    <cellStyle name="40% - Accent1 2" xfId="324"/>
    <cellStyle name="40% - Accent2 2" xfId="325"/>
    <cellStyle name="40% - Accent3 2" xfId="326"/>
    <cellStyle name="40% - Accent4 2" xfId="327"/>
    <cellStyle name="40% - Accent5 2" xfId="328"/>
    <cellStyle name="40% - Accent6 2" xfId="329"/>
    <cellStyle name="60% - Accent1 2" xfId="330"/>
    <cellStyle name="60% - Accent2 2" xfId="331"/>
    <cellStyle name="60% - Accent3 2" xfId="332"/>
    <cellStyle name="60% - Accent4 2" xfId="333"/>
    <cellStyle name="60% - Accent5 2" xfId="334"/>
    <cellStyle name="60% - Accent6 2" xfId="335"/>
    <cellStyle name="Accent1 - 20%" xfId="336"/>
    <cellStyle name="Accent1 - 40%" xfId="337"/>
    <cellStyle name="Accent1 - 60%" xfId="338"/>
    <cellStyle name="Accent1 2" xfId="339"/>
    <cellStyle name="Accent1 3" xfId="340"/>
    <cellStyle name="Accent2 - 20%" xfId="341"/>
    <cellStyle name="Accent2 - 40%" xfId="342"/>
    <cellStyle name="Accent2 - 60%" xfId="343"/>
    <cellStyle name="Accent2 2" xfId="344"/>
    <cellStyle name="Accent2 3" xfId="345"/>
    <cellStyle name="Accent3 - 20%" xfId="346"/>
    <cellStyle name="Accent3 - 40%" xfId="347"/>
    <cellStyle name="Accent3 - 60%" xfId="348"/>
    <cellStyle name="Accent3 2" xfId="349"/>
    <cellStyle name="Accent3 3" xfId="350"/>
    <cellStyle name="Accent4 - 20%" xfId="351"/>
    <cellStyle name="Accent4 - 40%" xfId="352"/>
    <cellStyle name="Accent4 - 60%" xfId="353"/>
    <cellStyle name="Accent4 2" xfId="354"/>
    <cellStyle name="Accent4 3" xfId="355"/>
    <cellStyle name="Accent5 - 20%" xfId="356"/>
    <cellStyle name="Accent5 - 40%" xfId="357"/>
    <cellStyle name="Accent5 - 60%" xfId="358"/>
    <cellStyle name="Accent5 2" xfId="359"/>
    <cellStyle name="Accent5 3" xfId="360"/>
    <cellStyle name="Accent6 - 20%" xfId="361"/>
    <cellStyle name="Accent6 - 40%" xfId="362"/>
    <cellStyle name="Accent6 - 60%" xfId="363"/>
    <cellStyle name="Accent6 2" xfId="364"/>
    <cellStyle name="Accent6 3" xfId="365"/>
    <cellStyle name="Bad 2" xfId="366"/>
    <cellStyle name="Calculation 2" xfId="367"/>
    <cellStyle name="Calculation 3" xfId="368"/>
    <cellStyle name="Check Cell 2" xfId="369"/>
    <cellStyle name="Check Cell 3" xfId="370"/>
    <cellStyle name="Comma" xfId="1" builtinId="3"/>
    <cellStyle name="Comma [0] 2" xfId="17"/>
    <cellStyle name="Comma [0] 2 2" xfId="226"/>
    <cellStyle name="Comma [0] 3" xfId="489"/>
    <cellStyle name="Comma 10" xfId="227"/>
    <cellStyle name="Comma 10 2" xfId="18"/>
    <cellStyle name="Comma 11" xfId="228"/>
    <cellStyle name="Comma 12" xfId="371"/>
    <cellStyle name="Comma 14 2" xfId="372"/>
    <cellStyle name="Comma 2" xfId="4"/>
    <cellStyle name="Comma 2 2" xfId="14"/>
    <cellStyle name="Comma 2 2 2" xfId="19"/>
    <cellStyle name="Comma 2 2 3" xfId="20"/>
    <cellStyle name="Comma 2 2 4" xfId="215"/>
    <cellStyle name="Comma 2 2 4 2" xfId="507"/>
    <cellStyle name="Comma 2 2 5" xfId="496"/>
    <cellStyle name="Comma 2 3" xfId="21"/>
    <cellStyle name="Comma 2 3 2" xfId="22"/>
    <cellStyle name="Comma 2 3 3" xfId="373"/>
    <cellStyle name="Comma 2 4" xfId="23"/>
    <cellStyle name="Comma 2 4 2" xfId="229"/>
    <cellStyle name="Comma 2 5" xfId="24"/>
    <cellStyle name="Comma 2 5 2" xfId="230"/>
    <cellStyle name="Comma 2 6" xfId="231"/>
    <cellStyle name="Comma 2 7" xfId="25"/>
    <cellStyle name="Comma 2 8" xfId="488"/>
    <cellStyle name="Comma 2_Book1" xfId="232"/>
    <cellStyle name="Comma 282" xfId="374"/>
    <cellStyle name="Comma 283" xfId="375"/>
    <cellStyle name="Comma 285 2" xfId="376"/>
    <cellStyle name="Comma 3" xfId="13"/>
    <cellStyle name="Comma 3 2" xfId="233"/>
    <cellStyle name="Comma 3 2 2" xfId="26"/>
    <cellStyle name="Comma 3 2 2 2" xfId="234"/>
    <cellStyle name="Comma 3 2 2 3" xfId="311"/>
    <cellStyle name="Comma 3 2 2 3 2" xfId="570"/>
    <cellStyle name="Comma 3 2 2 4" xfId="579"/>
    <cellStyle name="Comma 3 3" xfId="235"/>
    <cellStyle name="Comma 3 3 2" xfId="377"/>
    <cellStyle name="Comma 3 3 3" xfId="378"/>
    <cellStyle name="Comma 3 4" xfId="236"/>
    <cellStyle name="Comma 3 4 2" xfId="379"/>
    <cellStyle name="Comma 3 5" xfId="237"/>
    <cellStyle name="Comma 3 6" xfId="238"/>
    <cellStyle name="Comma 3 7" xfId="495"/>
    <cellStyle name="Comma 4" xfId="27"/>
    <cellStyle name="Comma 4 2" xfId="28"/>
    <cellStyle name="Comma 4 2 2" xfId="208"/>
    <cellStyle name="Comma 4 3" xfId="380"/>
    <cellStyle name="Comma 4 3 2" xfId="381"/>
    <cellStyle name="Comma 4 3 3" xfId="382"/>
    <cellStyle name="Comma 5" xfId="29"/>
    <cellStyle name="Comma 5 2" xfId="239"/>
    <cellStyle name="Comma 5 2 2" xfId="30"/>
    <cellStyle name="Comma 5 2 2 2" xfId="240"/>
    <cellStyle name="Comma 5 2 2 3" xfId="576"/>
    <cellStyle name="Comma 5 3" xfId="241"/>
    <cellStyle name="Comma 5 4" xfId="383"/>
    <cellStyle name="Comma 6" xfId="31"/>
    <cellStyle name="Comma 6 2" xfId="32"/>
    <cellStyle name="Comma 7" xfId="33"/>
    <cellStyle name="Comma 7 2" xfId="242"/>
    <cellStyle name="Comma 7 3" xfId="308"/>
    <cellStyle name="Comma 7 3 2" xfId="577"/>
    <cellStyle name="Comma 7 4" xfId="307"/>
    <cellStyle name="Comma 8" xfId="243"/>
    <cellStyle name="Comma 8 2" xfId="384"/>
    <cellStyle name="Comma 9" xfId="244"/>
    <cellStyle name="Comma_annual dig'03" xfId="549"/>
    <cellStyle name="Comma_PPI M (2003) Q2 2010 Workings" xfId="567"/>
    <cellStyle name="Comma_section 15 revised-energy" xfId="548"/>
    <cellStyle name="Comma_T5.5" xfId="534"/>
    <cellStyle name="Currency 2" xfId="34"/>
    <cellStyle name="Currency 2 2" xfId="245"/>
    <cellStyle name="Currency 3" xfId="35"/>
    <cellStyle name="Emphasis 1" xfId="385"/>
    <cellStyle name="Emphasis 2" xfId="386"/>
    <cellStyle name="Emphasis 3" xfId="387"/>
    <cellStyle name="Explanatory Text 2" xfId="388"/>
    <cellStyle name="Good 2" xfId="389"/>
    <cellStyle name="Good 3" xfId="390"/>
    <cellStyle name="Heading 1 2" xfId="391"/>
    <cellStyle name="Heading 1 3" xfId="392"/>
    <cellStyle name="Heading 2 2" xfId="393"/>
    <cellStyle name="Heading 2 3" xfId="394"/>
    <cellStyle name="Heading 3 2" xfId="395"/>
    <cellStyle name="Heading 3 3" xfId="396"/>
    <cellStyle name="Heading 4 2" xfId="397"/>
    <cellStyle name="Hyperlink" xfId="6" builtinId="8"/>
    <cellStyle name="Hyperlink 2" xfId="11"/>
    <cellStyle name="Hyperlink 2 2" xfId="36"/>
    <cellStyle name="Hyperlink 2 3" xfId="221"/>
    <cellStyle name="Hyperlink 3" xfId="37"/>
    <cellStyle name="Hyperlink 3 2" xfId="214"/>
    <cellStyle name="Hyperlink 4" xfId="210"/>
    <cellStyle name="Hyperlink 4 2" xfId="219"/>
    <cellStyle name="Hyperlink 5" xfId="316"/>
    <cellStyle name="Input 2" xfId="398"/>
    <cellStyle name="Input 3" xfId="399"/>
    <cellStyle name="Linked Cell 2" xfId="400"/>
    <cellStyle name="Linked Cell 3" xfId="401"/>
    <cellStyle name="Neutral 2" xfId="402"/>
    <cellStyle name="Neutral 3" xfId="403"/>
    <cellStyle name="Normal" xfId="0" builtinId="0"/>
    <cellStyle name="Normal 10" xfId="38"/>
    <cellStyle name="Normal 10 10 6" xfId="39"/>
    <cellStyle name="Normal 10 10 6 2" xfId="246"/>
    <cellStyle name="Normal 10 10 6 3" xfId="580"/>
    <cellStyle name="Normal 10 10 8 2 2 2 5" xfId="404"/>
    <cellStyle name="Normal 10 10 8 3 2 5" xfId="405"/>
    <cellStyle name="Normal 10 2" xfId="40"/>
    <cellStyle name="Normal 11" xfId="41"/>
    <cellStyle name="Normal 11 2" xfId="42"/>
    <cellStyle name="Normal 11 2 2" xfId="247"/>
    <cellStyle name="Normal 11 3" xfId="43"/>
    <cellStyle name="Normal 11 3 2" xfId="225"/>
    <cellStyle name="Normal 11 3 2 2" xfId="315"/>
    <cellStyle name="Normal 11 3 2 2 2" xfId="574"/>
    <cellStyle name="Normal 11 4" xfId="248"/>
    <cellStyle name="Normal 12" xfId="44"/>
    <cellStyle name="Normal 13" xfId="45"/>
    <cellStyle name="Normal 13 2" xfId="211"/>
    <cellStyle name="Normal 13 3" xfId="406"/>
    <cellStyle name="Normal 139" xfId="407"/>
    <cellStyle name="Normal 14" xfId="46"/>
    <cellStyle name="Normal 14 2" xfId="408"/>
    <cellStyle name="Normal 143" xfId="409"/>
    <cellStyle name="Normal 144" xfId="212"/>
    <cellStyle name="Normal 144 2" xfId="410"/>
    <cellStyle name="Normal 144 2 2" xfId="503"/>
    <cellStyle name="Normal 145" xfId="411"/>
    <cellStyle name="Normal 146" xfId="412"/>
    <cellStyle name="Normal 146 3" xfId="413"/>
    <cellStyle name="Normal 15" xfId="47"/>
    <cellStyle name="Normal 16" xfId="309"/>
    <cellStyle name="Normal 17" xfId="9"/>
    <cellStyle name="Normal 17 2" xfId="216"/>
    <cellStyle name="Normal 17 3" xfId="491"/>
    <cellStyle name="Normal 18" xfId="310"/>
    <cellStyle name="Normal 19" xfId="500"/>
    <cellStyle name="Normal 19 2" xfId="575"/>
    <cellStyle name="Normal 2" xfId="2"/>
    <cellStyle name="Normal 2 10" xfId="10"/>
    <cellStyle name="Normal 2 10 2" xfId="207"/>
    <cellStyle name="Normal 2 11" xfId="249"/>
    <cellStyle name="Normal 2 2" xfId="7"/>
    <cellStyle name="Normal 2 2 2" xfId="48"/>
    <cellStyle name="Normal 2 2 2 2" xfId="49"/>
    <cellStyle name="Normal 2 2 2 2 2" xfId="50"/>
    <cellStyle name="Normal 2 2 2 3" xfId="51"/>
    <cellStyle name="Normal 2 2 2 4" xfId="52"/>
    <cellStyle name="Normal 2 2 2 4 2" xfId="53"/>
    <cellStyle name="Normal 2 2 2 4 2 2" xfId="250"/>
    <cellStyle name="Normal 2 2 2 4 3" xfId="54"/>
    <cellStyle name="Normal 2 2 2 4 3 2" xfId="251"/>
    <cellStyle name="Normal 2 2 2 4 4" xfId="55"/>
    <cellStyle name="Normal 2 2 2 4 4 2" xfId="224"/>
    <cellStyle name="Normal 2 2 2 4 4 2 2" xfId="314"/>
    <cellStyle name="Normal 2 2 2 4 4 2 2 2" xfId="573"/>
    <cellStyle name="Normal 2 2 2 4 5" xfId="252"/>
    <cellStyle name="Normal 2 2 2 5" xfId="253"/>
    <cellStyle name="Normal 2 2 2_COMPARISON TABLEMAR2010" xfId="56"/>
    <cellStyle name="Normal 2 2 3" xfId="57"/>
    <cellStyle name="Normal 2 2 3 2" xfId="58"/>
    <cellStyle name="Normal 2 2 3 3" xfId="254"/>
    <cellStyle name="Normal 2 2 4" xfId="59"/>
    <cellStyle name="Normal 2 2 4 2" xfId="255"/>
    <cellStyle name="Normal 2 2 5" xfId="60"/>
    <cellStyle name="Normal 2 2 5 2" xfId="217"/>
    <cellStyle name="Normal 2 2 5 2 2" xfId="306"/>
    <cellStyle name="Normal 2 2 6" xfId="256"/>
    <cellStyle name="Normal 2 2_ppi(m) q3 2010 tables (Final)  20.12.2010" xfId="257"/>
    <cellStyle name="Normal 2 3" xfId="61"/>
    <cellStyle name="Normal 2 3 2" xfId="62"/>
    <cellStyle name="Normal 2 3 3" xfId="63"/>
    <cellStyle name="Normal 2 3 3 2" xfId="414"/>
    <cellStyle name="Normal 2 4" xfId="64"/>
    <cellStyle name="Normal 2 4 2" xfId="65"/>
    <cellStyle name="Normal 2 5" xfId="66"/>
    <cellStyle name="Normal 2 5 2" xfId="67"/>
    <cellStyle name="Normal 2 5 2 2" xfId="258"/>
    <cellStyle name="Normal 2 5 3" xfId="259"/>
    <cellStyle name="Normal 2 6" xfId="220"/>
    <cellStyle name="Normal 2 6 2" xfId="578"/>
    <cellStyle name="Normal 2 7" xfId="260"/>
    <cellStyle name="Normal 2 8" xfId="261"/>
    <cellStyle name="Normal 2 9" xfId="262"/>
    <cellStyle name="Normal 2_(P2) Base 2007 PPI (M) Q2 2012" xfId="263"/>
    <cellStyle name="Normal 22" xfId="218"/>
    <cellStyle name="Normal 3" xfId="5"/>
    <cellStyle name="Normal 3 10" xfId="68"/>
    <cellStyle name="Normal 3 10 2" xfId="415"/>
    <cellStyle name="Normal 3 11" xfId="69"/>
    <cellStyle name="Normal 3 12" xfId="70"/>
    <cellStyle name="Normal 3 13" xfId="71"/>
    <cellStyle name="Normal 3 14" xfId="72"/>
    <cellStyle name="Normal 3 15" xfId="73"/>
    <cellStyle name="Normal 3 16" xfId="74"/>
    <cellStyle name="Normal 3 17" xfId="75"/>
    <cellStyle name="Normal 3 18" xfId="76"/>
    <cellStyle name="Normal 3 19" xfId="77"/>
    <cellStyle name="Normal 3 2" xfId="78"/>
    <cellStyle name="Normal 3 2 10" xfId="79"/>
    <cellStyle name="Normal 3 2 10 2" xfId="264"/>
    <cellStyle name="Normal 3 2 11" xfId="80"/>
    <cellStyle name="Normal 3 2 11 2" xfId="265"/>
    <cellStyle name="Normal 3 2 12" xfId="81"/>
    <cellStyle name="Normal 3 2 12 2" xfId="266"/>
    <cellStyle name="Normal 3 2 13" xfId="82"/>
    <cellStyle name="Normal 3 2 13 2" xfId="267"/>
    <cellStyle name="Normal 3 2 14" xfId="83"/>
    <cellStyle name="Normal 3 2 14 2" xfId="268"/>
    <cellStyle name="Normal 3 2 15" xfId="84"/>
    <cellStyle name="Normal 3 2 15 2" xfId="269"/>
    <cellStyle name="Normal 3 2 16" xfId="85"/>
    <cellStyle name="Normal 3 2 16 2" xfId="270"/>
    <cellStyle name="Normal 3 2 17" xfId="86"/>
    <cellStyle name="Normal 3 2 17 2" xfId="271"/>
    <cellStyle name="Normal 3 2 18" xfId="87"/>
    <cellStyle name="Normal 3 2 18 2" xfId="272"/>
    <cellStyle name="Normal 3 2 19" xfId="88"/>
    <cellStyle name="Normal 3 2 19 2" xfId="273"/>
    <cellStyle name="Normal 3 2 2" xfId="89"/>
    <cellStyle name="Normal 3 2 2 10" xfId="90"/>
    <cellStyle name="Normal 3 2 2 11" xfId="91"/>
    <cellStyle name="Normal 3 2 2 12" xfId="92"/>
    <cellStyle name="Normal 3 2 2 13" xfId="93"/>
    <cellStyle name="Normal 3 2 2 14" xfId="94"/>
    <cellStyle name="Normal 3 2 2 15" xfId="95"/>
    <cellStyle name="Normal 3 2 2 16" xfId="96"/>
    <cellStyle name="Normal 3 2 2 17" xfId="97"/>
    <cellStyle name="Normal 3 2 2 18" xfId="98"/>
    <cellStyle name="Normal 3 2 2 19" xfId="99"/>
    <cellStyle name="Normal 3 2 2 2" xfId="100"/>
    <cellStyle name="Normal 3 2 2 2 2" xfId="416"/>
    <cellStyle name="Normal 3 2 2 20" xfId="101"/>
    <cellStyle name="Normal 3 2 2 21" xfId="102"/>
    <cellStyle name="Normal 3 2 2 22" xfId="103"/>
    <cellStyle name="Normal 3 2 2 23" xfId="104"/>
    <cellStyle name="Normal 3 2 2 24" xfId="105"/>
    <cellStyle name="Normal 3 2 2 25" xfId="106"/>
    <cellStyle name="Normal 3 2 2 26" xfId="107"/>
    <cellStyle name="Normal 3 2 2 27" xfId="108"/>
    <cellStyle name="Normal 3 2 2 28" xfId="109"/>
    <cellStyle name="Normal 3 2 2 29" xfId="110"/>
    <cellStyle name="Normal 3 2 2 3" xfId="111"/>
    <cellStyle name="Normal 3 2 2 30" xfId="112"/>
    <cellStyle name="Normal 3 2 2 31" xfId="274"/>
    <cellStyle name="Normal 3 2 2 32" xfId="312"/>
    <cellStyle name="Normal 3 2 2 32 2" xfId="571"/>
    <cellStyle name="Normal 3 2 2 4" xfId="113"/>
    <cellStyle name="Normal 3 2 2 5" xfId="114"/>
    <cellStyle name="Normal 3 2 2 6" xfId="115"/>
    <cellStyle name="Normal 3 2 2 7" xfId="116"/>
    <cellStyle name="Normal 3 2 2 8" xfId="117"/>
    <cellStyle name="Normal 3 2 2 9" xfId="118"/>
    <cellStyle name="Normal 3 2 20" xfId="119"/>
    <cellStyle name="Normal 3 2 20 2" xfId="275"/>
    <cellStyle name="Normal 3 2 21" xfId="120"/>
    <cellStyle name="Normal 3 2 21 2" xfId="276"/>
    <cellStyle name="Normal 3 2 22" xfId="121"/>
    <cellStyle name="Normal 3 2 22 2" xfId="277"/>
    <cellStyle name="Normal 3 2 23" xfId="122"/>
    <cellStyle name="Normal 3 2 23 2" xfId="278"/>
    <cellStyle name="Normal 3 2 24" xfId="123"/>
    <cellStyle name="Normal 3 2 24 2" xfId="279"/>
    <cellStyle name="Normal 3 2 25" xfId="124"/>
    <cellStyle name="Normal 3 2 25 2" xfId="280"/>
    <cellStyle name="Normal 3 2 26" xfId="125"/>
    <cellStyle name="Normal 3 2 26 2" xfId="281"/>
    <cellStyle name="Normal 3 2 27" xfId="126"/>
    <cellStyle name="Normal 3 2 27 2" xfId="282"/>
    <cellStyle name="Normal 3 2 28" xfId="127"/>
    <cellStyle name="Normal 3 2 28 2" xfId="283"/>
    <cellStyle name="Normal 3 2 29" xfId="128"/>
    <cellStyle name="Normal 3 2 29 2" xfId="284"/>
    <cellStyle name="Normal 3 2 3" xfId="129"/>
    <cellStyle name="Normal 3 2 3 2" xfId="285"/>
    <cellStyle name="Normal 3 2 30" xfId="130"/>
    <cellStyle name="Normal 3 2 30 2" xfId="286"/>
    <cellStyle name="Normal 3 2 31" xfId="131"/>
    <cellStyle name="Normal 3 2 31 2" xfId="132"/>
    <cellStyle name="Normal 3 2 31 2 2" xfId="287"/>
    <cellStyle name="Normal 3 2 31 3" xfId="133"/>
    <cellStyle name="Normal 3 2 31 3 2" xfId="288"/>
    <cellStyle name="Normal 3 2 31 4" xfId="134"/>
    <cellStyle name="Normal 3 2 31 4 2" xfId="223"/>
    <cellStyle name="Normal 3 2 31 4 2 2" xfId="313"/>
    <cellStyle name="Normal 3 2 31 4 2 2 2" xfId="572"/>
    <cellStyle name="Normal 3 2 31 5" xfId="289"/>
    <cellStyle name="Normal 3 2 32" xfId="290"/>
    <cellStyle name="Normal 3 2 4" xfId="135"/>
    <cellStyle name="Normal 3 2 4 2" xfId="291"/>
    <cellStyle name="Normal 3 2 5" xfId="136"/>
    <cellStyle name="Normal 3 2 5 2" xfId="292"/>
    <cellStyle name="Normal 3 2 6" xfId="137"/>
    <cellStyle name="Normal 3 2 6 2" xfId="293"/>
    <cellStyle name="Normal 3 2 7" xfId="138"/>
    <cellStyle name="Normal 3 2 7 2" xfId="294"/>
    <cellStyle name="Normal 3 2 8" xfId="139"/>
    <cellStyle name="Normal 3 2 8 2" xfId="295"/>
    <cellStyle name="Normal 3 2 9" xfId="140"/>
    <cellStyle name="Normal 3 2 9 2" xfId="296"/>
    <cellStyle name="Normal 3 20" xfId="141"/>
    <cellStyle name="Normal 3 21" xfId="142"/>
    <cellStyle name="Normal 3 22" xfId="143"/>
    <cellStyle name="Normal 3 23" xfId="144"/>
    <cellStyle name="Normal 3 24" xfId="145"/>
    <cellStyle name="Normal 3 25" xfId="146"/>
    <cellStyle name="Normal 3 26" xfId="147"/>
    <cellStyle name="Normal 3 27" xfId="148"/>
    <cellStyle name="Normal 3 28" xfId="149"/>
    <cellStyle name="Normal 3 29" xfId="150"/>
    <cellStyle name="Normal 3 3" xfId="151"/>
    <cellStyle name="Normal 3 3 2" xfId="297"/>
    <cellStyle name="Normal 3 30" xfId="152"/>
    <cellStyle name="Normal 3 31" xfId="153"/>
    <cellStyle name="Normal 3 32" xfId="154"/>
    <cellStyle name="Normal 3 33" xfId="155"/>
    <cellStyle name="Normal 3 34" xfId="222"/>
    <cellStyle name="Normal 3 4" xfId="156"/>
    <cellStyle name="Normal 3 4 2" xfId="157"/>
    <cellStyle name="Normal 3 5" xfId="158"/>
    <cellStyle name="Normal 3 6" xfId="159"/>
    <cellStyle name="Normal 3 7" xfId="160"/>
    <cellStyle name="Normal 3 8" xfId="161"/>
    <cellStyle name="Normal 3 9" xfId="162"/>
    <cellStyle name="Normal 4" xfId="8"/>
    <cellStyle name="Normal 4 2" xfId="163"/>
    <cellStyle name="Normal 4 3" xfId="213"/>
    <cellStyle name="Normal 4 4" xfId="298"/>
    <cellStyle name="Normal 4 5" xfId="299"/>
    <cellStyle name="Normal 4 6" xfId="300"/>
    <cellStyle name="Normal 4 7" xfId="301"/>
    <cellStyle name="Normal 4_Xl0000000" xfId="417"/>
    <cellStyle name="Normal 5" xfId="12"/>
    <cellStyle name="Normal 5 10" xfId="418"/>
    <cellStyle name="Normal 5 12" xfId="419"/>
    <cellStyle name="Normal 5 2" xfId="164"/>
    <cellStyle name="Normal 5 3" xfId="165"/>
    <cellStyle name="Normal 5 3 2" xfId="420"/>
    <cellStyle name="Normal 5 4" xfId="166"/>
    <cellStyle name="Normal 5 5" xfId="317"/>
    <cellStyle name="Normal 6" xfId="167"/>
    <cellStyle name="Normal 6 2" xfId="168"/>
    <cellStyle name="Normal 6 2 2" xfId="169"/>
    <cellStyle name="Normal 6 2 3" xfId="302"/>
    <cellStyle name="Normal 6 2 4" xfId="537"/>
    <cellStyle name="Normal 6 2 4 2" xfId="583"/>
    <cellStyle name="Normal 6 2 5" xfId="581"/>
    <cellStyle name="Normal 6 3" xfId="170"/>
    <cellStyle name="Normal 6 3 2" xfId="303"/>
    <cellStyle name="Normal 6 3 3" xfId="582"/>
    <cellStyle name="Normal 6 4" xfId="421"/>
    <cellStyle name="Normal 7" xfId="171"/>
    <cellStyle name="Normal 7 10" xfId="172"/>
    <cellStyle name="Normal 7 11" xfId="173"/>
    <cellStyle name="Normal 7 12" xfId="174"/>
    <cellStyle name="Normal 7 13" xfId="175"/>
    <cellStyle name="Normal 7 14" xfId="176"/>
    <cellStyle name="Normal 7 15" xfId="177"/>
    <cellStyle name="Normal 7 16" xfId="178"/>
    <cellStyle name="Normal 7 17" xfId="179"/>
    <cellStyle name="Normal 7 18" xfId="180"/>
    <cellStyle name="Normal 7 19" xfId="181"/>
    <cellStyle name="Normal 7 2" xfId="182"/>
    <cellStyle name="Normal 7 2 2" xfId="304"/>
    <cellStyle name="Normal 7 20" xfId="183"/>
    <cellStyle name="Normal 7 21" xfId="184"/>
    <cellStyle name="Normal 7 22" xfId="185"/>
    <cellStyle name="Normal 7 23" xfId="186"/>
    <cellStyle name="Normal 7 24" xfId="187"/>
    <cellStyle name="Normal 7 25" xfId="188"/>
    <cellStyle name="Normal 7 26" xfId="189"/>
    <cellStyle name="Normal 7 27" xfId="190"/>
    <cellStyle name="Normal 7 28" xfId="191"/>
    <cellStyle name="Normal 7 29" xfId="192"/>
    <cellStyle name="Normal 7 3" xfId="193"/>
    <cellStyle name="Normal 7 30" xfId="194"/>
    <cellStyle name="Normal 7 31" xfId="195"/>
    <cellStyle name="Normal 7 32" xfId="305"/>
    <cellStyle name="Normal 7 4" xfId="196"/>
    <cellStyle name="Normal 7 5" xfId="197"/>
    <cellStyle name="Normal 7 6" xfId="198"/>
    <cellStyle name="Normal 7 7" xfId="199"/>
    <cellStyle name="Normal 7 8" xfId="200"/>
    <cellStyle name="Normal 7 9" xfId="201"/>
    <cellStyle name="Normal 8" xfId="202"/>
    <cellStyle name="Normal 8 2" xfId="203"/>
    <cellStyle name="Normal 8_DOE WEmTu Q112" xfId="422"/>
    <cellStyle name="Normal 9" xfId="204"/>
    <cellStyle name="Normal 9 2" xfId="205"/>
    <cellStyle name="Normal 9 2 2" xfId="423"/>
    <cellStyle name="Normal 9 3" xfId="424"/>
    <cellStyle name="Normal 90" xfId="425"/>
    <cellStyle name="Normal_01TAB1Q1" xfId="562"/>
    <cellStyle name="Normal_01TAB3Q1" xfId="563"/>
    <cellStyle name="Normal_2000" xfId="524"/>
    <cellStyle name="Normal_annual dig'03" xfId="547"/>
    <cellStyle name="Normal_Book3" xfId="565"/>
    <cellStyle name="Normal_consq4-2002tabs" xfId="556"/>
    <cellStyle name="Normal_DIG11_5" xfId="544"/>
    <cellStyle name="Normal_DIG2_4" xfId="492"/>
    <cellStyle name="Normal_DIG2_5" xfId="493"/>
    <cellStyle name="Normal_DIG2_6" xfId="490"/>
    <cellStyle name="Normal_DIG2_7" xfId="494"/>
    <cellStyle name="Normal_DIG4_11B" xfId="497"/>
    <cellStyle name="Normal_DIG4_12A" xfId="498"/>
    <cellStyle name="Normal_DIG7_10" xfId="514"/>
    <cellStyle name="Normal_DIG7_12" xfId="515"/>
    <cellStyle name="Normal_DIG7_4" xfId="509"/>
    <cellStyle name="Normal_DIG7_5" xfId="510"/>
    <cellStyle name="Normal_DIG7_6" xfId="511"/>
    <cellStyle name="Normal_DIG7_7" xfId="508"/>
    <cellStyle name="Normal_DIG7_8" xfId="512"/>
    <cellStyle name="Normal_DIG7_9" xfId="513"/>
    <cellStyle name="Normal_Digest 2002" xfId="554"/>
    <cellStyle name="Normal_Energy Balance incl Rodrigues" xfId="551"/>
    <cellStyle name="Normal_GDFCF tables for series" xfId="504"/>
    <cellStyle name="Normal_indicator water" xfId="550"/>
    <cellStyle name="Normal_Industry 15.7-15.8" xfId="564"/>
    <cellStyle name="Normal_inflationfcast" xfId="561"/>
    <cellStyle name="Normal_loss peak" xfId="552"/>
    <cellStyle name="Normal_ODCS" xfId="501"/>
    <cellStyle name="Normal_PPI M (2003) Q2 2010 Workings 2" xfId="566"/>
    <cellStyle name="Normal_PPI M (2003) Q2 2010 Workings_ppi(m) q3 2010 tables (Final)  20.12.2010" xfId="568"/>
    <cellStyle name="Normal_PPISept02_ppi(m) q3 2010 tables (Final)  20.12.2010" xfId="569"/>
    <cellStyle name="Normal_q2001water972000" xfId="559"/>
    <cellStyle name="Normal_Quarterly BOP 2001" xfId="506"/>
    <cellStyle name="Normal_RHABMCPC010731" xfId="502"/>
    <cellStyle name="Normal_section 15 (b)-Industry" xfId="546"/>
    <cellStyle name="Normal_Sheet1" xfId="560"/>
    <cellStyle name="Normal_Sheet1 (2)" xfId="541"/>
    <cellStyle name="Normal_Sheet1 (3)" xfId="542"/>
    <cellStyle name="Normal_Sheet1 (4)" xfId="543"/>
    <cellStyle name="Normal_Sheet1 (5)" xfId="545"/>
    <cellStyle name="Normal_T 3.21" xfId="525"/>
    <cellStyle name="Normal_T 4.1" xfId="526"/>
    <cellStyle name="Normal_T 4.19" xfId="528"/>
    <cellStyle name="Normal_T 4.57" xfId="531"/>
    <cellStyle name="Normal_T 5.14" xfId="536"/>
    <cellStyle name="Normal_T12.1-2" xfId="527"/>
    <cellStyle name="Normal_T13.2" xfId="529"/>
    <cellStyle name="Normal_T4.32" xfId="530"/>
    <cellStyle name="Normal_T5.15 2 2" xfId="540"/>
    <cellStyle name="Normal_T5.2 2" xfId="539"/>
    <cellStyle name="Normal_T5.3 - 5.4" xfId="533"/>
    <cellStyle name="Normal_T5.5" xfId="532"/>
    <cellStyle name="Normal_T-5.6 - 5.7" xfId="538"/>
    <cellStyle name="Normal_T5.8 -5.9" xfId="535"/>
    <cellStyle name="Normal_Tab 2.18 - GOVFUNC" xfId="505"/>
    <cellStyle name="Normal_TAB1-5" xfId="3"/>
    <cellStyle name="Normal_TAB2-00" xfId="558"/>
    <cellStyle name="Normal_TAB34" xfId="522"/>
    <cellStyle name="Normal_TAB810" xfId="523"/>
    <cellStyle name="Normal_TAB82" xfId="518"/>
    <cellStyle name="Normal_TAB823" xfId="517"/>
    <cellStyle name="Normal_TAB89" xfId="521"/>
    <cellStyle name="Normal_Table 25f" xfId="499"/>
    <cellStyle name="Normal_TABLE 8.2a" xfId="516"/>
    <cellStyle name="Normal_TABLE 8.2c" xfId="519"/>
    <cellStyle name="Normal_TABLE 8.7-8" xfId="520"/>
    <cellStyle name="Normal_water production" xfId="553"/>
    <cellStyle name="Normal_water production 2" xfId="557"/>
    <cellStyle name="Normal_WATER sales 2" xfId="555"/>
    <cellStyle name="Note 2" xfId="426"/>
    <cellStyle name="Note 3" xfId="427"/>
    <cellStyle name="Note 4" xfId="428"/>
    <cellStyle name="Output 2" xfId="429"/>
    <cellStyle name="Output 3" xfId="430"/>
    <cellStyle name="Output Column Headings" xfId="15"/>
    <cellStyle name="Output Line Items" xfId="16"/>
    <cellStyle name="Percent 2" xfId="209"/>
    <cellStyle name="Percent 2 2" xfId="206"/>
    <cellStyle name="Percent 3" xfId="431"/>
    <cellStyle name="SAPBEXaggData" xfId="432"/>
    <cellStyle name="SAPBEXaggDataEmph" xfId="433"/>
    <cellStyle name="SAPBEXaggItem" xfId="434"/>
    <cellStyle name="SAPBEXaggItemX" xfId="435"/>
    <cellStyle name="SAPBEXchaText" xfId="436"/>
    <cellStyle name="SAPBEXchaText 2" xfId="437"/>
    <cellStyle name="SAPBEXexcBad7" xfId="438"/>
    <cellStyle name="SAPBEXexcBad8" xfId="439"/>
    <cellStyle name="SAPBEXexcBad9" xfId="440"/>
    <cellStyle name="SAPBEXexcCritical4" xfId="441"/>
    <cellStyle name="SAPBEXexcCritical5" xfId="442"/>
    <cellStyle name="SAPBEXexcCritical6" xfId="443"/>
    <cellStyle name="SAPBEXexcGood1" xfId="444"/>
    <cellStyle name="SAPBEXexcGood2" xfId="445"/>
    <cellStyle name="SAPBEXexcGood3" xfId="446"/>
    <cellStyle name="SAPBEXfilterDrill" xfId="447"/>
    <cellStyle name="SAPBEXfilterItem" xfId="448"/>
    <cellStyle name="SAPBEXfilterText" xfId="449"/>
    <cellStyle name="SAPBEXformats" xfId="450"/>
    <cellStyle name="SAPBEXheaderItem" xfId="451"/>
    <cellStyle name="SAPBEXheaderText" xfId="452"/>
    <cellStyle name="SAPBEXHLevel0" xfId="453"/>
    <cellStyle name="SAPBEXHLevel0X" xfId="454"/>
    <cellStyle name="SAPBEXHLevel1" xfId="455"/>
    <cellStyle name="SAPBEXHLevel1X" xfId="456"/>
    <cellStyle name="SAPBEXHLevel2" xfId="457"/>
    <cellStyle name="SAPBEXHLevel2X" xfId="458"/>
    <cellStyle name="SAPBEXHLevel3" xfId="459"/>
    <cellStyle name="SAPBEXHLevel3X" xfId="460"/>
    <cellStyle name="SAPBEXinputData" xfId="461"/>
    <cellStyle name="SAPBEXItemHeader"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 2" xfId="470"/>
    <cellStyle name="SAPBEXstdItem 2 2" xfId="471"/>
    <cellStyle name="SAPBEXstdItem 3" xfId="472"/>
    <cellStyle name="SAPBEXstdItem 4" xfId="473"/>
    <cellStyle name="SAPBEXstdItem 5" xfId="474"/>
    <cellStyle name="SAPBEXstdItem 6" xfId="475"/>
    <cellStyle name="SAPBEXstdItem 7" xfId="476"/>
    <cellStyle name="SAPBEXstdItem 8" xfId="477"/>
    <cellStyle name="SAPBEXstdItemX" xfId="478"/>
    <cellStyle name="SAPBEXtitle" xfId="479"/>
    <cellStyle name="SAPBEXunassignedItem" xfId="480"/>
    <cellStyle name="SAPBEXundefined" xfId="481"/>
    <cellStyle name="Sheet Title" xfId="482"/>
    <cellStyle name="Title 2" xfId="483"/>
    <cellStyle name="Total 2" xfId="484"/>
    <cellStyle name="Total 3" xfId="485"/>
    <cellStyle name="Warning Text 2" xfId="486"/>
    <cellStyle name="Warning Text 3" xfId="487"/>
  </cellStyles>
  <dxfs count="30">
    <dxf>
      <font>
        <i/>
        <strike val="0"/>
        <outline val="0"/>
        <shadow val="0"/>
        <u val="none"/>
        <vertAlign val="baseline"/>
        <sz val="14"/>
        <color auto="1"/>
        <name val="Times New Roman"/>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tableStyles>
  <colors>
    <mruColors>
      <color rgb="FFFFCC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6.xml"/><Relationship Id="rId205"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7.xml"/><Relationship Id="rId206"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8.xml"/><Relationship Id="rId207"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9.xml"/><Relationship Id="rId199" Type="http://schemas.openxmlformats.org/officeDocument/2006/relationships/externalLink" Target="externalLinks/externalLink14.xml"/><Relationship Id="rId203" Type="http://schemas.openxmlformats.org/officeDocument/2006/relationships/externalLink" Target="externalLinks/externalLink18.xml"/><Relationship Id="rId208"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10.xml"/><Relationship Id="rId209" Type="http://schemas.openxmlformats.org/officeDocument/2006/relationships/customXml" Target="../customXml/item1.xml"/><Relationship Id="rId190" Type="http://schemas.openxmlformats.org/officeDocument/2006/relationships/externalLink" Target="externalLinks/externalLink5.xml"/><Relationship Id="rId204"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11.xml"/><Relationship Id="rId200" Type="http://schemas.openxmlformats.org/officeDocument/2006/relationships/externalLink" Target="externalLinks/externalLink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1.xml"/><Relationship Id="rId211"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12.xml"/><Relationship Id="rId201" Type="http://schemas.openxmlformats.org/officeDocument/2006/relationships/externalLink" Target="externalLinks/externalLink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3.xml"/><Relationship Id="rId202" Type="http://schemas.openxmlformats.org/officeDocument/2006/relationships/externalLink" Target="externalLinks/externalLink1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3.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A9E8-4834-A0D0-9A5CAF2656D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A9E8-4834-A0D0-9A5CAF2656D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A9E8-4834-A0D0-9A5CAF2656D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A9E8-4834-A0D0-9A5CAF2656D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A9E8-4834-A0D0-9A5CAF2656D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A9E8-4834-A0D0-9A5CAF2656D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A9E8-4834-A0D0-9A5CAF2656D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A9E8-4834-A0D0-9A5CAF2656D1}"/>
              </c:ext>
            </c:extLst>
          </c:dPt>
          <c:val>
            <c:numLit>
              <c:formatCode>General</c:formatCode>
              <c:ptCount val="8"/>
              <c:pt idx="0">
                <c:v>0</c:v>
              </c:pt>
              <c:pt idx="2">
                <c:v>0</c:v>
              </c:pt>
              <c:pt idx="3">
                <c:v>0</c:v>
              </c:pt>
              <c:pt idx="5">
                <c:v>0</c:v>
              </c:pt>
              <c:pt idx="7">
                <c:v>0</c:v>
              </c:pt>
            </c:numLit>
          </c:val>
          <c:extLst>
            <c:ext xmlns:c16="http://schemas.microsoft.com/office/drawing/2014/chart" uri="{C3380CC4-5D6E-409C-BE32-E72D297353CC}">
              <c16:uniqueId val="{0000000F-A9E8-4834-A0D0-9A5CAF2656D1}"/>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209550</xdr:rowOff>
    </xdr:from>
    <xdr:to>
      <xdr:col>0</xdr:col>
      <xdr:colOff>0</xdr:colOff>
      <xdr:row>22</xdr:row>
      <xdr:rowOff>57150</xdr:rowOff>
    </xdr:to>
    <xdr:sp macro="" textlink="">
      <xdr:nvSpPr>
        <xdr:cNvPr id="2" name="Text Box 7">
          <a:extLst>
            <a:ext uri="{FF2B5EF4-FFF2-40B4-BE49-F238E27FC236}">
              <a16:creationId xmlns:a16="http://schemas.microsoft.com/office/drawing/2014/main" id="{00000000-0008-0000-5D00-000002000000}"/>
            </a:ext>
          </a:extLst>
        </xdr:cNvPr>
        <xdr:cNvSpPr txBox="1">
          <a:spLocks noChangeArrowheads="1"/>
        </xdr:cNvSpPr>
      </xdr:nvSpPr>
      <xdr:spPr bwMode="auto">
        <a:xfrm>
          <a:off x="0" y="5048250"/>
          <a:ext cx="0" cy="1333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0" strike="noStrike">
              <a:solidFill>
                <a:srgbClr val="000000"/>
              </a:solidFill>
              <a:latin typeface="Times New Roman"/>
              <a:cs typeface="Times New Roman"/>
            </a:rPr>
            <a:t>Jan. - June)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4</xdr:row>
      <xdr:rowOff>19050</xdr:rowOff>
    </xdr:from>
    <xdr:to>
      <xdr:col>1</xdr:col>
      <xdr:colOff>9523</xdr:colOff>
      <xdr:row>7</xdr:row>
      <xdr:rowOff>9528</xdr:rowOff>
    </xdr:to>
    <xdr:cxnSp macro="">
      <xdr:nvCxnSpPr>
        <xdr:cNvPr id="2" name="Straight Connector 1">
          <a:extLst>
            <a:ext uri="{FF2B5EF4-FFF2-40B4-BE49-F238E27FC236}">
              <a16:creationId xmlns:a16="http://schemas.microsoft.com/office/drawing/2014/main" id="{E918A5A7-746F-43AF-9478-1923D08BEEA0}"/>
            </a:ext>
          </a:extLst>
        </xdr:cNvPr>
        <xdr:cNvCxnSpPr/>
      </xdr:nvCxnSpPr>
      <xdr:spPr>
        <a:xfrm rot="16200000" flipH="1">
          <a:off x="-490541" y="1281115"/>
          <a:ext cx="1866903" cy="86677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1</xdr:row>
      <xdr:rowOff>9525</xdr:rowOff>
    </xdr:from>
    <xdr:to>
      <xdr:col>9</xdr:col>
      <xdr:colOff>0</xdr:colOff>
      <xdr:row>28</xdr:row>
      <xdr:rowOff>0</xdr:rowOff>
    </xdr:to>
    <xdr:sp macro="" textlink="">
      <xdr:nvSpPr>
        <xdr:cNvPr id="2" name="Text Box 1">
          <a:extLst>
            <a:ext uri="{FF2B5EF4-FFF2-40B4-BE49-F238E27FC236}">
              <a16:creationId xmlns:a16="http://schemas.microsoft.com/office/drawing/2014/main" id="{17A80A87-4B04-44A9-B654-992F72890B02}"/>
            </a:ext>
          </a:extLst>
        </xdr:cNvPr>
        <xdr:cNvSpPr txBox="1">
          <a:spLocks noChangeArrowheads="1"/>
        </xdr:cNvSpPr>
      </xdr:nvSpPr>
      <xdr:spPr bwMode="auto">
        <a:xfrm>
          <a:off x="6115050" y="209550"/>
          <a:ext cx="0" cy="5762625"/>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TextBox 1">
          <a:extLst>
            <a:ext uri="{FF2B5EF4-FFF2-40B4-BE49-F238E27FC236}">
              <a16:creationId xmlns:a16="http://schemas.microsoft.com/office/drawing/2014/main" id="{666336ED-2CED-473C-94A9-F02A014E7C08}"/>
            </a:ext>
          </a:extLst>
        </xdr:cNvPr>
        <xdr:cNvSpPr txBox="1"/>
      </xdr:nvSpPr>
      <xdr:spPr>
        <a:xfrm>
          <a:off x="12197080" y="234950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oneCellAnchor>
    <xdr:from>
      <xdr:col>13</xdr:col>
      <xdr:colOff>0</xdr:colOff>
      <xdr:row>8</xdr:row>
      <xdr:rowOff>0</xdr:rowOff>
    </xdr:from>
    <xdr:ext cx="184731" cy="264560"/>
    <xdr:sp macro="" textlink="">
      <xdr:nvSpPr>
        <xdr:cNvPr id="3" name="TextBox 2">
          <a:extLst>
            <a:ext uri="{FF2B5EF4-FFF2-40B4-BE49-F238E27FC236}">
              <a16:creationId xmlns:a16="http://schemas.microsoft.com/office/drawing/2014/main" id="{89A9B1D6-D268-4AFA-87C7-603B8C4A3F7E}"/>
            </a:ext>
          </a:extLst>
        </xdr:cNvPr>
        <xdr:cNvSpPr txBox="1"/>
      </xdr:nvSpPr>
      <xdr:spPr>
        <a:xfrm>
          <a:off x="12197080" y="234950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0</xdr:colOff>
      <xdr:row>18</xdr:row>
      <xdr:rowOff>251460</xdr:rowOff>
    </xdr:from>
    <xdr:to>
      <xdr:col>10</xdr:col>
      <xdr:colOff>0</xdr:colOff>
      <xdr:row>18</xdr:row>
      <xdr:rowOff>487680</xdr:rowOff>
    </xdr:to>
    <xdr:sp macro="" textlink="">
      <xdr:nvSpPr>
        <xdr:cNvPr id="14" name="Line 1">
          <a:extLst>
            <a:ext uri="{FF2B5EF4-FFF2-40B4-BE49-F238E27FC236}">
              <a16:creationId xmlns:a16="http://schemas.microsoft.com/office/drawing/2014/main" id="{7BC8B3D6-C02C-46CE-BDC1-C6CF9E4F6728}"/>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15" name="Line 2">
          <a:extLst>
            <a:ext uri="{FF2B5EF4-FFF2-40B4-BE49-F238E27FC236}">
              <a16:creationId xmlns:a16="http://schemas.microsoft.com/office/drawing/2014/main" id="{74A10024-76C2-46AC-AB84-1C28069C4B02}"/>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16" name="Line 3">
          <a:extLst>
            <a:ext uri="{FF2B5EF4-FFF2-40B4-BE49-F238E27FC236}">
              <a16:creationId xmlns:a16="http://schemas.microsoft.com/office/drawing/2014/main" id="{BE358911-ED06-4066-B792-F42674728127}"/>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17" name="Line 1">
          <a:extLst>
            <a:ext uri="{FF2B5EF4-FFF2-40B4-BE49-F238E27FC236}">
              <a16:creationId xmlns:a16="http://schemas.microsoft.com/office/drawing/2014/main" id="{53969FBB-5E8F-4A33-B5C2-35D68A7C8D93}"/>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18" name="Line 2">
          <a:extLst>
            <a:ext uri="{FF2B5EF4-FFF2-40B4-BE49-F238E27FC236}">
              <a16:creationId xmlns:a16="http://schemas.microsoft.com/office/drawing/2014/main" id="{E09FABF4-9C1F-4CD2-9DB0-6674E83625E7}"/>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19" name="Line 3">
          <a:extLst>
            <a:ext uri="{FF2B5EF4-FFF2-40B4-BE49-F238E27FC236}">
              <a16:creationId xmlns:a16="http://schemas.microsoft.com/office/drawing/2014/main" id="{69D78BA4-8AC9-4D3F-B464-978016E78A81}"/>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20" name="Line 1">
          <a:extLst>
            <a:ext uri="{FF2B5EF4-FFF2-40B4-BE49-F238E27FC236}">
              <a16:creationId xmlns:a16="http://schemas.microsoft.com/office/drawing/2014/main" id="{C9E4E554-1D1D-45E9-8BF6-251B3E0165B3}"/>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21" name="Line 2">
          <a:extLst>
            <a:ext uri="{FF2B5EF4-FFF2-40B4-BE49-F238E27FC236}">
              <a16:creationId xmlns:a16="http://schemas.microsoft.com/office/drawing/2014/main" id="{ECF8C77A-4E33-4BE7-8FFE-9991A00AA8AC}"/>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22" name="Line 3">
          <a:extLst>
            <a:ext uri="{FF2B5EF4-FFF2-40B4-BE49-F238E27FC236}">
              <a16:creationId xmlns:a16="http://schemas.microsoft.com/office/drawing/2014/main" id="{28EA407C-E651-4DBC-9519-55B625FC8E7A}"/>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23" name="Line 1">
          <a:extLst>
            <a:ext uri="{FF2B5EF4-FFF2-40B4-BE49-F238E27FC236}">
              <a16:creationId xmlns:a16="http://schemas.microsoft.com/office/drawing/2014/main" id="{658FD325-9B8E-489F-82F6-4D311D8337F6}"/>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24" name="Line 2">
          <a:extLst>
            <a:ext uri="{FF2B5EF4-FFF2-40B4-BE49-F238E27FC236}">
              <a16:creationId xmlns:a16="http://schemas.microsoft.com/office/drawing/2014/main" id="{BFAF23B5-CA62-47F6-8B38-343937587011}"/>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25" name="Line 3">
          <a:extLst>
            <a:ext uri="{FF2B5EF4-FFF2-40B4-BE49-F238E27FC236}">
              <a16:creationId xmlns:a16="http://schemas.microsoft.com/office/drawing/2014/main" id="{FDAA6762-6B2C-45F5-93D9-5B400EE1F635}"/>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26" name="Line 1">
          <a:extLst>
            <a:ext uri="{FF2B5EF4-FFF2-40B4-BE49-F238E27FC236}">
              <a16:creationId xmlns:a16="http://schemas.microsoft.com/office/drawing/2014/main" id="{29B1A03C-7645-455B-A961-998C622E0D39}"/>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27" name="Line 2">
          <a:extLst>
            <a:ext uri="{FF2B5EF4-FFF2-40B4-BE49-F238E27FC236}">
              <a16:creationId xmlns:a16="http://schemas.microsoft.com/office/drawing/2014/main" id="{AF015290-7F5D-4755-9681-120CC2F1CDB7}"/>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28" name="Line 3">
          <a:extLst>
            <a:ext uri="{FF2B5EF4-FFF2-40B4-BE49-F238E27FC236}">
              <a16:creationId xmlns:a16="http://schemas.microsoft.com/office/drawing/2014/main" id="{D999BFAA-F6FE-4A85-B321-C9EB9B8A7B2E}"/>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29" name="Line 1">
          <a:extLst>
            <a:ext uri="{FF2B5EF4-FFF2-40B4-BE49-F238E27FC236}">
              <a16:creationId xmlns:a16="http://schemas.microsoft.com/office/drawing/2014/main" id="{F7C1F355-2B52-465B-9953-6141BA1AFC56}"/>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30" name="Line 2">
          <a:extLst>
            <a:ext uri="{FF2B5EF4-FFF2-40B4-BE49-F238E27FC236}">
              <a16:creationId xmlns:a16="http://schemas.microsoft.com/office/drawing/2014/main" id="{D5DC6243-6060-42F9-8FFA-2234CD6DBA87}"/>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31" name="Line 3">
          <a:extLst>
            <a:ext uri="{FF2B5EF4-FFF2-40B4-BE49-F238E27FC236}">
              <a16:creationId xmlns:a16="http://schemas.microsoft.com/office/drawing/2014/main" id="{AA848F74-FFFB-4790-B25D-0E2660493336}"/>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32" name="Line 1">
          <a:extLst>
            <a:ext uri="{FF2B5EF4-FFF2-40B4-BE49-F238E27FC236}">
              <a16:creationId xmlns:a16="http://schemas.microsoft.com/office/drawing/2014/main" id="{96F14AAC-9508-41B2-A1F2-F388C9586806}"/>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33" name="Line 2">
          <a:extLst>
            <a:ext uri="{FF2B5EF4-FFF2-40B4-BE49-F238E27FC236}">
              <a16:creationId xmlns:a16="http://schemas.microsoft.com/office/drawing/2014/main" id="{1EFA3ACB-F15A-499F-817E-54BD6F58F662}"/>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34" name="Line 3">
          <a:extLst>
            <a:ext uri="{FF2B5EF4-FFF2-40B4-BE49-F238E27FC236}">
              <a16:creationId xmlns:a16="http://schemas.microsoft.com/office/drawing/2014/main" id="{FA29D089-5A74-4172-AC44-D52623FE0A1C}"/>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35" name="Line 1">
          <a:extLst>
            <a:ext uri="{FF2B5EF4-FFF2-40B4-BE49-F238E27FC236}">
              <a16:creationId xmlns:a16="http://schemas.microsoft.com/office/drawing/2014/main" id="{F754AF2F-EAAC-4B54-BC5D-F8B9B3AB46B1}"/>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36" name="Line 2">
          <a:extLst>
            <a:ext uri="{FF2B5EF4-FFF2-40B4-BE49-F238E27FC236}">
              <a16:creationId xmlns:a16="http://schemas.microsoft.com/office/drawing/2014/main" id="{8FDC8FDC-1313-4B64-BEB7-E74AE04EFD10}"/>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37" name="Line 3">
          <a:extLst>
            <a:ext uri="{FF2B5EF4-FFF2-40B4-BE49-F238E27FC236}">
              <a16:creationId xmlns:a16="http://schemas.microsoft.com/office/drawing/2014/main" id="{36CC2406-F99D-46D2-9AA3-73F6D9C665C3}"/>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38" name="Line 1">
          <a:extLst>
            <a:ext uri="{FF2B5EF4-FFF2-40B4-BE49-F238E27FC236}">
              <a16:creationId xmlns:a16="http://schemas.microsoft.com/office/drawing/2014/main" id="{CE90E870-7153-4C47-B8DB-774D7B87E6E7}"/>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39" name="Line 2">
          <a:extLst>
            <a:ext uri="{FF2B5EF4-FFF2-40B4-BE49-F238E27FC236}">
              <a16:creationId xmlns:a16="http://schemas.microsoft.com/office/drawing/2014/main" id="{9F3C8F5A-9D91-49FF-972C-9523F2472573}"/>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40" name="Line 3">
          <a:extLst>
            <a:ext uri="{FF2B5EF4-FFF2-40B4-BE49-F238E27FC236}">
              <a16:creationId xmlns:a16="http://schemas.microsoft.com/office/drawing/2014/main" id="{E5EC0BB0-C7FC-4302-9BEA-FF608129DA3B}"/>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41" name="Line 1">
          <a:extLst>
            <a:ext uri="{FF2B5EF4-FFF2-40B4-BE49-F238E27FC236}">
              <a16:creationId xmlns:a16="http://schemas.microsoft.com/office/drawing/2014/main" id="{2F462370-C381-4A0F-ADA1-AA3B7E825CA4}"/>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42" name="Line 2">
          <a:extLst>
            <a:ext uri="{FF2B5EF4-FFF2-40B4-BE49-F238E27FC236}">
              <a16:creationId xmlns:a16="http://schemas.microsoft.com/office/drawing/2014/main" id="{2B2E2CBD-5486-4172-81F7-FFFAB1712A90}"/>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43" name="Line 3">
          <a:extLst>
            <a:ext uri="{FF2B5EF4-FFF2-40B4-BE49-F238E27FC236}">
              <a16:creationId xmlns:a16="http://schemas.microsoft.com/office/drawing/2014/main" id="{5E4F936C-8432-41C5-8DEF-2429764B51DD}"/>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44" name="Line 1">
          <a:extLst>
            <a:ext uri="{FF2B5EF4-FFF2-40B4-BE49-F238E27FC236}">
              <a16:creationId xmlns:a16="http://schemas.microsoft.com/office/drawing/2014/main" id="{FBF41C92-ACB5-4D9E-8A35-EAB177CB9BE6}"/>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45" name="Line 2">
          <a:extLst>
            <a:ext uri="{FF2B5EF4-FFF2-40B4-BE49-F238E27FC236}">
              <a16:creationId xmlns:a16="http://schemas.microsoft.com/office/drawing/2014/main" id="{EA84ACDD-5C17-4CA2-848A-E73A2B8D7CDE}"/>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46" name="Line 3">
          <a:extLst>
            <a:ext uri="{FF2B5EF4-FFF2-40B4-BE49-F238E27FC236}">
              <a16:creationId xmlns:a16="http://schemas.microsoft.com/office/drawing/2014/main" id="{3DBFD268-CA7E-4DDC-A808-B9B1D25214D8}"/>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xdr:row>
      <xdr:rowOff>251460</xdr:rowOff>
    </xdr:from>
    <xdr:to>
      <xdr:col>10</xdr:col>
      <xdr:colOff>0</xdr:colOff>
      <xdr:row>18</xdr:row>
      <xdr:rowOff>487680</xdr:rowOff>
    </xdr:to>
    <xdr:sp macro="" textlink="">
      <xdr:nvSpPr>
        <xdr:cNvPr id="47" name="Line 1">
          <a:extLst>
            <a:ext uri="{FF2B5EF4-FFF2-40B4-BE49-F238E27FC236}">
              <a16:creationId xmlns:a16="http://schemas.microsoft.com/office/drawing/2014/main" id="{1D3B2AAE-3A4E-4B7D-AC65-E2A1E608BCC5}"/>
            </a:ext>
          </a:extLst>
        </xdr:cNvPr>
        <xdr:cNvSpPr>
          <a:spLocks noChangeShapeType="1"/>
        </xdr:cNvSpPr>
      </xdr:nvSpPr>
      <xdr:spPr bwMode="auto">
        <a:xfrm flipV="1">
          <a:off x="7232650" y="3655060"/>
          <a:ext cx="0" cy="12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251460</xdr:rowOff>
    </xdr:from>
    <xdr:to>
      <xdr:col>11</xdr:col>
      <xdr:colOff>0</xdr:colOff>
      <xdr:row>19</xdr:row>
      <xdr:rowOff>0</xdr:rowOff>
    </xdr:to>
    <xdr:sp macro="" textlink="">
      <xdr:nvSpPr>
        <xdr:cNvPr id="48" name="Line 2">
          <a:extLst>
            <a:ext uri="{FF2B5EF4-FFF2-40B4-BE49-F238E27FC236}">
              <a16:creationId xmlns:a16="http://schemas.microsoft.com/office/drawing/2014/main" id="{4846C175-F087-4BF9-8743-A35A0CF42CC4}"/>
            </a:ext>
          </a:extLst>
        </xdr:cNvPr>
        <xdr:cNvSpPr>
          <a:spLocks noChangeShapeType="1"/>
        </xdr:cNvSpPr>
      </xdr:nvSpPr>
      <xdr:spPr bwMode="auto">
        <a:xfrm flipV="1">
          <a:off x="78676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19</xdr:row>
      <xdr:rowOff>0</xdr:rowOff>
    </xdr:to>
    <xdr:sp macro="" textlink="">
      <xdr:nvSpPr>
        <xdr:cNvPr id="49" name="Line 3">
          <a:extLst>
            <a:ext uri="{FF2B5EF4-FFF2-40B4-BE49-F238E27FC236}">
              <a16:creationId xmlns:a16="http://schemas.microsoft.com/office/drawing/2014/main" id="{B49EFCDD-7C3C-4678-9DBE-EF82C0300B15}"/>
            </a:ext>
          </a:extLst>
        </xdr:cNvPr>
        <xdr:cNvSpPr>
          <a:spLocks noChangeShapeType="1"/>
        </xdr:cNvSpPr>
      </xdr:nvSpPr>
      <xdr:spPr bwMode="auto">
        <a:xfrm flipV="1">
          <a:off x="8553450" y="3655060"/>
          <a:ext cx="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0</xdr:colOff>
      <xdr:row>34</xdr:row>
      <xdr:rowOff>142875</xdr:rowOff>
    </xdr:to>
    <xdr:sp macro="" textlink="">
      <xdr:nvSpPr>
        <xdr:cNvPr id="2" name="Text 1">
          <a:extLst>
            <a:ext uri="{FF2B5EF4-FFF2-40B4-BE49-F238E27FC236}">
              <a16:creationId xmlns:a16="http://schemas.microsoft.com/office/drawing/2014/main" id="{8390466D-9AFD-4270-A55F-12B444C94C81}"/>
            </a:ext>
          </a:extLst>
        </xdr:cNvPr>
        <xdr:cNvSpPr txBox="1">
          <a:spLocks noChangeArrowheads="1"/>
        </xdr:cNvSpPr>
      </xdr:nvSpPr>
      <xdr:spPr bwMode="auto">
        <a:xfrm>
          <a:off x="10363200" y="0"/>
          <a:ext cx="0" cy="547687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0</xdr:colOff>
      <xdr:row>1</xdr:row>
      <xdr:rowOff>0</xdr:rowOff>
    </xdr:to>
    <xdr:sp macro="" textlink="">
      <xdr:nvSpPr>
        <xdr:cNvPr id="2" name="Text 1">
          <a:extLst>
            <a:ext uri="{FF2B5EF4-FFF2-40B4-BE49-F238E27FC236}">
              <a16:creationId xmlns:a16="http://schemas.microsoft.com/office/drawing/2014/main" id="{DAB6615B-DBA3-41B2-9262-A9624659818C}"/>
            </a:ext>
          </a:extLst>
        </xdr:cNvPr>
        <xdr:cNvSpPr txBox="1">
          <a:spLocks noChangeArrowheads="1"/>
        </xdr:cNvSpPr>
      </xdr:nvSpPr>
      <xdr:spPr bwMode="auto">
        <a:xfrm>
          <a:off x="10363200" y="0"/>
          <a:ext cx="0" cy="547687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17</xdr:col>
      <xdr:colOff>0</xdr:colOff>
      <xdr:row>3</xdr:row>
      <xdr:rowOff>142875</xdr:rowOff>
    </xdr:from>
    <xdr:ext cx="184731" cy="264560"/>
    <xdr:sp macro="" textlink="">
      <xdr:nvSpPr>
        <xdr:cNvPr id="2" name="TextBox 1">
          <a:extLst>
            <a:ext uri="{FF2B5EF4-FFF2-40B4-BE49-F238E27FC236}">
              <a16:creationId xmlns:a16="http://schemas.microsoft.com/office/drawing/2014/main" id="{123A1BD9-61B8-4D2A-B259-B7B0049C063E}"/>
            </a:ext>
          </a:extLst>
        </xdr:cNvPr>
        <xdr:cNvSpPr txBox="1"/>
      </xdr:nvSpPr>
      <xdr:spPr>
        <a:xfrm>
          <a:off x="13817600"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xdr:row>
      <xdr:rowOff>95250</xdr:rowOff>
    </xdr:from>
    <xdr:ext cx="184731" cy="264560"/>
    <xdr:sp macro="" textlink="">
      <xdr:nvSpPr>
        <xdr:cNvPr id="3" name="TextBox 2">
          <a:extLst>
            <a:ext uri="{FF2B5EF4-FFF2-40B4-BE49-F238E27FC236}">
              <a16:creationId xmlns:a16="http://schemas.microsoft.com/office/drawing/2014/main" id="{C8446B07-67D5-4171-B9C7-E9F8F22DE457}"/>
            </a:ext>
          </a:extLst>
        </xdr:cNvPr>
        <xdr:cNvSpPr txBox="1"/>
      </xdr:nvSpPr>
      <xdr:spPr>
        <a:xfrm>
          <a:off x="13817600" y="2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xdr:row>
      <xdr:rowOff>95250</xdr:rowOff>
    </xdr:from>
    <xdr:ext cx="184731" cy="264560"/>
    <xdr:sp macro="" textlink="">
      <xdr:nvSpPr>
        <xdr:cNvPr id="5" name="TextBox 4">
          <a:extLst>
            <a:ext uri="{FF2B5EF4-FFF2-40B4-BE49-F238E27FC236}">
              <a16:creationId xmlns:a16="http://schemas.microsoft.com/office/drawing/2014/main" id="{CB4B23AB-D912-4708-A78D-84083F1CDF18}"/>
            </a:ext>
          </a:extLst>
        </xdr:cNvPr>
        <xdr:cNvSpPr txBox="1"/>
      </xdr:nvSpPr>
      <xdr:spPr>
        <a:xfrm>
          <a:off x="13817600" y="2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9525</xdr:colOff>
      <xdr:row>19</xdr:row>
      <xdr:rowOff>38100</xdr:rowOff>
    </xdr:from>
    <xdr:to>
      <xdr:col>8</xdr:col>
      <xdr:colOff>771525</xdr:colOff>
      <xdr:row>21</xdr:row>
      <xdr:rowOff>9525</xdr:rowOff>
    </xdr:to>
    <xdr:sp macro="" textlink="">
      <xdr:nvSpPr>
        <xdr:cNvPr id="2" name="Text 2">
          <a:extLst>
            <a:ext uri="{FF2B5EF4-FFF2-40B4-BE49-F238E27FC236}">
              <a16:creationId xmlns:a16="http://schemas.microsoft.com/office/drawing/2014/main" id="{B64F0C5F-5F53-4D46-A85C-5FB3E85E0C93}"/>
            </a:ext>
          </a:extLst>
        </xdr:cNvPr>
        <xdr:cNvSpPr txBox="1">
          <a:spLocks noChangeArrowheads="1"/>
        </xdr:cNvSpPr>
      </xdr:nvSpPr>
      <xdr:spPr bwMode="auto">
        <a:xfrm>
          <a:off x="9525" y="3854450"/>
          <a:ext cx="8985250" cy="371475"/>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1851660</xdr:colOff>
      <xdr:row>27</xdr:row>
      <xdr:rowOff>0</xdr:rowOff>
    </xdr:from>
    <xdr:to>
      <xdr:col>0</xdr:col>
      <xdr:colOff>1706880</xdr:colOff>
      <xdr:row>27</xdr:row>
      <xdr:rowOff>0</xdr:rowOff>
    </xdr:to>
    <xdr:graphicFrame macro="">
      <xdr:nvGraphicFramePr>
        <xdr:cNvPr id="2" name="Chart 1">
          <a:extLst>
            <a:ext uri="{FF2B5EF4-FFF2-40B4-BE49-F238E27FC236}">
              <a16:creationId xmlns:a16="http://schemas.microsoft.com/office/drawing/2014/main" id="{8D0598C8-8F61-43D6-B3ED-8D9A825C4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1047750</xdr:colOff>
      <xdr:row>1</xdr:row>
      <xdr:rowOff>19050</xdr:rowOff>
    </xdr:from>
    <xdr:to>
      <xdr:col>0</xdr:col>
      <xdr:colOff>1295400</xdr:colOff>
      <xdr:row>1</xdr:row>
      <xdr:rowOff>123825</xdr:rowOff>
    </xdr:to>
    <xdr:sp macro="" textlink="">
      <xdr:nvSpPr>
        <xdr:cNvPr id="2" name="Text 1">
          <a:extLst>
            <a:ext uri="{FF2B5EF4-FFF2-40B4-BE49-F238E27FC236}">
              <a16:creationId xmlns:a16="http://schemas.microsoft.com/office/drawing/2014/main" id="{DCF2A934-392C-4D32-8446-9D24EB13DF3E}"/>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3" name="Text 1">
          <a:extLst>
            <a:ext uri="{FF2B5EF4-FFF2-40B4-BE49-F238E27FC236}">
              <a16:creationId xmlns:a16="http://schemas.microsoft.com/office/drawing/2014/main" id="{FB3B7200-831C-4B10-B082-608A8F26F920}"/>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6ABFF4A5-B3D7-4E36-A4DE-60A55269DE41}"/>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DC7BF86A-D030-48C7-B313-4E11A74A2D93}"/>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6" name="Text 1">
          <a:extLst>
            <a:ext uri="{FF2B5EF4-FFF2-40B4-BE49-F238E27FC236}">
              <a16:creationId xmlns:a16="http://schemas.microsoft.com/office/drawing/2014/main" id="{D42070FB-E992-4606-908B-F1B70904E21A}"/>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7" name="Text 1">
          <a:extLst>
            <a:ext uri="{FF2B5EF4-FFF2-40B4-BE49-F238E27FC236}">
              <a16:creationId xmlns:a16="http://schemas.microsoft.com/office/drawing/2014/main" id="{B74F6017-54B8-4461-B492-F63FD3D67507}"/>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id="1" name="Table134" displayName="Table134" ref="A4:K12" totalsRowShown="0" headerRowDxfId="29" dataDxfId="27" headerRowBorderDxfId="28" tableBorderDxfId="26">
  <tableColumns count="11">
    <tableColumn id="1" name="Type of plant" dataDxfId="25"/>
    <tableColumn id="6" name="2011" dataDxfId="24" dataCellStyle="Comma 2"/>
    <tableColumn id="7" name="2012" dataDxfId="23" dataCellStyle="Comma 2"/>
    <tableColumn id="8" name="2013" dataDxfId="22" dataCellStyle="Comma 2"/>
    <tableColumn id="9" name="2014" dataDxfId="21" dataCellStyle="Comma 2"/>
    <tableColumn id="10" name="2015" dataDxfId="20" dataCellStyle="Comma 2"/>
    <tableColumn id="11" name="2016" dataDxfId="19" dataCellStyle="Comma 2"/>
    <tableColumn id="12" name="2017" dataDxfId="18" dataCellStyle="Comma 2"/>
    <tableColumn id="13" name="2018" dataDxfId="17" dataCellStyle="Comma 2"/>
    <tableColumn id="14" name="2019" dataDxfId="16" dataCellStyle="Comma 2"/>
    <tableColumn id="5" name="2020" dataDxfId="15"/>
  </tableColumns>
  <tableStyleInfo name="Table Style 1" showFirstColumn="0" showLastColumn="0" showRowStripes="1" showColumnStripes="0"/>
</table>
</file>

<file path=xl/tables/table2.xml><?xml version="1.0" encoding="utf-8"?>
<table xmlns="http://schemas.openxmlformats.org/spreadsheetml/2006/main" id="2" name="Table5397" displayName="Table5397" ref="A18:K28" totalsRowShown="0" headerRowDxfId="14" dataDxfId="12" headerRowBorderDxfId="13" tableBorderDxfId="11">
  <tableColumns count="11">
    <tableColumn id="1" name="Year" dataDxfId="10"/>
    <tableColumn id="2" name="2011" dataDxfId="9" dataCellStyle="Normal 2"/>
    <tableColumn id="3" name="2012" dataDxfId="8" dataCellStyle="Normal 2"/>
    <tableColumn id="4" name="2013" dataDxfId="7" dataCellStyle="Normal 2"/>
    <tableColumn id="5" name="2014" dataDxfId="6" dataCellStyle="Normal 2"/>
    <tableColumn id="6" name="2015" dataDxfId="5" dataCellStyle="Normal 2"/>
    <tableColumn id="7" name="2016" dataDxfId="4" dataCellStyle="Normal 2"/>
    <tableColumn id="8" name="2017" dataDxfId="3" dataCellStyle="Normal 2"/>
    <tableColumn id="9" name="2018" dataDxfId="2" dataCellStyle="Normal 2"/>
    <tableColumn id="10" name="2019" dataDxfId="1" dataCellStyle="Normal 2 10"/>
    <tableColumn id="11" name="2020" dataDxfId="0" dataCellStyle="Normal 2 1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statsbysubj.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showGridLines="0" zoomScale="110" zoomScaleNormal="110" workbookViewId="0"/>
  </sheetViews>
  <sheetFormatPr defaultColWidth="9.33203125" defaultRowHeight="12.75" x14ac:dyDescent="0.2"/>
  <cols>
    <col min="1" max="1" width="110.33203125" style="1041" customWidth="1"/>
    <col min="2" max="16384" width="9.33203125" style="1041"/>
  </cols>
  <sheetData>
    <row r="1" spans="1:1" ht="18.75" x14ac:dyDescent="0.2">
      <c r="A1" s="43" t="s">
        <v>734</v>
      </c>
    </row>
    <row r="2" spans="1:1" ht="19.5" x14ac:dyDescent="0.2">
      <c r="A2" s="44"/>
    </row>
    <row r="3" spans="1:1" ht="18.75" x14ac:dyDescent="0.2">
      <c r="A3" s="43" t="s">
        <v>723</v>
      </c>
    </row>
    <row r="4" spans="1:1" ht="19.5" x14ac:dyDescent="0.2">
      <c r="A4" s="44"/>
    </row>
    <row r="5" spans="1:1" ht="47.25" x14ac:dyDescent="0.2">
      <c r="A5" s="45" t="s">
        <v>735</v>
      </c>
    </row>
    <row r="6" spans="1:1" ht="15.75" x14ac:dyDescent="0.2">
      <c r="A6" s="46"/>
    </row>
    <row r="7" spans="1:1" ht="47.25" x14ac:dyDescent="0.2">
      <c r="A7" s="45" t="s">
        <v>736</v>
      </c>
    </row>
    <row r="8" spans="1:1" ht="15.75" x14ac:dyDescent="0.2">
      <c r="A8" s="46"/>
    </row>
    <row r="9" spans="1:1" ht="31.5" x14ac:dyDescent="0.2">
      <c r="A9" s="45" t="s">
        <v>724</v>
      </c>
    </row>
    <row r="10" spans="1:1" ht="15.75" x14ac:dyDescent="0.2">
      <c r="A10" s="46"/>
    </row>
    <row r="11" spans="1:1" ht="31.5" x14ac:dyDescent="0.2">
      <c r="A11" s="45" t="s">
        <v>725</v>
      </c>
    </row>
    <row r="12" spans="1:1" ht="15.75" x14ac:dyDescent="0.2">
      <c r="A12" s="46"/>
    </row>
    <row r="13" spans="1:1" ht="31.5" x14ac:dyDescent="0.2">
      <c r="A13" s="45" t="s">
        <v>726</v>
      </c>
    </row>
    <row r="14" spans="1:1" ht="15.75" x14ac:dyDescent="0.2">
      <c r="A14" s="46"/>
    </row>
    <row r="15" spans="1:1" ht="31.5" x14ac:dyDescent="0.2">
      <c r="A15" s="45" t="s">
        <v>732</v>
      </c>
    </row>
    <row r="16" spans="1:1" ht="15.75" x14ac:dyDescent="0.2">
      <c r="A16" s="50" t="s">
        <v>733</v>
      </c>
    </row>
    <row r="17" spans="1:1" ht="15.75" x14ac:dyDescent="0.2">
      <c r="A17" s="46"/>
    </row>
    <row r="18" spans="1:1" ht="31.5" x14ac:dyDescent="0.2">
      <c r="A18" s="45" t="s">
        <v>727</v>
      </c>
    </row>
    <row r="19" spans="1:1" ht="15.75" x14ac:dyDescent="0.2">
      <c r="A19" s="46"/>
    </row>
    <row r="20" spans="1:1" s="1137" customFormat="1" ht="15.75" x14ac:dyDescent="0.2">
      <c r="A20" s="47" t="s">
        <v>737</v>
      </c>
    </row>
    <row r="21" spans="1:1" s="1137" customFormat="1" ht="15.75" x14ac:dyDescent="0.2">
      <c r="A21" s="47" t="s">
        <v>738</v>
      </c>
    </row>
    <row r="22" spans="1:1" s="1137" customFormat="1" ht="15.75" x14ac:dyDescent="0.2">
      <c r="A22" s="47"/>
    </row>
    <row r="23" spans="1:1" s="1137" customFormat="1" ht="15.75" x14ac:dyDescent="0.2">
      <c r="A23" s="48" t="s">
        <v>728</v>
      </c>
    </row>
    <row r="24" spans="1:1" s="1137" customFormat="1" ht="15.75" x14ac:dyDescent="0.2">
      <c r="A24" s="48" t="s">
        <v>729</v>
      </c>
    </row>
    <row r="25" spans="1:1" s="1137" customFormat="1" ht="15.75" x14ac:dyDescent="0.2">
      <c r="A25" s="48" t="s">
        <v>730</v>
      </c>
    </row>
    <row r="26" spans="1:1" s="1137" customFormat="1" ht="15.75" x14ac:dyDescent="0.2">
      <c r="A26" s="49" t="s">
        <v>731</v>
      </c>
    </row>
    <row r="27" spans="1:1" s="1137" customFormat="1" ht="15.75" x14ac:dyDescent="0.2">
      <c r="A27" s="51" t="s">
        <v>4274</v>
      </c>
    </row>
  </sheetData>
  <hyperlinks>
    <hyperlink ref="A16" r:id="rId1"/>
  </hyperlinks>
  <pageMargins left="0.5" right="0"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4"/>
  <sheetViews>
    <sheetView showGridLines="0" workbookViewId="0">
      <selection sqref="A1:C1"/>
    </sheetView>
  </sheetViews>
  <sheetFormatPr defaultColWidth="9.33203125" defaultRowHeight="15.75" x14ac:dyDescent="0.25"/>
  <cols>
    <col min="1" max="1" width="27.5" style="69" customWidth="1"/>
    <col min="2" max="10" width="13.6640625" style="69" customWidth="1"/>
    <col min="11" max="11" width="10.33203125" style="69" customWidth="1"/>
    <col min="12" max="12" width="12.6640625" style="69" customWidth="1"/>
    <col min="13" max="14" width="11.33203125" style="69" customWidth="1"/>
    <col min="15" max="15" width="10.1640625" style="69" customWidth="1"/>
    <col min="16" max="16" width="9.5" style="69" customWidth="1"/>
    <col min="17"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2593" t="s">
        <v>748</v>
      </c>
    </row>
    <row r="3" spans="1:90" ht="18.95" customHeight="1" thickBot="1" x14ac:dyDescent="0.3">
      <c r="A3" s="179" t="s">
        <v>113</v>
      </c>
      <c r="J3" s="171"/>
    </row>
    <row r="4" spans="1:90" ht="33" customHeight="1" thickBot="1" x14ac:dyDescent="0.3">
      <c r="A4" s="181"/>
      <c r="B4" s="182" t="s">
        <v>106</v>
      </c>
      <c r="C4" s="194" t="s">
        <v>114</v>
      </c>
      <c r="D4" s="183"/>
      <c r="E4" s="184"/>
      <c r="F4" s="195"/>
      <c r="G4" s="194" t="s">
        <v>749</v>
      </c>
      <c r="H4" s="183"/>
      <c r="I4" s="184"/>
      <c r="J4" s="195"/>
    </row>
    <row r="5" spans="1:90" ht="36" customHeight="1" thickBot="1" x14ac:dyDescent="0.3">
      <c r="A5" s="186" t="s">
        <v>89</v>
      </c>
      <c r="B5" s="187" t="s">
        <v>108</v>
      </c>
      <c r="C5" s="2592" t="s">
        <v>4</v>
      </c>
      <c r="D5" s="196" t="s">
        <v>5</v>
      </c>
      <c r="E5" s="197" t="s">
        <v>6</v>
      </c>
      <c r="F5" s="198" t="s">
        <v>109</v>
      </c>
      <c r="G5" s="2592" t="s">
        <v>4</v>
      </c>
      <c r="H5" s="196" t="s">
        <v>5</v>
      </c>
      <c r="I5" s="197" t="s">
        <v>6</v>
      </c>
      <c r="J5" s="198" t="s">
        <v>109</v>
      </c>
    </row>
    <row r="6" spans="1:90" s="344" customFormat="1" ht="29.1" customHeight="1" x14ac:dyDescent="0.2">
      <c r="A6" s="4399" t="s">
        <v>92</v>
      </c>
      <c r="B6" s="4416">
        <v>40.4</v>
      </c>
      <c r="C6" s="4417">
        <v>118123</v>
      </c>
      <c r="D6" s="4418">
        <v>58746</v>
      </c>
      <c r="E6" s="4418">
        <v>59377</v>
      </c>
      <c r="F6" s="4419">
        <v>2923.8366336633662</v>
      </c>
      <c r="G6" s="4417">
        <v>117685</v>
      </c>
      <c r="H6" s="4418">
        <v>58527</v>
      </c>
      <c r="I6" s="4418">
        <v>59158</v>
      </c>
      <c r="J6" s="4419">
        <v>2912.9950495049507</v>
      </c>
    </row>
    <row r="7" spans="1:90" s="344" customFormat="1" ht="29.1" customHeight="1" x14ac:dyDescent="0.2">
      <c r="A7" s="4391" t="s">
        <v>93</v>
      </c>
      <c r="B7" s="4421">
        <v>179.6</v>
      </c>
      <c r="C7" s="4422">
        <v>141714</v>
      </c>
      <c r="D7" s="533">
        <v>70230</v>
      </c>
      <c r="E7" s="533">
        <v>71484</v>
      </c>
      <c r="F7" s="4423">
        <v>789.05345211581289</v>
      </c>
      <c r="G7" s="4422">
        <v>142140</v>
      </c>
      <c r="H7" s="533">
        <v>70375</v>
      </c>
      <c r="I7" s="533">
        <v>71765</v>
      </c>
      <c r="J7" s="4423">
        <v>791.42538975501111</v>
      </c>
    </row>
    <row r="8" spans="1:90" s="344" customFormat="1" ht="29.1" customHeight="1" x14ac:dyDescent="0.2">
      <c r="A8" s="4391" t="s">
        <v>94</v>
      </c>
      <c r="B8" s="4421">
        <v>154.30000000000001</v>
      </c>
      <c r="C8" s="4422">
        <v>107963</v>
      </c>
      <c r="D8" s="533">
        <v>53434</v>
      </c>
      <c r="E8" s="533">
        <v>54529</v>
      </c>
      <c r="F8" s="4423">
        <v>699.69539857420602</v>
      </c>
      <c r="G8" s="4422">
        <v>108055</v>
      </c>
      <c r="H8" s="533">
        <v>53463</v>
      </c>
      <c r="I8" s="533">
        <v>54592</v>
      </c>
      <c r="J8" s="4423">
        <v>700.29163966299416</v>
      </c>
    </row>
    <row r="9" spans="1:90" s="344" customFormat="1" ht="29.1" customHeight="1" x14ac:dyDescent="0.2">
      <c r="A9" s="4391" t="s">
        <v>95</v>
      </c>
      <c r="B9" s="4421">
        <v>298.8</v>
      </c>
      <c r="C9" s="4422">
        <v>138676</v>
      </c>
      <c r="D9" s="533">
        <v>68883</v>
      </c>
      <c r="E9" s="533">
        <v>69793</v>
      </c>
      <c r="F9" s="4423">
        <v>464.10977242302539</v>
      </c>
      <c r="G9" s="4422">
        <v>138667</v>
      </c>
      <c r="H9" s="533">
        <v>68849</v>
      </c>
      <c r="I9" s="533">
        <v>69818</v>
      </c>
      <c r="J9" s="4423">
        <v>464.07965194109772</v>
      </c>
    </row>
    <row r="10" spans="1:90" s="344" customFormat="1" ht="29.1" customHeight="1" x14ac:dyDescent="0.2">
      <c r="A10" s="4391" t="s">
        <v>96</v>
      </c>
      <c r="B10" s="4421">
        <v>261.3</v>
      </c>
      <c r="C10" s="4422">
        <v>112660</v>
      </c>
      <c r="D10" s="533">
        <v>56050</v>
      </c>
      <c r="E10" s="533">
        <v>56610</v>
      </c>
      <c r="F10" s="4423">
        <v>431.15193264446992</v>
      </c>
      <c r="G10" s="4422">
        <v>112681</v>
      </c>
      <c r="H10" s="533">
        <v>56077</v>
      </c>
      <c r="I10" s="533">
        <v>56604</v>
      </c>
      <c r="J10" s="4423">
        <v>431.23230003827018</v>
      </c>
    </row>
    <row r="11" spans="1:90" s="344" customFormat="1" ht="29.1" customHeight="1" x14ac:dyDescent="0.2">
      <c r="A11" s="4391" t="s">
        <v>97</v>
      </c>
      <c r="B11" s="4421">
        <v>246.2</v>
      </c>
      <c r="C11" s="4422">
        <v>68288</v>
      </c>
      <c r="D11" s="533">
        <v>33943</v>
      </c>
      <c r="E11" s="533">
        <v>34345</v>
      </c>
      <c r="F11" s="4423">
        <v>277.36799350121851</v>
      </c>
      <c r="G11" s="4422">
        <v>68233</v>
      </c>
      <c r="H11" s="533">
        <v>33904</v>
      </c>
      <c r="I11" s="533">
        <v>34329</v>
      </c>
      <c r="J11" s="4423">
        <v>277.14459788789605</v>
      </c>
    </row>
    <row r="12" spans="1:90" s="344" customFormat="1" ht="29.1" customHeight="1" x14ac:dyDescent="0.2">
      <c r="A12" s="4391" t="s">
        <v>98</v>
      </c>
      <c r="B12" s="4421">
        <v>196.2</v>
      </c>
      <c r="C12" s="4422">
        <v>366506</v>
      </c>
      <c r="D12" s="533">
        <v>179408</v>
      </c>
      <c r="E12" s="533">
        <v>187098</v>
      </c>
      <c r="F12" s="4423">
        <v>1868.0224260958207</v>
      </c>
      <c r="G12" s="4422">
        <v>365755</v>
      </c>
      <c r="H12" s="4424">
        <v>179059</v>
      </c>
      <c r="I12" s="533">
        <v>186696</v>
      </c>
      <c r="J12" s="4423">
        <v>1864.1946992864425</v>
      </c>
    </row>
    <row r="13" spans="1:90" s="344" customFormat="1" ht="29.1" customHeight="1" x14ac:dyDescent="0.2">
      <c r="A13" s="4391" t="s">
        <v>99</v>
      </c>
      <c r="B13" s="4421">
        <v>234.4</v>
      </c>
      <c r="C13" s="4422">
        <v>83664</v>
      </c>
      <c r="D13" s="533">
        <v>41688</v>
      </c>
      <c r="E13" s="533">
        <v>41976</v>
      </c>
      <c r="F13" s="4423">
        <v>356.92832764505118</v>
      </c>
      <c r="G13" s="4422">
        <v>83735</v>
      </c>
      <c r="H13" s="533">
        <v>41714</v>
      </c>
      <c r="I13" s="533">
        <v>42021</v>
      </c>
      <c r="J13" s="4423">
        <v>357.23122866894198</v>
      </c>
    </row>
    <row r="14" spans="1:90" s="344" customFormat="1" ht="29.1" customHeight="1" thickBot="1" x14ac:dyDescent="0.25">
      <c r="A14" s="4391" t="s">
        <v>100</v>
      </c>
      <c r="B14" s="4421">
        <v>257.2</v>
      </c>
      <c r="C14" s="4425">
        <v>84069</v>
      </c>
      <c r="D14" s="533">
        <v>42117</v>
      </c>
      <c r="E14" s="533">
        <v>41952</v>
      </c>
      <c r="F14" s="4423">
        <v>326.86236391912911</v>
      </c>
      <c r="G14" s="4425">
        <v>84808</v>
      </c>
      <c r="H14" s="533">
        <v>42481</v>
      </c>
      <c r="I14" s="533">
        <v>42327</v>
      </c>
      <c r="J14" s="4423">
        <v>329.7356143079316</v>
      </c>
    </row>
    <row r="15" spans="1:90" s="344" customFormat="1" ht="29.1" customHeight="1" x14ac:dyDescent="0.2">
      <c r="A15" s="4399" t="s">
        <v>101</v>
      </c>
      <c r="B15" s="4427">
        <v>1868.4000000000003</v>
      </c>
      <c r="C15" s="4438">
        <v>1221663</v>
      </c>
      <c r="D15" s="4429">
        <v>604499</v>
      </c>
      <c r="E15" s="4429">
        <v>617164</v>
      </c>
      <c r="F15" s="4439">
        <v>653.85517019910071</v>
      </c>
      <c r="G15" s="4438">
        <v>1221759</v>
      </c>
      <c r="H15" s="4429">
        <v>604449</v>
      </c>
      <c r="I15" s="4429">
        <v>617310</v>
      </c>
      <c r="J15" s="4439">
        <v>653.90655105973019</v>
      </c>
    </row>
    <row r="16" spans="1:90" s="344" customFormat="1" ht="29.1" customHeight="1" thickBot="1" x14ac:dyDescent="0.25">
      <c r="A16" s="4405" t="s">
        <v>102</v>
      </c>
      <c r="B16" s="4430">
        <v>110.1</v>
      </c>
      <c r="C16" s="539">
        <v>43538</v>
      </c>
      <c r="D16" s="540">
        <v>21349</v>
      </c>
      <c r="E16" s="4431">
        <v>22189</v>
      </c>
      <c r="F16" s="4440">
        <v>395.44050862851952</v>
      </c>
      <c r="G16" s="539">
        <v>43997</v>
      </c>
      <c r="H16" s="540">
        <v>21533</v>
      </c>
      <c r="I16" s="4431">
        <v>22464</v>
      </c>
      <c r="J16" s="4440">
        <v>399.60944595821979</v>
      </c>
    </row>
    <row r="17" spans="1:10" s="344" customFormat="1" ht="29.1" customHeight="1" thickBot="1" x14ac:dyDescent="0.25">
      <c r="A17" s="4432" t="s">
        <v>14</v>
      </c>
      <c r="B17" s="4433">
        <v>1978.5000000000002</v>
      </c>
      <c r="C17" s="4434">
        <v>1265201</v>
      </c>
      <c r="D17" s="4435">
        <v>625848</v>
      </c>
      <c r="E17" s="4435">
        <v>639353</v>
      </c>
      <c r="F17" s="4437">
        <v>639.47485468789478</v>
      </c>
      <c r="G17" s="4434">
        <v>1265756</v>
      </c>
      <c r="H17" s="4435">
        <v>625982</v>
      </c>
      <c r="I17" s="4435">
        <v>639774</v>
      </c>
      <c r="J17" s="4437">
        <v>639.75537022997207</v>
      </c>
    </row>
    <row r="18" spans="1:10" ht="21" customHeight="1" x14ac:dyDescent="0.25">
      <c r="A18" s="104" t="s">
        <v>115</v>
      </c>
      <c r="B18" s="105"/>
      <c r="C18" s="105"/>
      <c r="D18" s="105"/>
      <c r="E18" s="105"/>
      <c r="F18" s="105"/>
      <c r="G18" s="105"/>
      <c r="H18" s="105"/>
      <c r="I18" s="105"/>
      <c r="J18" s="105"/>
    </row>
    <row r="19" spans="1:10" ht="13.5" customHeight="1" x14ac:dyDescent="0.25">
      <c r="A19" s="192" t="s">
        <v>116</v>
      </c>
      <c r="B19" s="193"/>
      <c r="C19" s="193"/>
      <c r="D19" s="193"/>
      <c r="E19" s="193"/>
      <c r="F19" s="193"/>
      <c r="G19" s="193"/>
      <c r="H19" s="193"/>
      <c r="I19" s="193"/>
      <c r="J19" s="193"/>
    </row>
    <row r="20" spans="1:10" ht="15.75" customHeight="1" x14ac:dyDescent="0.25">
      <c r="A20" s="104" t="s">
        <v>104</v>
      </c>
      <c r="B20" s="105"/>
      <c r="C20" s="105"/>
      <c r="D20" s="105"/>
      <c r="E20" s="105"/>
      <c r="F20" s="105"/>
      <c r="G20" s="105"/>
      <c r="H20" s="105"/>
      <c r="I20" s="105"/>
      <c r="J20" s="105"/>
    </row>
    <row r="21" spans="1:10" ht="1.5" customHeight="1" x14ac:dyDescent="0.25">
      <c r="A21" s="199"/>
    </row>
    <row r="22" spans="1:10" ht="12.75" customHeight="1" x14ac:dyDescent="0.25"/>
    <row r="23" spans="1:10" ht="12" customHeight="1" x14ac:dyDescent="0.25"/>
    <row r="24" spans="1:10" ht="21" customHeight="1" x14ac:dyDescent="0.25"/>
  </sheetData>
  <mergeCells count="1">
    <mergeCell ref="A1:C1"/>
  </mergeCells>
  <hyperlinks>
    <hyperlink ref="A1" location="CONTENT!A1" display="Back to table of contents"/>
  </hyperlinks>
  <pageMargins left="0.5" right="0.5" top="0.5" bottom="0.5" header="0.3" footer="0.3"/>
  <pageSetup paperSize="9" scale="9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showGridLines="0" zoomScaleNormal="100" workbookViewId="0">
      <selection sqref="A1:C1"/>
    </sheetView>
  </sheetViews>
  <sheetFormatPr defaultColWidth="7.5" defaultRowHeight="12.75" x14ac:dyDescent="0.2"/>
  <cols>
    <col min="1" max="1" width="3.83203125" style="2555" customWidth="1"/>
    <col min="2" max="2" width="24.33203125" style="2555" customWidth="1"/>
    <col min="3" max="3" width="5.83203125" style="3808" customWidth="1"/>
    <col min="4" max="6" width="45.6640625" style="2555" customWidth="1"/>
    <col min="7" max="7" width="7.5" style="2555"/>
    <col min="8" max="8" width="8.33203125" style="2555" bestFit="1" customWidth="1"/>
    <col min="9" max="240" width="7.5" style="2555"/>
    <col min="241" max="241" width="3.83203125" style="2555" customWidth="1"/>
    <col min="242" max="242" width="24.33203125" style="2555" customWidth="1"/>
    <col min="243" max="243" width="5.83203125" style="2555" customWidth="1"/>
    <col min="244" max="244" width="35.5" style="2555" customWidth="1"/>
    <col min="245" max="245" width="37" style="2555" customWidth="1"/>
    <col min="246" max="246" width="32.6640625" style="2555" customWidth="1"/>
    <col min="247" max="247" width="5.5" style="2555" customWidth="1"/>
    <col min="248" max="248" width="6" style="2555" customWidth="1"/>
    <col min="249" max="496" width="7.5" style="2555"/>
    <col min="497" max="497" width="3.83203125" style="2555" customWidth="1"/>
    <col min="498" max="498" width="24.33203125" style="2555" customWidth="1"/>
    <col min="499" max="499" width="5.83203125" style="2555" customWidth="1"/>
    <col min="500" max="500" width="35.5" style="2555" customWidth="1"/>
    <col min="501" max="501" width="37" style="2555" customWidth="1"/>
    <col min="502" max="502" width="32.6640625" style="2555" customWidth="1"/>
    <col min="503" max="503" width="5.5" style="2555" customWidth="1"/>
    <col min="504" max="504" width="6" style="2555" customWidth="1"/>
    <col min="505" max="752" width="7.5" style="2555"/>
    <col min="753" max="753" width="3.83203125" style="2555" customWidth="1"/>
    <col min="754" max="754" width="24.33203125" style="2555" customWidth="1"/>
    <col min="755" max="755" width="5.83203125" style="2555" customWidth="1"/>
    <col min="756" max="756" width="35.5" style="2555" customWidth="1"/>
    <col min="757" max="757" width="37" style="2555" customWidth="1"/>
    <col min="758" max="758" width="32.6640625" style="2555" customWidth="1"/>
    <col min="759" max="759" width="5.5" style="2555" customWidth="1"/>
    <col min="760" max="760" width="6" style="2555" customWidth="1"/>
    <col min="761" max="1008" width="7.5" style="2555"/>
    <col min="1009" max="1009" width="3.83203125" style="2555" customWidth="1"/>
    <col min="1010" max="1010" width="24.33203125" style="2555" customWidth="1"/>
    <col min="1011" max="1011" width="5.83203125" style="2555" customWidth="1"/>
    <col min="1012" max="1012" width="35.5" style="2555" customWidth="1"/>
    <col min="1013" max="1013" width="37" style="2555" customWidth="1"/>
    <col min="1014" max="1014" width="32.6640625" style="2555" customWidth="1"/>
    <col min="1015" max="1015" width="5.5" style="2555" customWidth="1"/>
    <col min="1016" max="1016" width="6" style="2555" customWidth="1"/>
    <col min="1017" max="1264" width="7.5" style="2555"/>
    <col min="1265" max="1265" width="3.83203125" style="2555" customWidth="1"/>
    <col min="1266" max="1266" width="24.33203125" style="2555" customWidth="1"/>
    <col min="1267" max="1267" width="5.83203125" style="2555" customWidth="1"/>
    <col min="1268" max="1268" width="35.5" style="2555" customWidth="1"/>
    <col min="1269" max="1269" width="37" style="2555" customWidth="1"/>
    <col min="1270" max="1270" width="32.6640625" style="2555" customWidth="1"/>
    <col min="1271" max="1271" width="5.5" style="2555" customWidth="1"/>
    <col min="1272" max="1272" width="6" style="2555" customWidth="1"/>
    <col min="1273" max="1520" width="7.5" style="2555"/>
    <col min="1521" max="1521" width="3.83203125" style="2555" customWidth="1"/>
    <col min="1522" max="1522" width="24.33203125" style="2555" customWidth="1"/>
    <col min="1523" max="1523" width="5.83203125" style="2555" customWidth="1"/>
    <col min="1524" max="1524" width="35.5" style="2555" customWidth="1"/>
    <col min="1525" max="1525" width="37" style="2555" customWidth="1"/>
    <col min="1526" max="1526" width="32.6640625" style="2555" customWidth="1"/>
    <col min="1527" max="1527" width="5.5" style="2555" customWidth="1"/>
    <col min="1528" max="1528" width="6" style="2555" customWidth="1"/>
    <col min="1529" max="1776" width="7.5" style="2555"/>
    <col min="1777" max="1777" width="3.83203125" style="2555" customWidth="1"/>
    <col min="1778" max="1778" width="24.33203125" style="2555" customWidth="1"/>
    <col min="1779" max="1779" width="5.83203125" style="2555" customWidth="1"/>
    <col min="1780" max="1780" width="35.5" style="2555" customWidth="1"/>
    <col min="1781" max="1781" width="37" style="2555" customWidth="1"/>
    <col min="1782" max="1782" width="32.6640625" style="2555" customWidth="1"/>
    <col min="1783" max="1783" width="5.5" style="2555" customWidth="1"/>
    <col min="1784" max="1784" width="6" style="2555" customWidth="1"/>
    <col min="1785" max="2032" width="7.5" style="2555"/>
    <col min="2033" max="2033" width="3.83203125" style="2555" customWidth="1"/>
    <col min="2034" max="2034" width="24.33203125" style="2555" customWidth="1"/>
    <col min="2035" max="2035" width="5.83203125" style="2555" customWidth="1"/>
    <col min="2036" max="2036" width="35.5" style="2555" customWidth="1"/>
    <col min="2037" max="2037" width="37" style="2555" customWidth="1"/>
    <col min="2038" max="2038" width="32.6640625" style="2555" customWidth="1"/>
    <col min="2039" max="2039" width="5.5" style="2555" customWidth="1"/>
    <col min="2040" max="2040" width="6" style="2555" customWidth="1"/>
    <col min="2041" max="2288" width="7.5" style="2555"/>
    <col min="2289" max="2289" width="3.83203125" style="2555" customWidth="1"/>
    <col min="2290" max="2290" width="24.33203125" style="2555" customWidth="1"/>
    <col min="2291" max="2291" width="5.83203125" style="2555" customWidth="1"/>
    <col min="2292" max="2292" width="35.5" style="2555" customWidth="1"/>
    <col min="2293" max="2293" width="37" style="2555" customWidth="1"/>
    <col min="2294" max="2294" width="32.6640625" style="2555" customWidth="1"/>
    <col min="2295" max="2295" width="5.5" style="2555" customWidth="1"/>
    <col min="2296" max="2296" width="6" style="2555" customWidth="1"/>
    <col min="2297" max="2544" width="7.5" style="2555"/>
    <col min="2545" max="2545" width="3.83203125" style="2555" customWidth="1"/>
    <col min="2546" max="2546" width="24.33203125" style="2555" customWidth="1"/>
    <col min="2547" max="2547" width="5.83203125" style="2555" customWidth="1"/>
    <col min="2548" max="2548" width="35.5" style="2555" customWidth="1"/>
    <col min="2549" max="2549" width="37" style="2555" customWidth="1"/>
    <col min="2550" max="2550" width="32.6640625" style="2555" customWidth="1"/>
    <col min="2551" max="2551" width="5.5" style="2555" customWidth="1"/>
    <col min="2552" max="2552" width="6" style="2555" customWidth="1"/>
    <col min="2553" max="2800" width="7.5" style="2555"/>
    <col min="2801" max="2801" width="3.83203125" style="2555" customWidth="1"/>
    <col min="2802" max="2802" width="24.33203125" style="2555" customWidth="1"/>
    <col min="2803" max="2803" width="5.83203125" style="2555" customWidth="1"/>
    <col min="2804" max="2804" width="35.5" style="2555" customWidth="1"/>
    <col min="2805" max="2805" width="37" style="2555" customWidth="1"/>
    <col min="2806" max="2806" width="32.6640625" style="2555" customWidth="1"/>
    <col min="2807" max="2807" width="5.5" style="2555" customWidth="1"/>
    <col min="2808" max="2808" width="6" style="2555" customWidth="1"/>
    <col min="2809" max="3056" width="7.5" style="2555"/>
    <col min="3057" max="3057" width="3.83203125" style="2555" customWidth="1"/>
    <col min="3058" max="3058" width="24.33203125" style="2555" customWidth="1"/>
    <col min="3059" max="3059" width="5.83203125" style="2555" customWidth="1"/>
    <col min="3060" max="3060" width="35.5" style="2555" customWidth="1"/>
    <col min="3061" max="3061" width="37" style="2555" customWidth="1"/>
    <col min="3062" max="3062" width="32.6640625" style="2555" customWidth="1"/>
    <col min="3063" max="3063" width="5.5" style="2555" customWidth="1"/>
    <col min="3064" max="3064" width="6" style="2555" customWidth="1"/>
    <col min="3065" max="3312" width="7.5" style="2555"/>
    <col min="3313" max="3313" width="3.83203125" style="2555" customWidth="1"/>
    <col min="3314" max="3314" width="24.33203125" style="2555" customWidth="1"/>
    <col min="3315" max="3315" width="5.83203125" style="2555" customWidth="1"/>
    <col min="3316" max="3316" width="35.5" style="2555" customWidth="1"/>
    <col min="3317" max="3317" width="37" style="2555" customWidth="1"/>
    <col min="3318" max="3318" width="32.6640625" style="2555" customWidth="1"/>
    <col min="3319" max="3319" width="5.5" style="2555" customWidth="1"/>
    <col min="3320" max="3320" width="6" style="2555" customWidth="1"/>
    <col min="3321" max="3568" width="7.5" style="2555"/>
    <col min="3569" max="3569" width="3.83203125" style="2555" customWidth="1"/>
    <col min="3570" max="3570" width="24.33203125" style="2555" customWidth="1"/>
    <col min="3571" max="3571" width="5.83203125" style="2555" customWidth="1"/>
    <col min="3572" max="3572" width="35.5" style="2555" customWidth="1"/>
    <col min="3573" max="3573" width="37" style="2555" customWidth="1"/>
    <col min="3574" max="3574" width="32.6640625" style="2555" customWidth="1"/>
    <col min="3575" max="3575" width="5.5" style="2555" customWidth="1"/>
    <col min="3576" max="3576" width="6" style="2555" customWidth="1"/>
    <col min="3577" max="3824" width="7.5" style="2555"/>
    <col min="3825" max="3825" width="3.83203125" style="2555" customWidth="1"/>
    <col min="3826" max="3826" width="24.33203125" style="2555" customWidth="1"/>
    <col min="3827" max="3827" width="5.83203125" style="2555" customWidth="1"/>
    <col min="3828" max="3828" width="35.5" style="2555" customWidth="1"/>
    <col min="3829" max="3829" width="37" style="2555" customWidth="1"/>
    <col min="3830" max="3830" width="32.6640625" style="2555" customWidth="1"/>
    <col min="3831" max="3831" width="5.5" style="2555" customWidth="1"/>
    <col min="3832" max="3832" width="6" style="2555" customWidth="1"/>
    <col min="3833" max="4080" width="7.5" style="2555"/>
    <col min="4081" max="4081" width="3.83203125" style="2555" customWidth="1"/>
    <col min="4082" max="4082" width="24.33203125" style="2555" customWidth="1"/>
    <col min="4083" max="4083" width="5.83203125" style="2555" customWidth="1"/>
    <col min="4084" max="4084" width="35.5" style="2555" customWidth="1"/>
    <col min="4085" max="4085" width="37" style="2555" customWidth="1"/>
    <col min="4086" max="4086" width="32.6640625" style="2555" customWidth="1"/>
    <col min="4087" max="4087" width="5.5" style="2555" customWidth="1"/>
    <col min="4088" max="4088" width="6" style="2555" customWidth="1"/>
    <col min="4089" max="4336" width="7.5" style="2555"/>
    <col min="4337" max="4337" width="3.83203125" style="2555" customWidth="1"/>
    <col min="4338" max="4338" width="24.33203125" style="2555" customWidth="1"/>
    <col min="4339" max="4339" width="5.83203125" style="2555" customWidth="1"/>
    <col min="4340" max="4340" width="35.5" style="2555" customWidth="1"/>
    <col min="4341" max="4341" width="37" style="2555" customWidth="1"/>
    <col min="4342" max="4342" width="32.6640625" style="2555" customWidth="1"/>
    <col min="4343" max="4343" width="5.5" style="2555" customWidth="1"/>
    <col min="4344" max="4344" width="6" style="2555" customWidth="1"/>
    <col min="4345" max="4592" width="7.5" style="2555"/>
    <col min="4593" max="4593" width="3.83203125" style="2555" customWidth="1"/>
    <col min="4594" max="4594" width="24.33203125" style="2555" customWidth="1"/>
    <col min="4595" max="4595" width="5.83203125" style="2555" customWidth="1"/>
    <col min="4596" max="4596" width="35.5" style="2555" customWidth="1"/>
    <col min="4597" max="4597" width="37" style="2555" customWidth="1"/>
    <col min="4598" max="4598" width="32.6640625" style="2555" customWidth="1"/>
    <col min="4599" max="4599" width="5.5" style="2555" customWidth="1"/>
    <col min="4600" max="4600" width="6" style="2555" customWidth="1"/>
    <col min="4601" max="4848" width="7.5" style="2555"/>
    <col min="4849" max="4849" width="3.83203125" style="2555" customWidth="1"/>
    <col min="4850" max="4850" width="24.33203125" style="2555" customWidth="1"/>
    <col min="4851" max="4851" width="5.83203125" style="2555" customWidth="1"/>
    <col min="4852" max="4852" width="35.5" style="2555" customWidth="1"/>
    <col min="4853" max="4853" width="37" style="2555" customWidth="1"/>
    <col min="4854" max="4854" width="32.6640625" style="2555" customWidth="1"/>
    <col min="4855" max="4855" width="5.5" style="2555" customWidth="1"/>
    <col min="4856" max="4856" width="6" style="2555" customWidth="1"/>
    <col min="4857" max="5104" width="7.5" style="2555"/>
    <col min="5105" max="5105" width="3.83203125" style="2555" customWidth="1"/>
    <col min="5106" max="5106" width="24.33203125" style="2555" customWidth="1"/>
    <col min="5107" max="5107" width="5.83203125" style="2555" customWidth="1"/>
    <col min="5108" max="5108" width="35.5" style="2555" customWidth="1"/>
    <col min="5109" max="5109" width="37" style="2555" customWidth="1"/>
    <col min="5110" max="5110" width="32.6640625" style="2555" customWidth="1"/>
    <col min="5111" max="5111" width="5.5" style="2555" customWidth="1"/>
    <col min="5112" max="5112" width="6" style="2555" customWidth="1"/>
    <col min="5113" max="5360" width="7.5" style="2555"/>
    <col min="5361" max="5361" width="3.83203125" style="2555" customWidth="1"/>
    <col min="5362" max="5362" width="24.33203125" style="2555" customWidth="1"/>
    <col min="5363" max="5363" width="5.83203125" style="2555" customWidth="1"/>
    <col min="5364" max="5364" width="35.5" style="2555" customWidth="1"/>
    <col min="5365" max="5365" width="37" style="2555" customWidth="1"/>
    <col min="5366" max="5366" width="32.6640625" style="2555" customWidth="1"/>
    <col min="5367" max="5367" width="5.5" style="2555" customWidth="1"/>
    <col min="5368" max="5368" width="6" style="2555" customWidth="1"/>
    <col min="5369" max="5616" width="7.5" style="2555"/>
    <col min="5617" max="5617" width="3.83203125" style="2555" customWidth="1"/>
    <col min="5618" max="5618" width="24.33203125" style="2555" customWidth="1"/>
    <col min="5619" max="5619" width="5.83203125" style="2555" customWidth="1"/>
    <col min="5620" max="5620" width="35.5" style="2555" customWidth="1"/>
    <col min="5621" max="5621" width="37" style="2555" customWidth="1"/>
    <col min="5622" max="5622" width="32.6640625" style="2555" customWidth="1"/>
    <col min="5623" max="5623" width="5.5" style="2555" customWidth="1"/>
    <col min="5624" max="5624" width="6" style="2555" customWidth="1"/>
    <col min="5625" max="5872" width="7.5" style="2555"/>
    <col min="5873" max="5873" width="3.83203125" style="2555" customWidth="1"/>
    <col min="5874" max="5874" width="24.33203125" style="2555" customWidth="1"/>
    <col min="5875" max="5875" width="5.83203125" style="2555" customWidth="1"/>
    <col min="5876" max="5876" width="35.5" style="2555" customWidth="1"/>
    <col min="5877" max="5877" width="37" style="2555" customWidth="1"/>
    <col min="5878" max="5878" width="32.6640625" style="2555" customWidth="1"/>
    <col min="5879" max="5879" width="5.5" style="2555" customWidth="1"/>
    <col min="5880" max="5880" width="6" style="2555" customWidth="1"/>
    <col min="5881" max="6128" width="7.5" style="2555"/>
    <col min="6129" max="6129" width="3.83203125" style="2555" customWidth="1"/>
    <col min="6130" max="6130" width="24.33203125" style="2555" customWidth="1"/>
    <col min="6131" max="6131" width="5.83203125" style="2555" customWidth="1"/>
    <col min="6132" max="6132" width="35.5" style="2555" customWidth="1"/>
    <col min="6133" max="6133" width="37" style="2555" customWidth="1"/>
    <col min="6134" max="6134" width="32.6640625" style="2555" customWidth="1"/>
    <col min="6135" max="6135" width="5.5" style="2555" customWidth="1"/>
    <col min="6136" max="6136" width="6" style="2555" customWidth="1"/>
    <col min="6137" max="6384" width="7.5" style="2555"/>
    <col min="6385" max="6385" width="3.83203125" style="2555" customWidth="1"/>
    <col min="6386" max="6386" width="24.33203125" style="2555" customWidth="1"/>
    <col min="6387" max="6387" width="5.83203125" style="2555" customWidth="1"/>
    <col min="6388" max="6388" width="35.5" style="2555" customWidth="1"/>
    <col min="6389" max="6389" width="37" style="2555" customWidth="1"/>
    <col min="6390" max="6390" width="32.6640625" style="2555" customWidth="1"/>
    <col min="6391" max="6391" width="5.5" style="2555" customWidth="1"/>
    <col min="6392" max="6392" width="6" style="2555" customWidth="1"/>
    <col min="6393" max="6640" width="7.5" style="2555"/>
    <col min="6641" max="6641" width="3.83203125" style="2555" customWidth="1"/>
    <col min="6642" max="6642" width="24.33203125" style="2555" customWidth="1"/>
    <col min="6643" max="6643" width="5.83203125" style="2555" customWidth="1"/>
    <col min="6644" max="6644" width="35.5" style="2555" customWidth="1"/>
    <col min="6645" max="6645" width="37" style="2555" customWidth="1"/>
    <col min="6646" max="6646" width="32.6640625" style="2555" customWidth="1"/>
    <col min="6647" max="6647" width="5.5" style="2555" customWidth="1"/>
    <col min="6648" max="6648" width="6" style="2555" customWidth="1"/>
    <col min="6649" max="6896" width="7.5" style="2555"/>
    <col min="6897" max="6897" width="3.83203125" style="2555" customWidth="1"/>
    <col min="6898" max="6898" width="24.33203125" style="2555" customWidth="1"/>
    <col min="6899" max="6899" width="5.83203125" style="2555" customWidth="1"/>
    <col min="6900" max="6900" width="35.5" style="2555" customWidth="1"/>
    <col min="6901" max="6901" width="37" style="2555" customWidth="1"/>
    <col min="6902" max="6902" width="32.6640625" style="2555" customWidth="1"/>
    <col min="6903" max="6903" width="5.5" style="2555" customWidth="1"/>
    <col min="6904" max="6904" width="6" style="2555" customWidth="1"/>
    <col min="6905" max="7152" width="7.5" style="2555"/>
    <col min="7153" max="7153" width="3.83203125" style="2555" customWidth="1"/>
    <col min="7154" max="7154" width="24.33203125" style="2555" customWidth="1"/>
    <col min="7155" max="7155" width="5.83203125" style="2555" customWidth="1"/>
    <col min="7156" max="7156" width="35.5" style="2555" customWidth="1"/>
    <col min="7157" max="7157" width="37" style="2555" customWidth="1"/>
    <col min="7158" max="7158" width="32.6640625" style="2555" customWidth="1"/>
    <col min="7159" max="7159" width="5.5" style="2555" customWidth="1"/>
    <col min="7160" max="7160" width="6" style="2555" customWidth="1"/>
    <col min="7161" max="7408" width="7.5" style="2555"/>
    <col min="7409" max="7409" width="3.83203125" style="2555" customWidth="1"/>
    <col min="7410" max="7410" width="24.33203125" style="2555" customWidth="1"/>
    <col min="7411" max="7411" width="5.83203125" style="2555" customWidth="1"/>
    <col min="7412" max="7412" width="35.5" style="2555" customWidth="1"/>
    <col min="7413" max="7413" width="37" style="2555" customWidth="1"/>
    <col min="7414" max="7414" width="32.6640625" style="2555" customWidth="1"/>
    <col min="7415" max="7415" width="5.5" style="2555" customWidth="1"/>
    <col min="7416" max="7416" width="6" style="2555" customWidth="1"/>
    <col min="7417" max="7664" width="7.5" style="2555"/>
    <col min="7665" max="7665" width="3.83203125" style="2555" customWidth="1"/>
    <col min="7666" max="7666" width="24.33203125" style="2555" customWidth="1"/>
    <col min="7667" max="7667" width="5.83203125" style="2555" customWidth="1"/>
    <col min="7668" max="7668" width="35.5" style="2555" customWidth="1"/>
    <col min="7669" max="7669" width="37" style="2555" customWidth="1"/>
    <col min="7670" max="7670" width="32.6640625" style="2555" customWidth="1"/>
    <col min="7671" max="7671" width="5.5" style="2555" customWidth="1"/>
    <col min="7672" max="7672" width="6" style="2555" customWidth="1"/>
    <col min="7673" max="7920" width="7.5" style="2555"/>
    <col min="7921" max="7921" width="3.83203125" style="2555" customWidth="1"/>
    <col min="7922" max="7922" width="24.33203125" style="2555" customWidth="1"/>
    <col min="7923" max="7923" width="5.83203125" style="2555" customWidth="1"/>
    <col min="7924" max="7924" width="35.5" style="2555" customWidth="1"/>
    <col min="7925" max="7925" width="37" style="2555" customWidth="1"/>
    <col min="7926" max="7926" width="32.6640625" style="2555" customWidth="1"/>
    <col min="7927" max="7927" width="5.5" style="2555" customWidth="1"/>
    <col min="7928" max="7928" width="6" style="2555" customWidth="1"/>
    <col min="7929" max="8176" width="7.5" style="2555"/>
    <col min="8177" max="8177" width="3.83203125" style="2555" customWidth="1"/>
    <col min="8178" max="8178" width="24.33203125" style="2555" customWidth="1"/>
    <col min="8179" max="8179" width="5.83203125" style="2555" customWidth="1"/>
    <col min="8180" max="8180" width="35.5" style="2555" customWidth="1"/>
    <col min="8181" max="8181" width="37" style="2555" customWidth="1"/>
    <col min="8182" max="8182" width="32.6640625" style="2555" customWidth="1"/>
    <col min="8183" max="8183" width="5.5" style="2555" customWidth="1"/>
    <col min="8184" max="8184" width="6" style="2555" customWidth="1"/>
    <col min="8185" max="8432" width="7.5" style="2555"/>
    <col min="8433" max="8433" width="3.83203125" style="2555" customWidth="1"/>
    <col min="8434" max="8434" width="24.33203125" style="2555" customWidth="1"/>
    <col min="8435" max="8435" width="5.83203125" style="2555" customWidth="1"/>
    <col min="8436" max="8436" width="35.5" style="2555" customWidth="1"/>
    <col min="8437" max="8437" width="37" style="2555" customWidth="1"/>
    <col min="8438" max="8438" width="32.6640625" style="2555" customWidth="1"/>
    <col min="8439" max="8439" width="5.5" style="2555" customWidth="1"/>
    <col min="8440" max="8440" width="6" style="2555" customWidth="1"/>
    <col min="8441" max="8688" width="7.5" style="2555"/>
    <col min="8689" max="8689" width="3.83203125" style="2555" customWidth="1"/>
    <col min="8690" max="8690" width="24.33203125" style="2555" customWidth="1"/>
    <col min="8691" max="8691" width="5.83203125" style="2555" customWidth="1"/>
    <col min="8692" max="8692" width="35.5" style="2555" customWidth="1"/>
    <col min="8693" max="8693" width="37" style="2555" customWidth="1"/>
    <col min="8694" max="8694" width="32.6640625" style="2555" customWidth="1"/>
    <col min="8695" max="8695" width="5.5" style="2555" customWidth="1"/>
    <col min="8696" max="8696" width="6" style="2555" customWidth="1"/>
    <col min="8697" max="8944" width="7.5" style="2555"/>
    <col min="8945" max="8945" width="3.83203125" style="2555" customWidth="1"/>
    <col min="8946" max="8946" width="24.33203125" style="2555" customWidth="1"/>
    <col min="8947" max="8947" width="5.83203125" style="2555" customWidth="1"/>
    <col min="8948" max="8948" width="35.5" style="2555" customWidth="1"/>
    <col min="8949" max="8949" width="37" style="2555" customWidth="1"/>
    <col min="8950" max="8950" width="32.6640625" style="2555" customWidth="1"/>
    <col min="8951" max="8951" width="5.5" style="2555" customWidth="1"/>
    <col min="8952" max="8952" width="6" style="2555" customWidth="1"/>
    <col min="8953" max="9200" width="7.5" style="2555"/>
    <col min="9201" max="9201" width="3.83203125" style="2555" customWidth="1"/>
    <col min="9202" max="9202" width="24.33203125" style="2555" customWidth="1"/>
    <col min="9203" max="9203" width="5.83203125" style="2555" customWidth="1"/>
    <col min="9204" max="9204" width="35.5" style="2555" customWidth="1"/>
    <col min="9205" max="9205" width="37" style="2555" customWidth="1"/>
    <col min="9206" max="9206" width="32.6640625" style="2555" customWidth="1"/>
    <col min="9207" max="9207" width="5.5" style="2555" customWidth="1"/>
    <col min="9208" max="9208" width="6" style="2555" customWidth="1"/>
    <col min="9209" max="9456" width="7.5" style="2555"/>
    <col min="9457" max="9457" width="3.83203125" style="2555" customWidth="1"/>
    <col min="9458" max="9458" width="24.33203125" style="2555" customWidth="1"/>
    <col min="9459" max="9459" width="5.83203125" style="2555" customWidth="1"/>
    <col min="9460" max="9460" width="35.5" style="2555" customWidth="1"/>
    <col min="9461" max="9461" width="37" style="2555" customWidth="1"/>
    <col min="9462" max="9462" width="32.6640625" style="2555" customWidth="1"/>
    <col min="9463" max="9463" width="5.5" style="2555" customWidth="1"/>
    <col min="9464" max="9464" width="6" style="2555" customWidth="1"/>
    <col min="9465" max="9712" width="7.5" style="2555"/>
    <col min="9713" max="9713" width="3.83203125" style="2555" customWidth="1"/>
    <col min="9714" max="9714" width="24.33203125" style="2555" customWidth="1"/>
    <col min="9715" max="9715" width="5.83203125" style="2555" customWidth="1"/>
    <col min="9716" max="9716" width="35.5" style="2555" customWidth="1"/>
    <col min="9717" max="9717" width="37" style="2555" customWidth="1"/>
    <col min="9718" max="9718" width="32.6640625" style="2555" customWidth="1"/>
    <col min="9719" max="9719" width="5.5" style="2555" customWidth="1"/>
    <col min="9720" max="9720" width="6" style="2555" customWidth="1"/>
    <col min="9721" max="9968" width="7.5" style="2555"/>
    <col min="9969" max="9969" width="3.83203125" style="2555" customWidth="1"/>
    <col min="9970" max="9970" width="24.33203125" style="2555" customWidth="1"/>
    <col min="9971" max="9971" width="5.83203125" style="2555" customWidth="1"/>
    <col min="9972" max="9972" width="35.5" style="2555" customWidth="1"/>
    <col min="9973" max="9973" width="37" style="2555" customWidth="1"/>
    <col min="9974" max="9974" width="32.6640625" style="2555" customWidth="1"/>
    <col min="9975" max="9975" width="5.5" style="2555" customWidth="1"/>
    <col min="9976" max="9976" width="6" style="2555" customWidth="1"/>
    <col min="9977" max="10224" width="7.5" style="2555"/>
    <col min="10225" max="10225" width="3.83203125" style="2555" customWidth="1"/>
    <col min="10226" max="10226" width="24.33203125" style="2555" customWidth="1"/>
    <col min="10227" max="10227" width="5.83203125" style="2555" customWidth="1"/>
    <col min="10228" max="10228" width="35.5" style="2555" customWidth="1"/>
    <col min="10229" max="10229" width="37" style="2555" customWidth="1"/>
    <col min="10230" max="10230" width="32.6640625" style="2555" customWidth="1"/>
    <col min="10231" max="10231" width="5.5" style="2555" customWidth="1"/>
    <col min="10232" max="10232" width="6" style="2555" customWidth="1"/>
    <col min="10233" max="10480" width="7.5" style="2555"/>
    <col min="10481" max="10481" width="3.83203125" style="2555" customWidth="1"/>
    <col min="10482" max="10482" width="24.33203125" style="2555" customWidth="1"/>
    <col min="10483" max="10483" width="5.83203125" style="2555" customWidth="1"/>
    <col min="10484" max="10484" width="35.5" style="2555" customWidth="1"/>
    <col min="10485" max="10485" width="37" style="2555" customWidth="1"/>
    <col min="10486" max="10486" width="32.6640625" style="2555" customWidth="1"/>
    <col min="10487" max="10487" width="5.5" style="2555" customWidth="1"/>
    <col min="10488" max="10488" width="6" style="2555" customWidth="1"/>
    <col min="10489" max="10736" width="7.5" style="2555"/>
    <col min="10737" max="10737" width="3.83203125" style="2555" customWidth="1"/>
    <col min="10738" max="10738" width="24.33203125" style="2555" customWidth="1"/>
    <col min="10739" max="10739" width="5.83203125" style="2555" customWidth="1"/>
    <col min="10740" max="10740" width="35.5" style="2555" customWidth="1"/>
    <col min="10741" max="10741" width="37" style="2555" customWidth="1"/>
    <col min="10742" max="10742" width="32.6640625" style="2555" customWidth="1"/>
    <col min="10743" max="10743" width="5.5" style="2555" customWidth="1"/>
    <col min="10744" max="10744" width="6" style="2555" customWidth="1"/>
    <col min="10745" max="10992" width="7.5" style="2555"/>
    <col min="10993" max="10993" width="3.83203125" style="2555" customWidth="1"/>
    <col min="10994" max="10994" width="24.33203125" style="2555" customWidth="1"/>
    <col min="10995" max="10995" width="5.83203125" style="2555" customWidth="1"/>
    <col min="10996" max="10996" width="35.5" style="2555" customWidth="1"/>
    <col min="10997" max="10997" width="37" style="2555" customWidth="1"/>
    <col min="10998" max="10998" width="32.6640625" style="2555" customWidth="1"/>
    <col min="10999" max="10999" width="5.5" style="2555" customWidth="1"/>
    <col min="11000" max="11000" width="6" style="2555" customWidth="1"/>
    <col min="11001" max="11248" width="7.5" style="2555"/>
    <col min="11249" max="11249" width="3.83203125" style="2555" customWidth="1"/>
    <col min="11250" max="11250" width="24.33203125" style="2555" customWidth="1"/>
    <col min="11251" max="11251" width="5.83203125" style="2555" customWidth="1"/>
    <col min="11252" max="11252" width="35.5" style="2555" customWidth="1"/>
    <col min="11253" max="11253" width="37" style="2555" customWidth="1"/>
    <col min="11254" max="11254" width="32.6640625" style="2555" customWidth="1"/>
    <col min="11255" max="11255" width="5.5" style="2555" customWidth="1"/>
    <col min="11256" max="11256" width="6" style="2555" customWidth="1"/>
    <col min="11257" max="11504" width="7.5" style="2555"/>
    <col min="11505" max="11505" width="3.83203125" style="2555" customWidth="1"/>
    <col min="11506" max="11506" width="24.33203125" style="2555" customWidth="1"/>
    <col min="11507" max="11507" width="5.83203125" style="2555" customWidth="1"/>
    <col min="11508" max="11508" width="35.5" style="2555" customWidth="1"/>
    <col min="11509" max="11509" width="37" style="2555" customWidth="1"/>
    <col min="11510" max="11510" width="32.6640625" style="2555" customWidth="1"/>
    <col min="11511" max="11511" width="5.5" style="2555" customWidth="1"/>
    <col min="11512" max="11512" width="6" style="2555" customWidth="1"/>
    <col min="11513" max="11760" width="7.5" style="2555"/>
    <col min="11761" max="11761" width="3.83203125" style="2555" customWidth="1"/>
    <col min="11762" max="11762" width="24.33203125" style="2555" customWidth="1"/>
    <col min="11763" max="11763" width="5.83203125" style="2555" customWidth="1"/>
    <col min="11764" max="11764" width="35.5" style="2555" customWidth="1"/>
    <col min="11765" max="11765" width="37" style="2555" customWidth="1"/>
    <col min="11766" max="11766" width="32.6640625" style="2555" customWidth="1"/>
    <col min="11767" max="11767" width="5.5" style="2555" customWidth="1"/>
    <col min="11768" max="11768" width="6" style="2555" customWidth="1"/>
    <col min="11769" max="12016" width="7.5" style="2555"/>
    <col min="12017" max="12017" width="3.83203125" style="2555" customWidth="1"/>
    <col min="12018" max="12018" width="24.33203125" style="2555" customWidth="1"/>
    <col min="12019" max="12019" width="5.83203125" style="2555" customWidth="1"/>
    <col min="12020" max="12020" width="35.5" style="2555" customWidth="1"/>
    <col min="12021" max="12021" width="37" style="2555" customWidth="1"/>
    <col min="12022" max="12022" width="32.6640625" style="2555" customWidth="1"/>
    <col min="12023" max="12023" width="5.5" style="2555" customWidth="1"/>
    <col min="12024" max="12024" width="6" style="2555" customWidth="1"/>
    <col min="12025" max="12272" width="7.5" style="2555"/>
    <col min="12273" max="12273" width="3.83203125" style="2555" customWidth="1"/>
    <col min="12274" max="12274" width="24.33203125" style="2555" customWidth="1"/>
    <col min="12275" max="12275" width="5.83203125" style="2555" customWidth="1"/>
    <col min="12276" max="12276" width="35.5" style="2555" customWidth="1"/>
    <col min="12277" max="12277" width="37" style="2555" customWidth="1"/>
    <col min="12278" max="12278" width="32.6640625" style="2555" customWidth="1"/>
    <col min="12279" max="12279" width="5.5" style="2555" customWidth="1"/>
    <col min="12280" max="12280" width="6" style="2555" customWidth="1"/>
    <col min="12281" max="12528" width="7.5" style="2555"/>
    <col min="12529" max="12529" width="3.83203125" style="2555" customWidth="1"/>
    <col min="12530" max="12530" width="24.33203125" style="2555" customWidth="1"/>
    <col min="12531" max="12531" width="5.83203125" style="2555" customWidth="1"/>
    <col min="12532" max="12532" width="35.5" style="2555" customWidth="1"/>
    <col min="12533" max="12533" width="37" style="2555" customWidth="1"/>
    <col min="12534" max="12534" width="32.6640625" style="2555" customWidth="1"/>
    <col min="12535" max="12535" width="5.5" style="2555" customWidth="1"/>
    <col min="12536" max="12536" width="6" style="2555" customWidth="1"/>
    <col min="12537" max="12784" width="7.5" style="2555"/>
    <col min="12785" max="12785" width="3.83203125" style="2555" customWidth="1"/>
    <col min="12786" max="12786" width="24.33203125" style="2555" customWidth="1"/>
    <col min="12787" max="12787" width="5.83203125" style="2555" customWidth="1"/>
    <col min="12788" max="12788" width="35.5" style="2555" customWidth="1"/>
    <col min="12789" max="12789" width="37" style="2555" customWidth="1"/>
    <col min="12790" max="12790" width="32.6640625" style="2555" customWidth="1"/>
    <col min="12791" max="12791" width="5.5" style="2555" customWidth="1"/>
    <col min="12792" max="12792" width="6" style="2555" customWidth="1"/>
    <col min="12793" max="13040" width="7.5" style="2555"/>
    <col min="13041" max="13041" width="3.83203125" style="2555" customWidth="1"/>
    <col min="13042" max="13042" width="24.33203125" style="2555" customWidth="1"/>
    <col min="13043" max="13043" width="5.83203125" style="2555" customWidth="1"/>
    <col min="13044" max="13044" width="35.5" style="2555" customWidth="1"/>
    <col min="13045" max="13045" width="37" style="2555" customWidth="1"/>
    <col min="13046" max="13046" width="32.6640625" style="2555" customWidth="1"/>
    <col min="13047" max="13047" width="5.5" style="2555" customWidth="1"/>
    <col min="13048" max="13048" width="6" style="2555" customWidth="1"/>
    <col min="13049" max="13296" width="7.5" style="2555"/>
    <col min="13297" max="13297" width="3.83203125" style="2555" customWidth="1"/>
    <col min="13298" max="13298" width="24.33203125" style="2555" customWidth="1"/>
    <col min="13299" max="13299" width="5.83203125" style="2555" customWidth="1"/>
    <col min="13300" max="13300" width="35.5" style="2555" customWidth="1"/>
    <col min="13301" max="13301" width="37" style="2555" customWidth="1"/>
    <col min="13302" max="13302" width="32.6640625" style="2555" customWidth="1"/>
    <col min="13303" max="13303" width="5.5" style="2555" customWidth="1"/>
    <col min="13304" max="13304" width="6" style="2555" customWidth="1"/>
    <col min="13305" max="13552" width="7.5" style="2555"/>
    <col min="13553" max="13553" width="3.83203125" style="2555" customWidth="1"/>
    <col min="13554" max="13554" width="24.33203125" style="2555" customWidth="1"/>
    <col min="13555" max="13555" width="5.83203125" style="2555" customWidth="1"/>
    <col min="13556" max="13556" width="35.5" style="2555" customWidth="1"/>
    <col min="13557" max="13557" width="37" style="2555" customWidth="1"/>
    <col min="13558" max="13558" width="32.6640625" style="2555" customWidth="1"/>
    <col min="13559" max="13559" width="5.5" style="2555" customWidth="1"/>
    <col min="13560" max="13560" width="6" style="2555" customWidth="1"/>
    <col min="13561" max="13808" width="7.5" style="2555"/>
    <col min="13809" max="13809" width="3.83203125" style="2555" customWidth="1"/>
    <col min="13810" max="13810" width="24.33203125" style="2555" customWidth="1"/>
    <col min="13811" max="13811" width="5.83203125" style="2555" customWidth="1"/>
    <col min="13812" max="13812" width="35.5" style="2555" customWidth="1"/>
    <col min="13813" max="13813" width="37" style="2555" customWidth="1"/>
    <col min="13814" max="13814" width="32.6640625" style="2555" customWidth="1"/>
    <col min="13815" max="13815" width="5.5" style="2555" customWidth="1"/>
    <col min="13816" max="13816" width="6" style="2555" customWidth="1"/>
    <col min="13817" max="14064" width="7.5" style="2555"/>
    <col min="14065" max="14065" width="3.83203125" style="2555" customWidth="1"/>
    <col min="14066" max="14066" width="24.33203125" style="2555" customWidth="1"/>
    <col min="14067" max="14067" width="5.83203125" style="2555" customWidth="1"/>
    <col min="14068" max="14068" width="35.5" style="2555" customWidth="1"/>
    <col min="14069" max="14069" width="37" style="2555" customWidth="1"/>
    <col min="14070" max="14070" width="32.6640625" style="2555" customWidth="1"/>
    <col min="14071" max="14071" width="5.5" style="2555" customWidth="1"/>
    <col min="14072" max="14072" width="6" style="2555" customWidth="1"/>
    <col min="14073" max="14320" width="7.5" style="2555"/>
    <col min="14321" max="14321" width="3.83203125" style="2555" customWidth="1"/>
    <col min="14322" max="14322" width="24.33203125" style="2555" customWidth="1"/>
    <col min="14323" max="14323" width="5.83203125" style="2555" customWidth="1"/>
    <col min="14324" max="14324" width="35.5" style="2555" customWidth="1"/>
    <col min="14325" max="14325" width="37" style="2555" customWidth="1"/>
    <col min="14326" max="14326" width="32.6640625" style="2555" customWidth="1"/>
    <col min="14327" max="14327" width="5.5" style="2555" customWidth="1"/>
    <col min="14328" max="14328" width="6" style="2555" customWidth="1"/>
    <col min="14329" max="14576" width="7.5" style="2555"/>
    <col min="14577" max="14577" width="3.83203125" style="2555" customWidth="1"/>
    <col min="14578" max="14578" width="24.33203125" style="2555" customWidth="1"/>
    <col min="14579" max="14579" width="5.83203125" style="2555" customWidth="1"/>
    <col min="14580" max="14580" width="35.5" style="2555" customWidth="1"/>
    <col min="14581" max="14581" width="37" style="2555" customWidth="1"/>
    <col min="14582" max="14582" width="32.6640625" style="2555" customWidth="1"/>
    <col min="14583" max="14583" width="5.5" style="2555" customWidth="1"/>
    <col min="14584" max="14584" width="6" style="2555" customWidth="1"/>
    <col min="14585" max="14832" width="7.5" style="2555"/>
    <col min="14833" max="14833" width="3.83203125" style="2555" customWidth="1"/>
    <col min="14834" max="14834" width="24.33203125" style="2555" customWidth="1"/>
    <col min="14835" max="14835" width="5.83203125" style="2555" customWidth="1"/>
    <col min="14836" max="14836" width="35.5" style="2555" customWidth="1"/>
    <col min="14837" max="14837" width="37" style="2555" customWidth="1"/>
    <col min="14838" max="14838" width="32.6640625" style="2555" customWidth="1"/>
    <col min="14839" max="14839" width="5.5" style="2555" customWidth="1"/>
    <col min="14840" max="14840" width="6" style="2555" customWidth="1"/>
    <col min="14841" max="15088" width="7.5" style="2555"/>
    <col min="15089" max="15089" width="3.83203125" style="2555" customWidth="1"/>
    <col min="15090" max="15090" width="24.33203125" style="2555" customWidth="1"/>
    <col min="15091" max="15091" width="5.83203125" style="2555" customWidth="1"/>
    <col min="15092" max="15092" width="35.5" style="2555" customWidth="1"/>
    <col min="15093" max="15093" width="37" style="2555" customWidth="1"/>
    <col min="15094" max="15094" width="32.6640625" style="2555" customWidth="1"/>
    <col min="15095" max="15095" width="5.5" style="2555" customWidth="1"/>
    <col min="15096" max="15096" width="6" style="2555" customWidth="1"/>
    <col min="15097" max="15344" width="7.5" style="2555"/>
    <col min="15345" max="15345" width="3.83203125" style="2555" customWidth="1"/>
    <col min="15346" max="15346" width="24.33203125" style="2555" customWidth="1"/>
    <col min="15347" max="15347" width="5.83203125" style="2555" customWidth="1"/>
    <col min="15348" max="15348" width="35.5" style="2555" customWidth="1"/>
    <col min="15349" max="15349" width="37" style="2555" customWidth="1"/>
    <col min="15350" max="15350" width="32.6640625" style="2555" customWidth="1"/>
    <col min="15351" max="15351" width="5.5" style="2555" customWidth="1"/>
    <col min="15352" max="15352" width="6" style="2555" customWidth="1"/>
    <col min="15353" max="15600" width="7.5" style="2555"/>
    <col min="15601" max="15601" width="3.83203125" style="2555" customWidth="1"/>
    <col min="15602" max="15602" width="24.33203125" style="2555" customWidth="1"/>
    <col min="15603" max="15603" width="5.83203125" style="2555" customWidth="1"/>
    <col min="15604" max="15604" width="35.5" style="2555" customWidth="1"/>
    <col min="15605" max="15605" width="37" style="2555" customWidth="1"/>
    <col min="15606" max="15606" width="32.6640625" style="2555" customWidth="1"/>
    <col min="15607" max="15607" width="5.5" style="2555" customWidth="1"/>
    <col min="15608" max="15608" width="6" style="2555" customWidth="1"/>
    <col min="15609" max="15856" width="7.5" style="2555"/>
    <col min="15857" max="15857" width="3.83203125" style="2555" customWidth="1"/>
    <col min="15858" max="15858" width="24.33203125" style="2555" customWidth="1"/>
    <col min="15859" max="15859" width="5.83203125" style="2555" customWidth="1"/>
    <col min="15860" max="15860" width="35.5" style="2555" customWidth="1"/>
    <col min="15861" max="15861" width="37" style="2555" customWidth="1"/>
    <col min="15862" max="15862" width="32.6640625" style="2555" customWidth="1"/>
    <col min="15863" max="15863" width="5.5" style="2555" customWidth="1"/>
    <col min="15864" max="15864" width="6" style="2555" customWidth="1"/>
    <col min="15865" max="16112" width="7.5" style="2555"/>
    <col min="16113" max="16113" width="3.83203125" style="2555" customWidth="1"/>
    <col min="16114" max="16114" width="24.33203125" style="2555" customWidth="1"/>
    <col min="16115" max="16115" width="5.83203125" style="2555" customWidth="1"/>
    <col min="16116" max="16116" width="35.5" style="2555" customWidth="1"/>
    <col min="16117" max="16117" width="37" style="2555" customWidth="1"/>
    <col min="16118" max="16118" width="32.6640625" style="2555" customWidth="1"/>
    <col min="16119" max="16119" width="5.5" style="2555" customWidth="1"/>
    <col min="16120" max="16120" width="6" style="2555" customWidth="1"/>
    <col min="16121" max="16384" width="7.5" style="2555"/>
  </cols>
  <sheetData>
    <row r="1" spans="1:8" s="1032" customFormat="1" ht="15.75" x14ac:dyDescent="0.25">
      <c r="A1" s="6405" t="s">
        <v>801</v>
      </c>
      <c r="B1" s="6405"/>
      <c r="C1" s="6405"/>
    </row>
    <row r="2" spans="1:8" ht="43.5" customHeight="1" x14ac:dyDescent="0.25">
      <c r="A2" s="3796" t="s">
        <v>2298</v>
      </c>
      <c r="B2" s="3797"/>
      <c r="C2" s="3798"/>
      <c r="D2" s="3797"/>
      <c r="E2" s="3797"/>
      <c r="F2" s="3797"/>
      <c r="G2" s="3797"/>
    </row>
    <row r="3" spans="1:8" ht="19.5" customHeight="1" x14ac:dyDescent="0.25">
      <c r="A3" s="3796"/>
      <c r="B3" s="3799"/>
      <c r="C3" s="3798"/>
      <c r="D3" s="3797"/>
      <c r="E3" s="3797"/>
      <c r="F3" s="3797"/>
      <c r="G3" s="3797"/>
    </row>
    <row r="4" spans="1:8" ht="16.5" thickBot="1" x14ac:dyDescent="0.3">
      <c r="A4" s="3800"/>
      <c r="B4" s="3801"/>
      <c r="C4" s="3802"/>
      <c r="D4" s="3801"/>
      <c r="E4" s="3801"/>
      <c r="F4" s="3801"/>
      <c r="G4" s="3801"/>
    </row>
    <row r="5" spans="1:8" ht="34.35" customHeight="1" x14ac:dyDescent="0.2">
      <c r="A5" s="6539" t="s">
        <v>313</v>
      </c>
      <c r="B5" s="6540"/>
      <c r="C5" s="6540"/>
      <c r="D5" s="6543" t="s">
        <v>2089</v>
      </c>
      <c r="E5" s="6544"/>
      <c r="F5" s="6545" t="s">
        <v>2090</v>
      </c>
      <c r="G5" s="3801"/>
    </row>
    <row r="6" spans="1:8" ht="24.6" customHeight="1" x14ac:dyDescent="0.2">
      <c r="A6" s="6541"/>
      <c r="B6" s="6542"/>
      <c r="C6" s="6542"/>
      <c r="D6" s="3803" t="s">
        <v>2091</v>
      </c>
      <c r="E6" s="3804" t="s">
        <v>2092</v>
      </c>
      <c r="F6" s="6546"/>
      <c r="G6" s="3801"/>
    </row>
    <row r="7" spans="1:8" ht="30.75" customHeight="1" x14ac:dyDescent="0.25">
      <c r="A7" s="3805"/>
      <c r="B7" s="4181"/>
      <c r="C7" s="4182"/>
      <c r="D7" s="6547" t="s">
        <v>2093</v>
      </c>
      <c r="E7" s="6548"/>
      <c r="F7" s="6549"/>
      <c r="G7" s="3801"/>
    </row>
    <row r="8" spans="1:8" ht="49.9" customHeight="1" x14ac:dyDescent="0.2">
      <c r="A8" s="3807"/>
      <c r="B8" s="4183">
        <v>2018</v>
      </c>
      <c r="C8" s="4184"/>
      <c r="D8" s="3809">
        <v>97.9</v>
      </c>
      <c r="E8" s="3810">
        <v>92.1</v>
      </c>
      <c r="F8" s="3811">
        <v>106.3</v>
      </c>
      <c r="G8" s="3801"/>
      <c r="H8" s="3812"/>
    </row>
    <row r="9" spans="1:8" ht="49.9" customHeight="1" x14ac:dyDescent="0.2">
      <c r="A9" s="3807"/>
      <c r="B9" s="4183">
        <v>2019</v>
      </c>
      <c r="C9" s="4184"/>
      <c r="D9" s="3809">
        <v>101.3</v>
      </c>
      <c r="E9" s="3810">
        <v>91.6</v>
      </c>
      <c r="F9" s="3811">
        <v>110.6</v>
      </c>
      <c r="G9" s="3801"/>
      <c r="H9" s="3812"/>
    </row>
    <row r="10" spans="1:8" ht="49.9" customHeight="1" x14ac:dyDescent="0.2">
      <c r="A10" s="3807"/>
      <c r="B10" s="4183">
        <v>2020</v>
      </c>
      <c r="C10" s="3813"/>
      <c r="D10" s="3814">
        <v>117.7</v>
      </c>
      <c r="E10" s="3815">
        <v>100.8</v>
      </c>
      <c r="F10" s="3811">
        <v>116.8</v>
      </c>
      <c r="G10" s="3801"/>
      <c r="H10" s="3812"/>
    </row>
    <row r="11" spans="1:8" ht="53.25" customHeight="1" x14ac:dyDescent="0.25">
      <c r="A11" s="4185"/>
      <c r="B11" s="4183">
        <v>2020</v>
      </c>
      <c r="C11" s="3813" t="s">
        <v>2094</v>
      </c>
      <c r="D11" s="3814">
        <v>110</v>
      </c>
      <c r="E11" s="3815">
        <v>99.4</v>
      </c>
      <c r="F11" s="3811">
        <v>110.7</v>
      </c>
      <c r="G11" s="3801"/>
      <c r="H11" s="3812"/>
    </row>
    <row r="12" spans="1:8" ht="53.25" customHeight="1" x14ac:dyDescent="0.25">
      <c r="A12" s="4185"/>
      <c r="B12" s="4186"/>
      <c r="C12" s="3813" t="s">
        <v>2095</v>
      </c>
      <c r="D12" s="3814">
        <v>116.9</v>
      </c>
      <c r="E12" s="3815">
        <v>101.7</v>
      </c>
      <c r="F12" s="3811">
        <v>114.9</v>
      </c>
      <c r="G12" s="3801"/>
      <c r="H12" s="3812"/>
    </row>
    <row r="13" spans="1:8" ht="53.25" customHeight="1" x14ac:dyDescent="0.25">
      <c r="A13" s="4185"/>
      <c r="B13" s="4186"/>
      <c r="C13" s="3813" t="s">
        <v>2096</v>
      </c>
      <c r="D13" s="3814">
        <v>119.4</v>
      </c>
      <c r="E13" s="3815">
        <v>102.3</v>
      </c>
      <c r="F13" s="3811">
        <v>116.7</v>
      </c>
      <c r="G13" s="3801"/>
      <c r="H13" s="3812"/>
    </row>
    <row r="14" spans="1:8" ht="53.25" customHeight="1" thickBot="1" x14ac:dyDescent="0.3">
      <c r="A14" s="4187"/>
      <c r="B14" s="3817"/>
      <c r="C14" s="3818" t="s">
        <v>2097</v>
      </c>
      <c r="D14" s="3819">
        <v>124.4</v>
      </c>
      <c r="E14" s="3820">
        <v>99.8</v>
      </c>
      <c r="F14" s="3821">
        <v>124.6</v>
      </c>
      <c r="G14" s="3801"/>
      <c r="H14" s="3812"/>
    </row>
    <row r="15" spans="1:8" ht="19.5" customHeight="1" x14ac:dyDescent="0.2">
      <c r="A15" s="3822" t="s">
        <v>2098</v>
      </c>
      <c r="B15" s="3816"/>
      <c r="C15" s="3802"/>
      <c r="D15" s="3801"/>
      <c r="E15" s="3801"/>
      <c r="F15" s="3801"/>
      <c r="G15" s="3801"/>
    </row>
    <row r="16" spans="1:8" x14ac:dyDescent="0.2">
      <c r="A16" s="3816" t="s">
        <v>2099</v>
      </c>
      <c r="B16" s="3801"/>
      <c r="C16" s="3802"/>
      <c r="D16" s="3801"/>
      <c r="E16" s="3801"/>
      <c r="F16" s="3801"/>
      <c r="G16" s="3801"/>
    </row>
    <row r="17" spans="1:6" ht="4.5" customHeight="1" x14ac:dyDescent="0.2">
      <c r="A17" s="3823"/>
      <c r="B17" s="3802"/>
      <c r="C17" s="3802"/>
      <c r="D17" s="3801"/>
      <c r="E17" s="3801"/>
      <c r="F17" s="3801"/>
    </row>
    <row r="18" spans="1:6" x14ac:dyDescent="0.2">
      <c r="A18" s="3816" t="s">
        <v>2100</v>
      </c>
      <c r="B18" s="3816"/>
      <c r="C18" s="3802"/>
      <c r="D18" s="3816"/>
      <c r="E18" s="3816"/>
      <c r="F18" s="3816"/>
    </row>
    <row r="19" spans="1:6" x14ac:dyDescent="0.2">
      <c r="A19" s="3801" t="s">
        <v>2101</v>
      </c>
      <c r="B19" s="3802"/>
      <c r="C19" s="3802"/>
      <c r="D19" s="3801"/>
      <c r="E19" s="3801"/>
      <c r="F19" s="3801"/>
    </row>
    <row r="20" spans="1:6" ht="15.75" x14ac:dyDescent="0.25">
      <c r="A20" s="3801"/>
      <c r="B20" s="3806"/>
      <c r="C20" s="3802"/>
      <c r="D20" s="3801"/>
      <c r="E20" s="3801"/>
      <c r="F20" s="3801"/>
    </row>
    <row r="21" spans="1:6" ht="15.75" x14ac:dyDescent="0.25">
      <c r="A21" s="3801"/>
      <c r="B21" s="3806"/>
      <c r="C21" s="3802"/>
      <c r="D21" s="3801"/>
      <c r="E21" s="3801"/>
      <c r="F21" s="3801"/>
    </row>
    <row r="22" spans="1:6" ht="15.75" x14ac:dyDescent="0.25">
      <c r="A22" s="3801"/>
      <c r="B22" s="3806"/>
      <c r="C22" s="3802"/>
      <c r="D22" s="3801"/>
      <c r="E22" s="3801"/>
      <c r="F22" s="3801"/>
    </row>
    <row r="23" spans="1:6" ht="15.75" x14ac:dyDescent="0.25">
      <c r="A23" s="3801"/>
      <c r="B23" s="3806"/>
      <c r="C23" s="3802"/>
      <c r="D23" s="3801"/>
      <c r="E23" s="3801"/>
      <c r="F23" s="3801"/>
    </row>
    <row r="24" spans="1:6" ht="15.75" x14ac:dyDescent="0.25">
      <c r="A24" s="3801"/>
      <c r="B24" s="3806"/>
      <c r="C24" s="3802"/>
      <c r="D24" s="3801"/>
      <c r="E24" s="3801"/>
      <c r="F24" s="3801"/>
    </row>
    <row r="25" spans="1:6" ht="15.75" x14ac:dyDescent="0.25">
      <c r="A25" s="3801"/>
      <c r="B25" s="3806"/>
      <c r="C25" s="3802"/>
      <c r="D25" s="3801"/>
      <c r="E25" s="3801"/>
      <c r="F25" s="3801"/>
    </row>
    <row r="26" spans="1:6" ht="15.75" x14ac:dyDescent="0.25">
      <c r="A26" s="3801"/>
      <c r="B26" s="3806"/>
      <c r="C26" s="3802"/>
      <c r="D26" s="3801"/>
      <c r="E26" s="3801"/>
      <c r="F26" s="3801"/>
    </row>
    <row r="27" spans="1:6" ht="15.75" x14ac:dyDescent="0.25">
      <c r="A27" s="3801"/>
      <c r="B27" s="3806"/>
      <c r="C27" s="3802"/>
      <c r="D27" s="3801"/>
      <c r="E27" s="3801"/>
      <c r="F27" s="3801"/>
    </row>
    <row r="28" spans="1:6" ht="15.75" x14ac:dyDescent="0.25">
      <c r="A28" s="3801"/>
      <c r="B28" s="3806"/>
      <c r="C28" s="3802"/>
      <c r="D28" s="3801"/>
      <c r="E28" s="3801"/>
      <c r="F28" s="3801"/>
    </row>
    <row r="29" spans="1:6" ht="15.75" x14ac:dyDescent="0.25">
      <c r="A29" s="3801"/>
      <c r="B29" s="3806"/>
      <c r="C29" s="3802"/>
      <c r="D29" s="3801"/>
      <c r="E29" s="3801"/>
      <c r="F29" s="3801"/>
    </row>
    <row r="30" spans="1:6" ht="15.75" x14ac:dyDescent="0.25">
      <c r="A30" s="3801"/>
      <c r="B30" s="3806"/>
      <c r="C30" s="3802"/>
      <c r="D30" s="3801"/>
      <c r="E30" s="3801"/>
      <c r="F30" s="3801"/>
    </row>
    <row r="31" spans="1:6" ht="15.75" x14ac:dyDescent="0.25">
      <c r="A31" s="3801"/>
      <c r="B31" s="3806"/>
      <c r="C31" s="3802"/>
      <c r="D31" s="3801"/>
      <c r="E31" s="3801"/>
      <c r="F31" s="3801"/>
    </row>
    <row r="32" spans="1:6" ht="15.75" x14ac:dyDescent="0.25">
      <c r="A32" s="3801"/>
      <c r="B32" s="3806"/>
      <c r="C32" s="3802"/>
      <c r="D32" s="3801"/>
      <c r="E32" s="3801"/>
      <c r="F32" s="3801"/>
    </row>
    <row r="33" spans="2:2" ht="15.75" x14ac:dyDescent="0.25">
      <c r="B33" s="3806"/>
    </row>
    <row r="34" spans="2:2" ht="15.75" x14ac:dyDescent="0.25">
      <c r="B34" s="3806"/>
    </row>
  </sheetData>
  <mergeCells count="5">
    <mergeCell ref="A1:C1"/>
    <mergeCell ref="A5:C6"/>
    <mergeCell ref="D5:E5"/>
    <mergeCell ref="F5:F6"/>
    <mergeCell ref="D7:F7"/>
  </mergeCells>
  <hyperlinks>
    <hyperlink ref="A1" location="CONTENT!A1" display="Back to table of contents"/>
  </hyperlinks>
  <pageMargins left="0.5" right="0.5" top="0.5" bottom="0.5" header="0.3" footer="0.3"/>
  <pageSetup paperSize="9" scale="88" orientation="landscape" horizontalDpi="1200" verticalDpi="12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showGridLines="0" workbookViewId="0">
      <selection sqref="A1:C1"/>
    </sheetView>
  </sheetViews>
  <sheetFormatPr defaultColWidth="7.83203125" defaultRowHeight="12.75" x14ac:dyDescent="0.2"/>
  <cols>
    <col min="1" max="1" width="11.6640625" style="2555" customWidth="1"/>
    <col min="2" max="2" width="64.5" style="2555" customWidth="1"/>
    <col min="3" max="5" width="27.83203125" style="2555" customWidth="1"/>
    <col min="6" max="6" width="28.5" style="2555" customWidth="1"/>
    <col min="7" max="7" width="27.83203125" style="2555" customWidth="1"/>
    <col min="8" max="8" width="28.5" style="2555" customWidth="1"/>
    <col min="9" max="17" width="8" style="2555" customWidth="1"/>
    <col min="18" max="254" width="7.83203125" style="2555"/>
    <col min="255" max="255" width="11.6640625" style="2555" customWidth="1"/>
    <col min="256" max="256" width="53" style="2555" customWidth="1"/>
    <col min="257" max="257" width="12" style="2555" customWidth="1"/>
    <col min="258" max="258" width="19" style="2555" customWidth="1"/>
    <col min="259" max="259" width="12" style="2555" customWidth="1"/>
    <col min="260" max="260" width="19" style="2555" customWidth="1"/>
    <col min="261" max="261" width="2.1640625" style="2555" customWidth="1"/>
    <col min="262" max="262" width="6.5" style="2555" customWidth="1"/>
    <col min="263" max="273" width="8" style="2555" customWidth="1"/>
    <col min="274" max="510" width="7.83203125" style="2555"/>
    <col min="511" max="511" width="11.6640625" style="2555" customWidth="1"/>
    <col min="512" max="512" width="53" style="2555" customWidth="1"/>
    <col min="513" max="513" width="12" style="2555" customWidth="1"/>
    <col min="514" max="514" width="19" style="2555" customWidth="1"/>
    <col min="515" max="515" width="12" style="2555" customWidth="1"/>
    <col min="516" max="516" width="19" style="2555" customWidth="1"/>
    <col min="517" max="517" width="2.1640625" style="2555" customWidth="1"/>
    <col min="518" max="518" width="6.5" style="2555" customWidth="1"/>
    <col min="519" max="529" width="8" style="2555" customWidth="1"/>
    <col min="530" max="766" width="7.83203125" style="2555"/>
    <col min="767" max="767" width="11.6640625" style="2555" customWidth="1"/>
    <col min="768" max="768" width="53" style="2555" customWidth="1"/>
    <col min="769" max="769" width="12" style="2555" customWidth="1"/>
    <col min="770" max="770" width="19" style="2555" customWidth="1"/>
    <col min="771" max="771" width="12" style="2555" customWidth="1"/>
    <col min="772" max="772" width="19" style="2555" customWidth="1"/>
    <col min="773" max="773" width="2.1640625" style="2555" customWidth="1"/>
    <col min="774" max="774" width="6.5" style="2555" customWidth="1"/>
    <col min="775" max="785" width="8" style="2555" customWidth="1"/>
    <col min="786" max="1022" width="7.83203125" style="2555"/>
    <col min="1023" max="1023" width="11.6640625" style="2555" customWidth="1"/>
    <col min="1024" max="1024" width="53" style="2555" customWidth="1"/>
    <col min="1025" max="1025" width="12" style="2555" customWidth="1"/>
    <col min="1026" max="1026" width="19" style="2555" customWidth="1"/>
    <col min="1027" max="1027" width="12" style="2555" customWidth="1"/>
    <col min="1028" max="1028" width="19" style="2555" customWidth="1"/>
    <col min="1029" max="1029" width="2.1640625" style="2555" customWidth="1"/>
    <col min="1030" max="1030" width="6.5" style="2555" customWidth="1"/>
    <col min="1031" max="1041" width="8" style="2555" customWidth="1"/>
    <col min="1042" max="1278" width="7.83203125" style="2555"/>
    <col min="1279" max="1279" width="11.6640625" style="2555" customWidth="1"/>
    <col min="1280" max="1280" width="53" style="2555" customWidth="1"/>
    <col min="1281" max="1281" width="12" style="2555" customWidth="1"/>
    <col min="1282" max="1282" width="19" style="2555" customWidth="1"/>
    <col min="1283" max="1283" width="12" style="2555" customWidth="1"/>
    <col min="1284" max="1284" width="19" style="2555" customWidth="1"/>
    <col min="1285" max="1285" width="2.1640625" style="2555" customWidth="1"/>
    <col min="1286" max="1286" width="6.5" style="2555" customWidth="1"/>
    <col min="1287" max="1297" width="8" style="2555" customWidth="1"/>
    <col min="1298" max="1534" width="7.83203125" style="2555"/>
    <col min="1535" max="1535" width="11.6640625" style="2555" customWidth="1"/>
    <col min="1536" max="1536" width="53" style="2555" customWidth="1"/>
    <col min="1537" max="1537" width="12" style="2555" customWidth="1"/>
    <col min="1538" max="1538" width="19" style="2555" customWidth="1"/>
    <col min="1539" max="1539" width="12" style="2555" customWidth="1"/>
    <col min="1540" max="1540" width="19" style="2555" customWidth="1"/>
    <col min="1541" max="1541" width="2.1640625" style="2555" customWidth="1"/>
    <col min="1542" max="1542" width="6.5" style="2555" customWidth="1"/>
    <col min="1543" max="1553" width="8" style="2555" customWidth="1"/>
    <col min="1554" max="1790" width="7.83203125" style="2555"/>
    <col min="1791" max="1791" width="11.6640625" style="2555" customWidth="1"/>
    <col min="1792" max="1792" width="53" style="2555" customWidth="1"/>
    <col min="1793" max="1793" width="12" style="2555" customWidth="1"/>
    <col min="1794" max="1794" width="19" style="2555" customWidth="1"/>
    <col min="1795" max="1795" width="12" style="2555" customWidth="1"/>
    <col min="1796" max="1796" width="19" style="2555" customWidth="1"/>
    <col min="1797" max="1797" width="2.1640625" style="2555" customWidth="1"/>
    <col min="1798" max="1798" width="6.5" style="2555" customWidth="1"/>
    <col min="1799" max="1809" width="8" style="2555" customWidth="1"/>
    <col min="1810" max="2046" width="7.83203125" style="2555"/>
    <col min="2047" max="2047" width="11.6640625" style="2555" customWidth="1"/>
    <col min="2048" max="2048" width="53" style="2555" customWidth="1"/>
    <col min="2049" max="2049" width="12" style="2555" customWidth="1"/>
    <col min="2050" max="2050" width="19" style="2555" customWidth="1"/>
    <col min="2051" max="2051" width="12" style="2555" customWidth="1"/>
    <col min="2052" max="2052" width="19" style="2555" customWidth="1"/>
    <col min="2053" max="2053" width="2.1640625" style="2555" customWidth="1"/>
    <col min="2054" max="2054" width="6.5" style="2555" customWidth="1"/>
    <col min="2055" max="2065" width="8" style="2555" customWidth="1"/>
    <col min="2066" max="2302" width="7.83203125" style="2555"/>
    <col min="2303" max="2303" width="11.6640625" style="2555" customWidth="1"/>
    <col min="2304" max="2304" width="53" style="2555" customWidth="1"/>
    <col min="2305" max="2305" width="12" style="2555" customWidth="1"/>
    <col min="2306" max="2306" width="19" style="2555" customWidth="1"/>
    <col min="2307" max="2307" width="12" style="2555" customWidth="1"/>
    <col min="2308" max="2308" width="19" style="2555" customWidth="1"/>
    <col min="2309" max="2309" width="2.1640625" style="2555" customWidth="1"/>
    <col min="2310" max="2310" width="6.5" style="2555" customWidth="1"/>
    <col min="2311" max="2321" width="8" style="2555" customWidth="1"/>
    <col min="2322" max="2558" width="7.83203125" style="2555"/>
    <col min="2559" max="2559" width="11.6640625" style="2555" customWidth="1"/>
    <col min="2560" max="2560" width="53" style="2555" customWidth="1"/>
    <col min="2561" max="2561" width="12" style="2555" customWidth="1"/>
    <col min="2562" max="2562" width="19" style="2555" customWidth="1"/>
    <col min="2563" max="2563" width="12" style="2555" customWidth="1"/>
    <col min="2564" max="2564" width="19" style="2555" customWidth="1"/>
    <col min="2565" max="2565" width="2.1640625" style="2555" customWidth="1"/>
    <col min="2566" max="2566" width="6.5" style="2555" customWidth="1"/>
    <col min="2567" max="2577" width="8" style="2555" customWidth="1"/>
    <col min="2578" max="2814" width="7.83203125" style="2555"/>
    <col min="2815" max="2815" width="11.6640625" style="2555" customWidth="1"/>
    <col min="2816" max="2816" width="53" style="2555" customWidth="1"/>
    <col min="2817" max="2817" width="12" style="2555" customWidth="1"/>
    <col min="2818" max="2818" width="19" style="2555" customWidth="1"/>
    <col min="2819" max="2819" width="12" style="2555" customWidth="1"/>
    <col min="2820" max="2820" width="19" style="2555" customWidth="1"/>
    <col min="2821" max="2821" width="2.1640625" style="2555" customWidth="1"/>
    <col min="2822" max="2822" width="6.5" style="2555" customWidth="1"/>
    <col min="2823" max="2833" width="8" style="2555" customWidth="1"/>
    <col min="2834" max="3070" width="7.83203125" style="2555"/>
    <col min="3071" max="3071" width="11.6640625" style="2555" customWidth="1"/>
    <col min="3072" max="3072" width="53" style="2555" customWidth="1"/>
    <col min="3073" max="3073" width="12" style="2555" customWidth="1"/>
    <col min="3074" max="3074" width="19" style="2555" customWidth="1"/>
    <col min="3075" max="3075" width="12" style="2555" customWidth="1"/>
    <col min="3076" max="3076" width="19" style="2555" customWidth="1"/>
    <col min="3077" max="3077" width="2.1640625" style="2555" customWidth="1"/>
    <col min="3078" max="3078" width="6.5" style="2555" customWidth="1"/>
    <col min="3079" max="3089" width="8" style="2555" customWidth="1"/>
    <col min="3090" max="3326" width="7.83203125" style="2555"/>
    <col min="3327" max="3327" width="11.6640625" style="2555" customWidth="1"/>
    <col min="3328" max="3328" width="53" style="2555" customWidth="1"/>
    <col min="3329" max="3329" width="12" style="2555" customWidth="1"/>
    <col min="3330" max="3330" width="19" style="2555" customWidth="1"/>
    <col min="3331" max="3331" width="12" style="2555" customWidth="1"/>
    <col min="3332" max="3332" width="19" style="2555" customWidth="1"/>
    <col min="3333" max="3333" width="2.1640625" style="2555" customWidth="1"/>
    <col min="3334" max="3334" width="6.5" style="2555" customWidth="1"/>
    <col min="3335" max="3345" width="8" style="2555" customWidth="1"/>
    <col min="3346" max="3582" width="7.83203125" style="2555"/>
    <col min="3583" max="3583" width="11.6640625" style="2555" customWidth="1"/>
    <col min="3584" max="3584" width="53" style="2555" customWidth="1"/>
    <col min="3585" max="3585" width="12" style="2555" customWidth="1"/>
    <col min="3586" max="3586" width="19" style="2555" customWidth="1"/>
    <col min="3587" max="3587" width="12" style="2555" customWidth="1"/>
    <col min="3588" max="3588" width="19" style="2555" customWidth="1"/>
    <col min="3589" max="3589" width="2.1640625" style="2555" customWidth="1"/>
    <col min="3590" max="3590" width="6.5" style="2555" customWidth="1"/>
    <col min="3591" max="3601" width="8" style="2555" customWidth="1"/>
    <col min="3602" max="3838" width="7.83203125" style="2555"/>
    <col min="3839" max="3839" width="11.6640625" style="2555" customWidth="1"/>
    <col min="3840" max="3840" width="53" style="2555" customWidth="1"/>
    <col min="3841" max="3841" width="12" style="2555" customWidth="1"/>
    <col min="3842" max="3842" width="19" style="2555" customWidth="1"/>
    <col min="3843" max="3843" width="12" style="2555" customWidth="1"/>
    <col min="3844" max="3844" width="19" style="2555" customWidth="1"/>
    <col min="3845" max="3845" width="2.1640625" style="2555" customWidth="1"/>
    <col min="3846" max="3846" width="6.5" style="2555" customWidth="1"/>
    <col min="3847" max="3857" width="8" style="2555" customWidth="1"/>
    <col min="3858" max="4094" width="7.83203125" style="2555"/>
    <col min="4095" max="4095" width="11.6640625" style="2555" customWidth="1"/>
    <col min="4096" max="4096" width="53" style="2555" customWidth="1"/>
    <col min="4097" max="4097" width="12" style="2555" customWidth="1"/>
    <col min="4098" max="4098" width="19" style="2555" customWidth="1"/>
    <col min="4099" max="4099" width="12" style="2555" customWidth="1"/>
    <col min="4100" max="4100" width="19" style="2555" customWidth="1"/>
    <col min="4101" max="4101" width="2.1640625" style="2555" customWidth="1"/>
    <col min="4102" max="4102" width="6.5" style="2555" customWidth="1"/>
    <col min="4103" max="4113" width="8" style="2555" customWidth="1"/>
    <col min="4114" max="4350" width="7.83203125" style="2555"/>
    <col min="4351" max="4351" width="11.6640625" style="2555" customWidth="1"/>
    <col min="4352" max="4352" width="53" style="2555" customWidth="1"/>
    <col min="4353" max="4353" width="12" style="2555" customWidth="1"/>
    <col min="4354" max="4354" width="19" style="2555" customWidth="1"/>
    <col min="4355" max="4355" width="12" style="2555" customWidth="1"/>
    <col min="4356" max="4356" width="19" style="2555" customWidth="1"/>
    <col min="4357" max="4357" width="2.1640625" style="2555" customWidth="1"/>
    <col min="4358" max="4358" width="6.5" style="2555" customWidth="1"/>
    <col min="4359" max="4369" width="8" style="2555" customWidth="1"/>
    <col min="4370" max="4606" width="7.83203125" style="2555"/>
    <col min="4607" max="4607" width="11.6640625" style="2555" customWidth="1"/>
    <col min="4608" max="4608" width="53" style="2555" customWidth="1"/>
    <col min="4609" max="4609" width="12" style="2555" customWidth="1"/>
    <col min="4610" max="4610" width="19" style="2555" customWidth="1"/>
    <col min="4611" max="4611" width="12" style="2555" customWidth="1"/>
    <col min="4612" max="4612" width="19" style="2555" customWidth="1"/>
    <col min="4613" max="4613" width="2.1640625" style="2555" customWidth="1"/>
    <col min="4614" max="4614" width="6.5" style="2555" customWidth="1"/>
    <col min="4615" max="4625" width="8" style="2555" customWidth="1"/>
    <col min="4626" max="4862" width="7.83203125" style="2555"/>
    <col min="4863" max="4863" width="11.6640625" style="2555" customWidth="1"/>
    <col min="4864" max="4864" width="53" style="2555" customWidth="1"/>
    <col min="4865" max="4865" width="12" style="2555" customWidth="1"/>
    <col min="4866" max="4866" width="19" style="2555" customWidth="1"/>
    <col min="4867" max="4867" width="12" style="2555" customWidth="1"/>
    <col min="4868" max="4868" width="19" style="2555" customWidth="1"/>
    <col min="4869" max="4869" width="2.1640625" style="2555" customWidth="1"/>
    <col min="4870" max="4870" width="6.5" style="2555" customWidth="1"/>
    <col min="4871" max="4881" width="8" style="2555" customWidth="1"/>
    <col min="4882" max="5118" width="7.83203125" style="2555"/>
    <col min="5119" max="5119" width="11.6640625" style="2555" customWidth="1"/>
    <col min="5120" max="5120" width="53" style="2555" customWidth="1"/>
    <col min="5121" max="5121" width="12" style="2555" customWidth="1"/>
    <col min="5122" max="5122" width="19" style="2555" customWidth="1"/>
    <col min="5123" max="5123" width="12" style="2555" customWidth="1"/>
    <col min="5124" max="5124" width="19" style="2555" customWidth="1"/>
    <col min="5125" max="5125" width="2.1640625" style="2555" customWidth="1"/>
    <col min="5126" max="5126" width="6.5" style="2555" customWidth="1"/>
    <col min="5127" max="5137" width="8" style="2555" customWidth="1"/>
    <col min="5138" max="5374" width="7.83203125" style="2555"/>
    <col min="5375" max="5375" width="11.6640625" style="2555" customWidth="1"/>
    <col min="5376" max="5376" width="53" style="2555" customWidth="1"/>
    <col min="5377" max="5377" width="12" style="2555" customWidth="1"/>
    <col min="5378" max="5378" width="19" style="2555" customWidth="1"/>
    <col min="5379" max="5379" width="12" style="2555" customWidth="1"/>
    <col min="5380" max="5380" width="19" style="2555" customWidth="1"/>
    <col min="5381" max="5381" width="2.1640625" style="2555" customWidth="1"/>
    <col min="5382" max="5382" width="6.5" style="2555" customWidth="1"/>
    <col min="5383" max="5393" width="8" style="2555" customWidth="1"/>
    <col min="5394" max="5630" width="7.83203125" style="2555"/>
    <col min="5631" max="5631" width="11.6640625" style="2555" customWidth="1"/>
    <col min="5632" max="5632" width="53" style="2555" customWidth="1"/>
    <col min="5633" max="5633" width="12" style="2555" customWidth="1"/>
    <col min="5634" max="5634" width="19" style="2555" customWidth="1"/>
    <col min="5635" max="5635" width="12" style="2555" customWidth="1"/>
    <col min="5636" max="5636" width="19" style="2555" customWidth="1"/>
    <col min="5637" max="5637" width="2.1640625" style="2555" customWidth="1"/>
    <col min="5638" max="5638" width="6.5" style="2555" customWidth="1"/>
    <col min="5639" max="5649" width="8" style="2555" customWidth="1"/>
    <col min="5650" max="5886" width="7.83203125" style="2555"/>
    <col min="5887" max="5887" width="11.6640625" style="2555" customWidth="1"/>
    <col min="5888" max="5888" width="53" style="2555" customWidth="1"/>
    <col min="5889" max="5889" width="12" style="2555" customWidth="1"/>
    <col min="5890" max="5890" width="19" style="2555" customWidth="1"/>
    <col min="5891" max="5891" width="12" style="2555" customWidth="1"/>
    <col min="5892" max="5892" width="19" style="2555" customWidth="1"/>
    <col min="5893" max="5893" width="2.1640625" style="2555" customWidth="1"/>
    <col min="5894" max="5894" width="6.5" style="2555" customWidth="1"/>
    <col min="5895" max="5905" width="8" style="2555" customWidth="1"/>
    <col min="5906" max="6142" width="7.83203125" style="2555"/>
    <col min="6143" max="6143" width="11.6640625" style="2555" customWidth="1"/>
    <col min="6144" max="6144" width="53" style="2555" customWidth="1"/>
    <col min="6145" max="6145" width="12" style="2555" customWidth="1"/>
    <col min="6146" max="6146" width="19" style="2555" customWidth="1"/>
    <col min="6147" max="6147" width="12" style="2555" customWidth="1"/>
    <col min="6148" max="6148" width="19" style="2555" customWidth="1"/>
    <col min="6149" max="6149" width="2.1640625" style="2555" customWidth="1"/>
    <col min="6150" max="6150" width="6.5" style="2555" customWidth="1"/>
    <col min="6151" max="6161" width="8" style="2555" customWidth="1"/>
    <col min="6162" max="6398" width="7.83203125" style="2555"/>
    <col min="6399" max="6399" width="11.6640625" style="2555" customWidth="1"/>
    <col min="6400" max="6400" width="53" style="2555" customWidth="1"/>
    <col min="6401" max="6401" width="12" style="2555" customWidth="1"/>
    <col min="6402" max="6402" width="19" style="2555" customWidth="1"/>
    <col min="6403" max="6403" width="12" style="2555" customWidth="1"/>
    <col min="6404" max="6404" width="19" style="2555" customWidth="1"/>
    <col min="6405" max="6405" width="2.1640625" style="2555" customWidth="1"/>
    <col min="6406" max="6406" width="6.5" style="2555" customWidth="1"/>
    <col min="6407" max="6417" width="8" style="2555" customWidth="1"/>
    <col min="6418" max="6654" width="7.83203125" style="2555"/>
    <col min="6655" max="6655" width="11.6640625" style="2555" customWidth="1"/>
    <col min="6656" max="6656" width="53" style="2555" customWidth="1"/>
    <col min="6657" max="6657" width="12" style="2555" customWidth="1"/>
    <col min="6658" max="6658" width="19" style="2555" customWidth="1"/>
    <col min="6659" max="6659" width="12" style="2555" customWidth="1"/>
    <col min="6660" max="6660" width="19" style="2555" customWidth="1"/>
    <col min="6661" max="6661" width="2.1640625" style="2555" customWidth="1"/>
    <col min="6662" max="6662" width="6.5" style="2555" customWidth="1"/>
    <col min="6663" max="6673" width="8" style="2555" customWidth="1"/>
    <col min="6674" max="6910" width="7.83203125" style="2555"/>
    <col min="6911" max="6911" width="11.6640625" style="2555" customWidth="1"/>
    <col min="6912" max="6912" width="53" style="2555" customWidth="1"/>
    <col min="6913" max="6913" width="12" style="2555" customWidth="1"/>
    <col min="6914" max="6914" width="19" style="2555" customWidth="1"/>
    <col min="6915" max="6915" width="12" style="2555" customWidth="1"/>
    <col min="6916" max="6916" width="19" style="2555" customWidth="1"/>
    <col min="6917" max="6917" width="2.1640625" style="2555" customWidth="1"/>
    <col min="6918" max="6918" width="6.5" style="2555" customWidth="1"/>
    <col min="6919" max="6929" width="8" style="2555" customWidth="1"/>
    <col min="6930" max="7166" width="7.83203125" style="2555"/>
    <col min="7167" max="7167" width="11.6640625" style="2555" customWidth="1"/>
    <col min="7168" max="7168" width="53" style="2555" customWidth="1"/>
    <col min="7169" max="7169" width="12" style="2555" customWidth="1"/>
    <col min="7170" max="7170" width="19" style="2555" customWidth="1"/>
    <col min="7171" max="7171" width="12" style="2555" customWidth="1"/>
    <col min="7172" max="7172" width="19" style="2555" customWidth="1"/>
    <col min="7173" max="7173" width="2.1640625" style="2555" customWidth="1"/>
    <col min="7174" max="7174" width="6.5" style="2555" customWidth="1"/>
    <col min="7175" max="7185" width="8" style="2555" customWidth="1"/>
    <col min="7186" max="7422" width="7.83203125" style="2555"/>
    <col min="7423" max="7423" width="11.6640625" style="2555" customWidth="1"/>
    <col min="7424" max="7424" width="53" style="2555" customWidth="1"/>
    <col min="7425" max="7425" width="12" style="2555" customWidth="1"/>
    <col min="7426" max="7426" width="19" style="2555" customWidth="1"/>
    <col min="7427" max="7427" width="12" style="2555" customWidth="1"/>
    <col min="7428" max="7428" width="19" style="2555" customWidth="1"/>
    <col min="7429" max="7429" width="2.1640625" style="2555" customWidth="1"/>
    <col min="7430" max="7430" width="6.5" style="2555" customWidth="1"/>
    <col min="7431" max="7441" width="8" style="2555" customWidth="1"/>
    <col min="7442" max="7678" width="7.83203125" style="2555"/>
    <col min="7679" max="7679" width="11.6640625" style="2555" customWidth="1"/>
    <col min="7680" max="7680" width="53" style="2555" customWidth="1"/>
    <col min="7681" max="7681" width="12" style="2555" customWidth="1"/>
    <col min="7682" max="7682" width="19" style="2555" customWidth="1"/>
    <col min="7683" max="7683" width="12" style="2555" customWidth="1"/>
    <col min="7684" max="7684" width="19" style="2555" customWidth="1"/>
    <col min="7685" max="7685" width="2.1640625" style="2555" customWidth="1"/>
    <col min="7686" max="7686" width="6.5" style="2555" customWidth="1"/>
    <col min="7687" max="7697" width="8" style="2555" customWidth="1"/>
    <col min="7698" max="7934" width="7.83203125" style="2555"/>
    <col min="7935" max="7935" width="11.6640625" style="2555" customWidth="1"/>
    <col min="7936" max="7936" width="53" style="2555" customWidth="1"/>
    <col min="7937" max="7937" width="12" style="2555" customWidth="1"/>
    <col min="7938" max="7938" width="19" style="2555" customWidth="1"/>
    <col min="7939" max="7939" width="12" style="2555" customWidth="1"/>
    <col min="7940" max="7940" width="19" style="2555" customWidth="1"/>
    <col min="7941" max="7941" width="2.1640625" style="2555" customWidth="1"/>
    <col min="7942" max="7942" width="6.5" style="2555" customWidth="1"/>
    <col min="7943" max="7953" width="8" style="2555" customWidth="1"/>
    <col min="7954" max="8190" width="7.83203125" style="2555"/>
    <col min="8191" max="8191" width="11.6640625" style="2555" customWidth="1"/>
    <col min="8192" max="8192" width="53" style="2555" customWidth="1"/>
    <col min="8193" max="8193" width="12" style="2555" customWidth="1"/>
    <col min="8194" max="8194" width="19" style="2555" customWidth="1"/>
    <col min="8195" max="8195" width="12" style="2555" customWidth="1"/>
    <col min="8196" max="8196" width="19" style="2555" customWidth="1"/>
    <col min="8197" max="8197" width="2.1640625" style="2555" customWidth="1"/>
    <col min="8198" max="8198" width="6.5" style="2555" customWidth="1"/>
    <col min="8199" max="8209" width="8" style="2555" customWidth="1"/>
    <col min="8210" max="8446" width="7.83203125" style="2555"/>
    <col min="8447" max="8447" width="11.6640625" style="2555" customWidth="1"/>
    <col min="8448" max="8448" width="53" style="2555" customWidth="1"/>
    <col min="8449" max="8449" width="12" style="2555" customWidth="1"/>
    <col min="8450" max="8450" width="19" style="2555" customWidth="1"/>
    <col min="8451" max="8451" width="12" style="2555" customWidth="1"/>
    <col min="8452" max="8452" width="19" style="2555" customWidth="1"/>
    <col min="8453" max="8453" width="2.1640625" style="2555" customWidth="1"/>
    <col min="8454" max="8454" width="6.5" style="2555" customWidth="1"/>
    <col min="8455" max="8465" width="8" style="2555" customWidth="1"/>
    <col min="8466" max="8702" width="7.83203125" style="2555"/>
    <col min="8703" max="8703" width="11.6640625" style="2555" customWidth="1"/>
    <col min="8704" max="8704" width="53" style="2555" customWidth="1"/>
    <col min="8705" max="8705" width="12" style="2555" customWidth="1"/>
    <col min="8706" max="8706" width="19" style="2555" customWidth="1"/>
    <col min="8707" max="8707" width="12" style="2555" customWidth="1"/>
    <col min="8708" max="8708" width="19" style="2555" customWidth="1"/>
    <col min="8709" max="8709" width="2.1640625" style="2555" customWidth="1"/>
    <col min="8710" max="8710" width="6.5" style="2555" customWidth="1"/>
    <col min="8711" max="8721" width="8" style="2555" customWidth="1"/>
    <col min="8722" max="8958" width="7.83203125" style="2555"/>
    <col min="8959" max="8959" width="11.6640625" style="2555" customWidth="1"/>
    <col min="8960" max="8960" width="53" style="2555" customWidth="1"/>
    <col min="8961" max="8961" width="12" style="2555" customWidth="1"/>
    <col min="8962" max="8962" width="19" style="2555" customWidth="1"/>
    <col min="8963" max="8963" width="12" style="2555" customWidth="1"/>
    <col min="8964" max="8964" width="19" style="2555" customWidth="1"/>
    <col min="8965" max="8965" width="2.1640625" style="2555" customWidth="1"/>
    <col min="8966" max="8966" width="6.5" style="2555" customWidth="1"/>
    <col min="8967" max="8977" width="8" style="2555" customWidth="1"/>
    <col min="8978" max="9214" width="7.83203125" style="2555"/>
    <col min="9215" max="9215" width="11.6640625" style="2555" customWidth="1"/>
    <col min="9216" max="9216" width="53" style="2555" customWidth="1"/>
    <col min="9217" max="9217" width="12" style="2555" customWidth="1"/>
    <col min="9218" max="9218" width="19" style="2555" customWidth="1"/>
    <col min="9219" max="9219" width="12" style="2555" customWidth="1"/>
    <col min="9220" max="9220" width="19" style="2555" customWidth="1"/>
    <col min="9221" max="9221" width="2.1640625" style="2555" customWidth="1"/>
    <col min="9222" max="9222" width="6.5" style="2555" customWidth="1"/>
    <col min="9223" max="9233" width="8" style="2555" customWidth="1"/>
    <col min="9234" max="9470" width="7.83203125" style="2555"/>
    <col min="9471" max="9471" width="11.6640625" style="2555" customWidth="1"/>
    <col min="9472" max="9472" width="53" style="2555" customWidth="1"/>
    <col min="9473" max="9473" width="12" style="2555" customWidth="1"/>
    <col min="9474" max="9474" width="19" style="2555" customWidth="1"/>
    <col min="9475" max="9475" width="12" style="2555" customWidth="1"/>
    <col min="9476" max="9476" width="19" style="2555" customWidth="1"/>
    <col min="9477" max="9477" width="2.1640625" style="2555" customWidth="1"/>
    <col min="9478" max="9478" width="6.5" style="2555" customWidth="1"/>
    <col min="9479" max="9489" width="8" style="2555" customWidth="1"/>
    <col min="9490" max="9726" width="7.83203125" style="2555"/>
    <col min="9727" max="9727" width="11.6640625" style="2555" customWidth="1"/>
    <col min="9728" max="9728" width="53" style="2555" customWidth="1"/>
    <col min="9729" max="9729" width="12" style="2555" customWidth="1"/>
    <col min="9730" max="9730" width="19" style="2555" customWidth="1"/>
    <col min="9731" max="9731" width="12" style="2555" customWidth="1"/>
    <col min="9732" max="9732" width="19" style="2555" customWidth="1"/>
    <col min="9733" max="9733" width="2.1640625" style="2555" customWidth="1"/>
    <col min="9734" max="9734" width="6.5" style="2555" customWidth="1"/>
    <col min="9735" max="9745" width="8" style="2555" customWidth="1"/>
    <col min="9746" max="9982" width="7.83203125" style="2555"/>
    <col min="9983" max="9983" width="11.6640625" style="2555" customWidth="1"/>
    <col min="9984" max="9984" width="53" style="2555" customWidth="1"/>
    <col min="9985" max="9985" width="12" style="2555" customWidth="1"/>
    <col min="9986" max="9986" width="19" style="2555" customWidth="1"/>
    <col min="9987" max="9987" width="12" style="2555" customWidth="1"/>
    <col min="9988" max="9988" width="19" style="2555" customWidth="1"/>
    <col min="9989" max="9989" width="2.1640625" style="2555" customWidth="1"/>
    <col min="9990" max="9990" width="6.5" style="2555" customWidth="1"/>
    <col min="9991" max="10001" width="8" style="2555" customWidth="1"/>
    <col min="10002" max="10238" width="7.83203125" style="2555"/>
    <col min="10239" max="10239" width="11.6640625" style="2555" customWidth="1"/>
    <col min="10240" max="10240" width="53" style="2555" customWidth="1"/>
    <col min="10241" max="10241" width="12" style="2555" customWidth="1"/>
    <col min="10242" max="10242" width="19" style="2555" customWidth="1"/>
    <col min="10243" max="10243" width="12" style="2555" customWidth="1"/>
    <col min="10244" max="10244" width="19" style="2555" customWidth="1"/>
    <col min="10245" max="10245" width="2.1640625" style="2555" customWidth="1"/>
    <col min="10246" max="10246" width="6.5" style="2555" customWidth="1"/>
    <col min="10247" max="10257" width="8" style="2555" customWidth="1"/>
    <col min="10258" max="10494" width="7.83203125" style="2555"/>
    <col min="10495" max="10495" width="11.6640625" style="2555" customWidth="1"/>
    <col min="10496" max="10496" width="53" style="2555" customWidth="1"/>
    <col min="10497" max="10497" width="12" style="2555" customWidth="1"/>
    <col min="10498" max="10498" width="19" style="2555" customWidth="1"/>
    <col min="10499" max="10499" width="12" style="2555" customWidth="1"/>
    <col min="10500" max="10500" width="19" style="2555" customWidth="1"/>
    <col min="10501" max="10501" width="2.1640625" style="2555" customWidth="1"/>
    <col min="10502" max="10502" width="6.5" style="2555" customWidth="1"/>
    <col min="10503" max="10513" width="8" style="2555" customWidth="1"/>
    <col min="10514" max="10750" width="7.83203125" style="2555"/>
    <col min="10751" max="10751" width="11.6640625" style="2555" customWidth="1"/>
    <col min="10752" max="10752" width="53" style="2555" customWidth="1"/>
    <col min="10753" max="10753" width="12" style="2555" customWidth="1"/>
    <col min="10754" max="10754" width="19" style="2555" customWidth="1"/>
    <col min="10755" max="10755" width="12" style="2555" customWidth="1"/>
    <col min="10756" max="10756" width="19" style="2555" customWidth="1"/>
    <col min="10757" max="10757" width="2.1640625" style="2555" customWidth="1"/>
    <col min="10758" max="10758" width="6.5" style="2555" customWidth="1"/>
    <col min="10759" max="10769" width="8" style="2555" customWidth="1"/>
    <col min="10770" max="11006" width="7.83203125" style="2555"/>
    <col min="11007" max="11007" width="11.6640625" style="2555" customWidth="1"/>
    <col min="11008" max="11008" width="53" style="2555" customWidth="1"/>
    <col min="11009" max="11009" width="12" style="2555" customWidth="1"/>
    <col min="11010" max="11010" width="19" style="2555" customWidth="1"/>
    <col min="11011" max="11011" width="12" style="2555" customWidth="1"/>
    <col min="11012" max="11012" width="19" style="2555" customWidth="1"/>
    <col min="11013" max="11013" width="2.1640625" style="2555" customWidth="1"/>
    <col min="11014" max="11014" width="6.5" style="2555" customWidth="1"/>
    <col min="11015" max="11025" width="8" style="2555" customWidth="1"/>
    <col min="11026" max="11262" width="7.83203125" style="2555"/>
    <col min="11263" max="11263" width="11.6640625" style="2555" customWidth="1"/>
    <col min="11264" max="11264" width="53" style="2555" customWidth="1"/>
    <col min="11265" max="11265" width="12" style="2555" customWidth="1"/>
    <col min="11266" max="11266" width="19" style="2555" customWidth="1"/>
    <col min="11267" max="11267" width="12" style="2555" customWidth="1"/>
    <col min="11268" max="11268" width="19" style="2555" customWidth="1"/>
    <col min="11269" max="11269" width="2.1640625" style="2555" customWidth="1"/>
    <col min="11270" max="11270" width="6.5" style="2555" customWidth="1"/>
    <col min="11271" max="11281" width="8" style="2555" customWidth="1"/>
    <col min="11282" max="11518" width="7.83203125" style="2555"/>
    <col min="11519" max="11519" width="11.6640625" style="2555" customWidth="1"/>
    <col min="11520" max="11520" width="53" style="2555" customWidth="1"/>
    <col min="11521" max="11521" width="12" style="2555" customWidth="1"/>
    <col min="11522" max="11522" width="19" style="2555" customWidth="1"/>
    <col min="11523" max="11523" width="12" style="2555" customWidth="1"/>
    <col min="11524" max="11524" width="19" style="2555" customWidth="1"/>
    <col min="11525" max="11525" width="2.1640625" style="2555" customWidth="1"/>
    <col min="11526" max="11526" width="6.5" style="2555" customWidth="1"/>
    <col min="11527" max="11537" width="8" style="2555" customWidth="1"/>
    <col min="11538" max="11774" width="7.83203125" style="2555"/>
    <col min="11775" max="11775" width="11.6640625" style="2555" customWidth="1"/>
    <col min="11776" max="11776" width="53" style="2555" customWidth="1"/>
    <col min="11777" max="11777" width="12" style="2555" customWidth="1"/>
    <col min="11778" max="11778" width="19" style="2555" customWidth="1"/>
    <col min="11779" max="11779" width="12" style="2555" customWidth="1"/>
    <col min="11780" max="11780" width="19" style="2555" customWidth="1"/>
    <col min="11781" max="11781" width="2.1640625" style="2555" customWidth="1"/>
    <col min="11782" max="11782" width="6.5" style="2555" customWidth="1"/>
    <col min="11783" max="11793" width="8" style="2555" customWidth="1"/>
    <col min="11794" max="12030" width="7.83203125" style="2555"/>
    <col min="12031" max="12031" width="11.6640625" style="2555" customWidth="1"/>
    <col min="12032" max="12032" width="53" style="2555" customWidth="1"/>
    <col min="12033" max="12033" width="12" style="2555" customWidth="1"/>
    <col min="12034" max="12034" width="19" style="2555" customWidth="1"/>
    <col min="12035" max="12035" width="12" style="2555" customWidth="1"/>
    <col min="12036" max="12036" width="19" style="2555" customWidth="1"/>
    <col min="12037" max="12037" width="2.1640625" style="2555" customWidth="1"/>
    <col min="12038" max="12038" width="6.5" style="2555" customWidth="1"/>
    <col min="12039" max="12049" width="8" style="2555" customWidth="1"/>
    <col min="12050" max="12286" width="7.83203125" style="2555"/>
    <col min="12287" max="12287" width="11.6640625" style="2555" customWidth="1"/>
    <col min="12288" max="12288" width="53" style="2555" customWidth="1"/>
    <col min="12289" max="12289" width="12" style="2555" customWidth="1"/>
    <col min="12290" max="12290" width="19" style="2555" customWidth="1"/>
    <col min="12291" max="12291" width="12" style="2555" customWidth="1"/>
    <col min="12292" max="12292" width="19" style="2555" customWidth="1"/>
    <col min="12293" max="12293" width="2.1640625" style="2555" customWidth="1"/>
    <col min="12294" max="12294" width="6.5" style="2555" customWidth="1"/>
    <col min="12295" max="12305" width="8" style="2555" customWidth="1"/>
    <col min="12306" max="12542" width="7.83203125" style="2555"/>
    <col min="12543" max="12543" width="11.6640625" style="2555" customWidth="1"/>
    <col min="12544" max="12544" width="53" style="2555" customWidth="1"/>
    <col min="12545" max="12545" width="12" style="2555" customWidth="1"/>
    <col min="12546" max="12546" width="19" style="2555" customWidth="1"/>
    <col min="12547" max="12547" width="12" style="2555" customWidth="1"/>
    <col min="12548" max="12548" width="19" style="2555" customWidth="1"/>
    <col min="12549" max="12549" width="2.1640625" style="2555" customWidth="1"/>
    <col min="12550" max="12550" width="6.5" style="2555" customWidth="1"/>
    <col min="12551" max="12561" width="8" style="2555" customWidth="1"/>
    <col min="12562" max="12798" width="7.83203125" style="2555"/>
    <col min="12799" max="12799" width="11.6640625" style="2555" customWidth="1"/>
    <col min="12800" max="12800" width="53" style="2555" customWidth="1"/>
    <col min="12801" max="12801" width="12" style="2555" customWidth="1"/>
    <col min="12802" max="12802" width="19" style="2555" customWidth="1"/>
    <col min="12803" max="12803" width="12" style="2555" customWidth="1"/>
    <col min="12804" max="12804" width="19" style="2555" customWidth="1"/>
    <col min="12805" max="12805" width="2.1640625" style="2555" customWidth="1"/>
    <col min="12806" max="12806" width="6.5" style="2555" customWidth="1"/>
    <col min="12807" max="12817" width="8" style="2555" customWidth="1"/>
    <col min="12818" max="13054" width="7.83203125" style="2555"/>
    <col min="13055" max="13055" width="11.6640625" style="2555" customWidth="1"/>
    <col min="13056" max="13056" width="53" style="2555" customWidth="1"/>
    <col min="13057" max="13057" width="12" style="2555" customWidth="1"/>
    <col min="13058" max="13058" width="19" style="2555" customWidth="1"/>
    <col min="13059" max="13059" width="12" style="2555" customWidth="1"/>
    <col min="13060" max="13060" width="19" style="2555" customWidth="1"/>
    <col min="13061" max="13061" width="2.1640625" style="2555" customWidth="1"/>
    <col min="13062" max="13062" width="6.5" style="2555" customWidth="1"/>
    <col min="13063" max="13073" width="8" style="2555" customWidth="1"/>
    <col min="13074" max="13310" width="7.83203125" style="2555"/>
    <col min="13311" max="13311" width="11.6640625" style="2555" customWidth="1"/>
    <col min="13312" max="13312" width="53" style="2555" customWidth="1"/>
    <col min="13313" max="13313" width="12" style="2555" customWidth="1"/>
    <col min="13314" max="13314" width="19" style="2555" customWidth="1"/>
    <col min="13315" max="13315" width="12" style="2555" customWidth="1"/>
    <col min="13316" max="13316" width="19" style="2555" customWidth="1"/>
    <col min="13317" max="13317" width="2.1640625" style="2555" customWidth="1"/>
    <col min="13318" max="13318" width="6.5" style="2555" customWidth="1"/>
    <col min="13319" max="13329" width="8" style="2555" customWidth="1"/>
    <col min="13330" max="13566" width="7.83203125" style="2555"/>
    <col min="13567" max="13567" width="11.6640625" style="2555" customWidth="1"/>
    <col min="13568" max="13568" width="53" style="2555" customWidth="1"/>
    <col min="13569" max="13569" width="12" style="2555" customWidth="1"/>
    <col min="13570" max="13570" width="19" style="2555" customWidth="1"/>
    <col min="13571" max="13571" width="12" style="2555" customWidth="1"/>
    <col min="13572" max="13572" width="19" style="2555" customWidth="1"/>
    <col min="13573" max="13573" width="2.1640625" style="2555" customWidth="1"/>
    <col min="13574" max="13574" width="6.5" style="2555" customWidth="1"/>
    <col min="13575" max="13585" width="8" style="2555" customWidth="1"/>
    <col min="13586" max="13822" width="7.83203125" style="2555"/>
    <col min="13823" max="13823" width="11.6640625" style="2555" customWidth="1"/>
    <col min="13824" max="13824" width="53" style="2555" customWidth="1"/>
    <col min="13825" max="13825" width="12" style="2555" customWidth="1"/>
    <col min="13826" max="13826" width="19" style="2555" customWidth="1"/>
    <col min="13827" max="13827" width="12" style="2555" customWidth="1"/>
    <col min="13828" max="13828" width="19" style="2555" customWidth="1"/>
    <col min="13829" max="13829" width="2.1640625" style="2555" customWidth="1"/>
    <col min="13830" max="13830" width="6.5" style="2555" customWidth="1"/>
    <col min="13831" max="13841" width="8" style="2555" customWidth="1"/>
    <col min="13842" max="14078" width="7.83203125" style="2555"/>
    <col min="14079" max="14079" width="11.6640625" style="2555" customWidth="1"/>
    <col min="14080" max="14080" width="53" style="2555" customWidth="1"/>
    <col min="14081" max="14081" width="12" style="2555" customWidth="1"/>
    <col min="14082" max="14082" width="19" style="2555" customWidth="1"/>
    <col min="14083" max="14083" width="12" style="2555" customWidth="1"/>
    <col min="14084" max="14084" width="19" style="2555" customWidth="1"/>
    <col min="14085" max="14085" width="2.1640625" style="2555" customWidth="1"/>
    <col min="14086" max="14086" width="6.5" style="2555" customWidth="1"/>
    <col min="14087" max="14097" width="8" style="2555" customWidth="1"/>
    <col min="14098" max="14334" width="7.83203125" style="2555"/>
    <col min="14335" max="14335" width="11.6640625" style="2555" customWidth="1"/>
    <col min="14336" max="14336" width="53" style="2555" customWidth="1"/>
    <col min="14337" max="14337" width="12" style="2555" customWidth="1"/>
    <col min="14338" max="14338" width="19" style="2555" customWidth="1"/>
    <col min="14339" max="14339" width="12" style="2555" customWidth="1"/>
    <col min="14340" max="14340" width="19" style="2555" customWidth="1"/>
    <col min="14341" max="14341" width="2.1640625" style="2555" customWidth="1"/>
    <col min="14342" max="14342" width="6.5" style="2555" customWidth="1"/>
    <col min="14343" max="14353" width="8" style="2555" customWidth="1"/>
    <col min="14354" max="14590" width="7.83203125" style="2555"/>
    <col min="14591" max="14591" width="11.6640625" style="2555" customWidth="1"/>
    <col min="14592" max="14592" width="53" style="2555" customWidth="1"/>
    <col min="14593" max="14593" width="12" style="2555" customWidth="1"/>
    <col min="14594" max="14594" width="19" style="2555" customWidth="1"/>
    <col min="14595" max="14595" width="12" style="2555" customWidth="1"/>
    <col min="14596" max="14596" width="19" style="2555" customWidth="1"/>
    <col min="14597" max="14597" width="2.1640625" style="2555" customWidth="1"/>
    <col min="14598" max="14598" width="6.5" style="2555" customWidth="1"/>
    <col min="14599" max="14609" width="8" style="2555" customWidth="1"/>
    <col min="14610" max="14846" width="7.83203125" style="2555"/>
    <col min="14847" max="14847" width="11.6640625" style="2555" customWidth="1"/>
    <col min="14848" max="14848" width="53" style="2555" customWidth="1"/>
    <col min="14849" max="14849" width="12" style="2555" customWidth="1"/>
    <col min="14850" max="14850" width="19" style="2555" customWidth="1"/>
    <col min="14851" max="14851" width="12" style="2555" customWidth="1"/>
    <col min="14852" max="14852" width="19" style="2555" customWidth="1"/>
    <col min="14853" max="14853" width="2.1640625" style="2555" customWidth="1"/>
    <col min="14854" max="14854" width="6.5" style="2555" customWidth="1"/>
    <col min="14855" max="14865" width="8" style="2555" customWidth="1"/>
    <col min="14866" max="15102" width="7.83203125" style="2555"/>
    <col min="15103" max="15103" width="11.6640625" style="2555" customWidth="1"/>
    <col min="15104" max="15104" width="53" style="2555" customWidth="1"/>
    <col min="15105" max="15105" width="12" style="2555" customWidth="1"/>
    <col min="15106" max="15106" width="19" style="2555" customWidth="1"/>
    <col min="15107" max="15107" width="12" style="2555" customWidth="1"/>
    <col min="15108" max="15108" width="19" style="2555" customWidth="1"/>
    <col min="15109" max="15109" width="2.1640625" style="2555" customWidth="1"/>
    <col min="15110" max="15110" width="6.5" style="2555" customWidth="1"/>
    <col min="15111" max="15121" width="8" style="2555" customWidth="1"/>
    <col min="15122" max="15358" width="7.83203125" style="2555"/>
    <col min="15359" max="15359" width="11.6640625" style="2555" customWidth="1"/>
    <col min="15360" max="15360" width="53" style="2555" customWidth="1"/>
    <col min="15361" max="15361" width="12" style="2555" customWidth="1"/>
    <col min="15362" max="15362" width="19" style="2555" customWidth="1"/>
    <col min="15363" max="15363" width="12" style="2555" customWidth="1"/>
    <col min="15364" max="15364" width="19" style="2555" customWidth="1"/>
    <col min="15365" max="15365" width="2.1640625" style="2555" customWidth="1"/>
    <col min="15366" max="15366" width="6.5" style="2555" customWidth="1"/>
    <col min="15367" max="15377" width="8" style="2555" customWidth="1"/>
    <col min="15378" max="15614" width="7.83203125" style="2555"/>
    <col min="15615" max="15615" width="11.6640625" style="2555" customWidth="1"/>
    <col min="15616" max="15616" width="53" style="2555" customWidth="1"/>
    <col min="15617" max="15617" width="12" style="2555" customWidth="1"/>
    <col min="15618" max="15618" width="19" style="2555" customWidth="1"/>
    <col min="15619" max="15619" width="12" style="2555" customWidth="1"/>
    <col min="15620" max="15620" width="19" style="2555" customWidth="1"/>
    <col min="15621" max="15621" width="2.1640625" style="2555" customWidth="1"/>
    <col min="15622" max="15622" width="6.5" style="2555" customWidth="1"/>
    <col min="15623" max="15633" width="8" style="2555" customWidth="1"/>
    <col min="15634" max="15870" width="7.83203125" style="2555"/>
    <col min="15871" max="15871" width="11.6640625" style="2555" customWidth="1"/>
    <col min="15872" max="15872" width="53" style="2555" customWidth="1"/>
    <col min="15873" max="15873" width="12" style="2555" customWidth="1"/>
    <col min="15874" max="15874" width="19" style="2555" customWidth="1"/>
    <col min="15875" max="15875" width="12" style="2555" customWidth="1"/>
    <col min="15876" max="15876" width="19" style="2555" customWidth="1"/>
    <col min="15877" max="15877" width="2.1640625" style="2555" customWidth="1"/>
    <col min="15878" max="15878" width="6.5" style="2555" customWidth="1"/>
    <col min="15879" max="15889" width="8" style="2555" customWidth="1"/>
    <col min="15890" max="16126" width="7.83203125" style="2555"/>
    <col min="16127" max="16127" width="11.6640625" style="2555" customWidth="1"/>
    <col min="16128" max="16128" width="53" style="2555" customWidth="1"/>
    <col min="16129" max="16129" width="12" style="2555" customWidth="1"/>
    <col min="16130" max="16130" width="19" style="2555" customWidth="1"/>
    <col min="16131" max="16131" width="12" style="2555" customWidth="1"/>
    <col min="16132" max="16132" width="19" style="2555" customWidth="1"/>
    <col min="16133" max="16133" width="2.1640625" style="2555" customWidth="1"/>
    <col min="16134" max="16134" width="6.5" style="2555" customWidth="1"/>
    <col min="16135" max="16145" width="8" style="2555" customWidth="1"/>
    <col min="16146" max="16384" width="7.83203125" style="2555"/>
  </cols>
  <sheetData>
    <row r="1" spans="1:9" s="1032" customFormat="1" ht="15.75" x14ac:dyDescent="0.25">
      <c r="A1" s="6405" t="s">
        <v>801</v>
      </c>
      <c r="B1" s="6405"/>
      <c r="C1" s="6405"/>
    </row>
    <row r="2" spans="1:9" ht="15" customHeight="1" x14ac:dyDescent="0.25">
      <c r="A2" s="3824" t="s">
        <v>2299</v>
      </c>
      <c r="B2" s="3825"/>
      <c r="C2" s="3825"/>
      <c r="D2" s="3825"/>
      <c r="E2" s="3825"/>
      <c r="F2" s="3825"/>
      <c r="G2" s="3825"/>
      <c r="H2" s="3825"/>
    </row>
    <row r="3" spans="1:9" ht="10.5" customHeight="1" x14ac:dyDescent="0.2">
      <c r="A3" s="3826"/>
      <c r="B3" s="3826"/>
      <c r="C3" s="3826"/>
      <c r="D3" s="3826"/>
      <c r="E3" s="3826"/>
      <c r="F3" s="3826"/>
      <c r="G3" s="3826"/>
      <c r="H3" s="3826"/>
    </row>
    <row r="4" spans="1:9" ht="23.25" customHeight="1" x14ac:dyDescent="0.25">
      <c r="A4" s="3827" t="s">
        <v>2102</v>
      </c>
      <c r="B4" s="3828"/>
      <c r="C4" s="6550">
        <v>2018</v>
      </c>
      <c r="D4" s="6551"/>
      <c r="E4" s="6550">
        <v>2019</v>
      </c>
      <c r="F4" s="6551"/>
      <c r="G4" s="6550">
        <v>2020</v>
      </c>
      <c r="H4" s="6551"/>
    </row>
    <row r="5" spans="1:9" ht="21" customHeight="1" x14ac:dyDescent="0.25">
      <c r="A5" s="3829" t="s">
        <v>2103</v>
      </c>
      <c r="B5" s="3830" t="s">
        <v>2104</v>
      </c>
      <c r="C5" s="6552" t="s">
        <v>168</v>
      </c>
      <c r="D5" s="6553"/>
      <c r="E5" s="6552" t="s">
        <v>168</v>
      </c>
      <c r="F5" s="6553"/>
      <c r="G5" s="6552" t="s">
        <v>168</v>
      </c>
      <c r="H5" s="6553"/>
    </row>
    <row r="6" spans="1:9" ht="5.25" customHeight="1" x14ac:dyDescent="0.25">
      <c r="A6" s="3831"/>
      <c r="B6" s="3832"/>
      <c r="C6" s="3833"/>
      <c r="D6" s="3834"/>
      <c r="E6" s="3833"/>
      <c r="F6" s="3834"/>
      <c r="G6" s="3833"/>
      <c r="H6" s="3834"/>
    </row>
    <row r="7" spans="1:9" s="3876" customFormat="1" ht="80.099999999999994" customHeight="1" x14ac:dyDescent="0.2">
      <c r="A7" s="5731"/>
      <c r="B7" s="3835" t="s">
        <v>2105</v>
      </c>
      <c r="C7" s="3836" t="s">
        <v>2106</v>
      </c>
      <c r="D7" s="3837">
        <v>5.0999999999999996</v>
      </c>
      <c r="E7" s="3836" t="s">
        <v>558</v>
      </c>
      <c r="F7" s="3837">
        <v>0.5</v>
      </c>
      <c r="G7" s="3836" t="s">
        <v>2106</v>
      </c>
      <c r="H7" s="3838">
        <v>10</v>
      </c>
      <c r="I7" s="5732"/>
    </row>
    <row r="8" spans="1:9" s="3876" customFormat="1" ht="80.099999999999994" customHeight="1" x14ac:dyDescent="0.2">
      <c r="A8" s="5733">
        <v>0</v>
      </c>
      <c r="B8" s="5734" t="s">
        <v>2107</v>
      </c>
      <c r="C8" s="5735" t="s">
        <v>558</v>
      </c>
      <c r="D8" s="5736">
        <v>8.3000000000000007</v>
      </c>
      <c r="E8" s="5735" t="s">
        <v>2106</v>
      </c>
      <c r="F8" s="5737">
        <v>3</v>
      </c>
      <c r="G8" s="5735" t="s">
        <v>2106</v>
      </c>
      <c r="H8" s="5737">
        <v>9</v>
      </c>
      <c r="I8" s="5732"/>
    </row>
    <row r="9" spans="1:9" s="3876" customFormat="1" ht="80.099999999999994" customHeight="1" x14ac:dyDescent="0.2">
      <c r="A9" s="5733">
        <v>1</v>
      </c>
      <c r="B9" s="5734" t="s">
        <v>2108</v>
      </c>
      <c r="C9" s="5738" t="s">
        <v>2106</v>
      </c>
      <c r="D9" s="5736">
        <v>9.5</v>
      </c>
      <c r="E9" s="5738" t="s">
        <v>558</v>
      </c>
      <c r="F9" s="5737">
        <v>0.3</v>
      </c>
      <c r="G9" s="5738" t="s">
        <v>2106</v>
      </c>
      <c r="H9" s="5737">
        <v>2.2000000000000002</v>
      </c>
      <c r="I9" s="5732"/>
    </row>
    <row r="10" spans="1:9" s="3876" customFormat="1" ht="80.099999999999994" customHeight="1" x14ac:dyDescent="0.2">
      <c r="A10" s="5733">
        <v>2</v>
      </c>
      <c r="B10" s="5734" t="s">
        <v>2109</v>
      </c>
      <c r="C10" s="5738" t="s">
        <v>2106</v>
      </c>
      <c r="D10" s="5736">
        <v>5.7</v>
      </c>
      <c r="E10" s="5738" t="s">
        <v>558</v>
      </c>
      <c r="F10" s="5736">
        <v>3.3</v>
      </c>
      <c r="G10" s="5738" t="s">
        <v>2106</v>
      </c>
      <c r="H10" s="5736">
        <v>10.3</v>
      </c>
      <c r="I10" s="5732"/>
    </row>
    <row r="11" spans="1:9" s="3876" customFormat="1" ht="80.099999999999994" customHeight="1" x14ac:dyDescent="0.2">
      <c r="A11" s="5733">
        <v>3</v>
      </c>
      <c r="B11" s="5734" t="s">
        <v>2110</v>
      </c>
      <c r="C11" s="5735" t="s">
        <v>2106</v>
      </c>
      <c r="D11" s="5736">
        <v>22.8</v>
      </c>
      <c r="E11" s="5735" t="s">
        <v>558</v>
      </c>
      <c r="F11" s="5736">
        <v>5.8</v>
      </c>
      <c r="G11" s="5735" t="s">
        <v>2106</v>
      </c>
      <c r="H11" s="5736">
        <v>8.4</v>
      </c>
      <c r="I11" s="5732"/>
    </row>
    <row r="12" spans="1:9" s="3876" customFormat="1" ht="80.099999999999994" customHeight="1" x14ac:dyDescent="0.2">
      <c r="A12" s="5733">
        <v>4</v>
      </c>
      <c r="B12" s="5734" t="s">
        <v>2111</v>
      </c>
      <c r="C12" s="5735" t="s">
        <v>558</v>
      </c>
      <c r="D12" s="5736">
        <v>7.5</v>
      </c>
      <c r="E12" s="5735" t="s">
        <v>558</v>
      </c>
      <c r="F12" s="5736">
        <v>1.9</v>
      </c>
      <c r="G12" s="5735" t="s">
        <v>2106</v>
      </c>
      <c r="H12" s="5736">
        <v>12.3</v>
      </c>
      <c r="I12" s="5732"/>
    </row>
    <row r="13" spans="1:9" s="3876" customFormat="1" ht="80.099999999999994" customHeight="1" x14ac:dyDescent="0.2">
      <c r="A13" s="5733">
        <v>5</v>
      </c>
      <c r="B13" s="5734" t="s">
        <v>2112</v>
      </c>
      <c r="C13" s="5738" t="s">
        <v>2106</v>
      </c>
      <c r="D13" s="5736">
        <v>4.5</v>
      </c>
      <c r="E13" s="5738" t="s">
        <v>558</v>
      </c>
      <c r="F13" s="5736">
        <v>0.4</v>
      </c>
      <c r="G13" s="5738" t="s">
        <v>2106</v>
      </c>
      <c r="H13" s="5739">
        <v>11.2</v>
      </c>
      <c r="I13" s="5732"/>
    </row>
    <row r="14" spans="1:9" s="3876" customFormat="1" ht="80.099999999999994" customHeight="1" x14ac:dyDescent="0.2">
      <c r="A14" s="5733">
        <v>6</v>
      </c>
      <c r="B14" s="5734" t="s">
        <v>2113</v>
      </c>
      <c r="C14" s="5738" t="s">
        <v>2106</v>
      </c>
      <c r="D14" s="5736">
        <v>1.3</v>
      </c>
      <c r="E14" s="5738" t="s">
        <v>2106</v>
      </c>
      <c r="F14" s="5736">
        <v>3.7</v>
      </c>
      <c r="G14" s="5738" t="s">
        <v>2106</v>
      </c>
      <c r="H14" s="5736">
        <v>9.3000000000000007</v>
      </c>
      <c r="I14" s="5732"/>
    </row>
    <row r="15" spans="1:9" s="3876" customFormat="1" ht="80.099999999999994" customHeight="1" x14ac:dyDescent="0.2">
      <c r="A15" s="5733">
        <v>7</v>
      </c>
      <c r="B15" s="5734" t="s">
        <v>2114</v>
      </c>
      <c r="C15" s="5738" t="s">
        <v>558</v>
      </c>
      <c r="D15" s="5737">
        <v>0.9</v>
      </c>
      <c r="E15" s="5738" t="s">
        <v>2106</v>
      </c>
      <c r="F15" s="5737">
        <v>1.8</v>
      </c>
      <c r="G15" s="5738" t="s">
        <v>2106</v>
      </c>
      <c r="H15" s="5737">
        <v>11.7</v>
      </c>
      <c r="I15" s="5732"/>
    </row>
    <row r="16" spans="1:9" s="3876" customFormat="1" ht="80.099999999999994" customHeight="1" x14ac:dyDescent="0.2">
      <c r="A16" s="5740">
        <v>8</v>
      </c>
      <c r="B16" s="5741" t="s">
        <v>2115</v>
      </c>
      <c r="C16" s="5742" t="s">
        <v>558</v>
      </c>
      <c r="D16" s="5743">
        <v>1.7</v>
      </c>
      <c r="E16" s="5742" t="s">
        <v>2106</v>
      </c>
      <c r="F16" s="5743">
        <v>6.6</v>
      </c>
      <c r="G16" s="5742" t="s">
        <v>2106</v>
      </c>
      <c r="H16" s="5743">
        <v>40.299999999999997</v>
      </c>
      <c r="I16" s="5732"/>
    </row>
  </sheetData>
  <mergeCells count="7">
    <mergeCell ref="A1:C1"/>
    <mergeCell ref="C4:D4"/>
    <mergeCell ref="E4:F4"/>
    <mergeCell ref="G4:H4"/>
    <mergeCell ref="C5:D5"/>
    <mergeCell ref="E5:F5"/>
    <mergeCell ref="G5:H5"/>
  </mergeCells>
  <hyperlinks>
    <hyperlink ref="A1" location="CONTENT!A1" display="Back to table of contents"/>
  </hyperlinks>
  <pageMargins left="0.5" right="0.5" top="0.5" bottom="0.5" header="0.3" footer="0.3"/>
  <pageSetup paperSize="9" scale="60" orientation="landscape" horizontalDpi="1200" verticalDpi="12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8"/>
  <sheetViews>
    <sheetView showGridLines="0" zoomScaleNormal="100" workbookViewId="0">
      <selection sqref="A1:C1"/>
    </sheetView>
  </sheetViews>
  <sheetFormatPr defaultColWidth="9.1640625" defaultRowHeight="15.75" x14ac:dyDescent="0.2"/>
  <cols>
    <col min="1" max="1" width="8.5" style="5758" customWidth="1"/>
    <col min="2" max="2" width="1.83203125" style="5758" customWidth="1"/>
    <col min="3" max="3" width="42" style="5757" customWidth="1"/>
    <col min="4" max="13" width="17.6640625" style="5757" customWidth="1"/>
    <col min="14" max="251" width="9.1640625" style="5757"/>
    <col min="252" max="252" width="7.83203125" style="5757" customWidth="1"/>
    <col min="253" max="253" width="1.83203125" style="5757" customWidth="1"/>
    <col min="254" max="254" width="31.83203125" style="5757" customWidth="1"/>
    <col min="255" max="255" width="9.33203125" style="5757" customWidth="1"/>
    <col min="256" max="256" width="9.5" style="5757" customWidth="1"/>
    <col min="257" max="263" width="10.33203125" style="5757" customWidth="1"/>
    <col min="264" max="264" width="7" style="5757" customWidth="1"/>
    <col min="265" max="507" width="9.1640625" style="5757"/>
    <col min="508" max="508" width="7.83203125" style="5757" customWidth="1"/>
    <col min="509" max="509" width="1.83203125" style="5757" customWidth="1"/>
    <col min="510" max="510" width="31.83203125" style="5757" customWidth="1"/>
    <col min="511" max="511" width="9.33203125" style="5757" customWidth="1"/>
    <col min="512" max="512" width="9.5" style="5757" customWidth="1"/>
    <col min="513" max="519" width="10.33203125" style="5757" customWidth="1"/>
    <col min="520" max="520" width="7" style="5757" customWidth="1"/>
    <col min="521" max="763" width="9.1640625" style="5757"/>
    <col min="764" max="764" width="7.83203125" style="5757" customWidth="1"/>
    <col min="765" max="765" width="1.83203125" style="5757" customWidth="1"/>
    <col min="766" max="766" width="31.83203125" style="5757" customWidth="1"/>
    <col min="767" max="767" width="9.33203125" style="5757" customWidth="1"/>
    <col min="768" max="768" width="9.5" style="5757" customWidth="1"/>
    <col min="769" max="775" width="10.33203125" style="5757" customWidth="1"/>
    <col min="776" max="776" width="7" style="5757" customWidth="1"/>
    <col min="777" max="1019" width="9.1640625" style="5757"/>
    <col min="1020" max="1020" width="7.83203125" style="5757" customWidth="1"/>
    <col min="1021" max="1021" width="1.83203125" style="5757" customWidth="1"/>
    <col min="1022" max="1022" width="31.83203125" style="5757" customWidth="1"/>
    <col min="1023" max="1023" width="9.33203125" style="5757" customWidth="1"/>
    <col min="1024" max="1024" width="9.5" style="5757" customWidth="1"/>
    <col min="1025" max="1031" width="10.33203125" style="5757" customWidth="1"/>
    <col min="1032" max="1032" width="7" style="5757" customWidth="1"/>
    <col min="1033" max="1275" width="9.1640625" style="5757"/>
    <col min="1276" max="1276" width="7.83203125" style="5757" customWidth="1"/>
    <col min="1277" max="1277" width="1.83203125" style="5757" customWidth="1"/>
    <col min="1278" max="1278" width="31.83203125" style="5757" customWidth="1"/>
    <col min="1279" max="1279" width="9.33203125" style="5757" customWidth="1"/>
    <col min="1280" max="1280" width="9.5" style="5757" customWidth="1"/>
    <col min="1281" max="1287" width="10.33203125" style="5757" customWidth="1"/>
    <col min="1288" max="1288" width="7" style="5757" customWidth="1"/>
    <col min="1289" max="1531" width="9.1640625" style="5757"/>
    <col min="1532" max="1532" width="7.83203125" style="5757" customWidth="1"/>
    <col min="1533" max="1533" width="1.83203125" style="5757" customWidth="1"/>
    <col min="1534" max="1534" width="31.83203125" style="5757" customWidth="1"/>
    <col min="1535" max="1535" width="9.33203125" style="5757" customWidth="1"/>
    <col min="1536" max="1536" width="9.5" style="5757" customWidth="1"/>
    <col min="1537" max="1543" width="10.33203125" style="5757" customWidth="1"/>
    <col min="1544" max="1544" width="7" style="5757" customWidth="1"/>
    <col min="1545" max="1787" width="9.1640625" style="5757"/>
    <col min="1788" max="1788" width="7.83203125" style="5757" customWidth="1"/>
    <col min="1789" max="1789" width="1.83203125" style="5757" customWidth="1"/>
    <col min="1790" max="1790" width="31.83203125" style="5757" customWidth="1"/>
    <col min="1791" max="1791" width="9.33203125" style="5757" customWidth="1"/>
    <col min="1792" max="1792" width="9.5" style="5757" customWidth="1"/>
    <col min="1793" max="1799" width="10.33203125" style="5757" customWidth="1"/>
    <col min="1800" max="1800" width="7" style="5757" customWidth="1"/>
    <col min="1801" max="2043" width="9.1640625" style="5757"/>
    <col min="2044" max="2044" width="7.83203125" style="5757" customWidth="1"/>
    <col min="2045" max="2045" width="1.83203125" style="5757" customWidth="1"/>
    <col min="2046" max="2046" width="31.83203125" style="5757" customWidth="1"/>
    <col min="2047" max="2047" width="9.33203125" style="5757" customWidth="1"/>
    <col min="2048" max="2048" width="9.5" style="5757" customWidth="1"/>
    <col min="2049" max="2055" width="10.33203125" style="5757" customWidth="1"/>
    <col min="2056" max="2056" width="7" style="5757" customWidth="1"/>
    <col min="2057" max="2299" width="9.1640625" style="5757"/>
    <col min="2300" max="2300" width="7.83203125" style="5757" customWidth="1"/>
    <col min="2301" max="2301" width="1.83203125" style="5757" customWidth="1"/>
    <col min="2302" max="2302" width="31.83203125" style="5757" customWidth="1"/>
    <col min="2303" max="2303" width="9.33203125" style="5757" customWidth="1"/>
    <col min="2304" max="2304" width="9.5" style="5757" customWidth="1"/>
    <col min="2305" max="2311" width="10.33203125" style="5757" customWidth="1"/>
    <col min="2312" max="2312" width="7" style="5757" customWidth="1"/>
    <col min="2313" max="2555" width="9.1640625" style="5757"/>
    <col min="2556" max="2556" width="7.83203125" style="5757" customWidth="1"/>
    <col min="2557" max="2557" width="1.83203125" style="5757" customWidth="1"/>
    <col min="2558" max="2558" width="31.83203125" style="5757" customWidth="1"/>
    <col min="2559" max="2559" width="9.33203125" style="5757" customWidth="1"/>
    <col min="2560" max="2560" width="9.5" style="5757" customWidth="1"/>
    <col min="2561" max="2567" width="10.33203125" style="5757" customWidth="1"/>
    <col min="2568" max="2568" width="7" style="5757" customWidth="1"/>
    <col min="2569" max="2811" width="9.1640625" style="5757"/>
    <col min="2812" max="2812" width="7.83203125" style="5757" customWidth="1"/>
    <col min="2813" max="2813" width="1.83203125" style="5757" customWidth="1"/>
    <col min="2814" max="2814" width="31.83203125" style="5757" customWidth="1"/>
    <col min="2815" max="2815" width="9.33203125" style="5757" customWidth="1"/>
    <col min="2816" max="2816" width="9.5" style="5757" customWidth="1"/>
    <col min="2817" max="2823" width="10.33203125" style="5757" customWidth="1"/>
    <col min="2824" max="2824" width="7" style="5757" customWidth="1"/>
    <col min="2825" max="3067" width="9.1640625" style="5757"/>
    <col min="3068" max="3068" width="7.83203125" style="5757" customWidth="1"/>
    <col min="3069" max="3069" width="1.83203125" style="5757" customWidth="1"/>
    <col min="3070" max="3070" width="31.83203125" style="5757" customWidth="1"/>
    <col min="3071" max="3071" width="9.33203125" style="5757" customWidth="1"/>
    <col min="3072" max="3072" width="9.5" style="5757" customWidth="1"/>
    <col min="3073" max="3079" width="10.33203125" style="5757" customWidth="1"/>
    <col min="3080" max="3080" width="7" style="5757" customWidth="1"/>
    <col min="3081" max="3323" width="9.1640625" style="5757"/>
    <col min="3324" max="3324" width="7.83203125" style="5757" customWidth="1"/>
    <col min="3325" max="3325" width="1.83203125" style="5757" customWidth="1"/>
    <col min="3326" max="3326" width="31.83203125" style="5757" customWidth="1"/>
    <col min="3327" max="3327" width="9.33203125" style="5757" customWidth="1"/>
    <col min="3328" max="3328" width="9.5" style="5757" customWidth="1"/>
    <col min="3329" max="3335" width="10.33203125" style="5757" customWidth="1"/>
    <col min="3336" max="3336" width="7" style="5757" customWidth="1"/>
    <col min="3337" max="3579" width="9.1640625" style="5757"/>
    <col min="3580" max="3580" width="7.83203125" style="5757" customWidth="1"/>
    <col min="3581" max="3581" width="1.83203125" style="5757" customWidth="1"/>
    <col min="3582" max="3582" width="31.83203125" style="5757" customWidth="1"/>
    <col min="3583" max="3583" width="9.33203125" style="5757" customWidth="1"/>
    <col min="3584" max="3584" width="9.5" style="5757" customWidth="1"/>
    <col min="3585" max="3591" width="10.33203125" style="5757" customWidth="1"/>
    <col min="3592" max="3592" width="7" style="5757" customWidth="1"/>
    <col min="3593" max="3835" width="9.1640625" style="5757"/>
    <col min="3836" max="3836" width="7.83203125" style="5757" customWidth="1"/>
    <col min="3837" max="3837" width="1.83203125" style="5757" customWidth="1"/>
    <col min="3838" max="3838" width="31.83203125" style="5757" customWidth="1"/>
    <col min="3839" max="3839" width="9.33203125" style="5757" customWidth="1"/>
    <col min="3840" max="3840" width="9.5" style="5757" customWidth="1"/>
    <col min="3841" max="3847" width="10.33203125" style="5757" customWidth="1"/>
    <col min="3848" max="3848" width="7" style="5757" customWidth="1"/>
    <col min="3849" max="4091" width="9.1640625" style="5757"/>
    <col min="4092" max="4092" width="7.83203125" style="5757" customWidth="1"/>
    <col min="4093" max="4093" width="1.83203125" style="5757" customWidth="1"/>
    <col min="4094" max="4094" width="31.83203125" style="5757" customWidth="1"/>
    <col min="4095" max="4095" width="9.33203125" style="5757" customWidth="1"/>
    <col min="4096" max="4096" width="9.5" style="5757" customWidth="1"/>
    <col min="4097" max="4103" width="10.33203125" style="5757" customWidth="1"/>
    <col min="4104" max="4104" width="7" style="5757" customWidth="1"/>
    <col min="4105" max="4347" width="9.1640625" style="5757"/>
    <col min="4348" max="4348" width="7.83203125" style="5757" customWidth="1"/>
    <col min="4349" max="4349" width="1.83203125" style="5757" customWidth="1"/>
    <col min="4350" max="4350" width="31.83203125" style="5757" customWidth="1"/>
    <col min="4351" max="4351" width="9.33203125" style="5757" customWidth="1"/>
    <col min="4352" max="4352" width="9.5" style="5757" customWidth="1"/>
    <col min="4353" max="4359" width="10.33203125" style="5757" customWidth="1"/>
    <col min="4360" max="4360" width="7" style="5757" customWidth="1"/>
    <col min="4361" max="4603" width="9.1640625" style="5757"/>
    <col min="4604" max="4604" width="7.83203125" style="5757" customWidth="1"/>
    <col min="4605" max="4605" width="1.83203125" style="5757" customWidth="1"/>
    <col min="4606" max="4606" width="31.83203125" style="5757" customWidth="1"/>
    <col min="4607" max="4607" width="9.33203125" style="5757" customWidth="1"/>
    <col min="4608" max="4608" width="9.5" style="5757" customWidth="1"/>
    <col min="4609" max="4615" width="10.33203125" style="5757" customWidth="1"/>
    <col min="4616" max="4616" width="7" style="5757" customWidth="1"/>
    <col min="4617" max="4859" width="9.1640625" style="5757"/>
    <col min="4860" max="4860" width="7.83203125" style="5757" customWidth="1"/>
    <col min="4861" max="4861" width="1.83203125" style="5757" customWidth="1"/>
    <col min="4862" max="4862" width="31.83203125" style="5757" customWidth="1"/>
    <col min="4863" max="4863" width="9.33203125" style="5757" customWidth="1"/>
    <col min="4864" max="4864" width="9.5" style="5757" customWidth="1"/>
    <col min="4865" max="4871" width="10.33203125" style="5757" customWidth="1"/>
    <col min="4872" max="4872" width="7" style="5757" customWidth="1"/>
    <col min="4873" max="5115" width="9.1640625" style="5757"/>
    <col min="5116" max="5116" width="7.83203125" style="5757" customWidth="1"/>
    <col min="5117" max="5117" width="1.83203125" style="5757" customWidth="1"/>
    <col min="5118" max="5118" width="31.83203125" style="5757" customWidth="1"/>
    <col min="5119" max="5119" width="9.33203125" style="5757" customWidth="1"/>
    <col min="5120" max="5120" width="9.5" style="5757" customWidth="1"/>
    <col min="5121" max="5127" width="10.33203125" style="5757" customWidth="1"/>
    <col min="5128" max="5128" width="7" style="5757" customWidth="1"/>
    <col min="5129" max="5371" width="9.1640625" style="5757"/>
    <col min="5372" max="5372" width="7.83203125" style="5757" customWidth="1"/>
    <col min="5373" max="5373" width="1.83203125" style="5757" customWidth="1"/>
    <col min="5374" max="5374" width="31.83203125" style="5757" customWidth="1"/>
    <col min="5375" max="5375" width="9.33203125" style="5757" customWidth="1"/>
    <col min="5376" max="5376" width="9.5" style="5757" customWidth="1"/>
    <col min="5377" max="5383" width="10.33203125" style="5757" customWidth="1"/>
    <col min="5384" max="5384" width="7" style="5757" customWidth="1"/>
    <col min="5385" max="5627" width="9.1640625" style="5757"/>
    <col min="5628" max="5628" width="7.83203125" style="5757" customWidth="1"/>
    <col min="5629" max="5629" width="1.83203125" style="5757" customWidth="1"/>
    <col min="5630" max="5630" width="31.83203125" style="5757" customWidth="1"/>
    <col min="5631" max="5631" width="9.33203125" style="5757" customWidth="1"/>
    <col min="5632" max="5632" width="9.5" style="5757" customWidth="1"/>
    <col min="5633" max="5639" width="10.33203125" style="5757" customWidth="1"/>
    <col min="5640" max="5640" width="7" style="5757" customWidth="1"/>
    <col min="5641" max="5883" width="9.1640625" style="5757"/>
    <col min="5884" max="5884" width="7.83203125" style="5757" customWidth="1"/>
    <col min="5885" max="5885" width="1.83203125" style="5757" customWidth="1"/>
    <col min="5886" max="5886" width="31.83203125" style="5757" customWidth="1"/>
    <col min="5887" max="5887" width="9.33203125" style="5757" customWidth="1"/>
    <col min="5888" max="5888" width="9.5" style="5757" customWidth="1"/>
    <col min="5889" max="5895" width="10.33203125" style="5757" customWidth="1"/>
    <col min="5896" max="5896" width="7" style="5757" customWidth="1"/>
    <col min="5897" max="6139" width="9.1640625" style="5757"/>
    <col min="6140" max="6140" width="7.83203125" style="5757" customWidth="1"/>
    <col min="6141" max="6141" width="1.83203125" style="5757" customWidth="1"/>
    <col min="6142" max="6142" width="31.83203125" style="5757" customWidth="1"/>
    <col min="6143" max="6143" width="9.33203125" style="5757" customWidth="1"/>
    <col min="6144" max="6144" width="9.5" style="5757" customWidth="1"/>
    <col min="6145" max="6151" width="10.33203125" style="5757" customWidth="1"/>
    <col min="6152" max="6152" width="7" style="5757" customWidth="1"/>
    <col min="6153" max="6395" width="9.1640625" style="5757"/>
    <col min="6396" max="6396" width="7.83203125" style="5757" customWidth="1"/>
    <col min="6397" max="6397" width="1.83203125" style="5757" customWidth="1"/>
    <col min="6398" max="6398" width="31.83203125" style="5757" customWidth="1"/>
    <col min="6399" max="6399" width="9.33203125" style="5757" customWidth="1"/>
    <col min="6400" max="6400" width="9.5" style="5757" customWidth="1"/>
    <col min="6401" max="6407" width="10.33203125" style="5757" customWidth="1"/>
    <col min="6408" max="6408" width="7" style="5757" customWidth="1"/>
    <col min="6409" max="6651" width="9.1640625" style="5757"/>
    <col min="6652" max="6652" width="7.83203125" style="5757" customWidth="1"/>
    <col min="6653" max="6653" width="1.83203125" style="5757" customWidth="1"/>
    <col min="6654" max="6654" width="31.83203125" style="5757" customWidth="1"/>
    <col min="6655" max="6655" width="9.33203125" style="5757" customWidth="1"/>
    <col min="6656" max="6656" width="9.5" style="5757" customWidth="1"/>
    <col min="6657" max="6663" width="10.33203125" style="5757" customWidth="1"/>
    <col min="6664" max="6664" width="7" style="5757" customWidth="1"/>
    <col min="6665" max="6907" width="9.1640625" style="5757"/>
    <col min="6908" max="6908" width="7.83203125" style="5757" customWidth="1"/>
    <col min="6909" max="6909" width="1.83203125" style="5757" customWidth="1"/>
    <col min="6910" max="6910" width="31.83203125" style="5757" customWidth="1"/>
    <col min="6911" max="6911" width="9.33203125" style="5757" customWidth="1"/>
    <col min="6912" max="6912" width="9.5" style="5757" customWidth="1"/>
    <col min="6913" max="6919" width="10.33203125" style="5757" customWidth="1"/>
    <col min="6920" max="6920" width="7" style="5757" customWidth="1"/>
    <col min="6921" max="7163" width="9.1640625" style="5757"/>
    <col min="7164" max="7164" width="7.83203125" style="5757" customWidth="1"/>
    <col min="7165" max="7165" width="1.83203125" style="5757" customWidth="1"/>
    <col min="7166" max="7166" width="31.83203125" style="5757" customWidth="1"/>
    <col min="7167" max="7167" width="9.33203125" style="5757" customWidth="1"/>
    <col min="7168" max="7168" width="9.5" style="5757" customWidth="1"/>
    <col min="7169" max="7175" width="10.33203125" style="5757" customWidth="1"/>
    <col min="7176" max="7176" width="7" style="5757" customWidth="1"/>
    <col min="7177" max="7419" width="9.1640625" style="5757"/>
    <col min="7420" max="7420" width="7.83203125" style="5757" customWidth="1"/>
    <col min="7421" max="7421" width="1.83203125" style="5757" customWidth="1"/>
    <col min="7422" max="7422" width="31.83203125" style="5757" customWidth="1"/>
    <col min="7423" max="7423" width="9.33203125" style="5757" customWidth="1"/>
    <col min="7424" max="7424" width="9.5" style="5757" customWidth="1"/>
    <col min="7425" max="7431" width="10.33203125" style="5757" customWidth="1"/>
    <col min="7432" max="7432" width="7" style="5757" customWidth="1"/>
    <col min="7433" max="7675" width="9.1640625" style="5757"/>
    <col min="7676" max="7676" width="7.83203125" style="5757" customWidth="1"/>
    <col min="7677" max="7677" width="1.83203125" style="5757" customWidth="1"/>
    <col min="7678" max="7678" width="31.83203125" style="5757" customWidth="1"/>
    <col min="7679" max="7679" width="9.33203125" style="5757" customWidth="1"/>
    <col min="7680" max="7680" width="9.5" style="5757" customWidth="1"/>
    <col min="7681" max="7687" width="10.33203125" style="5757" customWidth="1"/>
    <col min="7688" max="7688" width="7" style="5757" customWidth="1"/>
    <col min="7689" max="7931" width="9.1640625" style="5757"/>
    <col min="7932" max="7932" width="7.83203125" style="5757" customWidth="1"/>
    <col min="7933" max="7933" width="1.83203125" style="5757" customWidth="1"/>
    <col min="7934" max="7934" width="31.83203125" style="5757" customWidth="1"/>
    <col min="7935" max="7935" width="9.33203125" style="5757" customWidth="1"/>
    <col min="7936" max="7936" width="9.5" style="5757" customWidth="1"/>
    <col min="7937" max="7943" width="10.33203125" style="5757" customWidth="1"/>
    <col min="7944" max="7944" width="7" style="5757" customWidth="1"/>
    <col min="7945" max="8187" width="9.1640625" style="5757"/>
    <col min="8188" max="8188" width="7.83203125" style="5757" customWidth="1"/>
    <col min="8189" max="8189" width="1.83203125" style="5757" customWidth="1"/>
    <col min="8190" max="8190" width="31.83203125" style="5757" customWidth="1"/>
    <col min="8191" max="8191" width="9.33203125" style="5757" customWidth="1"/>
    <col min="8192" max="8192" width="9.5" style="5757" customWidth="1"/>
    <col min="8193" max="8199" width="10.33203125" style="5757" customWidth="1"/>
    <col min="8200" max="8200" width="7" style="5757" customWidth="1"/>
    <col min="8201" max="8443" width="9.1640625" style="5757"/>
    <col min="8444" max="8444" width="7.83203125" style="5757" customWidth="1"/>
    <col min="8445" max="8445" width="1.83203125" style="5757" customWidth="1"/>
    <col min="8446" max="8446" width="31.83203125" style="5757" customWidth="1"/>
    <col min="8447" max="8447" width="9.33203125" style="5757" customWidth="1"/>
    <col min="8448" max="8448" width="9.5" style="5757" customWidth="1"/>
    <col min="8449" max="8455" width="10.33203125" style="5757" customWidth="1"/>
    <col min="8456" max="8456" width="7" style="5757" customWidth="1"/>
    <col min="8457" max="8699" width="9.1640625" style="5757"/>
    <col min="8700" max="8700" width="7.83203125" style="5757" customWidth="1"/>
    <col min="8701" max="8701" width="1.83203125" style="5757" customWidth="1"/>
    <col min="8702" max="8702" width="31.83203125" style="5757" customWidth="1"/>
    <col min="8703" max="8703" width="9.33203125" style="5757" customWidth="1"/>
    <col min="8704" max="8704" width="9.5" style="5757" customWidth="1"/>
    <col min="8705" max="8711" width="10.33203125" style="5757" customWidth="1"/>
    <col min="8712" max="8712" width="7" style="5757" customWidth="1"/>
    <col min="8713" max="8955" width="9.1640625" style="5757"/>
    <col min="8956" max="8956" width="7.83203125" style="5757" customWidth="1"/>
    <col min="8957" max="8957" width="1.83203125" style="5757" customWidth="1"/>
    <col min="8958" max="8958" width="31.83203125" style="5757" customWidth="1"/>
    <col min="8959" max="8959" width="9.33203125" style="5757" customWidth="1"/>
    <col min="8960" max="8960" width="9.5" style="5757" customWidth="1"/>
    <col min="8961" max="8967" width="10.33203125" style="5757" customWidth="1"/>
    <col min="8968" max="8968" width="7" style="5757" customWidth="1"/>
    <col min="8969" max="9211" width="9.1640625" style="5757"/>
    <col min="9212" max="9212" width="7.83203125" style="5757" customWidth="1"/>
    <col min="9213" max="9213" width="1.83203125" style="5757" customWidth="1"/>
    <col min="9214" max="9214" width="31.83203125" style="5757" customWidth="1"/>
    <col min="9215" max="9215" width="9.33203125" style="5757" customWidth="1"/>
    <col min="9216" max="9216" width="9.5" style="5757" customWidth="1"/>
    <col min="9217" max="9223" width="10.33203125" style="5757" customWidth="1"/>
    <col min="9224" max="9224" width="7" style="5757" customWidth="1"/>
    <col min="9225" max="9467" width="9.1640625" style="5757"/>
    <col min="9468" max="9468" width="7.83203125" style="5757" customWidth="1"/>
    <col min="9469" max="9469" width="1.83203125" style="5757" customWidth="1"/>
    <col min="9470" max="9470" width="31.83203125" style="5757" customWidth="1"/>
    <col min="9471" max="9471" width="9.33203125" style="5757" customWidth="1"/>
    <col min="9472" max="9472" width="9.5" style="5757" customWidth="1"/>
    <col min="9473" max="9479" width="10.33203125" style="5757" customWidth="1"/>
    <col min="9480" max="9480" width="7" style="5757" customWidth="1"/>
    <col min="9481" max="9723" width="9.1640625" style="5757"/>
    <col min="9724" max="9724" width="7.83203125" style="5757" customWidth="1"/>
    <col min="9725" max="9725" width="1.83203125" style="5757" customWidth="1"/>
    <col min="9726" max="9726" width="31.83203125" style="5757" customWidth="1"/>
    <col min="9727" max="9727" width="9.33203125" style="5757" customWidth="1"/>
    <col min="9728" max="9728" width="9.5" style="5757" customWidth="1"/>
    <col min="9729" max="9735" width="10.33203125" style="5757" customWidth="1"/>
    <col min="9736" max="9736" width="7" style="5757" customWidth="1"/>
    <col min="9737" max="9979" width="9.1640625" style="5757"/>
    <col min="9980" max="9980" width="7.83203125" style="5757" customWidth="1"/>
    <col min="9981" max="9981" width="1.83203125" style="5757" customWidth="1"/>
    <col min="9982" max="9982" width="31.83203125" style="5757" customWidth="1"/>
    <col min="9983" max="9983" width="9.33203125" style="5757" customWidth="1"/>
    <col min="9984" max="9984" width="9.5" style="5757" customWidth="1"/>
    <col min="9985" max="9991" width="10.33203125" style="5757" customWidth="1"/>
    <col min="9992" max="9992" width="7" style="5757" customWidth="1"/>
    <col min="9993" max="10235" width="9.1640625" style="5757"/>
    <col min="10236" max="10236" width="7.83203125" style="5757" customWidth="1"/>
    <col min="10237" max="10237" width="1.83203125" style="5757" customWidth="1"/>
    <col min="10238" max="10238" width="31.83203125" style="5757" customWidth="1"/>
    <col min="10239" max="10239" width="9.33203125" style="5757" customWidth="1"/>
    <col min="10240" max="10240" width="9.5" style="5757" customWidth="1"/>
    <col min="10241" max="10247" width="10.33203125" style="5757" customWidth="1"/>
    <col min="10248" max="10248" width="7" style="5757" customWidth="1"/>
    <col min="10249" max="10491" width="9.1640625" style="5757"/>
    <col min="10492" max="10492" width="7.83203125" style="5757" customWidth="1"/>
    <col min="10493" max="10493" width="1.83203125" style="5757" customWidth="1"/>
    <col min="10494" max="10494" width="31.83203125" style="5757" customWidth="1"/>
    <col min="10495" max="10495" width="9.33203125" style="5757" customWidth="1"/>
    <col min="10496" max="10496" width="9.5" style="5757" customWidth="1"/>
    <col min="10497" max="10503" width="10.33203125" style="5757" customWidth="1"/>
    <col min="10504" max="10504" width="7" style="5757" customWidth="1"/>
    <col min="10505" max="10747" width="9.1640625" style="5757"/>
    <col min="10748" max="10748" width="7.83203125" style="5757" customWidth="1"/>
    <col min="10749" max="10749" width="1.83203125" style="5757" customWidth="1"/>
    <col min="10750" max="10750" width="31.83203125" style="5757" customWidth="1"/>
    <col min="10751" max="10751" width="9.33203125" style="5757" customWidth="1"/>
    <col min="10752" max="10752" width="9.5" style="5757" customWidth="1"/>
    <col min="10753" max="10759" width="10.33203125" style="5757" customWidth="1"/>
    <col min="10760" max="10760" width="7" style="5757" customWidth="1"/>
    <col min="10761" max="11003" width="9.1640625" style="5757"/>
    <col min="11004" max="11004" width="7.83203125" style="5757" customWidth="1"/>
    <col min="11005" max="11005" width="1.83203125" style="5757" customWidth="1"/>
    <col min="11006" max="11006" width="31.83203125" style="5757" customWidth="1"/>
    <col min="11007" max="11007" width="9.33203125" style="5757" customWidth="1"/>
    <col min="11008" max="11008" width="9.5" style="5757" customWidth="1"/>
    <col min="11009" max="11015" width="10.33203125" style="5757" customWidth="1"/>
    <col min="11016" max="11016" width="7" style="5757" customWidth="1"/>
    <col min="11017" max="11259" width="9.1640625" style="5757"/>
    <col min="11260" max="11260" width="7.83203125" style="5757" customWidth="1"/>
    <col min="11261" max="11261" width="1.83203125" style="5757" customWidth="1"/>
    <col min="11262" max="11262" width="31.83203125" style="5757" customWidth="1"/>
    <col min="11263" max="11263" width="9.33203125" style="5757" customWidth="1"/>
    <col min="11264" max="11264" width="9.5" style="5757" customWidth="1"/>
    <col min="11265" max="11271" width="10.33203125" style="5757" customWidth="1"/>
    <col min="11272" max="11272" width="7" style="5757" customWidth="1"/>
    <col min="11273" max="11515" width="9.1640625" style="5757"/>
    <col min="11516" max="11516" width="7.83203125" style="5757" customWidth="1"/>
    <col min="11517" max="11517" width="1.83203125" style="5757" customWidth="1"/>
    <col min="11518" max="11518" width="31.83203125" style="5757" customWidth="1"/>
    <col min="11519" max="11519" width="9.33203125" style="5757" customWidth="1"/>
    <col min="11520" max="11520" width="9.5" style="5757" customWidth="1"/>
    <col min="11521" max="11527" width="10.33203125" style="5757" customWidth="1"/>
    <col min="11528" max="11528" width="7" style="5757" customWidth="1"/>
    <col min="11529" max="11771" width="9.1640625" style="5757"/>
    <col min="11772" max="11772" width="7.83203125" style="5757" customWidth="1"/>
    <col min="11773" max="11773" width="1.83203125" style="5757" customWidth="1"/>
    <col min="11774" max="11774" width="31.83203125" style="5757" customWidth="1"/>
    <col min="11775" max="11775" width="9.33203125" style="5757" customWidth="1"/>
    <col min="11776" max="11776" width="9.5" style="5757" customWidth="1"/>
    <col min="11777" max="11783" width="10.33203125" style="5757" customWidth="1"/>
    <col min="11784" max="11784" width="7" style="5757" customWidth="1"/>
    <col min="11785" max="12027" width="9.1640625" style="5757"/>
    <col min="12028" max="12028" width="7.83203125" style="5757" customWidth="1"/>
    <col min="12029" max="12029" width="1.83203125" style="5757" customWidth="1"/>
    <col min="12030" max="12030" width="31.83203125" style="5757" customWidth="1"/>
    <col min="12031" max="12031" width="9.33203125" style="5757" customWidth="1"/>
    <col min="12032" max="12032" width="9.5" style="5757" customWidth="1"/>
    <col min="12033" max="12039" width="10.33203125" style="5757" customWidth="1"/>
    <col min="12040" max="12040" width="7" style="5757" customWidth="1"/>
    <col min="12041" max="12283" width="9.1640625" style="5757"/>
    <col min="12284" max="12284" width="7.83203125" style="5757" customWidth="1"/>
    <col min="12285" max="12285" width="1.83203125" style="5757" customWidth="1"/>
    <col min="12286" max="12286" width="31.83203125" style="5757" customWidth="1"/>
    <col min="12287" max="12287" width="9.33203125" style="5757" customWidth="1"/>
    <col min="12288" max="12288" width="9.5" style="5757" customWidth="1"/>
    <col min="12289" max="12295" width="10.33203125" style="5757" customWidth="1"/>
    <col min="12296" max="12296" width="7" style="5757" customWidth="1"/>
    <col min="12297" max="12539" width="9.1640625" style="5757"/>
    <col min="12540" max="12540" width="7.83203125" style="5757" customWidth="1"/>
    <col min="12541" max="12541" width="1.83203125" style="5757" customWidth="1"/>
    <col min="12542" max="12542" width="31.83203125" style="5757" customWidth="1"/>
    <col min="12543" max="12543" width="9.33203125" style="5757" customWidth="1"/>
    <col min="12544" max="12544" width="9.5" style="5757" customWidth="1"/>
    <col min="12545" max="12551" width="10.33203125" style="5757" customWidth="1"/>
    <col min="12552" max="12552" width="7" style="5757" customWidth="1"/>
    <col min="12553" max="12795" width="9.1640625" style="5757"/>
    <col min="12796" max="12796" width="7.83203125" style="5757" customWidth="1"/>
    <col min="12797" max="12797" width="1.83203125" style="5757" customWidth="1"/>
    <col min="12798" max="12798" width="31.83203125" style="5757" customWidth="1"/>
    <col min="12799" max="12799" width="9.33203125" style="5757" customWidth="1"/>
    <col min="12800" max="12800" width="9.5" style="5757" customWidth="1"/>
    <col min="12801" max="12807" width="10.33203125" style="5757" customWidth="1"/>
    <col min="12808" max="12808" width="7" style="5757" customWidth="1"/>
    <col min="12809" max="13051" width="9.1640625" style="5757"/>
    <col min="13052" max="13052" width="7.83203125" style="5757" customWidth="1"/>
    <col min="13053" max="13053" width="1.83203125" style="5757" customWidth="1"/>
    <col min="13054" max="13054" width="31.83203125" style="5757" customWidth="1"/>
    <col min="13055" max="13055" width="9.33203125" style="5757" customWidth="1"/>
    <col min="13056" max="13056" width="9.5" style="5757" customWidth="1"/>
    <col min="13057" max="13063" width="10.33203125" style="5757" customWidth="1"/>
    <col min="13064" max="13064" width="7" style="5757" customWidth="1"/>
    <col min="13065" max="13307" width="9.1640625" style="5757"/>
    <col min="13308" max="13308" width="7.83203125" style="5757" customWidth="1"/>
    <col min="13309" max="13309" width="1.83203125" style="5757" customWidth="1"/>
    <col min="13310" max="13310" width="31.83203125" style="5757" customWidth="1"/>
    <col min="13311" max="13311" width="9.33203125" style="5757" customWidth="1"/>
    <col min="13312" max="13312" width="9.5" style="5757" customWidth="1"/>
    <col min="13313" max="13319" width="10.33203125" style="5757" customWidth="1"/>
    <col min="13320" max="13320" width="7" style="5757" customWidth="1"/>
    <col min="13321" max="13563" width="9.1640625" style="5757"/>
    <col min="13564" max="13564" width="7.83203125" style="5757" customWidth="1"/>
    <col min="13565" max="13565" width="1.83203125" style="5757" customWidth="1"/>
    <col min="13566" max="13566" width="31.83203125" style="5757" customWidth="1"/>
    <col min="13567" max="13567" width="9.33203125" style="5757" customWidth="1"/>
    <col min="13568" max="13568" width="9.5" style="5757" customWidth="1"/>
    <col min="13569" max="13575" width="10.33203125" style="5757" customWidth="1"/>
    <col min="13576" max="13576" width="7" style="5757" customWidth="1"/>
    <col min="13577" max="13819" width="9.1640625" style="5757"/>
    <col min="13820" max="13820" width="7.83203125" style="5757" customWidth="1"/>
    <col min="13821" max="13821" width="1.83203125" style="5757" customWidth="1"/>
    <col min="13822" max="13822" width="31.83203125" style="5757" customWidth="1"/>
    <col min="13823" max="13823" width="9.33203125" style="5757" customWidth="1"/>
    <col min="13824" max="13824" width="9.5" style="5757" customWidth="1"/>
    <col min="13825" max="13831" width="10.33203125" style="5757" customWidth="1"/>
    <col min="13832" max="13832" width="7" style="5757" customWidth="1"/>
    <col min="13833" max="14075" width="9.1640625" style="5757"/>
    <col min="14076" max="14076" width="7.83203125" style="5757" customWidth="1"/>
    <col min="14077" max="14077" width="1.83203125" style="5757" customWidth="1"/>
    <col min="14078" max="14078" width="31.83203125" style="5757" customWidth="1"/>
    <col min="14079" max="14079" width="9.33203125" style="5757" customWidth="1"/>
    <col min="14080" max="14080" width="9.5" style="5757" customWidth="1"/>
    <col min="14081" max="14087" width="10.33203125" style="5757" customWidth="1"/>
    <col min="14088" max="14088" width="7" style="5757" customWidth="1"/>
    <col min="14089" max="14331" width="9.1640625" style="5757"/>
    <col min="14332" max="14332" width="7.83203125" style="5757" customWidth="1"/>
    <col min="14333" max="14333" width="1.83203125" style="5757" customWidth="1"/>
    <col min="14334" max="14334" width="31.83203125" style="5757" customWidth="1"/>
    <col min="14335" max="14335" width="9.33203125" style="5757" customWidth="1"/>
    <col min="14336" max="14336" width="9.5" style="5757" customWidth="1"/>
    <col min="14337" max="14343" width="10.33203125" style="5757" customWidth="1"/>
    <col min="14344" max="14344" width="7" style="5757" customWidth="1"/>
    <col min="14345" max="14587" width="9.1640625" style="5757"/>
    <col min="14588" max="14588" width="7.83203125" style="5757" customWidth="1"/>
    <col min="14589" max="14589" width="1.83203125" style="5757" customWidth="1"/>
    <col min="14590" max="14590" width="31.83203125" style="5757" customWidth="1"/>
    <col min="14591" max="14591" width="9.33203125" style="5757" customWidth="1"/>
    <col min="14592" max="14592" width="9.5" style="5757" customWidth="1"/>
    <col min="14593" max="14599" width="10.33203125" style="5757" customWidth="1"/>
    <col min="14600" max="14600" width="7" style="5757" customWidth="1"/>
    <col min="14601" max="14843" width="9.1640625" style="5757"/>
    <col min="14844" max="14844" width="7.83203125" style="5757" customWidth="1"/>
    <col min="14845" max="14845" width="1.83203125" style="5757" customWidth="1"/>
    <col min="14846" max="14846" width="31.83203125" style="5757" customWidth="1"/>
    <col min="14847" max="14847" width="9.33203125" style="5757" customWidth="1"/>
    <col min="14848" max="14848" width="9.5" style="5757" customWidth="1"/>
    <col min="14849" max="14855" width="10.33203125" style="5757" customWidth="1"/>
    <col min="14856" max="14856" width="7" style="5757" customWidth="1"/>
    <col min="14857" max="15099" width="9.1640625" style="5757"/>
    <col min="15100" max="15100" width="7.83203125" style="5757" customWidth="1"/>
    <col min="15101" max="15101" width="1.83203125" style="5757" customWidth="1"/>
    <col min="15102" max="15102" width="31.83203125" style="5757" customWidth="1"/>
    <col min="15103" max="15103" width="9.33203125" style="5757" customWidth="1"/>
    <col min="15104" max="15104" width="9.5" style="5757" customWidth="1"/>
    <col min="15105" max="15111" width="10.33203125" style="5757" customWidth="1"/>
    <col min="15112" max="15112" width="7" style="5757" customWidth="1"/>
    <col min="15113" max="15355" width="9.1640625" style="5757"/>
    <col min="15356" max="15356" width="7.83203125" style="5757" customWidth="1"/>
    <col min="15357" max="15357" width="1.83203125" style="5757" customWidth="1"/>
    <col min="15358" max="15358" width="31.83203125" style="5757" customWidth="1"/>
    <col min="15359" max="15359" width="9.33203125" style="5757" customWidth="1"/>
    <col min="15360" max="15360" width="9.5" style="5757" customWidth="1"/>
    <col min="15361" max="15367" width="10.33203125" style="5757" customWidth="1"/>
    <col min="15368" max="15368" width="7" style="5757" customWidth="1"/>
    <col min="15369" max="15611" width="9.1640625" style="5757"/>
    <col min="15612" max="15612" width="7.83203125" style="5757" customWidth="1"/>
    <col min="15613" max="15613" width="1.83203125" style="5757" customWidth="1"/>
    <col min="15614" max="15614" width="31.83203125" style="5757" customWidth="1"/>
    <col min="15615" max="15615" width="9.33203125" style="5757" customWidth="1"/>
    <col min="15616" max="15616" width="9.5" style="5757" customWidth="1"/>
    <col min="15617" max="15623" width="10.33203125" style="5757" customWidth="1"/>
    <col min="15624" max="15624" width="7" style="5757" customWidth="1"/>
    <col min="15625" max="15867" width="9.1640625" style="5757"/>
    <col min="15868" max="15868" width="7.83203125" style="5757" customWidth="1"/>
    <col min="15869" max="15869" width="1.83203125" style="5757" customWidth="1"/>
    <col min="15870" max="15870" width="31.83203125" style="5757" customWidth="1"/>
    <col min="15871" max="15871" width="9.33203125" style="5757" customWidth="1"/>
    <col min="15872" max="15872" width="9.5" style="5757" customWidth="1"/>
    <col min="15873" max="15879" width="10.33203125" style="5757" customWidth="1"/>
    <col min="15880" max="15880" width="7" style="5757" customWidth="1"/>
    <col min="15881" max="16123" width="9.1640625" style="5757"/>
    <col min="16124" max="16124" width="7.83203125" style="5757" customWidth="1"/>
    <col min="16125" max="16125" width="1.83203125" style="5757" customWidth="1"/>
    <col min="16126" max="16126" width="31.83203125" style="5757" customWidth="1"/>
    <col min="16127" max="16127" width="9.33203125" style="5757" customWidth="1"/>
    <col min="16128" max="16128" width="9.5" style="5757" customWidth="1"/>
    <col min="16129" max="16135" width="10.33203125" style="5757" customWidth="1"/>
    <col min="16136" max="16136" width="7" style="5757" customWidth="1"/>
    <col min="16137" max="16384" width="9.1640625" style="5757"/>
  </cols>
  <sheetData>
    <row r="1" spans="1:36" s="46" customFormat="1" x14ac:dyDescent="0.2">
      <c r="A1" s="6490" t="s">
        <v>801</v>
      </c>
      <c r="B1" s="6490"/>
      <c r="C1" s="6490"/>
    </row>
    <row r="2" spans="1:36" ht="18" customHeight="1" x14ac:dyDescent="0.2">
      <c r="A2" s="5755" t="s">
        <v>2116</v>
      </c>
      <c r="B2" s="5756"/>
    </row>
    <row r="3" spans="1:36" ht="20.100000000000001" customHeight="1" thickBot="1" x14ac:dyDescent="0.25">
      <c r="K3" s="5759"/>
      <c r="M3" s="5760" t="s">
        <v>2117</v>
      </c>
    </row>
    <row r="4" spans="1:36" ht="6" customHeight="1" x14ac:dyDescent="0.2">
      <c r="A4" s="5761"/>
      <c r="B4" s="6564" t="s">
        <v>2104</v>
      </c>
      <c r="C4" s="6565"/>
      <c r="D4" s="6554">
        <v>2015</v>
      </c>
      <c r="E4" s="6554">
        <v>2016</v>
      </c>
      <c r="F4" s="6554">
        <v>2017</v>
      </c>
      <c r="G4" s="6554">
        <v>2018</v>
      </c>
      <c r="H4" s="6554">
        <v>2019</v>
      </c>
      <c r="I4" s="6554">
        <v>2020</v>
      </c>
      <c r="J4" s="6557" t="s">
        <v>4227</v>
      </c>
      <c r="K4" s="6558"/>
      <c r="L4" s="6558"/>
      <c r="M4" s="6559"/>
    </row>
    <row r="5" spans="1:36" ht="15.75" customHeight="1" thickBot="1" x14ac:dyDescent="0.25">
      <c r="A5" s="5762" t="s">
        <v>2118</v>
      </c>
      <c r="B5" s="6566"/>
      <c r="C5" s="6567"/>
      <c r="D5" s="6555"/>
      <c r="E5" s="6555"/>
      <c r="F5" s="6555"/>
      <c r="G5" s="6555"/>
      <c r="H5" s="6555"/>
      <c r="I5" s="6555"/>
      <c r="J5" s="6560"/>
      <c r="K5" s="6561"/>
      <c r="L5" s="6561"/>
      <c r="M5" s="6562"/>
    </row>
    <row r="6" spans="1:36" ht="31.5" customHeight="1" thickBot="1" x14ac:dyDescent="0.25">
      <c r="A6" s="3840" t="s">
        <v>2103</v>
      </c>
      <c r="B6" s="6568"/>
      <c r="C6" s="6569"/>
      <c r="D6" s="6556"/>
      <c r="E6" s="6556"/>
      <c r="F6" s="6556"/>
      <c r="G6" s="6556"/>
      <c r="H6" s="6556"/>
      <c r="I6" s="6556"/>
      <c r="J6" s="2558" t="s">
        <v>2074</v>
      </c>
      <c r="K6" s="2566" t="s">
        <v>2075</v>
      </c>
      <c r="L6" s="2566" t="s">
        <v>2076</v>
      </c>
      <c r="M6" s="2560" t="s">
        <v>2077</v>
      </c>
    </row>
    <row r="7" spans="1:36" s="5768" customFormat="1" ht="39.950000000000003" customHeight="1" x14ac:dyDescent="0.2">
      <c r="A7" s="5762"/>
      <c r="B7" s="5652"/>
      <c r="C7" s="5763" t="s">
        <v>4228</v>
      </c>
      <c r="D7" s="5764">
        <v>85890</v>
      </c>
      <c r="E7" s="5764">
        <v>78106</v>
      </c>
      <c r="F7" s="5764">
        <v>71662</v>
      </c>
      <c r="G7" s="5764">
        <v>67266</v>
      </c>
      <c r="H7" s="5764">
        <v>66351</v>
      </c>
      <c r="I7" s="5765">
        <v>60427</v>
      </c>
      <c r="J7" s="5765">
        <v>15464</v>
      </c>
      <c r="K7" s="5766">
        <v>9968</v>
      </c>
      <c r="L7" s="5766">
        <v>17450</v>
      </c>
      <c r="M7" s="5767">
        <v>17545</v>
      </c>
      <c r="N7" s="5757"/>
      <c r="O7" s="5757"/>
      <c r="P7" s="5757"/>
      <c r="Q7" s="5757"/>
      <c r="R7" s="5757"/>
      <c r="S7" s="5757"/>
      <c r="T7" s="5757"/>
      <c r="U7" s="5757"/>
      <c r="V7" s="5757"/>
      <c r="W7" s="5757"/>
      <c r="X7" s="5757"/>
      <c r="Y7" s="5757"/>
      <c r="Z7" s="5757"/>
      <c r="AA7" s="5757"/>
      <c r="AB7" s="5757"/>
      <c r="AC7" s="5757"/>
      <c r="AD7" s="5757"/>
      <c r="AE7" s="5757"/>
      <c r="AF7" s="5757"/>
      <c r="AG7" s="5757"/>
      <c r="AH7" s="5757"/>
      <c r="AI7" s="5757"/>
      <c r="AJ7" s="5757"/>
    </row>
    <row r="8" spans="1:36" ht="39.950000000000003" customHeight="1" x14ac:dyDescent="0.2">
      <c r="A8" s="5769">
        <v>0</v>
      </c>
      <c r="B8" s="5770"/>
      <c r="C8" s="5771" t="s">
        <v>2107</v>
      </c>
      <c r="D8" s="5772">
        <v>25072</v>
      </c>
      <c r="E8" s="5772">
        <v>27567</v>
      </c>
      <c r="F8" s="5772">
        <v>26996</v>
      </c>
      <c r="G8" s="5772">
        <v>23707</v>
      </c>
      <c r="H8" s="5772">
        <v>23448</v>
      </c>
      <c r="I8" s="5772">
        <v>23175</v>
      </c>
      <c r="J8" s="5772">
        <v>6213</v>
      </c>
      <c r="K8" s="5773">
        <v>4584</v>
      </c>
      <c r="L8" s="5773">
        <v>6000</v>
      </c>
      <c r="M8" s="5774">
        <v>6378</v>
      </c>
    </row>
    <row r="9" spans="1:36" ht="39.950000000000003" customHeight="1" x14ac:dyDescent="0.2">
      <c r="A9" s="5769">
        <v>1</v>
      </c>
      <c r="B9" s="5770"/>
      <c r="C9" s="5771" t="s">
        <v>2119</v>
      </c>
      <c r="D9" s="5772">
        <v>730</v>
      </c>
      <c r="E9" s="5772">
        <v>670</v>
      </c>
      <c r="F9" s="5772">
        <v>633</v>
      </c>
      <c r="G9" s="5772">
        <v>520</v>
      </c>
      <c r="H9" s="5772">
        <v>475</v>
      </c>
      <c r="I9" s="5772">
        <v>522</v>
      </c>
      <c r="J9" s="5772">
        <v>109</v>
      </c>
      <c r="K9" s="5773">
        <v>104</v>
      </c>
      <c r="L9" s="5773">
        <v>148</v>
      </c>
      <c r="M9" s="5774">
        <v>161</v>
      </c>
    </row>
    <row r="10" spans="1:36" ht="39.950000000000003" customHeight="1" x14ac:dyDescent="0.2">
      <c r="A10" s="5769">
        <v>2</v>
      </c>
      <c r="B10" s="5770"/>
      <c r="C10" s="5771" t="s">
        <v>2120</v>
      </c>
      <c r="D10" s="5772"/>
      <c r="E10" s="5772"/>
      <c r="F10" s="5772"/>
      <c r="G10" s="5772"/>
      <c r="H10" s="5772"/>
      <c r="I10" s="5772"/>
      <c r="J10" s="5772"/>
      <c r="K10" s="5773"/>
      <c r="L10" s="5773"/>
      <c r="M10" s="5774"/>
    </row>
    <row r="11" spans="1:36" ht="39.950000000000003" customHeight="1" x14ac:dyDescent="0.2">
      <c r="A11" s="5769"/>
      <c r="B11" s="5770"/>
      <c r="C11" s="5775" t="s">
        <v>2121</v>
      </c>
      <c r="D11" s="5776">
        <v>1163</v>
      </c>
      <c r="E11" s="5776">
        <v>1183</v>
      </c>
      <c r="F11" s="5776">
        <v>918</v>
      </c>
      <c r="G11" s="5776">
        <v>747</v>
      </c>
      <c r="H11" s="5776">
        <v>1032</v>
      </c>
      <c r="I11" s="5772">
        <v>1402</v>
      </c>
      <c r="J11" s="5772">
        <v>404</v>
      </c>
      <c r="K11" s="5773">
        <v>304</v>
      </c>
      <c r="L11" s="5773">
        <v>386</v>
      </c>
      <c r="M11" s="5774">
        <v>308</v>
      </c>
    </row>
    <row r="12" spans="1:36" ht="39.950000000000003" customHeight="1" x14ac:dyDescent="0.2">
      <c r="A12" s="5769">
        <v>3</v>
      </c>
      <c r="B12" s="5770"/>
      <c r="C12" s="5775" t="s">
        <v>2122</v>
      </c>
      <c r="D12" s="5777"/>
      <c r="E12" s="5777"/>
      <c r="F12" s="5777"/>
      <c r="G12" s="5777"/>
      <c r="H12" s="5777"/>
      <c r="I12" s="5778"/>
      <c r="J12" s="5772"/>
      <c r="K12" s="5773"/>
      <c r="L12" s="5773"/>
      <c r="M12" s="5774"/>
    </row>
    <row r="13" spans="1:36" ht="39.950000000000003" customHeight="1" x14ac:dyDescent="0.2">
      <c r="A13" s="5769"/>
      <c r="B13" s="5770"/>
      <c r="C13" s="5771" t="s">
        <v>2123</v>
      </c>
      <c r="D13" s="5776">
        <v>217</v>
      </c>
      <c r="E13" s="5776">
        <v>1187</v>
      </c>
      <c r="F13" s="5776">
        <v>1125</v>
      </c>
      <c r="G13" s="5776">
        <v>739</v>
      </c>
      <c r="H13" s="5779">
        <v>592</v>
      </c>
      <c r="I13" s="5772">
        <v>178</v>
      </c>
      <c r="J13" s="5772">
        <v>174</v>
      </c>
      <c r="K13" s="5773">
        <v>2</v>
      </c>
      <c r="L13" s="5773">
        <v>1</v>
      </c>
      <c r="M13" s="5774">
        <v>1</v>
      </c>
    </row>
    <row r="14" spans="1:36" ht="39.950000000000003" customHeight="1" x14ac:dyDescent="0.2">
      <c r="A14" s="5769">
        <v>4</v>
      </c>
      <c r="B14" s="5770"/>
      <c r="C14" s="5771" t="s">
        <v>2111</v>
      </c>
      <c r="D14" s="5772">
        <v>139</v>
      </c>
      <c r="E14" s="5772">
        <v>178</v>
      </c>
      <c r="F14" s="5772">
        <v>171</v>
      </c>
      <c r="G14" s="5772">
        <v>173</v>
      </c>
      <c r="H14" s="5772">
        <v>246</v>
      </c>
      <c r="I14" s="5772">
        <v>257</v>
      </c>
      <c r="J14" s="5772">
        <v>48</v>
      </c>
      <c r="K14" s="5773">
        <v>64</v>
      </c>
      <c r="L14" s="5773">
        <v>82</v>
      </c>
      <c r="M14" s="5774">
        <v>62</v>
      </c>
    </row>
    <row r="15" spans="1:36" ht="39.950000000000003" customHeight="1" x14ac:dyDescent="0.2">
      <c r="A15" s="5769">
        <v>5</v>
      </c>
      <c r="B15" s="5770"/>
      <c r="C15" s="5771" t="s">
        <v>2112</v>
      </c>
      <c r="D15" s="5772">
        <v>3302</v>
      </c>
      <c r="E15" s="5772">
        <v>3323</v>
      </c>
      <c r="F15" s="5772">
        <v>3230</v>
      </c>
      <c r="G15" s="5772">
        <v>3242</v>
      </c>
      <c r="H15" s="5772">
        <v>3068</v>
      </c>
      <c r="I15" s="5772">
        <v>3118</v>
      </c>
      <c r="J15" s="5772">
        <v>627</v>
      </c>
      <c r="K15" s="5773">
        <v>779</v>
      </c>
      <c r="L15" s="5773">
        <v>902</v>
      </c>
      <c r="M15" s="5774">
        <v>810</v>
      </c>
    </row>
    <row r="16" spans="1:36" ht="39.950000000000003" customHeight="1" x14ac:dyDescent="0.2">
      <c r="A16" s="5769">
        <v>6</v>
      </c>
      <c r="B16" s="5770"/>
      <c r="C16" s="5771" t="s">
        <v>2124</v>
      </c>
      <c r="D16" s="5772"/>
      <c r="E16" s="5772"/>
      <c r="F16" s="5772"/>
      <c r="G16" s="5772"/>
      <c r="H16" s="5772"/>
      <c r="I16" s="5772"/>
      <c r="J16" s="5772"/>
      <c r="K16" s="5773"/>
      <c r="L16" s="5773"/>
      <c r="M16" s="5774"/>
    </row>
    <row r="17" spans="1:13" ht="39.950000000000003" customHeight="1" x14ac:dyDescent="0.2">
      <c r="A17" s="5769"/>
      <c r="B17" s="5770"/>
      <c r="C17" s="5771" t="s">
        <v>2125</v>
      </c>
      <c r="D17" s="5772">
        <v>9011</v>
      </c>
      <c r="E17" s="5772">
        <v>7077</v>
      </c>
      <c r="F17" s="5772">
        <v>7632</v>
      </c>
      <c r="G17" s="5772">
        <v>7999</v>
      </c>
      <c r="H17" s="5772">
        <v>9567</v>
      </c>
      <c r="I17" s="5772">
        <v>8603</v>
      </c>
      <c r="J17" s="5772">
        <v>2163</v>
      </c>
      <c r="K17" s="5773">
        <v>1023</v>
      </c>
      <c r="L17" s="5773">
        <v>2682</v>
      </c>
      <c r="M17" s="5774">
        <v>2735</v>
      </c>
    </row>
    <row r="18" spans="1:13" ht="39.950000000000003" customHeight="1" x14ac:dyDescent="0.2">
      <c r="A18" s="5769">
        <v>7</v>
      </c>
      <c r="B18" s="5770"/>
      <c r="C18" s="5771" t="s">
        <v>2114</v>
      </c>
      <c r="D18" s="5772">
        <v>13281</v>
      </c>
      <c r="E18" s="5772">
        <v>6146</v>
      </c>
      <c r="F18" s="5772">
        <v>3555</v>
      </c>
      <c r="G18" s="5772">
        <v>2761</v>
      </c>
      <c r="H18" s="5772">
        <v>2534</v>
      </c>
      <c r="I18" s="5772">
        <v>2446</v>
      </c>
      <c r="J18" s="5772">
        <v>549</v>
      </c>
      <c r="K18" s="5773">
        <v>337</v>
      </c>
      <c r="L18" s="5773">
        <v>717</v>
      </c>
      <c r="M18" s="5774">
        <v>843</v>
      </c>
    </row>
    <row r="19" spans="1:13" ht="39.950000000000003" customHeight="1" x14ac:dyDescent="0.2">
      <c r="A19" s="5769">
        <v>8</v>
      </c>
      <c r="B19" s="5770"/>
      <c r="C19" s="5771" t="s">
        <v>2115</v>
      </c>
      <c r="D19" s="5772">
        <v>32643</v>
      </c>
      <c r="E19" s="5772">
        <v>30367</v>
      </c>
      <c r="F19" s="5772">
        <v>26582</v>
      </c>
      <c r="G19" s="5772">
        <v>27097</v>
      </c>
      <c r="H19" s="5772">
        <v>25330</v>
      </c>
      <c r="I19" s="5772">
        <v>20589</v>
      </c>
      <c r="J19" s="5772">
        <v>5177</v>
      </c>
      <c r="K19" s="5773">
        <v>2756</v>
      </c>
      <c r="L19" s="5773">
        <v>6480</v>
      </c>
      <c r="M19" s="5774">
        <v>6176</v>
      </c>
    </row>
    <row r="20" spans="1:13" ht="39.950000000000003" customHeight="1" x14ac:dyDescent="0.2">
      <c r="A20" s="5769">
        <v>9</v>
      </c>
      <c r="B20" s="5770"/>
      <c r="C20" s="5771" t="s">
        <v>2126</v>
      </c>
      <c r="D20" s="5772">
        <v>332</v>
      </c>
      <c r="E20" s="5772">
        <v>408</v>
      </c>
      <c r="F20" s="5772">
        <v>820</v>
      </c>
      <c r="G20" s="5772">
        <v>281</v>
      </c>
      <c r="H20" s="5772">
        <v>59</v>
      </c>
      <c r="I20" s="5772">
        <v>137</v>
      </c>
      <c r="J20" s="5780">
        <v>0</v>
      </c>
      <c r="K20" s="5773">
        <v>15</v>
      </c>
      <c r="L20" s="5773">
        <v>52</v>
      </c>
      <c r="M20" s="5774">
        <v>71</v>
      </c>
    </row>
    <row r="21" spans="1:13" ht="8.25" customHeight="1" thickBot="1" x14ac:dyDescent="0.25">
      <c r="A21" s="5781"/>
      <c r="B21" s="5782"/>
      <c r="C21" s="5783"/>
      <c r="D21" s="5784"/>
      <c r="E21" s="5782"/>
      <c r="F21" s="5782"/>
      <c r="G21" s="5784"/>
      <c r="H21" s="5784"/>
      <c r="I21" s="5785"/>
      <c r="J21" s="5781"/>
      <c r="K21" s="5786"/>
      <c r="L21" s="5787"/>
      <c r="M21" s="5788"/>
    </row>
    <row r="22" spans="1:13" s="5791" customFormat="1" ht="24.75" customHeight="1" x14ac:dyDescent="0.2">
      <c r="A22" s="6563" t="s">
        <v>4229</v>
      </c>
      <c r="B22" s="6563"/>
      <c r="C22" s="6563"/>
      <c r="D22" s="5789"/>
      <c r="E22" s="5790"/>
      <c r="F22" s="5790"/>
      <c r="G22" s="5790"/>
      <c r="H22" s="5790"/>
      <c r="I22" s="5790"/>
      <c r="J22" s="5790"/>
      <c r="K22" s="5790"/>
      <c r="L22" s="5790"/>
      <c r="M22" s="5790"/>
    </row>
    <row r="23" spans="1:13" s="5791" customFormat="1" ht="18.75" customHeight="1" x14ac:dyDescent="0.2">
      <c r="A23" s="5792" t="s">
        <v>2088</v>
      </c>
      <c r="B23" s="5793"/>
      <c r="C23" s="5794"/>
    </row>
    <row r="28" spans="1:13" x14ac:dyDescent="0.2">
      <c r="E28" s="5757" t="s">
        <v>386</v>
      </c>
    </row>
  </sheetData>
  <mergeCells count="10">
    <mergeCell ref="H4:H6"/>
    <mergeCell ref="I4:I6"/>
    <mergeCell ref="J4:M5"/>
    <mergeCell ref="A22:C22"/>
    <mergeCell ref="A1:C1"/>
    <mergeCell ref="B4:C6"/>
    <mergeCell ref="D4:D6"/>
    <mergeCell ref="E4:E6"/>
    <mergeCell ref="F4:F6"/>
    <mergeCell ref="G4:G6"/>
  </mergeCells>
  <hyperlinks>
    <hyperlink ref="A1" location="CONTENT!A1" display="Back to table of contents"/>
  </hyperlinks>
  <pageMargins left="0.5" right="0.5" top="0.5" bottom="0.5" header="0.3" footer="0.3"/>
  <pageSetup paperSize="9" scale="66" orientation="landscape" horizontalDpi="4294967294" verticalDpi="4294967294"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zoomScaleNormal="100" workbookViewId="0">
      <selection sqref="A1:C1"/>
    </sheetView>
  </sheetViews>
  <sheetFormatPr defaultRowHeight="12.75" x14ac:dyDescent="0.2"/>
  <cols>
    <col min="1" max="1" width="42.33203125" customWidth="1"/>
    <col min="2" max="11" width="10.6640625" customWidth="1"/>
  </cols>
  <sheetData>
    <row r="1" spans="1:11" s="1032" customFormat="1" ht="15.75" x14ac:dyDescent="0.25">
      <c r="A1" s="6405" t="s">
        <v>801</v>
      </c>
      <c r="B1" s="6405"/>
      <c r="C1" s="6405"/>
    </row>
    <row r="2" spans="1:11" s="2555" customFormat="1" ht="18.75" customHeight="1" x14ac:dyDescent="0.25">
      <c r="A2" s="3839" t="s">
        <v>2127</v>
      </c>
      <c r="B2" s="3841"/>
      <c r="H2" s="3842"/>
      <c r="I2" s="3842"/>
      <c r="J2" s="3842"/>
      <c r="K2" s="3842"/>
    </row>
    <row r="3" spans="1:11" s="2555" customFormat="1" ht="10.5" customHeight="1" x14ac:dyDescent="0.2">
      <c r="A3" s="6570" t="s">
        <v>2117</v>
      </c>
      <c r="B3" s="6570"/>
      <c r="C3" s="6570"/>
      <c r="D3" s="6570"/>
      <c r="E3" s="6570"/>
      <c r="F3" s="6570"/>
      <c r="G3" s="6570"/>
      <c r="H3" s="6570"/>
      <c r="I3" s="6570"/>
      <c r="J3" s="6570"/>
      <c r="K3" s="6570"/>
    </row>
    <row r="4" spans="1:11" s="2555" customFormat="1" ht="22.5" customHeight="1" x14ac:dyDescent="0.2">
      <c r="A4" s="6571" t="s">
        <v>2128</v>
      </c>
      <c r="B4" s="6573">
        <v>2015</v>
      </c>
      <c r="C4" s="6575">
        <v>2016</v>
      </c>
      <c r="D4" s="6575">
        <v>2017</v>
      </c>
      <c r="E4" s="6575">
        <v>2018</v>
      </c>
      <c r="F4" s="6577">
        <v>2019</v>
      </c>
      <c r="G4" s="6575">
        <v>2020</v>
      </c>
      <c r="H4" s="6579">
        <v>2020</v>
      </c>
      <c r="I4" s="6579"/>
      <c r="J4" s="6579"/>
      <c r="K4" s="6580"/>
    </row>
    <row r="5" spans="1:11" s="2555" customFormat="1" ht="19.5" customHeight="1" x14ac:dyDescent="0.2">
      <c r="A5" s="6572"/>
      <c r="B5" s="6574"/>
      <c r="C5" s="6576"/>
      <c r="D5" s="6576"/>
      <c r="E5" s="6576"/>
      <c r="F5" s="6578"/>
      <c r="G5" s="6576"/>
      <c r="H5" s="3843" t="s">
        <v>1026</v>
      </c>
      <c r="I5" s="3844" t="s">
        <v>818</v>
      </c>
      <c r="J5" s="3845" t="s">
        <v>819</v>
      </c>
      <c r="K5" s="3845" t="s">
        <v>820</v>
      </c>
    </row>
    <row r="6" spans="1:11" s="2555" customFormat="1" ht="20.100000000000001" customHeight="1" x14ac:dyDescent="0.2">
      <c r="A6" s="3846" t="s">
        <v>2129</v>
      </c>
      <c r="B6" s="3847">
        <v>58974</v>
      </c>
      <c r="C6" s="3848">
        <v>56087</v>
      </c>
      <c r="D6" s="3848">
        <v>53142</v>
      </c>
      <c r="E6" s="3849">
        <v>50631</v>
      </c>
      <c r="F6" s="3849">
        <v>52020</v>
      </c>
      <c r="G6" s="3848">
        <v>47824</v>
      </c>
      <c r="H6" s="3850">
        <v>11954</v>
      </c>
      <c r="I6" s="3851">
        <v>7561</v>
      </c>
      <c r="J6" s="3852">
        <v>14203</v>
      </c>
      <c r="K6" s="3852">
        <v>14106</v>
      </c>
    </row>
    <row r="7" spans="1:11" s="2555" customFormat="1" ht="20.100000000000001" customHeight="1" x14ac:dyDescent="0.2">
      <c r="A7" s="3853" t="s">
        <v>2130</v>
      </c>
      <c r="B7" s="3854">
        <v>19730</v>
      </c>
      <c r="C7" s="3855">
        <v>20909</v>
      </c>
      <c r="D7" s="3855">
        <v>21141</v>
      </c>
      <c r="E7" s="3855">
        <v>17781</v>
      </c>
      <c r="F7" s="3855">
        <v>18842</v>
      </c>
      <c r="G7" s="3855">
        <v>19104</v>
      </c>
      <c r="H7" s="3856">
        <v>4829</v>
      </c>
      <c r="I7" s="3857">
        <v>3804</v>
      </c>
      <c r="J7" s="3858">
        <v>4903</v>
      </c>
      <c r="K7" s="3858">
        <v>5568</v>
      </c>
    </row>
    <row r="8" spans="1:11" s="2555" customFormat="1" ht="20.100000000000001" customHeight="1" x14ac:dyDescent="0.2">
      <c r="A8" s="3853" t="s">
        <v>2131</v>
      </c>
      <c r="B8" s="3859"/>
      <c r="C8" s="3860"/>
      <c r="D8" s="3860"/>
      <c r="E8" s="3860"/>
      <c r="F8" s="3860"/>
      <c r="G8" s="3860"/>
      <c r="H8" s="3861"/>
      <c r="I8" s="3862"/>
      <c r="J8" s="3863"/>
      <c r="K8" s="3863"/>
    </row>
    <row r="9" spans="1:11" s="2555" customFormat="1" ht="20.100000000000001" customHeight="1" x14ac:dyDescent="0.2">
      <c r="A9" s="3864" t="s">
        <v>2132</v>
      </c>
      <c r="B9" s="3859"/>
      <c r="C9" s="3860"/>
      <c r="D9" s="3860"/>
      <c r="E9" s="3860"/>
      <c r="F9" s="3860"/>
      <c r="G9" s="3860"/>
      <c r="H9" s="3861"/>
      <c r="I9" s="3862"/>
      <c r="J9" s="3863"/>
      <c r="K9" s="3863"/>
    </row>
    <row r="10" spans="1:11" s="2555" customFormat="1" ht="20.100000000000001" customHeight="1" x14ac:dyDescent="0.2">
      <c r="A10" s="3864" t="s">
        <v>2133</v>
      </c>
      <c r="B10" s="3865">
        <v>443</v>
      </c>
      <c r="C10" s="3866">
        <v>428</v>
      </c>
      <c r="D10" s="3866">
        <v>422</v>
      </c>
      <c r="E10" s="3866">
        <v>278</v>
      </c>
      <c r="F10" s="3866">
        <v>405</v>
      </c>
      <c r="G10" s="3866">
        <v>368</v>
      </c>
      <c r="H10" s="3867">
        <v>102</v>
      </c>
      <c r="I10" s="3868">
        <v>78</v>
      </c>
      <c r="J10" s="3869">
        <v>81</v>
      </c>
      <c r="K10" s="3869">
        <v>107</v>
      </c>
    </row>
    <row r="11" spans="1:11" s="2555" customFormat="1" ht="20.100000000000001" customHeight="1" x14ac:dyDescent="0.2">
      <c r="A11" s="3864" t="s">
        <v>2134</v>
      </c>
      <c r="B11" s="3865">
        <v>7656</v>
      </c>
      <c r="C11" s="3866">
        <v>8253</v>
      </c>
      <c r="D11" s="3866">
        <v>8093</v>
      </c>
      <c r="E11" s="3866">
        <v>4941</v>
      </c>
      <c r="F11" s="3866">
        <v>6807</v>
      </c>
      <c r="G11" s="3866">
        <v>7268</v>
      </c>
      <c r="H11" s="3867">
        <v>1809</v>
      </c>
      <c r="I11" s="3868">
        <v>1607</v>
      </c>
      <c r="J11" s="3869">
        <v>1668</v>
      </c>
      <c r="K11" s="3869">
        <v>2184</v>
      </c>
    </row>
    <row r="12" spans="1:11" s="2555" customFormat="1" ht="20.100000000000001" customHeight="1" x14ac:dyDescent="0.2">
      <c r="A12" s="3853" t="s">
        <v>2135</v>
      </c>
      <c r="B12" s="3854">
        <v>75</v>
      </c>
      <c r="C12" s="3855">
        <v>144</v>
      </c>
      <c r="D12" s="3855">
        <v>120</v>
      </c>
      <c r="E12" s="3855">
        <v>125</v>
      </c>
      <c r="F12" s="3855">
        <v>121</v>
      </c>
      <c r="G12" s="3855">
        <v>187</v>
      </c>
      <c r="H12" s="3856">
        <v>33</v>
      </c>
      <c r="I12" s="3857">
        <v>44</v>
      </c>
      <c r="J12" s="3858">
        <v>50</v>
      </c>
      <c r="K12" s="3858">
        <v>60</v>
      </c>
    </row>
    <row r="13" spans="1:11" s="2555" customFormat="1" ht="20.100000000000001" customHeight="1" x14ac:dyDescent="0.2">
      <c r="A13" s="3853" t="s">
        <v>2136</v>
      </c>
      <c r="B13" s="3854">
        <v>467</v>
      </c>
      <c r="C13" s="3855">
        <v>378</v>
      </c>
      <c r="D13" s="3855">
        <v>229</v>
      </c>
      <c r="E13" s="3855">
        <v>195</v>
      </c>
      <c r="F13" s="3855">
        <v>328</v>
      </c>
      <c r="G13" s="3855">
        <v>744</v>
      </c>
      <c r="H13" s="3856">
        <v>217</v>
      </c>
      <c r="I13" s="3857">
        <v>128</v>
      </c>
      <c r="J13" s="3858">
        <v>225</v>
      </c>
      <c r="K13" s="3858">
        <v>174</v>
      </c>
    </row>
    <row r="14" spans="1:11" s="2555" customFormat="1" ht="20.100000000000001" customHeight="1" x14ac:dyDescent="0.2">
      <c r="A14" s="3853" t="s">
        <v>2137</v>
      </c>
      <c r="B14" s="3859"/>
      <c r="C14" s="3860"/>
      <c r="D14" s="3860"/>
      <c r="E14" s="3860"/>
      <c r="F14" s="3860"/>
      <c r="G14" s="3860"/>
      <c r="H14" s="3861"/>
      <c r="I14" s="3862"/>
      <c r="J14" s="3863"/>
      <c r="K14" s="3863"/>
    </row>
    <row r="15" spans="1:11" s="2555" customFormat="1" ht="20.100000000000001" customHeight="1" x14ac:dyDescent="0.2">
      <c r="A15" s="3864" t="s">
        <v>2138</v>
      </c>
      <c r="B15" s="3859"/>
      <c r="C15" s="3860"/>
      <c r="D15" s="3860"/>
      <c r="E15" s="3860"/>
      <c r="F15" s="3860"/>
      <c r="G15" s="3860"/>
      <c r="H15" s="3861"/>
      <c r="I15" s="3862"/>
      <c r="J15" s="3863"/>
      <c r="K15" s="3863"/>
    </row>
    <row r="16" spans="1:11" s="2555" customFormat="1" ht="20.100000000000001" customHeight="1" x14ac:dyDescent="0.2">
      <c r="A16" s="3864" t="s">
        <v>2139</v>
      </c>
      <c r="B16" s="3865">
        <v>118</v>
      </c>
      <c r="C16" s="3866">
        <v>110</v>
      </c>
      <c r="D16" s="3866">
        <v>98</v>
      </c>
      <c r="E16" s="3866">
        <v>84</v>
      </c>
      <c r="F16" s="3866">
        <v>67</v>
      </c>
      <c r="G16" s="3866">
        <v>25</v>
      </c>
      <c r="H16" s="3867">
        <v>13</v>
      </c>
      <c r="I16" s="3868">
        <v>2</v>
      </c>
      <c r="J16" s="3869">
        <v>3</v>
      </c>
      <c r="K16" s="3869">
        <v>7</v>
      </c>
    </row>
    <row r="17" spans="1:11" s="2555" customFormat="1" ht="20.100000000000001" customHeight="1" x14ac:dyDescent="0.2">
      <c r="A17" s="3864" t="s">
        <v>2134</v>
      </c>
      <c r="B17" s="3865">
        <v>53</v>
      </c>
      <c r="C17" s="3866">
        <v>50</v>
      </c>
      <c r="D17" s="3866">
        <v>44</v>
      </c>
      <c r="E17" s="3866">
        <v>36</v>
      </c>
      <c r="F17" s="3866">
        <v>30</v>
      </c>
      <c r="G17" s="3866">
        <v>11</v>
      </c>
      <c r="H17" s="3867">
        <v>6</v>
      </c>
      <c r="I17" s="3868">
        <v>1</v>
      </c>
      <c r="J17" s="3869">
        <v>1</v>
      </c>
      <c r="K17" s="3869">
        <v>3</v>
      </c>
    </row>
    <row r="18" spans="1:11" s="2555" customFormat="1" ht="20.100000000000001" customHeight="1" x14ac:dyDescent="0.2">
      <c r="A18" s="3870" t="s">
        <v>2140</v>
      </c>
      <c r="B18" s="3871">
        <v>0</v>
      </c>
      <c r="C18" s="3872">
        <v>0</v>
      </c>
      <c r="D18" s="3872">
        <v>0</v>
      </c>
      <c r="E18" s="3872">
        <v>0</v>
      </c>
      <c r="F18" s="3855">
        <v>1</v>
      </c>
      <c r="G18" s="3872">
        <v>0</v>
      </c>
      <c r="H18" s="3873">
        <v>0</v>
      </c>
      <c r="I18" s="3874">
        <v>0</v>
      </c>
      <c r="J18" s="3875">
        <v>0</v>
      </c>
      <c r="K18" s="3875">
        <v>0</v>
      </c>
    </row>
    <row r="19" spans="1:11" s="3876" customFormat="1" ht="20.100000000000001" customHeight="1" x14ac:dyDescent="0.2">
      <c r="A19" s="3870" t="s">
        <v>2141</v>
      </c>
      <c r="B19" s="3854">
        <v>99</v>
      </c>
      <c r="C19" s="3855">
        <v>111</v>
      </c>
      <c r="D19" s="3855">
        <v>166</v>
      </c>
      <c r="E19" s="3855">
        <v>172</v>
      </c>
      <c r="F19" s="3855">
        <v>194</v>
      </c>
      <c r="G19" s="3855">
        <v>222</v>
      </c>
      <c r="H19" s="3856">
        <v>48</v>
      </c>
      <c r="I19" s="3857">
        <v>64</v>
      </c>
      <c r="J19" s="3858">
        <v>49</v>
      </c>
      <c r="K19" s="3858">
        <v>61</v>
      </c>
    </row>
    <row r="20" spans="1:11" s="2555" customFormat="1" ht="20.100000000000001" customHeight="1" x14ac:dyDescent="0.2">
      <c r="A20" s="3853" t="s">
        <v>2142</v>
      </c>
      <c r="B20" s="3854">
        <v>870</v>
      </c>
      <c r="C20" s="3855">
        <v>867</v>
      </c>
      <c r="D20" s="3855">
        <v>1014</v>
      </c>
      <c r="E20" s="3855">
        <v>1063</v>
      </c>
      <c r="F20" s="3855">
        <v>1141</v>
      </c>
      <c r="G20" s="3855">
        <v>1094</v>
      </c>
      <c r="H20" s="3856">
        <v>217</v>
      </c>
      <c r="I20" s="3857">
        <v>280</v>
      </c>
      <c r="J20" s="3858">
        <v>320</v>
      </c>
      <c r="K20" s="3858">
        <v>277</v>
      </c>
    </row>
    <row r="21" spans="1:11" s="2555" customFormat="1" ht="20.100000000000001" customHeight="1" x14ac:dyDescent="0.2">
      <c r="A21" s="3870" t="s">
        <v>2143</v>
      </c>
      <c r="B21" s="3854">
        <v>7786</v>
      </c>
      <c r="C21" s="3855">
        <v>5979</v>
      </c>
      <c r="D21" s="3855">
        <v>6425</v>
      </c>
      <c r="E21" s="3855">
        <v>7035</v>
      </c>
      <c r="F21" s="3855">
        <v>8491</v>
      </c>
      <c r="G21" s="3855">
        <v>7328</v>
      </c>
      <c r="H21" s="3856">
        <v>1936</v>
      </c>
      <c r="I21" s="3857">
        <v>819</v>
      </c>
      <c r="J21" s="3858">
        <v>2384</v>
      </c>
      <c r="K21" s="3858">
        <v>2189</v>
      </c>
    </row>
    <row r="22" spans="1:11" s="2555" customFormat="1" ht="20.100000000000001" customHeight="1" x14ac:dyDescent="0.2">
      <c r="A22" s="3853" t="s">
        <v>2144</v>
      </c>
      <c r="B22" s="3854">
        <v>151</v>
      </c>
      <c r="C22" s="3855">
        <v>202</v>
      </c>
      <c r="D22" s="3855">
        <v>119</v>
      </c>
      <c r="E22" s="3855">
        <v>124</v>
      </c>
      <c r="F22" s="3855">
        <v>171</v>
      </c>
      <c r="G22" s="3855">
        <v>368</v>
      </c>
      <c r="H22" s="3856">
        <v>25</v>
      </c>
      <c r="I22" s="3857">
        <v>35</v>
      </c>
      <c r="J22" s="3858">
        <v>121</v>
      </c>
      <c r="K22" s="3858">
        <v>187</v>
      </c>
    </row>
    <row r="23" spans="1:11" s="2555" customFormat="1" ht="20.100000000000001" customHeight="1" x14ac:dyDescent="0.2">
      <c r="A23" s="3853" t="s">
        <v>2145</v>
      </c>
      <c r="B23" s="3854">
        <v>29794</v>
      </c>
      <c r="C23" s="3855">
        <v>27492</v>
      </c>
      <c r="D23" s="3855">
        <v>23927</v>
      </c>
      <c r="E23" s="3855">
        <v>24132</v>
      </c>
      <c r="F23" s="3855">
        <v>22731</v>
      </c>
      <c r="G23" s="3855">
        <v>18777</v>
      </c>
      <c r="H23" s="3856">
        <v>4649</v>
      </c>
      <c r="I23" s="3857">
        <v>2387</v>
      </c>
      <c r="J23" s="3858">
        <v>6151</v>
      </c>
      <c r="K23" s="3858">
        <v>5590</v>
      </c>
    </row>
    <row r="24" spans="1:11" s="2555" customFormat="1" ht="20.100000000000001" customHeight="1" x14ac:dyDescent="0.2">
      <c r="A24" s="3877" t="s">
        <v>2137</v>
      </c>
      <c r="B24" s="3859"/>
      <c r="C24" s="3860"/>
      <c r="D24" s="3860"/>
      <c r="E24" s="3860"/>
      <c r="F24" s="3860"/>
      <c r="G24" s="3860"/>
      <c r="H24" s="3861"/>
      <c r="I24" s="3862"/>
      <c r="J24" s="3863"/>
      <c r="K24" s="3863"/>
    </row>
    <row r="25" spans="1:11" s="2555" customFormat="1" ht="20.100000000000001" customHeight="1" x14ac:dyDescent="0.2">
      <c r="A25" s="3878" t="s">
        <v>2146</v>
      </c>
      <c r="B25" s="3865">
        <v>25149</v>
      </c>
      <c r="C25" s="3866">
        <v>22976</v>
      </c>
      <c r="D25" s="3866">
        <v>20376</v>
      </c>
      <c r="E25" s="3866">
        <v>20441</v>
      </c>
      <c r="F25" s="3866">
        <v>18740</v>
      </c>
      <c r="G25" s="3866">
        <v>15024</v>
      </c>
      <c r="H25" s="3867">
        <v>3878</v>
      </c>
      <c r="I25" s="3868">
        <v>1797</v>
      </c>
      <c r="J25" s="3869">
        <v>5022</v>
      </c>
      <c r="K25" s="3869">
        <v>4327</v>
      </c>
    </row>
    <row r="26" spans="1:11" s="2555" customFormat="1" ht="26.1" customHeight="1" x14ac:dyDescent="0.2">
      <c r="A26" s="3879" t="s">
        <v>2147</v>
      </c>
      <c r="B26" s="3880">
        <v>2</v>
      </c>
      <c r="C26" s="3881">
        <v>5</v>
      </c>
      <c r="D26" s="3881">
        <v>1</v>
      </c>
      <c r="E26" s="3881">
        <v>4</v>
      </c>
      <c r="F26" s="3882">
        <v>0</v>
      </c>
      <c r="G26" s="3882">
        <v>0</v>
      </c>
      <c r="H26" s="3883">
        <v>0</v>
      </c>
      <c r="I26" s="3884">
        <v>0</v>
      </c>
      <c r="J26" s="3884">
        <v>0</v>
      </c>
      <c r="K26" s="3884">
        <v>0</v>
      </c>
    </row>
    <row r="27" spans="1:11" s="2555" customFormat="1" ht="19.149999999999999" customHeight="1" x14ac:dyDescent="0.2">
      <c r="C27" s="3885"/>
      <c r="D27" s="3885"/>
      <c r="E27" s="3885"/>
      <c r="F27" s="3885"/>
      <c r="G27" s="3885"/>
      <c r="H27" s="3842"/>
      <c r="I27" s="3842"/>
      <c r="J27" s="3842"/>
      <c r="K27" s="3842"/>
    </row>
  </sheetData>
  <mergeCells count="10">
    <mergeCell ref="A1:C1"/>
    <mergeCell ref="A3:K3"/>
    <mergeCell ref="A4:A5"/>
    <mergeCell ref="B4:B5"/>
    <mergeCell ref="C4:C5"/>
    <mergeCell ref="D4:D5"/>
    <mergeCell ref="E4:E5"/>
    <mergeCell ref="F4:F5"/>
    <mergeCell ref="G4:G5"/>
    <mergeCell ref="H4:K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120" zoomScaleNormal="120" workbookViewId="0"/>
  </sheetViews>
  <sheetFormatPr defaultColWidth="9.1640625" defaultRowHeight="14.25" customHeight="1" x14ac:dyDescent="0.25"/>
  <cols>
    <col min="1" max="1" width="1.33203125" style="3890" customWidth="1"/>
    <col min="2" max="2" width="4.1640625" style="3890" customWidth="1"/>
    <col min="3" max="3" width="7.6640625" style="3890" customWidth="1"/>
    <col min="4" max="4" width="27.6640625" style="3890" customWidth="1"/>
    <col min="5" max="14" width="12.1640625" style="3891" customWidth="1"/>
    <col min="15" max="16384" width="9.1640625" style="3891"/>
  </cols>
  <sheetData>
    <row r="1" spans="1:14" s="1032" customFormat="1" ht="15.75" x14ac:dyDescent="0.25">
      <c r="A1" s="5651" t="s">
        <v>801</v>
      </c>
      <c r="B1" s="5651"/>
      <c r="C1" s="5651"/>
      <c r="D1" s="5795"/>
    </row>
    <row r="2" spans="1:14" s="3888" customFormat="1" ht="14.25" customHeight="1" x14ac:dyDescent="0.25">
      <c r="A2" s="3886" t="s">
        <v>2149</v>
      </c>
      <c r="B2" s="3887"/>
      <c r="C2" s="3887"/>
      <c r="D2" s="3887"/>
      <c r="N2" s="3889" t="s">
        <v>2117</v>
      </c>
    </row>
    <row r="3" spans="1:14" ht="6.75" customHeight="1" thickBot="1" x14ac:dyDescent="0.3">
      <c r="M3" s="3892"/>
      <c r="N3" s="3889"/>
    </row>
    <row r="4" spans="1:14" ht="14.25" customHeight="1" thickBot="1" x14ac:dyDescent="0.25">
      <c r="A4" s="6586" t="s">
        <v>2150</v>
      </c>
      <c r="B4" s="6587"/>
      <c r="C4" s="6587"/>
      <c r="D4" s="6588"/>
      <c r="E4" s="6581">
        <v>2015</v>
      </c>
      <c r="F4" s="6581">
        <v>2016</v>
      </c>
      <c r="G4" s="6581">
        <v>2017</v>
      </c>
      <c r="H4" s="6581">
        <v>2018</v>
      </c>
      <c r="I4" s="6581">
        <v>2019</v>
      </c>
      <c r="J4" s="6581">
        <v>2020</v>
      </c>
      <c r="K4" s="6583" t="s">
        <v>4227</v>
      </c>
      <c r="L4" s="6584"/>
      <c r="M4" s="6584"/>
      <c r="N4" s="6585"/>
    </row>
    <row r="5" spans="1:14" ht="10.5" customHeight="1" thickBot="1" x14ac:dyDescent="0.25">
      <c r="A5" s="6589"/>
      <c r="B5" s="6590"/>
      <c r="C5" s="6590"/>
      <c r="D5" s="6591"/>
      <c r="E5" s="6582"/>
      <c r="F5" s="6582"/>
      <c r="G5" s="6582"/>
      <c r="H5" s="6582"/>
      <c r="I5" s="6582"/>
      <c r="J5" s="6582"/>
      <c r="K5" s="3893" t="s">
        <v>1026</v>
      </c>
      <c r="L5" s="3894" t="s">
        <v>818</v>
      </c>
      <c r="M5" s="3894" t="s">
        <v>819</v>
      </c>
      <c r="N5" s="3895" t="s">
        <v>820</v>
      </c>
    </row>
    <row r="6" spans="1:14" s="3902" customFormat="1" ht="11.1" customHeight="1" x14ac:dyDescent="0.2">
      <c r="A6" s="3896"/>
      <c r="B6" s="3897"/>
      <c r="C6" s="3898" t="s">
        <v>841</v>
      </c>
      <c r="D6" s="3899"/>
      <c r="E6" s="3900">
        <f>E7+E20+E31+E43+E48</f>
        <v>85890</v>
      </c>
      <c r="F6" s="3900">
        <v>78105</v>
      </c>
      <c r="G6" s="3900">
        <v>71662</v>
      </c>
      <c r="H6" s="3901">
        <v>67266</v>
      </c>
      <c r="I6" s="3901">
        <v>66351</v>
      </c>
      <c r="J6" s="3901">
        <v>60427</v>
      </c>
      <c r="K6" s="3901">
        <v>15464</v>
      </c>
      <c r="L6" s="3901">
        <v>9968</v>
      </c>
      <c r="M6" s="3901">
        <v>17450</v>
      </c>
      <c r="N6" s="3901">
        <v>17545</v>
      </c>
    </row>
    <row r="7" spans="1:14" s="3908" customFormat="1" ht="11.1" customHeight="1" x14ac:dyDescent="0.2">
      <c r="A7" s="3903"/>
      <c r="B7" s="3904"/>
      <c r="C7" s="3898" t="s">
        <v>2153</v>
      </c>
      <c r="D7" s="3905"/>
      <c r="E7" s="3906">
        <v>36196</v>
      </c>
      <c r="F7" s="3906">
        <v>37292</v>
      </c>
      <c r="G7" s="3906">
        <v>35310</v>
      </c>
      <c r="H7" s="3907">
        <v>30048</v>
      </c>
      <c r="I7" s="3907">
        <v>29698</v>
      </c>
      <c r="J7" s="3907">
        <v>27457</v>
      </c>
      <c r="K7" s="3907">
        <v>6931</v>
      </c>
      <c r="L7" s="3907">
        <v>4757</v>
      </c>
      <c r="M7" s="3907">
        <v>7772</v>
      </c>
      <c r="N7" s="3907">
        <v>7997</v>
      </c>
    </row>
    <row r="8" spans="1:14" s="3915" customFormat="1" ht="11.25" customHeight="1" x14ac:dyDescent="0.2">
      <c r="A8" s="3909"/>
      <c r="B8" s="3910"/>
      <c r="C8" s="3911"/>
      <c r="D8" s="3912" t="s">
        <v>868</v>
      </c>
      <c r="E8" s="3913">
        <v>201</v>
      </c>
      <c r="F8" s="3913">
        <v>57</v>
      </c>
      <c r="G8" s="3913">
        <v>74</v>
      </c>
      <c r="H8" s="3914">
        <v>67</v>
      </c>
      <c r="I8" s="3914">
        <v>75</v>
      </c>
      <c r="J8" s="3914">
        <v>132</v>
      </c>
      <c r="K8" s="3914">
        <v>30</v>
      </c>
      <c r="L8" s="3914">
        <v>21</v>
      </c>
      <c r="M8" s="3914">
        <v>26</v>
      </c>
      <c r="N8" s="3914">
        <v>55</v>
      </c>
    </row>
    <row r="9" spans="1:14" ht="11.1" customHeight="1" x14ac:dyDescent="0.2">
      <c r="A9" s="3909"/>
      <c r="B9" s="3910"/>
      <c r="C9" s="3916"/>
      <c r="D9" s="3912" t="s">
        <v>869</v>
      </c>
      <c r="E9" s="3913">
        <v>1670</v>
      </c>
      <c r="F9" s="3913">
        <v>1140</v>
      </c>
      <c r="G9" s="3913">
        <v>846</v>
      </c>
      <c r="H9" s="3914">
        <v>1020</v>
      </c>
      <c r="I9" s="3914">
        <v>997</v>
      </c>
      <c r="J9" s="3914">
        <v>1207</v>
      </c>
      <c r="K9" s="3914">
        <v>241</v>
      </c>
      <c r="L9" s="3914">
        <v>176</v>
      </c>
      <c r="M9" s="3914">
        <v>344</v>
      </c>
      <c r="N9" s="3914">
        <v>446</v>
      </c>
    </row>
    <row r="10" spans="1:14" ht="11.1" customHeight="1" x14ac:dyDescent="0.2">
      <c r="A10" s="3909"/>
      <c r="B10" s="3910"/>
      <c r="C10" s="3916"/>
      <c r="D10" s="3912" t="s">
        <v>870</v>
      </c>
      <c r="E10" s="3913">
        <v>156</v>
      </c>
      <c r="F10" s="3913">
        <v>239</v>
      </c>
      <c r="G10" s="3913">
        <v>246</v>
      </c>
      <c r="H10" s="3914">
        <v>231</v>
      </c>
      <c r="I10" s="3914">
        <v>262</v>
      </c>
      <c r="J10" s="3914">
        <v>223</v>
      </c>
      <c r="K10" s="3914">
        <v>79</v>
      </c>
      <c r="L10" s="3914">
        <v>12</v>
      </c>
      <c r="M10" s="3914">
        <v>58</v>
      </c>
      <c r="N10" s="3914">
        <v>74</v>
      </c>
    </row>
    <row r="11" spans="1:14" ht="11.1" customHeight="1" x14ac:dyDescent="0.2">
      <c r="A11" s="3909"/>
      <c r="B11" s="3910"/>
      <c r="C11" s="3916"/>
      <c r="D11" s="3912" t="s">
        <v>827</v>
      </c>
      <c r="E11" s="3913">
        <v>8087</v>
      </c>
      <c r="F11" s="3913">
        <v>8943</v>
      </c>
      <c r="G11" s="3913">
        <v>8421</v>
      </c>
      <c r="H11" s="3914">
        <v>6964</v>
      </c>
      <c r="I11" s="3914">
        <v>6271</v>
      </c>
      <c r="J11" s="3914">
        <v>4848</v>
      </c>
      <c r="K11" s="3914">
        <v>1157</v>
      </c>
      <c r="L11" s="3914">
        <v>995</v>
      </c>
      <c r="M11" s="3914">
        <v>1331</v>
      </c>
      <c r="N11" s="3914">
        <v>1365</v>
      </c>
    </row>
    <row r="12" spans="1:14" ht="11.1" customHeight="1" x14ac:dyDescent="0.2">
      <c r="A12" s="3909"/>
      <c r="B12" s="3910"/>
      <c r="C12" s="3916"/>
      <c r="D12" s="3912" t="s">
        <v>828</v>
      </c>
      <c r="E12" s="3913">
        <v>972</v>
      </c>
      <c r="F12" s="3913">
        <v>1291</v>
      </c>
      <c r="G12" s="3913">
        <v>1419</v>
      </c>
      <c r="H12" s="3914">
        <v>1537</v>
      </c>
      <c r="I12" s="3914">
        <v>1380</v>
      </c>
      <c r="J12" s="3914">
        <v>1148</v>
      </c>
      <c r="K12" s="3914">
        <v>261</v>
      </c>
      <c r="L12" s="3914">
        <v>182</v>
      </c>
      <c r="M12" s="3914">
        <v>328</v>
      </c>
      <c r="N12" s="3914">
        <v>377</v>
      </c>
    </row>
    <row r="13" spans="1:14" ht="11.1" customHeight="1" x14ac:dyDescent="0.2">
      <c r="A13" s="3909"/>
      <c r="B13" s="3910"/>
      <c r="C13" s="3916"/>
      <c r="D13" s="3912" t="s">
        <v>831</v>
      </c>
      <c r="E13" s="3913">
        <v>4756</v>
      </c>
      <c r="F13" s="3913">
        <v>5576</v>
      </c>
      <c r="G13" s="3913">
        <v>4880</v>
      </c>
      <c r="H13" s="3917">
        <v>3097</v>
      </c>
      <c r="I13" s="3914">
        <v>3644</v>
      </c>
      <c r="J13" s="3914">
        <v>3960</v>
      </c>
      <c r="K13" s="3914">
        <v>904</v>
      </c>
      <c r="L13" s="3914">
        <v>833</v>
      </c>
      <c r="M13" s="3914">
        <v>1076</v>
      </c>
      <c r="N13" s="3914">
        <v>1147</v>
      </c>
    </row>
    <row r="14" spans="1:14" ht="11.1" customHeight="1" x14ac:dyDescent="0.2">
      <c r="A14" s="3909"/>
      <c r="B14" s="3910"/>
      <c r="C14" s="3916"/>
      <c r="D14" s="3912" t="s">
        <v>880</v>
      </c>
      <c r="E14" s="3913">
        <v>2283</v>
      </c>
      <c r="F14" s="3913">
        <v>2522</v>
      </c>
      <c r="G14" s="3913">
        <v>2416</v>
      </c>
      <c r="H14" s="3914">
        <v>2830</v>
      </c>
      <c r="I14" s="3914">
        <v>2601</v>
      </c>
      <c r="J14" s="3914">
        <v>2685</v>
      </c>
      <c r="K14" s="3914">
        <v>963</v>
      </c>
      <c r="L14" s="3914">
        <v>303</v>
      </c>
      <c r="M14" s="3914">
        <v>674</v>
      </c>
      <c r="N14" s="3914">
        <v>745</v>
      </c>
    </row>
    <row r="15" spans="1:14" ht="11.1" customHeight="1" x14ac:dyDescent="0.2">
      <c r="A15" s="3909"/>
      <c r="B15" s="3910"/>
      <c r="C15" s="3916"/>
      <c r="D15" s="3912" t="s">
        <v>882</v>
      </c>
      <c r="E15" s="3913">
        <v>412</v>
      </c>
      <c r="F15" s="3913">
        <v>785</v>
      </c>
      <c r="G15" s="3913">
        <v>1044</v>
      </c>
      <c r="H15" s="3914">
        <v>375</v>
      </c>
      <c r="I15" s="3914">
        <v>606</v>
      </c>
      <c r="J15" s="3914">
        <v>306</v>
      </c>
      <c r="K15" s="3914">
        <v>108</v>
      </c>
      <c r="L15" s="3914">
        <v>24</v>
      </c>
      <c r="M15" s="3914">
        <v>121</v>
      </c>
      <c r="N15" s="3914">
        <v>53</v>
      </c>
    </row>
    <row r="16" spans="1:14" ht="11.1" customHeight="1" x14ac:dyDescent="0.2">
      <c r="A16" s="3909"/>
      <c r="B16" s="3910"/>
      <c r="C16" s="3916"/>
      <c r="D16" s="3912" t="s">
        <v>883</v>
      </c>
      <c r="E16" s="3913">
        <v>3830</v>
      </c>
      <c r="F16" s="3913">
        <v>3500</v>
      </c>
      <c r="G16" s="3913">
        <v>3874</v>
      </c>
      <c r="H16" s="3914">
        <v>3500</v>
      </c>
      <c r="I16" s="3914">
        <v>2937</v>
      </c>
      <c r="J16" s="3914">
        <v>3415</v>
      </c>
      <c r="K16" s="3914">
        <v>954</v>
      </c>
      <c r="L16" s="3914">
        <v>487</v>
      </c>
      <c r="M16" s="3914">
        <v>1001</v>
      </c>
      <c r="N16" s="3914">
        <v>973</v>
      </c>
    </row>
    <row r="17" spans="1:14" ht="11.1" customHeight="1" x14ac:dyDescent="0.2">
      <c r="A17" s="3909"/>
      <c r="B17" s="3910"/>
      <c r="C17" s="3916"/>
      <c r="D17" s="3912" t="s">
        <v>876</v>
      </c>
      <c r="E17" s="3913">
        <v>1010</v>
      </c>
      <c r="F17" s="3913">
        <v>1478</v>
      </c>
      <c r="G17" s="3913">
        <v>942</v>
      </c>
      <c r="H17" s="3914">
        <v>994</v>
      </c>
      <c r="I17" s="3914">
        <v>878</v>
      </c>
      <c r="J17" s="3914">
        <v>832</v>
      </c>
      <c r="K17" s="3914">
        <v>208</v>
      </c>
      <c r="L17" s="3914">
        <v>143</v>
      </c>
      <c r="M17" s="3914">
        <v>256</v>
      </c>
      <c r="N17" s="3914">
        <v>225</v>
      </c>
    </row>
    <row r="18" spans="1:14" ht="11.1" customHeight="1" x14ac:dyDescent="0.2">
      <c r="A18" s="3909"/>
      <c r="B18" s="3910"/>
      <c r="C18" s="3916"/>
      <c r="D18" s="3912" t="s">
        <v>839</v>
      </c>
      <c r="E18" s="3913">
        <v>10696</v>
      </c>
      <c r="F18" s="3913">
        <v>9382</v>
      </c>
      <c r="G18" s="3913">
        <v>8469</v>
      </c>
      <c r="H18" s="3914">
        <v>7546</v>
      </c>
      <c r="I18" s="3914">
        <v>7328</v>
      </c>
      <c r="J18" s="3914">
        <v>6085</v>
      </c>
      <c r="K18" s="3914">
        <v>1445</v>
      </c>
      <c r="L18" s="3914">
        <v>1063</v>
      </c>
      <c r="M18" s="3914">
        <v>1799</v>
      </c>
      <c r="N18" s="3914">
        <v>1778</v>
      </c>
    </row>
    <row r="19" spans="1:14" ht="11.1" customHeight="1" x14ac:dyDescent="0.2">
      <c r="A19" s="3909"/>
      <c r="B19" s="3910"/>
      <c r="C19" s="3916"/>
      <c r="D19" s="3912" t="s">
        <v>840</v>
      </c>
      <c r="E19" s="3913">
        <f>E7-SUM(E8:E18)</f>
        <v>2123</v>
      </c>
      <c r="F19" s="3913">
        <v>2379</v>
      </c>
      <c r="G19" s="3913">
        <v>2679</v>
      </c>
      <c r="H19" s="3918">
        <v>1887</v>
      </c>
      <c r="I19" s="3918">
        <v>2719</v>
      </c>
      <c r="J19" s="3918">
        <v>2616</v>
      </c>
      <c r="K19" s="3918">
        <v>581</v>
      </c>
      <c r="L19" s="3918">
        <v>518</v>
      </c>
      <c r="M19" s="3918">
        <v>758</v>
      </c>
      <c r="N19" s="3918">
        <v>759</v>
      </c>
    </row>
    <row r="20" spans="1:14" s="3902" customFormat="1" ht="11.1" customHeight="1" x14ac:dyDescent="0.2">
      <c r="A20" s="3896"/>
      <c r="B20" s="3904"/>
      <c r="C20" s="3898" t="s">
        <v>2154</v>
      </c>
      <c r="D20" s="3899"/>
      <c r="E20" s="3919">
        <v>20845</v>
      </c>
      <c r="F20" s="3919">
        <v>13001</v>
      </c>
      <c r="G20" s="3919">
        <v>9185</v>
      </c>
      <c r="H20" s="3907">
        <v>10005</v>
      </c>
      <c r="I20" s="3907">
        <v>10593</v>
      </c>
      <c r="J20" s="3907">
        <v>9073</v>
      </c>
      <c r="K20" s="3907">
        <v>2875</v>
      </c>
      <c r="L20" s="3907">
        <v>1373</v>
      </c>
      <c r="M20" s="3907">
        <v>2415</v>
      </c>
      <c r="N20" s="3907">
        <v>2410</v>
      </c>
    </row>
    <row r="21" spans="1:14" s="3902" customFormat="1" ht="11.1" customHeight="1" x14ac:dyDescent="0.2">
      <c r="A21" s="3896"/>
      <c r="B21" s="3904"/>
      <c r="C21" s="3898"/>
      <c r="D21" s="3912" t="s">
        <v>2155</v>
      </c>
      <c r="E21" s="3913">
        <v>671</v>
      </c>
      <c r="F21" s="3913">
        <v>1615</v>
      </c>
      <c r="G21" s="3913">
        <v>946</v>
      </c>
      <c r="H21" s="3914">
        <v>1165</v>
      </c>
      <c r="I21" s="3914">
        <v>1137</v>
      </c>
      <c r="J21" s="3914">
        <v>934</v>
      </c>
      <c r="K21" s="3914">
        <v>251</v>
      </c>
      <c r="L21" s="3914">
        <v>204</v>
      </c>
      <c r="M21" s="3914">
        <v>245</v>
      </c>
      <c r="N21" s="3914">
        <v>234</v>
      </c>
    </row>
    <row r="22" spans="1:14" ht="18" customHeight="1" x14ac:dyDescent="0.2">
      <c r="A22" s="3909"/>
      <c r="B22" s="3910"/>
      <c r="C22" s="3916"/>
      <c r="D22" s="3920" t="s">
        <v>4230</v>
      </c>
      <c r="E22" s="3913">
        <v>316</v>
      </c>
      <c r="F22" s="3913">
        <v>487</v>
      </c>
      <c r="G22" s="3913">
        <v>260</v>
      </c>
      <c r="H22" s="3914">
        <v>241</v>
      </c>
      <c r="I22" s="3914">
        <v>187</v>
      </c>
      <c r="J22" s="3914">
        <v>128</v>
      </c>
      <c r="K22" s="3914">
        <v>19</v>
      </c>
      <c r="L22" s="3914">
        <v>28</v>
      </c>
      <c r="M22" s="3914">
        <v>25</v>
      </c>
      <c r="N22" s="3914">
        <v>56</v>
      </c>
    </row>
    <row r="23" spans="1:14" ht="11.1" customHeight="1" x14ac:dyDescent="0.2">
      <c r="A23" s="3909"/>
      <c r="B23" s="3910"/>
      <c r="C23" s="3916"/>
      <c r="D23" s="3912" t="s">
        <v>830</v>
      </c>
      <c r="E23" s="3913">
        <v>745</v>
      </c>
      <c r="F23" s="3913">
        <v>566</v>
      </c>
      <c r="G23" s="3913">
        <v>512</v>
      </c>
      <c r="H23" s="3914">
        <v>894</v>
      </c>
      <c r="I23" s="3914">
        <v>848</v>
      </c>
      <c r="J23" s="3914">
        <v>1269</v>
      </c>
      <c r="K23" s="3914">
        <v>269</v>
      </c>
      <c r="L23" s="3914">
        <v>195</v>
      </c>
      <c r="M23" s="3914">
        <v>355</v>
      </c>
      <c r="N23" s="3914">
        <v>450</v>
      </c>
    </row>
    <row r="24" spans="1:14" ht="11.1" customHeight="1" x14ac:dyDescent="0.2">
      <c r="A24" s="3909"/>
      <c r="B24" s="3910"/>
      <c r="C24" s="3916"/>
      <c r="D24" s="3912" t="s">
        <v>872</v>
      </c>
      <c r="E24" s="3921">
        <v>971</v>
      </c>
      <c r="F24" s="3921">
        <v>1025</v>
      </c>
      <c r="G24" s="3921">
        <v>869</v>
      </c>
      <c r="H24" s="3914">
        <v>757</v>
      </c>
      <c r="I24" s="3914">
        <v>1203</v>
      </c>
      <c r="J24" s="3914">
        <v>795</v>
      </c>
      <c r="K24" s="3914">
        <v>442</v>
      </c>
      <c r="L24" s="3914">
        <v>110</v>
      </c>
      <c r="M24" s="3914">
        <v>138</v>
      </c>
      <c r="N24" s="3914">
        <v>105</v>
      </c>
    </row>
    <row r="25" spans="1:14" ht="11.1" customHeight="1" x14ac:dyDescent="0.2">
      <c r="A25" s="3909"/>
      <c r="B25" s="3910"/>
      <c r="C25" s="3916"/>
      <c r="D25" s="3912" t="s">
        <v>833</v>
      </c>
      <c r="E25" s="3921">
        <v>147</v>
      </c>
      <c r="F25" s="3921">
        <v>167</v>
      </c>
      <c r="G25" s="3921">
        <v>77</v>
      </c>
      <c r="H25" s="3914">
        <v>73</v>
      </c>
      <c r="I25" s="3914">
        <v>95</v>
      </c>
      <c r="J25" s="3914">
        <v>92</v>
      </c>
      <c r="K25" s="3914">
        <v>16</v>
      </c>
      <c r="L25" s="3914">
        <v>17</v>
      </c>
      <c r="M25" s="3914">
        <v>22</v>
      </c>
      <c r="N25" s="3914">
        <v>37</v>
      </c>
    </row>
    <row r="26" spans="1:14" ht="11.1" customHeight="1" x14ac:dyDescent="0.2">
      <c r="A26" s="3909"/>
      <c r="B26" s="3910"/>
      <c r="C26" s="3916"/>
      <c r="D26" s="3912" t="s">
        <v>2156</v>
      </c>
      <c r="E26" s="3921">
        <v>30</v>
      </c>
      <c r="F26" s="3921">
        <v>29</v>
      </c>
      <c r="G26" s="3921">
        <v>37</v>
      </c>
      <c r="H26" s="3914">
        <v>33</v>
      </c>
      <c r="I26" s="3914">
        <v>9</v>
      </c>
      <c r="J26" s="3914">
        <v>4</v>
      </c>
      <c r="K26" s="3914">
        <v>1</v>
      </c>
      <c r="L26" s="3922">
        <v>0</v>
      </c>
      <c r="M26" s="3914">
        <v>1</v>
      </c>
      <c r="N26" s="3914">
        <v>2</v>
      </c>
    </row>
    <row r="27" spans="1:14" ht="11.1" customHeight="1" x14ac:dyDescent="0.2">
      <c r="A27" s="3909"/>
      <c r="B27" s="3910"/>
      <c r="C27" s="3916"/>
      <c r="D27" s="3912" t="s">
        <v>836</v>
      </c>
      <c r="E27" s="3913">
        <v>1171</v>
      </c>
      <c r="F27" s="3913">
        <v>1149</v>
      </c>
      <c r="G27" s="3913">
        <v>1015</v>
      </c>
      <c r="H27" s="3914">
        <v>904</v>
      </c>
      <c r="I27" s="3914">
        <v>1206</v>
      </c>
      <c r="J27" s="3914">
        <v>866</v>
      </c>
      <c r="K27" s="3914">
        <v>254</v>
      </c>
      <c r="L27" s="3914">
        <v>251</v>
      </c>
      <c r="M27" s="3914">
        <v>235</v>
      </c>
      <c r="N27" s="3914">
        <v>126</v>
      </c>
    </row>
    <row r="28" spans="1:14" ht="11.1" customHeight="1" x14ac:dyDescent="0.2">
      <c r="A28" s="3909"/>
      <c r="B28" s="3910"/>
      <c r="C28" s="3916"/>
      <c r="D28" s="3912" t="s">
        <v>903</v>
      </c>
      <c r="E28" s="3913">
        <v>436</v>
      </c>
      <c r="F28" s="3913">
        <v>636</v>
      </c>
      <c r="G28" s="3913">
        <v>530</v>
      </c>
      <c r="H28" s="3914">
        <v>735</v>
      </c>
      <c r="I28" s="3914">
        <v>652</v>
      </c>
      <c r="J28" s="3914">
        <v>697</v>
      </c>
      <c r="K28" s="3914">
        <v>144</v>
      </c>
      <c r="L28" s="3914">
        <v>159</v>
      </c>
      <c r="M28" s="3914">
        <v>256</v>
      </c>
      <c r="N28" s="3914">
        <v>138</v>
      </c>
    </row>
    <row r="29" spans="1:14" ht="11.1" customHeight="1" x14ac:dyDescent="0.2">
      <c r="A29" s="3909"/>
      <c r="B29" s="3910"/>
      <c r="C29" s="3916"/>
      <c r="D29" s="3912" t="s">
        <v>838</v>
      </c>
      <c r="E29" s="3913">
        <v>10745</v>
      </c>
      <c r="F29" s="3913">
        <v>2250</v>
      </c>
      <c r="G29" s="3913">
        <v>1071</v>
      </c>
      <c r="H29" s="3914">
        <v>519</v>
      </c>
      <c r="I29" s="3914">
        <v>200</v>
      </c>
      <c r="J29" s="3914">
        <v>230</v>
      </c>
      <c r="K29" s="3914">
        <v>56</v>
      </c>
      <c r="L29" s="3914">
        <v>74</v>
      </c>
      <c r="M29" s="3914">
        <v>54</v>
      </c>
      <c r="N29" s="3914">
        <v>46</v>
      </c>
    </row>
    <row r="30" spans="1:14" ht="11.1" customHeight="1" x14ac:dyDescent="0.2">
      <c r="A30" s="3909"/>
      <c r="B30" s="3910"/>
      <c r="C30" s="3916"/>
      <c r="D30" s="3912" t="s">
        <v>840</v>
      </c>
      <c r="E30" s="3913">
        <f>E20-SUM(E21:E29)</f>
        <v>5613</v>
      </c>
      <c r="F30" s="3913">
        <v>5077</v>
      </c>
      <c r="G30" s="3913">
        <v>3868</v>
      </c>
      <c r="H30" s="3918">
        <v>4684</v>
      </c>
      <c r="I30" s="3918">
        <v>5056</v>
      </c>
      <c r="J30" s="3918">
        <v>4058</v>
      </c>
      <c r="K30" s="3918">
        <v>1423</v>
      </c>
      <c r="L30" s="3918">
        <v>335</v>
      </c>
      <c r="M30" s="3918">
        <v>1084</v>
      </c>
      <c r="N30" s="3918">
        <v>1216</v>
      </c>
    </row>
    <row r="31" spans="1:14" s="3923" customFormat="1" ht="10.5" customHeight="1" x14ac:dyDescent="0.2">
      <c r="A31" s="3903"/>
      <c r="B31" s="3904"/>
      <c r="C31" s="3898" t="s">
        <v>2157</v>
      </c>
      <c r="D31" s="3905"/>
      <c r="E31" s="3919">
        <v>18154</v>
      </c>
      <c r="F31" s="3919">
        <v>17715</v>
      </c>
      <c r="G31" s="3919">
        <v>18126</v>
      </c>
      <c r="H31" s="3907">
        <v>18256</v>
      </c>
      <c r="I31" s="3907">
        <v>17908</v>
      </c>
      <c r="J31" s="3907">
        <v>17204</v>
      </c>
      <c r="K31" s="3907">
        <v>3911</v>
      </c>
      <c r="L31" s="3907">
        <v>2655</v>
      </c>
      <c r="M31" s="3907">
        <v>5038</v>
      </c>
      <c r="N31" s="3907">
        <v>5600</v>
      </c>
    </row>
    <row r="32" spans="1:14" ht="11.1" customHeight="1" x14ac:dyDescent="0.2">
      <c r="A32" s="3909"/>
      <c r="B32" s="3910"/>
      <c r="C32" s="3911"/>
      <c r="D32" s="3912" t="s">
        <v>2158</v>
      </c>
      <c r="E32" s="3913">
        <v>186</v>
      </c>
      <c r="F32" s="3913">
        <v>145</v>
      </c>
      <c r="G32" s="3913">
        <v>133</v>
      </c>
      <c r="H32" s="3914">
        <v>151</v>
      </c>
      <c r="I32" s="3914">
        <v>179</v>
      </c>
      <c r="J32" s="3914">
        <v>193</v>
      </c>
      <c r="K32" s="3914">
        <v>17</v>
      </c>
      <c r="L32" s="3914">
        <v>48</v>
      </c>
      <c r="M32" s="3914">
        <v>76</v>
      </c>
      <c r="N32" s="3914">
        <v>52</v>
      </c>
    </row>
    <row r="33" spans="1:14" ht="11.1" customHeight="1" x14ac:dyDescent="0.2">
      <c r="A33" s="3909"/>
      <c r="B33" s="3910"/>
      <c r="C33" s="3911"/>
      <c r="D33" s="3912" t="s">
        <v>891</v>
      </c>
      <c r="E33" s="3913">
        <v>22</v>
      </c>
      <c r="F33" s="3913">
        <v>34</v>
      </c>
      <c r="G33" s="3913">
        <v>30</v>
      </c>
      <c r="H33" s="3914">
        <v>30</v>
      </c>
      <c r="I33" s="3914">
        <v>20</v>
      </c>
      <c r="J33" s="3914">
        <v>16</v>
      </c>
      <c r="K33" s="3914">
        <v>8</v>
      </c>
      <c r="L33" s="3914">
        <v>1</v>
      </c>
      <c r="M33" s="3914">
        <v>2</v>
      </c>
      <c r="N33" s="3914">
        <v>5</v>
      </c>
    </row>
    <row r="34" spans="1:14" ht="11.1" customHeight="1" x14ac:dyDescent="0.2">
      <c r="A34" s="3909"/>
      <c r="B34" s="3910"/>
      <c r="C34" s="3911"/>
      <c r="D34" s="3912" t="s">
        <v>275</v>
      </c>
      <c r="E34" s="3913">
        <v>677</v>
      </c>
      <c r="F34" s="3913">
        <v>1161</v>
      </c>
      <c r="G34" s="3913">
        <v>1817</v>
      </c>
      <c r="H34" s="3914">
        <v>1944</v>
      </c>
      <c r="I34" s="3914">
        <v>1961</v>
      </c>
      <c r="J34" s="3914">
        <v>1914</v>
      </c>
      <c r="K34" s="3914">
        <v>531</v>
      </c>
      <c r="L34" s="3914">
        <v>302</v>
      </c>
      <c r="M34" s="3914">
        <v>337</v>
      </c>
      <c r="N34" s="3914">
        <v>744</v>
      </c>
    </row>
    <row r="35" spans="1:14" ht="11.1" customHeight="1" x14ac:dyDescent="0.2">
      <c r="A35" s="3909"/>
      <c r="B35" s="3910"/>
      <c r="C35" s="3916"/>
      <c r="D35" s="3912" t="s">
        <v>2159</v>
      </c>
      <c r="E35" s="3913">
        <v>5616</v>
      </c>
      <c r="F35" s="3913">
        <v>5700</v>
      </c>
      <c r="G35" s="3913">
        <v>4738</v>
      </c>
      <c r="H35" s="3914">
        <v>4143</v>
      </c>
      <c r="I35" s="3914">
        <v>4684</v>
      </c>
      <c r="J35" s="3914">
        <v>4148</v>
      </c>
      <c r="K35" s="3914">
        <v>1098</v>
      </c>
      <c r="L35" s="3914">
        <v>856</v>
      </c>
      <c r="M35" s="3914">
        <v>1006</v>
      </c>
      <c r="N35" s="3914">
        <v>1188</v>
      </c>
    </row>
    <row r="36" spans="1:14" ht="11.1" customHeight="1" x14ac:dyDescent="0.2">
      <c r="A36" s="3909"/>
      <c r="B36" s="3910"/>
      <c r="C36" s="3916"/>
      <c r="D36" s="3912" t="s">
        <v>893</v>
      </c>
      <c r="E36" s="3913">
        <v>309</v>
      </c>
      <c r="F36" s="3913">
        <v>14</v>
      </c>
      <c r="G36" s="3913">
        <v>823</v>
      </c>
      <c r="H36" s="3914">
        <v>319</v>
      </c>
      <c r="I36" s="3914">
        <v>366</v>
      </c>
      <c r="J36" s="3914">
        <v>302</v>
      </c>
      <c r="K36" s="3914">
        <v>57</v>
      </c>
      <c r="L36" s="3914">
        <v>70</v>
      </c>
      <c r="M36" s="3914">
        <v>100</v>
      </c>
      <c r="N36" s="3914">
        <v>75</v>
      </c>
    </row>
    <row r="37" spans="1:14" ht="11.1" customHeight="1" x14ac:dyDescent="0.2">
      <c r="A37" s="3909"/>
      <c r="B37" s="3910"/>
      <c r="C37" s="3916"/>
      <c r="D37" s="3912" t="s">
        <v>895</v>
      </c>
      <c r="E37" s="3913">
        <v>40</v>
      </c>
      <c r="F37" s="3913">
        <v>79</v>
      </c>
      <c r="G37" s="3913">
        <v>118</v>
      </c>
      <c r="H37" s="3914">
        <v>120</v>
      </c>
      <c r="I37" s="3914">
        <v>144</v>
      </c>
      <c r="J37" s="3914">
        <v>119</v>
      </c>
      <c r="K37" s="3914">
        <v>20</v>
      </c>
      <c r="L37" s="3914">
        <v>28</v>
      </c>
      <c r="M37" s="3914">
        <v>17</v>
      </c>
      <c r="N37" s="3914">
        <v>54</v>
      </c>
    </row>
    <row r="38" spans="1:14" ht="11.1" customHeight="1" x14ac:dyDescent="0.2">
      <c r="A38" s="3909"/>
      <c r="B38" s="3910"/>
      <c r="C38" s="3916"/>
      <c r="D38" s="3912" t="s">
        <v>2160</v>
      </c>
      <c r="E38" s="3913">
        <v>1803</v>
      </c>
      <c r="F38" s="3913">
        <v>1817</v>
      </c>
      <c r="G38" s="3913">
        <v>2151</v>
      </c>
      <c r="H38" s="3914">
        <v>2104</v>
      </c>
      <c r="I38" s="3914">
        <v>1715</v>
      </c>
      <c r="J38" s="3914">
        <v>1679</v>
      </c>
      <c r="K38" s="3914">
        <v>261</v>
      </c>
      <c r="L38" s="3914">
        <v>297</v>
      </c>
      <c r="M38" s="3914">
        <v>406</v>
      </c>
      <c r="N38" s="3914">
        <v>715</v>
      </c>
    </row>
    <row r="39" spans="1:14" ht="11.1" customHeight="1" x14ac:dyDescent="0.2">
      <c r="A39" s="3909"/>
      <c r="B39" s="3910"/>
      <c r="C39" s="3916"/>
      <c r="D39" s="3912" t="s">
        <v>278</v>
      </c>
      <c r="E39" s="3913">
        <v>951</v>
      </c>
      <c r="F39" s="3913">
        <v>987</v>
      </c>
      <c r="G39" s="3913">
        <v>999</v>
      </c>
      <c r="H39" s="3914">
        <v>985</v>
      </c>
      <c r="I39" s="3914">
        <v>982</v>
      </c>
      <c r="J39" s="3914">
        <v>927</v>
      </c>
      <c r="K39" s="3914">
        <v>182</v>
      </c>
      <c r="L39" s="3914">
        <v>186</v>
      </c>
      <c r="M39" s="3914">
        <v>345</v>
      </c>
      <c r="N39" s="3914">
        <v>214</v>
      </c>
    </row>
    <row r="40" spans="1:14" ht="11.1" customHeight="1" x14ac:dyDescent="0.2">
      <c r="A40" s="3909"/>
      <c r="B40" s="3910"/>
      <c r="C40" s="3916"/>
      <c r="D40" s="3912" t="s">
        <v>2161</v>
      </c>
      <c r="E40" s="3913">
        <v>7496</v>
      </c>
      <c r="F40" s="3913">
        <v>6353</v>
      </c>
      <c r="G40" s="3913">
        <v>6453</v>
      </c>
      <c r="H40" s="3914">
        <v>7386</v>
      </c>
      <c r="I40" s="3914">
        <v>6948</v>
      </c>
      <c r="J40" s="3914">
        <v>7188</v>
      </c>
      <c r="K40" s="3914">
        <v>1495</v>
      </c>
      <c r="L40" s="3914">
        <v>746</v>
      </c>
      <c r="M40" s="3914">
        <v>2572</v>
      </c>
      <c r="N40" s="3914">
        <v>2375</v>
      </c>
    </row>
    <row r="41" spans="1:14" ht="11.1" customHeight="1" x14ac:dyDescent="0.2">
      <c r="A41" s="3909"/>
      <c r="B41" s="3910"/>
      <c r="C41" s="3916"/>
      <c r="D41" s="3912" t="s">
        <v>878</v>
      </c>
      <c r="E41" s="3913">
        <v>133</v>
      </c>
      <c r="F41" s="3913">
        <v>29</v>
      </c>
      <c r="G41" s="3913">
        <v>58</v>
      </c>
      <c r="H41" s="3914">
        <v>53</v>
      </c>
      <c r="I41" s="3914">
        <v>26</v>
      </c>
      <c r="J41" s="3918">
        <v>13</v>
      </c>
      <c r="K41" s="3918">
        <v>11</v>
      </c>
      <c r="L41" s="3924">
        <v>2</v>
      </c>
      <c r="M41" s="3922">
        <v>0</v>
      </c>
      <c r="N41" s="3922">
        <v>0</v>
      </c>
    </row>
    <row r="42" spans="1:14" ht="11.1" customHeight="1" x14ac:dyDescent="0.2">
      <c r="A42" s="3925"/>
      <c r="B42" s="3926"/>
      <c r="C42" s="3916"/>
      <c r="D42" s="3912" t="s">
        <v>840</v>
      </c>
      <c r="E42" s="3913">
        <f>E31-SUM(E32:E41)</f>
        <v>921</v>
      </c>
      <c r="F42" s="3913">
        <v>1396</v>
      </c>
      <c r="G42" s="3913">
        <v>806</v>
      </c>
      <c r="H42" s="3918">
        <v>1021</v>
      </c>
      <c r="I42" s="3918">
        <v>883</v>
      </c>
      <c r="J42" s="3918">
        <v>705</v>
      </c>
      <c r="K42" s="3918">
        <v>231</v>
      </c>
      <c r="L42" s="3918">
        <v>119</v>
      </c>
      <c r="M42" s="3918">
        <v>177</v>
      </c>
      <c r="N42" s="3918">
        <v>178</v>
      </c>
    </row>
    <row r="43" spans="1:14" s="3923" customFormat="1" ht="10.5" customHeight="1" x14ac:dyDescent="0.2">
      <c r="A43" s="3903"/>
      <c r="B43" s="3927"/>
      <c r="C43" s="3898" t="s">
        <v>2162</v>
      </c>
      <c r="D43" s="3905"/>
      <c r="E43" s="3919">
        <v>9972</v>
      </c>
      <c r="F43" s="3919">
        <v>9466</v>
      </c>
      <c r="G43" s="3919">
        <v>8536</v>
      </c>
      <c r="H43" s="3907">
        <v>8511</v>
      </c>
      <c r="I43" s="3907">
        <v>7542</v>
      </c>
      <c r="J43" s="3907">
        <v>6272</v>
      </c>
      <c r="K43" s="3907">
        <v>1649</v>
      </c>
      <c r="L43" s="3907">
        <v>1103</v>
      </c>
      <c r="M43" s="3907">
        <v>2077</v>
      </c>
      <c r="N43" s="3907">
        <v>1443</v>
      </c>
    </row>
    <row r="44" spans="1:14" ht="11.1" customHeight="1" x14ac:dyDescent="0.2">
      <c r="A44" s="3909"/>
      <c r="B44" s="3910"/>
      <c r="C44" s="3916"/>
      <c r="D44" s="3912" t="s">
        <v>281</v>
      </c>
      <c r="E44" s="3913">
        <v>352</v>
      </c>
      <c r="F44" s="3913">
        <v>325</v>
      </c>
      <c r="G44" s="3913">
        <v>293</v>
      </c>
      <c r="H44" s="3914">
        <v>280</v>
      </c>
      <c r="I44" s="3914">
        <v>266</v>
      </c>
      <c r="J44" s="3914">
        <v>210</v>
      </c>
      <c r="K44" s="3914">
        <v>58</v>
      </c>
      <c r="L44" s="3914">
        <v>36</v>
      </c>
      <c r="M44" s="3914">
        <v>76</v>
      </c>
      <c r="N44" s="3914">
        <v>40</v>
      </c>
    </row>
    <row r="45" spans="1:14" ht="11.1" customHeight="1" x14ac:dyDescent="0.2">
      <c r="A45" s="3909"/>
      <c r="B45" s="3910"/>
      <c r="C45" s="3916"/>
      <c r="D45" s="3912" t="s">
        <v>2163</v>
      </c>
      <c r="E45" s="3913">
        <v>9092</v>
      </c>
      <c r="F45" s="3913">
        <v>8739</v>
      </c>
      <c r="G45" s="3913">
        <v>8035</v>
      </c>
      <c r="H45" s="3914">
        <v>8015</v>
      </c>
      <c r="I45" s="3914">
        <v>7106</v>
      </c>
      <c r="J45" s="3914">
        <v>5827</v>
      </c>
      <c r="K45" s="3914">
        <v>1563</v>
      </c>
      <c r="L45" s="3914">
        <v>1044</v>
      </c>
      <c r="M45" s="3914">
        <v>1925</v>
      </c>
      <c r="N45" s="3914">
        <v>1295</v>
      </c>
    </row>
    <row r="46" spans="1:14" ht="11.1" customHeight="1" x14ac:dyDescent="0.2">
      <c r="A46" s="3909"/>
      <c r="B46" s="3910"/>
      <c r="C46" s="3916"/>
      <c r="D46" s="3912" t="s">
        <v>2164</v>
      </c>
      <c r="E46" s="3913">
        <v>146</v>
      </c>
      <c r="F46" s="3913">
        <v>1</v>
      </c>
      <c r="G46" s="3913">
        <v>66</v>
      </c>
      <c r="H46" s="3914">
        <v>80</v>
      </c>
      <c r="I46" s="3914">
        <v>67</v>
      </c>
      <c r="J46" s="3914">
        <v>62</v>
      </c>
      <c r="K46" s="3914">
        <v>10</v>
      </c>
      <c r="L46" s="3914">
        <v>1</v>
      </c>
      <c r="M46" s="3914">
        <v>30</v>
      </c>
      <c r="N46" s="3914">
        <v>21</v>
      </c>
    </row>
    <row r="47" spans="1:14" ht="11.1" customHeight="1" x14ac:dyDescent="0.2">
      <c r="A47" s="3909"/>
      <c r="B47" s="3910"/>
      <c r="C47" s="3916"/>
      <c r="D47" s="3912" t="s">
        <v>840</v>
      </c>
      <c r="E47" s="3913">
        <f>E43-SUM(E44:E46)</f>
        <v>382</v>
      </c>
      <c r="F47" s="3913">
        <v>401</v>
      </c>
      <c r="G47" s="3913">
        <v>142</v>
      </c>
      <c r="H47" s="3918">
        <v>136</v>
      </c>
      <c r="I47" s="3918">
        <v>103</v>
      </c>
      <c r="J47" s="3914">
        <v>173</v>
      </c>
      <c r="K47" s="3914">
        <v>18</v>
      </c>
      <c r="L47" s="3914">
        <v>22</v>
      </c>
      <c r="M47" s="3914">
        <v>46</v>
      </c>
      <c r="N47" s="3914">
        <v>87</v>
      </c>
    </row>
    <row r="48" spans="1:14" s="3923" customFormat="1" ht="11.1" customHeight="1" x14ac:dyDescent="0.2">
      <c r="A48" s="3903"/>
      <c r="B48" s="3904"/>
      <c r="C48" s="3898" t="s">
        <v>2165</v>
      </c>
      <c r="D48" s="3905"/>
      <c r="E48" s="3928">
        <v>723</v>
      </c>
      <c r="F48" s="3928">
        <v>631</v>
      </c>
      <c r="G48" s="3928">
        <v>505</v>
      </c>
      <c r="H48" s="3907">
        <v>446</v>
      </c>
      <c r="I48" s="3907">
        <v>610</v>
      </c>
      <c r="J48" s="1609">
        <v>420</v>
      </c>
      <c r="K48" s="1609">
        <v>98</v>
      </c>
      <c r="L48" s="1609">
        <v>80</v>
      </c>
      <c r="M48" s="1609">
        <v>147</v>
      </c>
      <c r="N48" s="3929">
        <v>95</v>
      </c>
    </row>
    <row r="49" spans="1:14" ht="11.1" customHeight="1" x14ac:dyDescent="0.2">
      <c r="A49" s="3909"/>
      <c r="B49" s="3910"/>
      <c r="C49" s="3916"/>
      <c r="D49" s="3912" t="s">
        <v>291</v>
      </c>
      <c r="E49" s="3913">
        <v>525</v>
      </c>
      <c r="F49" s="3913">
        <v>585</v>
      </c>
      <c r="G49" s="3913">
        <v>400</v>
      </c>
      <c r="H49" s="3914">
        <v>338</v>
      </c>
      <c r="I49" s="3914">
        <v>501</v>
      </c>
      <c r="J49" s="1608">
        <v>328</v>
      </c>
      <c r="K49" s="1608">
        <v>55</v>
      </c>
      <c r="L49" s="1608">
        <v>77</v>
      </c>
      <c r="M49" s="1608">
        <v>112</v>
      </c>
      <c r="N49" s="3930">
        <v>84</v>
      </c>
    </row>
    <row r="50" spans="1:14" ht="11.1" customHeight="1" x14ac:dyDescent="0.2">
      <c r="A50" s="3909"/>
      <c r="B50" s="3910"/>
      <c r="C50" s="3916"/>
      <c r="D50" s="3912" t="s">
        <v>292</v>
      </c>
      <c r="E50" s="3913">
        <v>44</v>
      </c>
      <c r="F50" s="3913">
        <v>2</v>
      </c>
      <c r="G50" s="3913">
        <v>100</v>
      </c>
      <c r="H50" s="3914">
        <v>103</v>
      </c>
      <c r="I50" s="3914">
        <v>105</v>
      </c>
      <c r="J50" s="1608">
        <v>88</v>
      </c>
      <c r="K50" s="1608">
        <v>42</v>
      </c>
      <c r="L50" s="1608">
        <v>2</v>
      </c>
      <c r="M50" s="1608">
        <v>35</v>
      </c>
      <c r="N50" s="3930">
        <v>9</v>
      </c>
    </row>
    <row r="51" spans="1:14" ht="11.25" customHeight="1" thickBot="1" x14ac:dyDescent="0.25">
      <c r="A51" s="3931"/>
      <c r="B51" s="3932"/>
      <c r="C51" s="3933"/>
      <c r="D51" s="3934" t="s">
        <v>840</v>
      </c>
      <c r="E51" s="3913">
        <f>E48-E49-E50</f>
        <v>154</v>
      </c>
      <c r="F51" s="3913">
        <v>44</v>
      </c>
      <c r="G51" s="3913">
        <v>5</v>
      </c>
      <c r="H51" s="3935">
        <v>5</v>
      </c>
      <c r="I51" s="3935">
        <v>4</v>
      </c>
      <c r="J51" s="3935">
        <v>4</v>
      </c>
      <c r="K51" s="3935">
        <v>1</v>
      </c>
      <c r="L51" s="3936">
        <v>1</v>
      </c>
      <c r="M51" s="3937">
        <v>0</v>
      </c>
      <c r="N51" s="3935">
        <v>2</v>
      </c>
    </row>
    <row r="52" spans="1:14" ht="3" customHeight="1" x14ac:dyDescent="0.2">
      <c r="A52" s="3891"/>
      <c r="B52" s="3891"/>
      <c r="C52" s="3891"/>
      <c r="D52" s="3891"/>
      <c r="E52" s="3938"/>
      <c r="F52" s="3938"/>
      <c r="G52" s="3938"/>
      <c r="H52" s="3938"/>
      <c r="I52" s="3939"/>
      <c r="J52" s="3939"/>
      <c r="K52" s="3939"/>
      <c r="L52" s="3939"/>
      <c r="M52" s="3939"/>
      <c r="N52" s="3939"/>
    </row>
    <row r="53" spans="1:14" ht="13.5" customHeight="1" x14ac:dyDescent="0.2">
      <c r="A53" s="3940" t="s">
        <v>856</v>
      </c>
      <c r="B53" s="3916" t="s">
        <v>2166</v>
      </c>
      <c r="C53" s="3916"/>
      <c r="D53" s="3916"/>
      <c r="E53" s="3941"/>
      <c r="F53" s="3941"/>
      <c r="G53" s="3916" t="s">
        <v>4231</v>
      </c>
      <c r="H53" s="3916"/>
      <c r="I53" s="3916"/>
      <c r="J53" s="3916"/>
      <c r="K53" s="3916"/>
      <c r="L53" s="3916" t="s">
        <v>2088</v>
      </c>
      <c r="M53" s="3916"/>
      <c r="N53" s="3916"/>
    </row>
    <row r="54" spans="1:14" ht="14.25" customHeight="1" x14ac:dyDescent="0.25">
      <c r="B54" s="3916"/>
      <c r="C54" s="3941"/>
      <c r="D54" s="3916"/>
      <c r="E54" s="3916"/>
      <c r="F54" s="3916"/>
      <c r="G54" s="3916"/>
      <c r="H54" s="3916"/>
      <c r="I54" s="3916"/>
      <c r="J54" s="3916"/>
      <c r="K54" s="3916"/>
      <c r="L54" s="3916"/>
      <c r="M54" s="3916"/>
      <c r="N54" s="3916"/>
    </row>
    <row r="55" spans="1:14" ht="14.25" customHeight="1" x14ac:dyDescent="0.2">
      <c r="A55" s="3916"/>
      <c r="B55" s="3916"/>
      <c r="C55" s="3916"/>
      <c r="D55" s="3916"/>
      <c r="E55" s="3916"/>
      <c r="F55" s="3916"/>
      <c r="G55" s="3916"/>
      <c r="H55" s="3916"/>
      <c r="I55" s="3916"/>
      <c r="J55" s="3916"/>
      <c r="K55" s="3916"/>
      <c r="L55" s="3916"/>
      <c r="M55" s="3916"/>
      <c r="N55" s="3942"/>
    </row>
  </sheetData>
  <mergeCells count="8">
    <mergeCell ref="J4:J5"/>
    <mergeCell ref="K4:N4"/>
    <mergeCell ref="A4:D5"/>
    <mergeCell ref="E4:E5"/>
    <mergeCell ref="F4:F5"/>
    <mergeCell ref="G4:G5"/>
    <mergeCell ref="H4:H5"/>
    <mergeCell ref="I4:I5"/>
  </mergeCells>
  <hyperlinks>
    <hyperlink ref="A1" location="CONTENT!A1" display="Back to table of contents"/>
  </hyperlinks>
  <pageMargins left="0.5" right="0.5" top="0.5" bottom="0.5" header="0.3" footer="0.3"/>
  <pageSetup paperSize="9" scale="90" orientation="landscape" horizontalDpi="4294967294" verticalDpi="4294967294"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showGridLines="0" zoomScaleNormal="100" workbookViewId="0">
      <pane xSplit="2" ySplit="6" topLeftCell="C7" activePane="bottomRight" state="frozen"/>
      <selection sqref="A1:C1"/>
      <selection pane="topRight" sqref="A1:C1"/>
      <selection pane="bottomLeft" sqref="A1:C1"/>
      <selection pane="bottomRight" activeCell="C7" sqref="C7"/>
    </sheetView>
  </sheetViews>
  <sheetFormatPr defaultColWidth="9.1640625" defaultRowHeight="15" x14ac:dyDescent="0.25"/>
  <cols>
    <col min="1" max="1" width="2.5" style="2544" customWidth="1"/>
    <col min="2" max="2" width="45.6640625" style="2544" customWidth="1"/>
    <col min="3" max="4" width="15.83203125" style="2544" customWidth="1"/>
    <col min="5" max="11" width="15.83203125" style="2543" customWidth="1"/>
    <col min="12" max="251" width="9.1640625" style="2544"/>
    <col min="252" max="252" width="2.5" style="2544" customWidth="1"/>
    <col min="253" max="253" width="45.6640625" style="2544" customWidth="1"/>
    <col min="254" max="262" width="9.33203125" style="2544" customWidth="1"/>
    <col min="263" max="263" width="4.6640625" style="2544" customWidth="1"/>
    <col min="264" max="264" width="9.83203125" style="2544" bestFit="1" customWidth="1"/>
    <col min="265" max="507" width="9.1640625" style="2544"/>
    <col min="508" max="508" width="2.5" style="2544" customWidth="1"/>
    <col min="509" max="509" width="45.6640625" style="2544" customWidth="1"/>
    <col min="510" max="518" width="9.33203125" style="2544" customWidth="1"/>
    <col min="519" max="519" width="4.6640625" style="2544" customWidth="1"/>
    <col min="520" max="520" width="9.83203125" style="2544" bestFit="1" customWidth="1"/>
    <col min="521" max="763" width="9.1640625" style="2544"/>
    <col min="764" max="764" width="2.5" style="2544" customWidth="1"/>
    <col min="765" max="765" width="45.6640625" style="2544" customWidth="1"/>
    <col min="766" max="774" width="9.33203125" style="2544" customWidth="1"/>
    <col min="775" max="775" width="4.6640625" style="2544" customWidth="1"/>
    <col min="776" max="776" width="9.83203125" style="2544" bestFit="1" customWidth="1"/>
    <col min="777" max="1019" width="9.1640625" style="2544"/>
    <col min="1020" max="1020" width="2.5" style="2544" customWidth="1"/>
    <col min="1021" max="1021" width="45.6640625" style="2544" customWidth="1"/>
    <col min="1022" max="1030" width="9.33203125" style="2544" customWidth="1"/>
    <col min="1031" max="1031" width="4.6640625" style="2544" customWidth="1"/>
    <col min="1032" max="1032" width="9.83203125" style="2544" bestFit="1" customWidth="1"/>
    <col min="1033" max="1275" width="9.1640625" style="2544"/>
    <col min="1276" max="1276" width="2.5" style="2544" customWidth="1"/>
    <col min="1277" max="1277" width="45.6640625" style="2544" customWidth="1"/>
    <col min="1278" max="1286" width="9.33203125" style="2544" customWidth="1"/>
    <col min="1287" max="1287" width="4.6640625" style="2544" customWidth="1"/>
    <col min="1288" max="1288" width="9.83203125" style="2544" bestFit="1" customWidth="1"/>
    <col min="1289" max="1531" width="9.1640625" style="2544"/>
    <col min="1532" max="1532" width="2.5" style="2544" customWidth="1"/>
    <col min="1533" max="1533" width="45.6640625" style="2544" customWidth="1"/>
    <col min="1534" max="1542" width="9.33203125" style="2544" customWidth="1"/>
    <col min="1543" max="1543" width="4.6640625" style="2544" customWidth="1"/>
    <col min="1544" max="1544" width="9.83203125" style="2544" bestFit="1" customWidth="1"/>
    <col min="1545" max="1787" width="9.1640625" style="2544"/>
    <col min="1788" max="1788" width="2.5" style="2544" customWidth="1"/>
    <col min="1789" max="1789" width="45.6640625" style="2544" customWidth="1"/>
    <col min="1790" max="1798" width="9.33203125" style="2544" customWidth="1"/>
    <col min="1799" max="1799" width="4.6640625" style="2544" customWidth="1"/>
    <col min="1800" max="1800" width="9.83203125" style="2544" bestFit="1" customWidth="1"/>
    <col min="1801" max="2043" width="9.1640625" style="2544"/>
    <col min="2044" max="2044" width="2.5" style="2544" customWidth="1"/>
    <col min="2045" max="2045" width="45.6640625" style="2544" customWidth="1"/>
    <col min="2046" max="2054" width="9.33203125" style="2544" customWidth="1"/>
    <col min="2055" max="2055" width="4.6640625" style="2544" customWidth="1"/>
    <col min="2056" max="2056" width="9.83203125" style="2544" bestFit="1" customWidth="1"/>
    <col min="2057" max="2299" width="9.1640625" style="2544"/>
    <col min="2300" max="2300" width="2.5" style="2544" customWidth="1"/>
    <col min="2301" max="2301" width="45.6640625" style="2544" customWidth="1"/>
    <col min="2302" max="2310" width="9.33203125" style="2544" customWidth="1"/>
    <col min="2311" max="2311" width="4.6640625" style="2544" customWidth="1"/>
    <col min="2312" max="2312" width="9.83203125" style="2544" bestFit="1" customWidth="1"/>
    <col min="2313" max="2555" width="9.1640625" style="2544"/>
    <col min="2556" max="2556" width="2.5" style="2544" customWidth="1"/>
    <col min="2557" max="2557" width="45.6640625" style="2544" customWidth="1"/>
    <col min="2558" max="2566" width="9.33203125" style="2544" customWidth="1"/>
    <col min="2567" max="2567" width="4.6640625" style="2544" customWidth="1"/>
    <col min="2568" max="2568" width="9.83203125" style="2544" bestFit="1" customWidth="1"/>
    <col min="2569" max="2811" width="9.1640625" style="2544"/>
    <col min="2812" max="2812" width="2.5" style="2544" customWidth="1"/>
    <col min="2813" max="2813" width="45.6640625" style="2544" customWidth="1"/>
    <col min="2814" max="2822" width="9.33203125" style="2544" customWidth="1"/>
    <col min="2823" max="2823" width="4.6640625" style="2544" customWidth="1"/>
    <col min="2824" max="2824" width="9.83203125" style="2544" bestFit="1" customWidth="1"/>
    <col min="2825" max="3067" width="9.1640625" style="2544"/>
    <col min="3068" max="3068" width="2.5" style="2544" customWidth="1"/>
    <col min="3069" max="3069" width="45.6640625" style="2544" customWidth="1"/>
    <col min="3070" max="3078" width="9.33203125" style="2544" customWidth="1"/>
    <col min="3079" max="3079" width="4.6640625" style="2544" customWidth="1"/>
    <col min="3080" max="3080" width="9.83203125" style="2544" bestFit="1" customWidth="1"/>
    <col min="3081" max="3323" width="9.1640625" style="2544"/>
    <col min="3324" max="3324" width="2.5" style="2544" customWidth="1"/>
    <col min="3325" max="3325" width="45.6640625" style="2544" customWidth="1"/>
    <col min="3326" max="3334" width="9.33203125" style="2544" customWidth="1"/>
    <col min="3335" max="3335" width="4.6640625" style="2544" customWidth="1"/>
    <col min="3336" max="3336" width="9.83203125" style="2544" bestFit="1" customWidth="1"/>
    <col min="3337" max="3579" width="9.1640625" style="2544"/>
    <col min="3580" max="3580" width="2.5" style="2544" customWidth="1"/>
    <col min="3581" max="3581" width="45.6640625" style="2544" customWidth="1"/>
    <col min="3582" max="3590" width="9.33203125" style="2544" customWidth="1"/>
    <col min="3591" max="3591" width="4.6640625" style="2544" customWidth="1"/>
    <col min="3592" max="3592" width="9.83203125" style="2544" bestFit="1" customWidth="1"/>
    <col min="3593" max="3835" width="9.1640625" style="2544"/>
    <col min="3836" max="3836" width="2.5" style="2544" customWidth="1"/>
    <col min="3837" max="3837" width="45.6640625" style="2544" customWidth="1"/>
    <col min="3838" max="3846" width="9.33203125" style="2544" customWidth="1"/>
    <col min="3847" max="3847" width="4.6640625" style="2544" customWidth="1"/>
    <col min="3848" max="3848" width="9.83203125" style="2544" bestFit="1" customWidth="1"/>
    <col min="3849" max="4091" width="9.1640625" style="2544"/>
    <col min="4092" max="4092" width="2.5" style="2544" customWidth="1"/>
    <col min="4093" max="4093" width="45.6640625" style="2544" customWidth="1"/>
    <col min="4094" max="4102" width="9.33203125" style="2544" customWidth="1"/>
    <col min="4103" max="4103" width="4.6640625" style="2544" customWidth="1"/>
    <col min="4104" max="4104" width="9.83203125" style="2544" bestFit="1" customWidth="1"/>
    <col min="4105" max="4347" width="9.1640625" style="2544"/>
    <col min="4348" max="4348" width="2.5" style="2544" customWidth="1"/>
    <col min="4349" max="4349" width="45.6640625" style="2544" customWidth="1"/>
    <col min="4350" max="4358" width="9.33203125" style="2544" customWidth="1"/>
    <col min="4359" max="4359" width="4.6640625" style="2544" customWidth="1"/>
    <col min="4360" max="4360" width="9.83203125" style="2544" bestFit="1" customWidth="1"/>
    <col min="4361" max="4603" width="9.1640625" style="2544"/>
    <col min="4604" max="4604" width="2.5" style="2544" customWidth="1"/>
    <col min="4605" max="4605" width="45.6640625" style="2544" customWidth="1"/>
    <col min="4606" max="4614" width="9.33203125" style="2544" customWidth="1"/>
    <col min="4615" max="4615" width="4.6640625" style="2544" customWidth="1"/>
    <col min="4616" max="4616" width="9.83203125" style="2544" bestFit="1" customWidth="1"/>
    <col min="4617" max="4859" width="9.1640625" style="2544"/>
    <col min="4860" max="4860" width="2.5" style="2544" customWidth="1"/>
    <col min="4861" max="4861" width="45.6640625" style="2544" customWidth="1"/>
    <col min="4862" max="4870" width="9.33203125" style="2544" customWidth="1"/>
    <col min="4871" max="4871" width="4.6640625" style="2544" customWidth="1"/>
    <col min="4872" max="4872" width="9.83203125" style="2544" bestFit="1" customWidth="1"/>
    <col min="4873" max="5115" width="9.1640625" style="2544"/>
    <col min="5116" max="5116" width="2.5" style="2544" customWidth="1"/>
    <col min="5117" max="5117" width="45.6640625" style="2544" customWidth="1"/>
    <col min="5118" max="5126" width="9.33203125" style="2544" customWidth="1"/>
    <col min="5127" max="5127" width="4.6640625" style="2544" customWidth="1"/>
    <col min="5128" max="5128" width="9.83203125" style="2544" bestFit="1" customWidth="1"/>
    <col min="5129" max="5371" width="9.1640625" style="2544"/>
    <col min="5372" max="5372" width="2.5" style="2544" customWidth="1"/>
    <col min="5373" max="5373" width="45.6640625" style="2544" customWidth="1"/>
    <col min="5374" max="5382" width="9.33203125" style="2544" customWidth="1"/>
    <col min="5383" max="5383" width="4.6640625" style="2544" customWidth="1"/>
    <col min="5384" max="5384" width="9.83203125" style="2544" bestFit="1" customWidth="1"/>
    <col min="5385" max="5627" width="9.1640625" style="2544"/>
    <col min="5628" max="5628" width="2.5" style="2544" customWidth="1"/>
    <col min="5629" max="5629" width="45.6640625" style="2544" customWidth="1"/>
    <col min="5630" max="5638" width="9.33203125" style="2544" customWidth="1"/>
    <col min="5639" max="5639" width="4.6640625" style="2544" customWidth="1"/>
    <col min="5640" max="5640" width="9.83203125" style="2544" bestFit="1" customWidth="1"/>
    <col min="5641" max="5883" width="9.1640625" style="2544"/>
    <col min="5884" max="5884" width="2.5" style="2544" customWidth="1"/>
    <col min="5885" max="5885" width="45.6640625" style="2544" customWidth="1"/>
    <col min="5886" max="5894" width="9.33203125" style="2544" customWidth="1"/>
    <col min="5895" max="5895" width="4.6640625" style="2544" customWidth="1"/>
    <col min="5896" max="5896" width="9.83203125" style="2544" bestFit="1" customWidth="1"/>
    <col min="5897" max="6139" width="9.1640625" style="2544"/>
    <col min="6140" max="6140" width="2.5" style="2544" customWidth="1"/>
    <col min="6141" max="6141" width="45.6640625" style="2544" customWidth="1"/>
    <col min="6142" max="6150" width="9.33203125" style="2544" customWidth="1"/>
    <col min="6151" max="6151" width="4.6640625" style="2544" customWidth="1"/>
    <col min="6152" max="6152" width="9.83203125" style="2544" bestFit="1" customWidth="1"/>
    <col min="6153" max="6395" width="9.1640625" style="2544"/>
    <col min="6396" max="6396" width="2.5" style="2544" customWidth="1"/>
    <col min="6397" max="6397" width="45.6640625" style="2544" customWidth="1"/>
    <col min="6398" max="6406" width="9.33203125" style="2544" customWidth="1"/>
    <col min="6407" max="6407" width="4.6640625" style="2544" customWidth="1"/>
    <col min="6408" max="6408" width="9.83203125" style="2544" bestFit="1" customWidth="1"/>
    <col min="6409" max="6651" width="9.1640625" style="2544"/>
    <col min="6652" max="6652" width="2.5" style="2544" customWidth="1"/>
    <col min="6653" max="6653" width="45.6640625" style="2544" customWidth="1"/>
    <col min="6654" max="6662" width="9.33203125" style="2544" customWidth="1"/>
    <col min="6663" max="6663" width="4.6640625" style="2544" customWidth="1"/>
    <col min="6664" max="6664" width="9.83203125" style="2544" bestFit="1" customWidth="1"/>
    <col min="6665" max="6907" width="9.1640625" style="2544"/>
    <col min="6908" max="6908" width="2.5" style="2544" customWidth="1"/>
    <col min="6909" max="6909" width="45.6640625" style="2544" customWidth="1"/>
    <col min="6910" max="6918" width="9.33203125" style="2544" customWidth="1"/>
    <col min="6919" max="6919" width="4.6640625" style="2544" customWidth="1"/>
    <col min="6920" max="6920" width="9.83203125" style="2544" bestFit="1" customWidth="1"/>
    <col min="6921" max="7163" width="9.1640625" style="2544"/>
    <col min="7164" max="7164" width="2.5" style="2544" customWidth="1"/>
    <col min="7165" max="7165" width="45.6640625" style="2544" customWidth="1"/>
    <col min="7166" max="7174" width="9.33203125" style="2544" customWidth="1"/>
    <col min="7175" max="7175" width="4.6640625" style="2544" customWidth="1"/>
    <col min="7176" max="7176" width="9.83203125" style="2544" bestFit="1" customWidth="1"/>
    <col min="7177" max="7419" width="9.1640625" style="2544"/>
    <col min="7420" max="7420" width="2.5" style="2544" customWidth="1"/>
    <col min="7421" max="7421" width="45.6640625" style="2544" customWidth="1"/>
    <col min="7422" max="7430" width="9.33203125" style="2544" customWidth="1"/>
    <col min="7431" max="7431" width="4.6640625" style="2544" customWidth="1"/>
    <col min="7432" max="7432" width="9.83203125" style="2544" bestFit="1" customWidth="1"/>
    <col min="7433" max="7675" width="9.1640625" style="2544"/>
    <col min="7676" max="7676" width="2.5" style="2544" customWidth="1"/>
    <col min="7677" max="7677" width="45.6640625" style="2544" customWidth="1"/>
    <col min="7678" max="7686" width="9.33203125" style="2544" customWidth="1"/>
    <col min="7687" max="7687" width="4.6640625" style="2544" customWidth="1"/>
    <col min="7688" max="7688" width="9.83203125" style="2544" bestFit="1" customWidth="1"/>
    <col min="7689" max="7931" width="9.1640625" style="2544"/>
    <col min="7932" max="7932" width="2.5" style="2544" customWidth="1"/>
    <col min="7933" max="7933" width="45.6640625" style="2544" customWidth="1"/>
    <col min="7934" max="7942" width="9.33203125" style="2544" customWidth="1"/>
    <col min="7943" max="7943" width="4.6640625" style="2544" customWidth="1"/>
    <col min="7944" max="7944" width="9.83203125" style="2544" bestFit="1" customWidth="1"/>
    <col min="7945" max="8187" width="9.1640625" style="2544"/>
    <col min="8188" max="8188" width="2.5" style="2544" customWidth="1"/>
    <col min="8189" max="8189" width="45.6640625" style="2544" customWidth="1"/>
    <col min="8190" max="8198" width="9.33203125" style="2544" customWidth="1"/>
    <col min="8199" max="8199" width="4.6640625" style="2544" customWidth="1"/>
    <col min="8200" max="8200" width="9.83203125" style="2544" bestFit="1" customWidth="1"/>
    <col min="8201" max="8443" width="9.1640625" style="2544"/>
    <col min="8444" max="8444" width="2.5" style="2544" customWidth="1"/>
    <col min="8445" max="8445" width="45.6640625" style="2544" customWidth="1"/>
    <col min="8446" max="8454" width="9.33203125" style="2544" customWidth="1"/>
    <col min="8455" max="8455" width="4.6640625" style="2544" customWidth="1"/>
    <col min="8456" max="8456" width="9.83203125" style="2544" bestFit="1" customWidth="1"/>
    <col min="8457" max="8699" width="9.1640625" style="2544"/>
    <col min="8700" max="8700" width="2.5" style="2544" customWidth="1"/>
    <col min="8701" max="8701" width="45.6640625" style="2544" customWidth="1"/>
    <col min="8702" max="8710" width="9.33203125" style="2544" customWidth="1"/>
    <col min="8711" max="8711" width="4.6640625" style="2544" customWidth="1"/>
    <col min="8712" max="8712" width="9.83203125" style="2544" bestFit="1" customWidth="1"/>
    <col min="8713" max="8955" width="9.1640625" style="2544"/>
    <col min="8956" max="8956" width="2.5" style="2544" customWidth="1"/>
    <col min="8957" max="8957" width="45.6640625" style="2544" customWidth="1"/>
    <col min="8958" max="8966" width="9.33203125" style="2544" customWidth="1"/>
    <col min="8967" max="8967" width="4.6640625" style="2544" customWidth="1"/>
    <col min="8968" max="8968" width="9.83203125" style="2544" bestFit="1" customWidth="1"/>
    <col min="8969" max="9211" width="9.1640625" style="2544"/>
    <col min="9212" max="9212" width="2.5" style="2544" customWidth="1"/>
    <col min="9213" max="9213" width="45.6640625" style="2544" customWidth="1"/>
    <col min="9214" max="9222" width="9.33203125" style="2544" customWidth="1"/>
    <col min="9223" max="9223" width="4.6640625" style="2544" customWidth="1"/>
    <col min="9224" max="9224" width="9.83203125" style="2544" bestFit="1" customWidth="1"/>
    <col min="9225" max="9467" width="9.1640625" style="2544"/>
    <col min="9468" max="9468" width="2.5" style="2544" customWidth="1"/>
    <col min="9469" max="9469" width="45.6640625" style="2544" customWidth="1"/>
    <col min="9470" max="9478" width="9.33203125" style="2544" customWidth="1"/>
    <col min="9479" max="9479" width="4.6640625" style="2544" customWidth="1"/>
    <col min="9480" max="9480" width="9.83203125" style="2544" bestFit="1" customWidth="1"/>
    <col min="9481" max="9723" width="9.1640625" style="2544"/>
    <col min="9724" max="9724" width="2.5" style="2544" customWidth="1"/>
    <col min="9725" max="9725" width="45.6640625" style="2544" customWidth="1"/>
    <col min="9726" max="9734" width="9.33203125" style="2544" customWidth="1"/>
    <col min="9735" max="9735" width="4.6640625" style="2544" customWidth="1"/>
    <col min="9736" max="9736" width="9.83203125" style="2544" bestFit="1" customWidth="1"/>
    <col min="9737" max="9979" width="9.1640625" style="2544"/>
    <col min="9980" max="9980" width="2.5" style="2544" customWidth="1"/>
    <col min="9981" max="9981" width="45.6640625" style="2544" customWidth="1"/>
    <col min="9982" max="9990" width="9.33203125" style="2544" customWidth="1"/>
    <col min="9991" max="9991" width="4.6640625" style="2544" customWidth="1"/>
    <col min="9992" max="9992" width="9.83203125" style="2544" bestFit="1" customWidth="1"/>
    <col min="9993" max="10235" width="9.1640625" style="2544"/>
    <col min="10236" max="10236" width="2.5" style="2544" customWidth="1"/>
    <col min="10237" max="10237" width="45.6640625" style="2544" customWidth="1"/>
    <col min="10238" max="10246" width="9.33203125" style="2544" customWidth="1"/>
    <col min="10247" max="10247" width="4.6640625" style="2544" customWidth="1"/>
    <col min="10248" max="10248" width="9.83203125" style="2544" bestFit="1" customWidth="1"/>
    <col min="10249" max="10491" width="9.1640625" style="2544"/>
    <col min="10492" max="10492" width="2.5" style="2544" customWidth="1"/>
    <col min="10493" max="10493" width="45.6640625" style="2544" customWidth="1"/>
    <col min="10494" max="10502" width="9.33203125" style="2544" customWidth="1"/>
    <col min="10503" max="10503" width="4.6640625" style="2544" customWidth="1"/>
    <col min="10504" max="10504" width="9.83203125" style="2544" bestFit="1" customWidth="1"/>
    <col min="10505" max="10747" width="9.1640625" style="2544"/>
    <col min="10748" max="10748" width="2.5" style="2544" customWidth="1"/>
    <col min="10749" max="10749" width="45.6640625" style="2544" customWidth="1"/>
    <col min="10750" max="10758" width="9.33203125" style="2544" customWidth="1"/>
    <col min="10759" max="10759" width="4.6640625" style="2544" customWidth="1"/>
    <col min="10760" max="10760" width="9.83203125" style="2544" bestFit="1" customWidth="1"/>
    <col min="10761" max="11003" width="9.1640625" style="2544"/>
    <col min="11004" max="11004" width="2.5" style="2544" customWidth="1"/>
    <col min="11005" max="11005" width="45.6640625" style="2544" customWidth="1"/>
    <col min="11006" max="11014" width="9.33203125" style="2544" customWidth="1"/>
    <col min="11015" max="11015" width="4.6640625" style="2544" customWidth="1"/>
    <col min="11016" max="11016" width="9.83203125" style="2544" bestFit="1" customWidth="1"/>
    <col min="11017" max="11259" width="9.1640625" style="2544"/>
    <col min="11260" max="11260" width="2.5" style="2544" customWidth="1"/>
    <col min="11261" max="11261" width="45.6640625" style="2544" customWidth="1"/>
    <col min="11262" max="11270" width="9.33203125" style="2544" customWidth="1"/>
    <col min="11271" max="11271" width="4.6640625" style="2544" customWidth="1"/>
    <col min="11272" max="11272" width="9.83203125" style="2544" bestFit="1" customWidth="1"/>
    <col min="11273" max="11515" width="9.1640625" style="2544"/>
    <col min="11516" max="11516" width="2.5" style="2544" customWidth="1"/>
    <col min="11517" max="11517" width="45.6640625" style="2544" customWidth="1"/>
    <col min="11518" max="11526" width="9.33203125" style="2544" customWidth="1"/>
    <col min="11527" max="11527" width="4.6640625" style="2544" customWidth="1"/>
    <col min="11528" max="11528" width="9.83203125" style="2544" bestFit="1" customWidth="1"/>
    <col min="11529" max="11771" width="9.1640625" style="2544"/>
    <col min="11772" max="11772" width="2.5" style="2544" customWidth="1"/>
    <col min="11773" max="11773" width="45.6640625" style="2544" customWidth="1"/>
    <col min="11774" max="11782" width="9.33203125" style="2544" customWidth="1"/>
    <col min="11783" max="11783" width="4.6640625" style="2544" customWidth="1"/>
    <col min="11784" max="11784" width="9.83203125" style="2544" bestFit="1" customWidth="1"/>
    <col min="11785" max="12027" width="9.1640625" style="2544"/>
    <col min="12028" max="12028" width="2.5" style="2544" customWidth="1"/>
    <col min="12029" max="12029" width="45.6640625" style="2544" customWidth="1"/>
    <col min="12030" max="12038" width="9.33203125" style="2544" customWidth="1"/>
    <col min="12039" max="12039" width="4.6640625" style="2544" customWidth="1"/>
    <col min="12040" max="12040" width="9.83203125" style="2544" bestFit="1" customWidth="1"/>
    <col min="12041" max="12283" width="9.1640625" style="2544"/>
    <col min="12284" max="12284" width="2.5" style="2544" customWidth="1"/>
    <col min="12285" max="12285" width="45.6640625" style="2544" customWidth="1"/>
    <col min="12286" max="12294" width="9.33203125" style="2544" customWidth="1"/>
    <col min="12295" max="12295" width="4.6640625" style="2544" customWidth="1"/>
    <col min="12296" max="12296" width="9.83203125" style="2544" bestFit="1" customWidth="1"/>
    <col min="12297" max="12539" width="9.1640625" style="2544"/>
    <col min="12540" max="12540" width="2.5" style="2544" customWidth="1"/>
    <col min="12541" max="12541" width="45.6640625" style="2544" customWidth="1"/>
    <col min="12542" max="12550" width="9.33203125" style="2544" customWidth="1"/>
    <col min="12551" max="12551" width="4.6640625" style="2544" customWidth="1"/>
    <col min="12552" max="12552" width="9.83203125" style="2544" bestFit="1" customWidth="1"/>
    <col min="12553" max="12795" width="9.1640625" style="2544"/>
    <col min="12796" max="12796" width="2.5" style="2544" customWidth="1"/>
    <col min="12797" max="12797" width="45.6640625" style="2544" customWidth="1"/>
    <col min="12798" max="12806" width="9.33203125" style="2544" customWidth="1"/>
    <col min="12807" max="12807" width="4.6640625" style="2544" customWidth="1"/>
    <col min="12808" max="12808" width="9.83203125" style="2544" bestFit="1" customWidth="1"/>
    <col min="12809" max="13051" width="9.1640625" style="2544"/>
    <col min="13052" max="13052" width="2.5" style="2544" customWidth="1"/>
    <col min="13053" max="13053" width="45.6640625" style="2544" customWidth="1"/>
    <col min="13054" max="13062" width="9.33203125" style="2544" customWidth="1"/>
    <col min="13063" max="13063" width="4.6640625" style="2544" customWidth="1"/>
    <col min="13064" max="13064" width="9.83203125" style="2544" bestFit="1" customWidth="1"/>
    <col min="13065" max="13307" width="9.1640625" style="2544"/>
    <col min="13308" max="13308" width="2.5" style="2544" customWidth="1"/>
    <col min="13309" max="13309" width="45.6640625" style="2544" customWidth="1"/>
    <col min="13310" max="13318" width="9.33203125" style="2544" customWidth="1"/>
    <col min="13319" max="13319" width="4.6640625" style="2544" customWidth="1"/>
    <col min="13320" max="13320" width="9.83203125" style="2544" bestFit="1" customWidth="1"/>
    <col min="13321" max="13563" width="9.1640625" style="2544"/>
    <col min="13564" max="13564" width="2.5" style="2544" customWidth="1"/>
    <col min="13565" max="13565" width="45.6640625" style="2544" customWidth="1"/>
    <col min="13566" max="13574" width="9.33203125" style="2544" customWidth="1"/>
    <col min="13575" max="13575" width="4.6640625" style="2544" customWidth="1"/>
    <col min="13576" max="13576" width="9.83203125" style="2544" bestFit="1" customWidth="1"/>
    <col min="13577" max="13819" width="9.1640625" style="2544"/>
    <col min="13820" max="13820" width="2.5" style="2544" customWidth="1"/>
    <col min="13821" max="13821" width="45.6640625" style="2544" customWidth="1"/>
    <col min="13822" max="13830" width="9.33203125" style="2544" customWidth="1"/>
    <col min="13831" max="13831" width="4.6640625" style="2544" customWidth="1"/>
    <col min="13832" max="13832" width="9.83203125" style="2544" bestFit="1" customWidth="1"/>
    <col min="13833" max="14075" width="9.1640625" style="2544"/>
    <col min="14076" max="14076" width="2.5" style="2544" customWidth="1"/>
    <col min="14077" max="14077" width="45.6640625" style="2544" customWidth="1"/>
    <col min="14078" max="14086" width="9.33203125" style="2544" customWidth="1"/>
    <col min="14087" max="14087" width="4.6640625" style="2544" customWidth="1"/>
    <col min="14088" max="14088" width="9.83203125" style="2544" bestFit="1" customWidth="1"/>
    <col min="14089" max="14331" width="9.1640625" style="2544"/>
    <col min="14332" max="14332" width="2.5" style="2544" customWidth="1"/>
    <col min="14333" max="14333" width="45.6640625" style="2544" customWidth="1"/>
    <col min="14334" max="14342" width="9.33203125" style="2544" customWidth="1"/>
    <col min="14343" max="14343" width="4.6640625" style="2544" customWidth="1"/>
    <col min="14344" max="14344" width="9.83203125" style="2544" bestFit="1" customWidth="1"/>
    <col min="14345" max="14587" width="9.1640625" style="2544"/>
    <col min="14588" max="14588" width="2.5" style="2544" customWidth="1"/>
    <col min="14589" max="14589" width="45.6640625" style="2544" customWidth="1"/>
    <col min="14590" max="14598" width="9.33203125" style="2544" customWidth="1"/>
    <col min="14599" max="14599" width="4.6640625" style="2544" customWidth="1"/>
    <col min="14600" max="14600" width="9.83203125" style="2544" bestFit="1" customWidth="1"/>
    <col min="14601" max="14843" width="9.1640625" style="2544"/>
    <col min="14844" max="14844" width="2.5" style="2544" customWidth="1"/>
    <col min="14845" max="14845" width="45.6640625" style="2544" customWidth="1"/>
    <col min="14846" max="14854" width="9.33203125" style="2544" customWidth="1"/>
    <col min="14855" max="14855" width="4.6640625" style="2544" customWidth="1"/>
    <col min="14856" max="14856" width="9.83203125" style="2544" bestFit="1" customWidth="1"/>
    <col min="14857" max="15099" width="9.1640625" style="2544"/>
    <col min="15100" max="15100" width="2.5" style="2544" customWidth="1"/>
    <col min="15101" max="15101" width="45.6640625" style="2544" customWidth="1"/>
    <col min="15102" max="15110" width="9.33203125" style="2544" customWidth="1"/>
    <col min="15111" max="15111" width="4.6640625" style="2544" customWidth="1"/>
    <col min="15112" max="15112" width="9.83203125" style="2544" bestFit="1" customWidth="1"/>
    <col min="15113" max="15355" width="9.1640625" style="2544"/>
    <col min="15356" max="15356" width="2.5" style="2544" customWidth="1"/>
    <col min="15357" max="15357" width="45.6640625" style="2544" customWidth="1"/>
    <col min="15358" max="15366" width="9.33203125" style="2544" customWidth="1"/>
    <col min="15367" max="15367" width="4.6640625" style="2544" customWidth="1"/>
    <col min="15368" max="15368" width="9.83203125" style="2544" bestFit="1" customWidth="1"/>
    <col min="15369" max="15611" width="9.1640625" style="2544"/>
    <col min="15612" max="15612" width="2.5" style="2544" customWidth="1"/>
    <col min="15613" max="15613" width="45.6640625" style="2544" customWidth="1"/>
    <col min="15614" max="15622" width="9.33203125" style="2544" customWidth="1"/>
    <col min="15623" max="15623" width="4.6640625" style="2544" customWidth="1"/>
    <col min="15624" max="15624" width="9.83203125" style="2544" bestFit="1" customWidth="1"/>
    <col min="15625" max="15867" width="9.1640625" style="2544"/>
    <col min="15868" max="15868" width="2.5" style="2544" customWidth="1"/>
    <col min="15869" max="15869" width="45.6640625" style="2544" customWidth="1"/>
    <col min="15870" max="15878" width="9.33203125" style="2544" customWidth="1"/>
    <col min="15879" max="15879" width="4.6640625" style="2544" customWidth="1"/>
    <col min="15880" max="15880" width="9.83203125" style="2544" bestFit="1" customWidth="1"/>
    <col min="15881" max="16123" width="9.1640625" style="2544"/>
    <col min="16124" max="16124" width="2.5" style="2544" customWidth="1"/>
    <col min="16125" max="16125" width="45.6640625" style="2544" customWidth="1"/>
    <col min="16126" max="16134" width="9.33203125" style="2544" customWidth="1"/>
    <col min="16135" max="16135" width="4.6640625" style="2544" customWidth="1"/>
    <col min="16136" max="16136" width="9.83203125" style="2544" bestFit="1" customWidth="1"/>
    <col min="16137" max="16384" width="9.1640625" style="2544"/>
  </cols>
  <sheetData>
    <row r="1" spans="1:20" s="69" customFormat="1" ht="15.75" x14ac:dyDescent="0.25">
      <c r="A1" s="6594" t="s">
        <v>801</v>
      </c>
      <c r="B1" s="6594"/>
      <c r="C1" s="6594"/>
      <c r="D1" s="6594"/>
      <c r="E1" s="6594"/>
      <c r="F1" s="6594"/>
      <c r="G1" s="6594"/>
      <c r="H1" s="6594"/>
      <c r="I1" s="6594"/>
      <c r="J1" s="6594"/>
      <c r="K1" s="6594"/>
    </row>
    <row r="2" spans="1:20" ht="15.6" customHeight="1" x14ac:dyDescent="0.25">
      <c r="A2" s="2541" t="s">
        <v>4040</v>
      </c>
      <c r="B2" s="2542"/>
      <c r="C2" s="2542"/>
      <c r="D2" s="2542"/>
    </row>
    <row r="3" spans="1:20" ht="12.75" customHeight="1" x14ac:dyDescent="0.25">
      <c r="A3" s="2545"/>
      <c r="B3" s="2545"/>
      <c r="C3" s="2545"/>
      <c r="D3" s="2545"/>
      <c r="H3" s="3943"/>
      <c r="I3" s="2544"/>
      <c r="J3" s="2544"/>
      <c r="K3" s="3889" t="s">
        <v>2117</v>
      </c>
    </row>
    <row r="4" spans="1:20" ht="6.75" customHeight="1" thickBot="1" x14ac:dyDescent="0.35">
      <c r="A4" s="2546"/>
      <c r="B4" s="2542"/>
      <c r="C4" s="2542"/>
      <c r="D4" s="2542"/>
      <c r="E4" s="2547"/>
      <c r="F4" s="2547"/>
      <c r="G4" s="2547"/>
      <c r="H4" s="2547"/>
      <c r="I4" s="2547"/>
      <c r="J4" s="2547"/>
      <c r="K4" s="2547"/>
    </row>
    <row r="5" spans="1:20" ht="18.75" customHeight="1" x14ac:dyDescent="0.2">
      <c r="A5" s="6595" t="s">
        <v>2167</v>
      </c>
      <c r="B5" s="6596"/>
      <c r="C5" s="6599">
        <v>2016</v>
      </c>
      <c r="D5" s="6601">
        <v>2017</v>
      </c>
      <c r="E5" s="6601">
        <v>2018</v>
      </c>
      <c r="F5" s="6601" t="s">
        <v>4041</v>
      </c>
      <c r="G5" s="6601" t="s">
        <v>4042</v>
      </c>
      <c r="H5" s="6603" t="s">
        <v>2073</v>
      </c>
      <c r="I5" s="6604"/>
      <c r="J5" s="6604"/>
      <c r="K5" s="6605"/>
    </row>
    <row r="6" spans="1:20" ht="15" customHeight="1" thickBot="1" x14ac:dyDescent="0.25">
      <c r="A6" s="6597"/>
      <c r="B6" s="6598"/>
      <c r="C6" s="6600"/>
      <c r="D6" s="6602"/>
      <c r="E6" s="6602"/>
      <c r="F6" s="6602"/>
      <c r="G6" s="6602"/>
      <c r="H6" s="5728" t="s">
        <v>2168</v>
      </c>
      <c r="I6" s="5729" t="s">
        <v>2169</v>
      </c>
      <c r="J6" s="5729" t="s">
        <v>2170</v>
      </c>
      <c r="K6" s="5730" t="s">
        <v>2171</v>
      </c>
    </row>
    <row r="7" spans="1:20" s="2549" customFormat="1" ht="16.5" customHeight="1" x14ac:dyDescent="0.2">
      <c r="A7" s="3945"/>
      <c r="B7" s="5725" t="s">
        <v>2172</v>
      </c>
      <c r="C7" s="5726">
        <v>44422</v>
      </c>
      <c r="D7" s="5726">
        <v>43027</v>
      </c>
      <c r="E7" s="5727">
        <v>43311</v>
      </c>
      <c r="F7" s="5653">
        <v>42319</v>
      </c>
      <c r="G7" s="5653">
        <v>37289</v>
      </c>
      <c r="H7" s="5654">
        <v>9497</v>
      </c>
      <c r="I7" s="5654">
        <v>5273</v>
      </c>
      <c r="J7" s="5654">
        <v>11435</v>
      </c>
      <c r="K7" s="5712">
        <v>11084</v>
      </c>
      <c r="L7" s="3944"/>
      <c r="M7" s="2548"/>
      <c r="N7" s="2548"/>
      <c r="O7" s="2548"/>
      <c r="P7" s="2548"/>
      <c r="Q7" s="2548"/>
      <c r="R7" s="2548"/>
      <c r="S7" s="2548"/>
      <c r="T7" s="2548"/>
    </row>
    <row r="8" spans="1:20" ht="20.100000000000001" customHeight="1" x14ac:dyDescent="0.2">
      <c r="A8" s="3945" t="s">
        <v>2130</v>
      </c>
      <c r="B8" s="5713"/>
      <c r="C8" s="5655">
        <v>11626</v>
      </c>
      <c r="D8" s="5655">
        <v>12349</v>
      </c>
      <c r="E8" s="5656">
        <v>12213</v>
      </c>
      <c r="F8" s="5657">
        <v>11251</v>
      </c>
      <c r="G8" s="5657">
        <v>11257</v>
      </c>
      <c r="H8" s="5658">
        <v>2903</v>
      </c>
      <c r="I8" s="5659">
        <v>2070</v>
      </c>
      <c r="J8" s="5659">
        <v>3053</v>
      </c>
      <c r="K8" s="5714">
        <v>3130</v>
      </c>
      <c r="L8" s="3944"/>
      <c r="M8" s="3944"/>
      <c r="N8" s="3944"/>
      <c r="O8" s="3944"/>
      <c r="P8" s="3944"/>
      <c r="Q8" s="3944"/>
      <c r="R8" s="2548"/>
      <c r="S8" s="2548"/>
    </row>
    <row r="9" spans="1:20" ht="20.100000000000001" customHeight="1" x14ac:dyDescent="0.25">
      <c r="A9" s="2550" t="s">
        <v>2173</v>
      </c>
      <c r="B9" s="5713"/>
      <c r="C9" s="5660"/>
      <c r="D9" s="5660"/>
      <c r="E9" s="5661"/>
      <c r="F9" s="5662"/>
      <c r="G9" s="5662"/>
      <c r="H9" s="5663"/>
      <c r="I9" s="5664"/>
      <c r="J9" s="5664"/>
      <c r="K9" s="5715"/>
      <c r="L9" s="2548"/>
      <c r="M9" s="2548"/>
      <c r="N9" s="2548"/>
      <c r="O9" s="2548"/>
      <c r="P9" s="2548"/>
      <c r="Q9" s="2548"/>
      <c r="R9" s="2548"/>
      <c r="S9" s="2548"/>
    </row>
    <row r="10" spans="1:20" ht="20.100000000000001" customHeight="1" x14ac:dyDescent="0.25">
      <c r="A10" s="2550"/>
      <c r="B10" s="5716" t="s">
        <v>2174</v>
      </c>
      <c r="C10" s="5665">
        <v>676</v>
      </c>
      <c r="D10" s="5665">
        <v>685</v>
      </c>
      <c r="E10" s="5666">
        <v>631</v>
      </c>
      <c r="F10" s="5667">
        <v>733</v>
      </c>
      <c r="G10" s="5667">
        <v>1248</v>
      </c>
      <c r="H10" s="5663">
        <v>224</v>
      </c>
      <c r="I10" s="5664">
        <v>333</v>
      </c>
      <c r="J10" s="5664">
        <v>222</v>
      </c>
      <c r="K10" s="5715">
        <v>469</v>
      </c>
      <c r="L10" s="2548"/>
      <c r="M10" s="2548"/>
      <c r="N10" s="2548"/>
      <c r="O10" s="2548"/>
      <c r="P10" s="2548"/>
      <c r="Q10" s="2548"/>
      <c r="R10" s="2548"/>
      <c r="S10" s="2548"/>
    </row>
    <row r="11" spans="1:20" ht="20.100000000000001" customHeight="1" x14ac:dyDescent="0.25">
      <c r="A11" s="2550" t="s">
        <v>386</v>
      </c>
      <c r="B11" s="5716" t="s">
        <v>2175</v>
      </c>
      <c r="C11" s="5665">
        <v>10213</v>
      </c>
      <c r="D11" s="5665">
        <v>10918</v>
      </c>
      <c r="E11" s="5666">
        <v>10658</v>
      </c>
      <c r="F11" s="5667">
        <v>9839</v>
      </c>
      <c r="G11" s="5667">
        <v>9330</v>
      </c>
      <c r="H11" s="5663">
        <v>2562</v>
      </c>
      <c r="I11" s="5664">
        <v>1608</v>
      </c>
      <c r="J11" s="5664">
        <v>2650</v>
      </c>
      <c r="K11" s="5715">
        <v>2511</v>
      </c>
      <c r="L11" s="2548"/>
      <c r="M11" s="2548"/>
      <c r="N11" s="2548"/>
      <c r="O11" s="2548"/>
      <c r="P11" s="2548"/>
      <c r="Q11" s="2548"/>
      <c r="R11" s="2548"/>
      <c r="S11" s="2548"/>
    </row>
    <row r="12" spans="1:20" ht="20.100000000000001" customHeight="1" x14ac:dyDescent="0.25">
      <c r="A12" s="2550"/>
      <c r="B12" s="5716" t="s">
        <v>2176</v>
      </c>
      <c r="C12" s="5665">
        <v>192</v>
      </c>
      <c r="D12" s="5665">
        <v>249</v>
      </c>
      <c r="E12" s="5666">
        <v>422.121869</v>
      </c>
      <c r="F12" s="5667">
        <v>130</v>
      </c>
      <c r="G12" s="5667">
        <v>55</v>
      </c>
      <c r="H12" s="5663">
        <v>11</v>
      </c>
      <c r="I12" s="5664">
        <v>8</v>
      </c>
      <c r="J12" s="5664">
        <v>18</v>
      </c>
      <c r="K12" s="5715">
        <v>18</v>
      </c>
      <c r="L12" s="2548"/>
      <c r="M12" s="2548"/>
      <c r="N12" s="2548"/>
      <c r="O12" s="2548"/>
      <c r="P12" s="2548"/>
      <c r="Q12" s="2548"/>
      <c r="R12" s="2548"/>
      <c r="S12" s="2548"/>
    </row>
    <row r="13" spans="1:20" ht="20.100000000000001" customHeight="1" x14ac:dyDescent="0.2">
      <c r="A13" s="5648" t="s">
        <v>2177</v>
      </c>
      <c r="B13" s="5713"/>
      <c r="C13" s="5660">
        <v>302</v>
      </c>
      <c r="D13" s="5660">
        <v>142</v>
      </c>
      <c r="E13" s="5661">
        <v>130</v>
      </c>
      <c r="F13" s="5662">
        <v>128</v>
      </c>
      <c r="G13" s="5662">
        <v>131</v>
      </c>
      <c r="H13" s="5668">
        <v>32</v>
      </c>
      <c r="I13" s="5659">
        <v>10</v>
      </c>
      <c r="J13" s="5659">
        <v>56</v>
      </c>
      <c r="K13" s="5714">
        <v>33</v>
      </c>
      <c r="L13" s="2548"/>
      <c r="M13" s="2548"/>
      <c r="N13" s="2548"/>
      <c r="O13" s="2548"/>
      <c r="P13" s="2548"/>
      <c r="Q13" s="2548"/>
      <c r="R13" s="2548"/>
      <c r="S13" s="2548"/>
    </row>
    <row r="14" spans="1:20" s="2551" customFormat="1" ht="20.100000000000001" customHeight="1" x14ac:dyDescent="0.2">
      <c r="A14" s="3945" t="s">
        <v>2178</v>
      </c>
      <c r="B14" s="5713"/>
      <c r="C14" s="5660">
        <v>341</v>
      </c>
      <c r="D14" s="5660">
        <v>349</v>
      </c>
      <c r="E14" s="5661">
        <v>360</v>
      </c>
      <c r="F14" s="5662">
        <v>445</v>
      </c>
      <c r="G14" s="5662">
        <v>463</v>
      </c>
      <c r="H14" s="5658">
        <v>119</v>
      </c>
      <c r="I14" s="5659">
        <v>103</v>
      </c>
      <c r="J14" s="5659">
        <v>114</v>
      </c>
      <c r="K14" s="5714">
        <v>127</v>
      </c>
      <c r="L14" s="2548"/>
      <c r="M14" s="2548"/>
      <c r="N14" s="2548"/>
      <c r="O14" s="2548"/>
      <c r="P14" s="2548"/>
      <c r="Q14" s="2548"/>
      <c r="R14" s="2548"/>
      <c r="S14" s="2548"/>
    </row>
    <row r="15" spans="1:20" s="2551" customFormat="1" ht="20.100000000000001" customHeight="1" x14ac:dyDescent="0.25">
      <c r="A15" s="3945"/>
      <c r="B15" s="5717" t="s">
        <v>2179</v>
      </c>
      <c r="C15" s="5665">
        <v>172</v>
      </c>
      <c r="D15" s="5665">
        <v>165</v>
      </c>
      <c r="E15" s="5666">
        <v>156.755439</v>
      </c>
      <c r="F15" s="5667">
        <v>154</v>
      </c>
      <c r="G15" s="5667">
        <v>157</v>
      </c>
      <c r="H15" s="5663">
        <v>44</v>
      </c>
      <c r="I15" s="5664">
        <v>48</v>
      </c>
      <c r="J15" s="5664">
        <v>37</v>
      </c>
      <c r="K15" s="5715">
        <v>27</v>
      </c>
      <c r="L15" s="2548"/>
      <c r="M15" s="2548"/>
      <c r="N15" s="2548"/>
      <c r="O15" s="2548"/>
      <c r="P15" s="2548"/>
      <c r="Q15" s="2548"/>
      <c r="R15" s="2548"/>
      <c r="S15" s="2548"/>
    </row>
    <row r="16" spans="1:20" ht="20.100000000000001" customHeight="1" x14ac:dyDescent="0.2">
      <c r="A16" s="6592" t="s">
        <v>2180</v>
      </c>
      <c r="B16" s="6593"/>
      <c r="C16" s="5660">
        <v>5729</v>
      </c>
      <c r="D16" s="5660">
        <v>5722</v>
      </c>
      <c r="E16" s="5661">
        <v>6390</v>
      </c>
      <c r="F16" s="5662">
        <v>7711</v>
      </c>
      <c r="G16" s="5662">
        <v>6562</v>
      </c>
      <c r="H16" s="5658">
        <v>1804</v>
      </c>
      <c r="I16" s="5659">
        <v>626</v>
      </c>
      <c r="J16" s="5659">
        <v>2068</v>
      </c>
      <c r="K16" s="5714">
        <v>2064</v>
      </c>
      <c r="L16" s="2548"/>
      <c r="M16" s="2548"/>
      <c r="N16" s="2548"/>
      <c r="O16" s="2548"/>
      <c r="P16" s="2548"/>
      <c r="Q16" s="2548"/>
      <c r="R16" s="2548"/>
      <c r="S16" s="2548"/>
    </row>
    <row r="17" spans="1:19" ht="20.100000000000001" customHeight="1" x14ac:dyDescent="0.25">
      <c r="A17" s="2550" t="s">
        <v>2173</v>
      </c>
      <c r="B17" s="5713"/>
      <c r="C17" s="5665"/>
      <c r="D17" s="5665"/>
      <c r="E17" s="5661"/>
      <c r="F17" s="5662"/>
      <c r="G17" s="5662"/>
      <c r="H17" s="5663"/>
      <c r="I17" s="5664"/>
      <c r="J17" s="5664"/>
      <c r="K17" s="5715"/>
      <c r="L17" s="2548"/>
      <c r="M17" s="2548"/>
      <c r="N17" s="2548"/>
      <c r="O17" s="2548"/>
      <c r="P17" s="2548"/>
      <c r="Q17" s="2548"/>
      <c r="R17" s="2548"/>
      <c r="S17" s="2548"/>
    </row>
    <row r="18" spans="1:19" ht="20.100000000000001" customHeight="1" x14ac:dyDescent="0.25">
      <c r="A18" s="2550"/>
      <c r="B18" s="5716" t="s">
        <v>2181</v>
      </c>
      <c r="C18" s="5665">
        <v>58</v>
      </c>
      <c r="D18" s="5665">
        <v>56</v>
      </c>
      <c r="E18" s="5666">
        <v>44.807203000000001</v>
      </c>
      <c r="F18" s="5667">
        <v>57</v>
      </c>
      <c r="G18" s="5667">
        <v>55</v>
      </c>
      <c r="H18" s="5663">
        <v>9</v>
      </c>
      <c r="I18" s="5664">
        <v>10</v>
      </c>
      <c r="J18" s="5664">
        <v>24</v>
      </c>
      <c r="K18" s="5715">
        <v>12</v>
      </c>
      <c r="L18" s="2548"/>
      <c r="M18" s="2548"/>
      <c r="N18" s="2548"/>
      <c r="O18" s="2548"/>
      <c r="P18" s="2548"/>
      <c r="Q18" s="2548"/>
      <c r="R18" s="2548"/>
      <c r="S18" s="2548"/>
    </row>
    <row r="19" spans="1:19" ht="20.100000000000001" customHeight="1" x14ac:dyDescent="0.25">
      <c r="A19" s="2552" t="s">
        <v>386</v>
      </c>
      <c r="B19" s="5716" t="s">
        <v>2182</v>
      </c>
      <c r="C19" s="5665">
        <v>2897</v>
      </c>
      <c r="D19" s="5665">
        <v>3210</v>
      </c>
      <c r="E19" s="5666">
        <v>3216</v>
      </c>
      <c r="F19" s="5667">
        <v>3999</v>
      </c>
      <c r="G19" s="5667">
        <v>4119</v>
      </c>
      <c r="H19" s="5663">
        <v>1008</v>
      </c>
      <c r="I19" s="5664">
        <v>518</v>
      </c>
      <c r="J19" s="5664">
        <v>1279</v>
      </c>
      <c r="K19" s="5715">
        <v>1314</v>
      </c>
      <c r="L19" s="2548"/>
      <c r="M19" s="2548"/>
      <c r="N19" s="2548"/>
      <c r="O19" s="2548"/>
      <c r="P19" s="2548"/>
      <c r="Q19" s="2548"/>
      <c r="R19" s="2548"/>
      <c r="S19" s="2548"/>
    </row>
    <row r="20" spans="1:19" ht="20.100000000000001" customHeight="1" x14ac:dyDescent="0.25">
      <c r="A20" s="2552"/>
      <c r="B20" s="5718" t="s">
        <v>2183</v>
      </c>
      <c r="C20" s="5665">
        <v>1</v>
      </c>
      <c r="D20" s="5669">
        <v>0</v>
      </c>
      <c r="E20" s="5670">
        <v>0</v>
      </c>
      <c r="F20" s="5671">
        <v>1.0345E-2</v>
      </c>
      <c r="G20" s="5666">
        <v>3</v>
      </c>
      <c r="H20" s="5671">
        <v>3</v>
      </c>
      <c r="I20" s="5671">
        <v>3</v>
      </c>
      <c r="J20" s="5664">
        <v>3</v>
      </c>
      <c r="K20" s="5719">
        <v>3</v>
      </c>
      <c r="L20" s="2548"/>
      <c r="M20" s="2548"/>
      <c r="N20" s="2548"/>
      <c r="O20" s="2548"/>
      <c r="P20" s="2548"/>
      <c r="Q20" s="2548"/>
      <c r="R20" s="2548"/>
      <c r="S20" s="2548"/>
    </row>
    <row r="21" spans="1:19" ht="20.100000000000001" customHeight="1" x14ac:dyDescent="0.25">
      <c r="A21" s="2550"/>
      <c r="B21" s="5716" t="s">
        <v>2184</v>
      </c>
      <c r="C21" s="5665">
        <v>2541</v>
      </c>
      <c r="D21" s="5665">
        <v>2257</v>
      </c>
      <c r="E21" s="5666">
        <v>2915.415219</v>
      </c>
      <c r="F21" s="5667">
        <v>3473.0639099999999</v>
      </c>
      <c r="G21" s="5667">
        <v>2179</v>
      </c>
      <c r="H21" s="5663">
        <v>745</v>
      </c>
      <c r="I21" s="5664">
        <v>60</v>
      </c>
      <c r="J21" s="5664">
        <v>692</v>
      </c>
      <c r="K21" s="5715">
        <v>683</v>
      </c>
      <c r="L21" s="2548"/>
      <c r="M21" s="2548"/>
      <c r="N21" s="2548"/>
      <c r="O21" s="2548"/>
      <c r="P21" s="2548"/>
      <c r="Q21" s="2548"/>
      <c r="R21" s="2548"/>
      <c r="S21" s="2548"/>
    </row>
    <row r="22" spans="1:19" ht="20.100000000000001" customHeight="1" x14ac:dyDescent="0.25">
      <c r="A22" s="3946"/>
      <c r="B22" s="5718" t="s">
        <v>2185</v>
      </c>
      <c r="C22" s="5665">
        <v>25</v>
      </c>
      <c r="D22" s="5672">
        <v>0</v>
      </c>
      <c r="E22" s="5666">
        <v>6.8732739999999994</v>
      </c>
      <c r="F22" s="5666">
        <v>3.0757560000000002</v>
      </c>
      <c r="G22" s="5666">
        <v>1</v>
      </c>
      <c r="H22" s="5666">
        <v>1</v>
      </c>
      <c r="I22" s="5671">
        <v>3</v>
      </c>
      <c r="J22" s="5673">
        <v>3</v>
      </c>
      <c r="K22" s="5715">
        <v>1</v>
      </c>
      <c r="L22" s="2548"/>
      <c r="M22" s="2548"/>
      <c r="N22" s="2548"/>
      <c r="O22" s="2548"/>
      <c r="P22" s="2548"/>
      <c r="Q22" s="2548"/>
      <c r="R22" s="2548"/>
      <c r="S22" s="2548"/>
    </row>
    <row r="23" spans="1:19" ht="20.100000000000001" customHeight="1" x14ac:dyDescent="0.2">
      <c r="A23" s="3945" t="s">
        <v>2186</v>
      </c>
      <c r="B23" s="5713"/>
      <c r="C23" s="5660">
        <v>280</v>
      </c>
      <c r="D23" s="5660">
        <v>222</v>
      </c>
      <c r="E23" s="5661">
        <v>202</v>
      </c>
      <c r="F23" s="5662">
        <v>242</v>
      </c>
      <c r="G23" s="5662">
        <v>371</v>
      </c>
      <c r="H23" s="5658">
        <v>43</v>
      </c>
      <c r="I23" s="5659">
        <v>28</v>
      </c>
      <c r="J23" s="5659">
        <v>108</v>
      </c>
      <c r="K23" s="5714">
        <v>192</v>
      </c>
      <c r="L23" s="2548"/>
      <c r="M23" s="2548"/>
      <c r="N23" s="2548"/>
      <c r="O23" s="2548"/>
      <c r="P23" s="2548"/>
      <c r="Q23" s="2548"/>
      <c r="R23" s="2548"/>
      <c r="S23" s="2548"/>
    </row>
    <row r="24" spans="1:19" ht="20.100000000000001" customHeight="1" x14ac:dyDescent="0.2">
      <c r="A24" s="3945" t="s">
        <v>2187</v>
      </c>
      <c r="B24" s="5720"/>
      <c r="C24" s="5660">
        <v>25691</v>
      </c>
      <c r="D24" s="5660">
        <v>23502</v>
      </c>
      <c r="E24" s="5661">
        <v>23720</v>
      </c>
      <c r="F24" s="5662">
        <v>22476</v>
      </c>
      <c r="G24" s="5662">
        <v>18389</v>
      </c>
      <c r="H24" s="5658">
        <v>4589</v>
      </c>
      <c r="I24" s="5659">
        <v>2406</v>
      </c>
      <c r="J24" s="5659">
        <v>5961</v>
      </c>
      <c r="K24" s="5714">
        <v>5433</v>
      </c>
      <c r="L24" s="2548"/>
      <c r="M24" s="2548"/>
      <c r="N24" s="2548"/>
      <c r="O24" s="2548"/>
      <c r="P24" s="2548"/>
      <c r="Q24" s="2548"/>
      <c r="R24" s="2548"/>
      <c r="S24" s="2548"/>
    </row>
    <row r="25" spans="1:19" ht="20.100000000000001" customHeight="1" x14ac:dyDescent="0.25">
      <c r="A25" s="2550" t="s">
        <v>2173</v>
      </c>
      <c r="B25" s="5720"/>
      <c r="C25" s="5665"/>
      <c r="D25" s="5665"/>
      <c r="E25" s="5661"/>
      <c r="F25" s="5662"/>
      <c r="G25" s="5662"/>
      <c r="H25" s="5663"/>
      <c r="I25" s="5664"/>
      <c r="J25" s="5664"/>
      <c r="K25" s="5715"/>
      <c r="L25" s="2548"/>
      <c r="M25" s="2548"/>
      <c r="N25" s="2548"/>
      <c r="O25" s="2548"/>
      <c r="P25" s="2548"/>
      <c r="Q25" s="2548"/>
      <c r="R25" s="2548"/>
      <c r="S25" s="2548"/>
    </row>
    <row r="26" spans="1:19" ht="20.100000000000001" customHeight="1" x14ac:dyDescent="0.25">
      <c r="A26" s="2550"/>
      <c r="B26" s="5718" t="s">
        <v>2188</v>
      </c>
      <c r="C26" s="5665">
        <v>313</v>
      </c>
      <c r="D26" s="5665">
        <v>272</v>
      </c>
      <c r="E26" s="5666">
        <v>305.56150300000002</v>
      </c>
      <c r="F26" s="5667">
        <v>308</v>
      </c>
      <c r="G26" s="5667">
        <v>277</v>
      </c>
      <c r="H26" s="5663">
        <v>64</v>
      </c>
      <c r="I26" s="5664">
        <v>52</v>
      </c>
      <c r="J26" s="5664">
        <v>78</v>
      </c>
      <c r="K26" s="5715">
        <v>83</v>
      </c>
      <c r="L26" s="2548"/>
      <c r="M26" s="2548"/>
      <c r="N26" s="2548"/>
      <c r="O26" s="2548"/>
      <c r="P26" s="2548"/>
      <c r="Q26" s="2548"/>
      <c r="R26" s="2548"/>
      <c r="S26" s="2548"/>
    </row>
    <row r="27" spans="1:19" ht="20.100000000000001" customHeight="1" x14ac:dyDescent="0.25">
      <c r="A27" s="2552" t="s">
        <v>386</v>
      </c>
      <c r="B27" s="5716" t="s">
        <v>2189</v>
      </c>
      <c r="C27" s="5665">
        <v>21387</v>
      </c>
      <c r="D27" s="5665">
        <v>19646</v>
      </c>
      <c r="E27" s="5666">
        <v>19583</v>
      </c>
      <c r="F27" s="5667">
        <v>18166</v>
      </c>
      <c r="G27" s="5667">
        <v>14503</v>
      </c>
      <c r="H27" s="5663">
        <v>3760</v>
      </c>
      <c r="I27" s="5664">
        <v>1750</v>
      </c>
      <c r="J27" s="5664">
        <v>4850</v>
      </c>
      <c r="K27" s="5715">
        <v>4143</v>
      </c>
      <c r="L27" s="2548"/>
      <c r="M27" s="2548"/>
      <c r="N27" s="2548"/>
      <c r="O27" s="2548"/>
      <c r="P27" s="2548"/>
      <c r="Q27" s="2548"/>
      <c r="R27" s="2548"/>
      <c r="S27" s="2548"/>
    </row>
    <row r="28" spans="1:19" ht="20.100000000000001" customHeight="1" x14ac:dyDescent="0.25">
      <c r="A28" s="2550"/>
      <c r="B28" s="5716" t="s">
        <v>2190</v>
      </c>
      <c r="C28" s="5665">
        <v>226</v>
      </c>
      <c r="D28" s="5665">
        <v>260</v>
      </c>
      <c r="E28" s="5666">
        <v>266.83173799999997</v>
      </c>
      <c r="F28" s="5667">
        <v>308.304213</v>
      </c>
      <c r="G28" s="5667">
        <v>188</v>
      </c>
      <c r="H28" s="5663">
        <v>36</v>
      </c>
      <c r="I28" s="5664">
        <v>9</v>
      </c>
      <c r="J28" s="5664">
        <v>65</v>
      </c>
      <c r="K28" s="5715">
        <v>78</v>
      </c>
      <c r="L28" s="2548"/>
      <c r="M28" s="2548"/>
      <c r="N28" s="2548"/>
      <c r="O28" s="2548"/>
      <c r="P28" s="2548"/>
      <c r="Q28" s="2548"/>
      <c r="R28" s="2548"/>
      <c r="S28" s="2548"/>
    </row>
    <row r="29" spans="1:19" ht="20.100000000000001" customHeight="1" x14ac:dyDescent="0.25">
      <c r="A29" s="2550"/>
      <c r="B29" s="5716" t="s">
        <v>2191</v>
      </c>
      <c r="C29" s="5665">
        <v>673</v>
      </c>
      <c r="D29" s="5665">
        <v>776</v>
      </c>
      <c r="E29" s="5666">
        <v>834.052774</v>
      </c>
      <c r="F29" s="5667">
        <v>798.104018</v>
      </c>
      <c r="G29" s="5667">
        <v>756</v>
      </c>
      <c r="H29" s="5663">
        <v>161</v>
      </c>
      <c r="I29" s="5664">
        <v>87</v>
      </c>
      <c r="J29" s="5664">
        <v>224</v>
      </c>
      <c r="K29" s="5715">
        <v>283</v>
      </c>
      <c r="L29" s="2548"/>
      <c r="M29" s="2548"/>
      <c r="N29" s="2548"/>
      <c r="O29" s="2548"/>
      <c r="P29" s="2548"/>
      <c r="Q29" s="2548"/>
      <c r="R29" s="2548"/>
      <c r="S29" s="2548"/>
    </row>
    <row r="30" spans="1:19" ht="20.100000000000001" customHeight="1" x14ac:dyDescent="0.25">
      <c r="A30" s="2550"/>
      <c r="B30" s="5718" t="s">
        <v>2192</v>
      </c>
      <c r="C30" s="5665">
        <v>131</v>
      </c>
      <c r="D30" s="5665">
        <v>115</v>
      </c>
      <c r="E30" s="5666">
        <v>134.700354</v>
      </c>
      <c r="F30" s="5667">
        <v>129</v>
      </c>
      <c r="G30" s="5667">
        <v>95</v>
      </c>
      <c r="H30" s="5663">
        <v>21</v>
      </c>
      <c r="I30" s="5664">
        <v>25</v>
      </c>
      <c r="J30" s="5664">
        <v>15</v>
      </c>
      <c r="K30" s="5715">
        <v>35</v>
      </c>
      <c r="L30" s="2548"/>
      <c r="M30" s="2548"/>
      <c r="N30" s="2548"/>
      <c r="O30" s="2548"/>
      <c r="P30" s="2548"/>
      <c r="Q30" s="2548"/>
      <c r="R30" s="2548"/>
      <c r="S30" s="2548"/>
    </row>
    <row r="31" spans="1:19" ht="20.100000000000001" customHeight="1" x14ac:dyDescent="0.25">
      <c r="A31" s="2550"/>
      <c r="B31" s="5718" t="s">
        <v>2193</v>
      </c>
      <c r="C31" s="5665">
        <v>551</v>
      </c>
      <c r="D31" s="5665">
        <v>598</v>
      </c>
      <c r="E31" s="5666">
        <v>665.10026900000003</v>
      </c>
      <c r="F31" s="5667">
        <v>677</v>
      </c>
      <c r="G31" s="5667">
        <v>437</v>
      </c>
      <c r="H31" s="5663">
        <v>118</v>
      </c>
      <c r="I31" s="5664">
        <v>106</v>
      </c>
      <c r="J31" s="5664">
        <v>86</v>
      </c>
      <c r="K31" s="5715">
        <v>126</v>
      </c>
      <c r="L31" s="2548"/>
      <c r="M31" s="2548"/>
      <c r="N31" s="2548"/>
      <c r="O31" s="2548"/>
      <c r="P31" s="2548"/>
      <c r="Q31" s="2548"/>
      <c r="R31" s="2548"/>
      <c r="S31" s="2548"/>
    </row>
    <row r="32" spans="1:19" ht="20.100000000000001" customHeight="1" x14ac:dyDescent="0.25">
      <c r="A32" s="2550"/>
      <c r="B32" s="5716" t="s">
        <v>2194</v>
      </c>
      <c r="C32" s="5665">
        <v>185</v>
      </c>
      <c r="D32" s="5665">
        <v>190</v>
      </c>
      <c r="E32" s="5666">
        <v>168.50853899999998</v>
      </c>
      <c r="F32" s="5667">
        <v>142</v>
      </c>
      <c r="G32" s="5667">
        <v>159</v>
      </c>
      <c r="H32" s="5663">
        <v>36</v>
      </c>
      <c r="I32" s="5664">
        <v>17</v>
      </c>
      <c r="J32" s="5664">
        <v>49</v>
      </c>
      <c r="K32" s="5715">
        <v>57</v>
      </c>
      <c r="L32" s="2548"/>
      <c r="M32" s="2548"/>
      <c r="N32" s="2548"/>
      <c r="O32" s="2548"/>
      <c r="P32" s="2548"/>
      <c r="Q32" s="2548"/>
      <c r="R32" s="2548"/>
      <c r="S32" s="2548"/>
    </row>
    <row r="33" spans="1:19" ht="20.100000000000001" customHeight="1" x14ac:dyDescent="0.25">
      <c r="A33" s="2550"/>
      <c r="B33" s="5716" t="s">
        <v>2195</v>
      </c>
      <c r="C33" s="5665">
        <v>1203</v>
      </c>
      <c r="D33" s="5665">
        <v>598</v>
      </c>
      <c r="E33" s="5666">
        <v>564.88035000000002</v>
      </c>
      <c r="F33" s="5667">
        <v>505</v>
      </c>
      <c r="G33" s="5667">
        <v>422</v>
      </c>
      <c r="H33" s="5663">
        <v>114</v>
      </c>
      <c r="I33" s="5664">
        <v>66</v>
      </c>
      <c r="J33" s="5664">
        <v>109</v>
      </c>
      <c r="K33" s="5715">
        <v>133</v>
      </c>
      <c r="L33" s="2548"/>
      <c r="M33" s="2548"/>
      <c r="N33" s="2548"/>
      <c r="O33" s="2548"/>
      <c r="P33" s="2548"/>
      <c r="Q33" s="2548"/>
      <c r="R33" s="2548"/>
      <c r="S33" s="2548"/>
    </row>
    <row r="34" spans="1:19" s="2549" customFormat="1" ht="20.100000000000001" customHeight="1" thickBot="1" x14ac:dyDescent="0.25">
      <c r="A34" s="2553"/>
      <c r="B34" s="2554" t="s">
        <v>2196</v>
      </c>
      <c r="C34" s="5674">
        <v>453</v>
      </c>
      <c r="D34" s="5674">
        <v>741</v>
      </c>
      <c r="E34" s="5721">
        <v>296</v>
      </c>
      <c r="F34" s="5722">
        <v>66</v>
      </c>
      <c r="G34" s="5722">
        <v>217</v>
      </c>
      <c r="H34" s="5723">
        <v>7</v>
      </c>
      <c r="I34" s="5722">
        <v>30</v>
      </c>
      <c r="J34" s="5722">
        <v>75</v>
      </c>
      <c r="K34" s="5724">
        <v>105</v>
      </c>
      <c r="L34" s="2548"/>
      <c r="M34" s="2548"/>
      <c r="N34" s="2548"/>
      <c r="O34" s="2548"/>
      <c r="P34" s="2548"/>
      <c r="Q34" s="2548"/>
      <c r="R34" s="2548"/>
      <c r="S34" s="2548"/>
    </row>
    <row r="35" spans="1:19" s="2557" customFormat="1" ht="23.1" customHeight="1" x14ac:dyDescent="0.25">
      <c r="A35" s="2555" t="s">
        <v>2148</v>
      </c>
      <c r="B35" s="3947"/>
      <c r="C35" s="3947"/>
      <c r="D35" s="3947"/>
      <c r="E35" s="3948"/>
      <c r="F35" s="3948"/>
      <c r="G35" s="3948"/>
      <c r="H35" s="2556"/>
      <c r="I35" s="2556"/>
      <c r="J35" s="2556"/>
      <c r="K35" s="2556"/>
    </row>
    <row r="36" spans="1:19" s="2557" customFormat="1" x14ac:dyDescent="0.25">
      <c r="A36" s="2556"/>
      <c r="B36" s="2556"/>
      <c r="C36" s="2556"/>
      <c r="D36" s="2556"/>
      <c r="E36" s="2556"/>
      <c r="F36" s="2556"/>
      <c r="G36" s="2556"/>
      <c r="H36" s="2556"/>
      <c r="I36" s="2556"/>
      <c r="J36" s="2556"/>
      <c r="K36" s="2556"/>
    </row>
    <row r="37" spans="1:19" s="2557" customFormat="1" x14ac:dyDescent="0.25">
      <c r="E37" s="2556"/>
      <c r="F37" s="2556"/>
      <c r="G37" s="2556"/>
      <c r="H37" s="2556"/>
      <c r="I37" s="2556"/>
      <c r="J37" s="2556"/>
      <c r="K37" s="2556"/>
    </row>
  </sheetData>
  <mergeCells count="9">
    <mergeCell ref="A16:B16"/>
    <mergeCell ref="A1:K1"/>
    <mergeCell ref="A5:B6"/>
    <mergeCell ref="C5:C6"/>
    <mergeCell ref="D5:D6"/>
    <mergeCell ref="E5:E6"/>
    <mergeCell ref="F5:F6"/>
    <mergeCell ref="G5:G6"/>
    <mergeCell ref="H5:K5"/>
  </mergeCells>
  <hyperlinks>
    <hyperlink ref="A1" location="CONTENT!A1" display="Back to table of contents"/>
  </hyperlinks>
  <pageMargins left="0.5" right="0.5" top="0.5" bottom="0.5" header="0.3" footer="0.3"/>
  <pageSetup paperSize="9" scale="80" orientation="landscape" horizontalDpi="4294967294" verticalDpi="4294967294"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showGridLines="0" zoomScaleNormal="100" workbookViewId="0">
      <selection sqref="A1:M1"/>
    </sheetView>
  </sheetViews>
  <sheetFormatPr defaultColWidth="9.1640625" defaultRowHeight="15.75" x14ac:dyDescent="0.25"/>
  <cols>
    <col min="1" max="1" width="1.83203125" style="3952" customWidth="1"/>
    <col min="2" max="2" width="3.1640625" style="3952" customWidth="1"/>
    <col min="3" max="3" width="4.6640625" style="3952" customWidth="1"/>
    <col min="4" max="4" width="14.5" style="3952" customWidth="1"/>
    <col min="5" max="13" width="15.83203125" style="3952" customWidth="1"/>
    <col min="14" max="14" width="18" style="3952" customWidth="1"/>
    <col min="15" max="255" width="9.1640625" style="3952"/>
    <col min="256" max="256" width="1.83203125" style="3952" customWidth="1"/>
    <col min="257" max="257" width="3.1640625" style="3952" customWidth="1"/>
    <col min="258" max="258" width="4.6640625" style="3952" customWidth="1"/>
    <col min="259" max="259" width="14.5" style="3952" customWidth="1"/>
    <col min="260" max="260" width="11.1640625" style="3952" customWidth="1"/>
    <col min="261" max="261" width="13.33203125" style="3952" customWidth="1"/>
    <col min="262" max="263" width="12.5" style="3952" customWidth="1"/>
    <col min="264" max="264" width="13" style="3952" customWidth="1"/>
    <col min="265" max="265" width="13.33203125" style="3952" customWidth="1"/>
    <col min="266" max="266" width="13.83203125" style="3952" customWidth="1"/>
    <col min="267" max="267" width="12.83203125" style="3952" customWidth="1"/>
    <col min="268" max="268" width="12.1640625" style="3952" customWidth="1"/>
    <col min="269" max="269" width="9.83203125" style="3952" customWidth="1"/>
    <col min="270" max="511" width="9.1640625" style="3952"/>
    <col min="512" max="512" width="1.83203125" style="3952" customWidth="1"/>
    <col min="513" max="513" width="3.1640625" style="3952" customWidth="1"/>
    <col min="514" max="514" width="4.6640625" style="3952" customWidth="1"/>
    <col min="515" max="515" width="14.5" style="3952" customWidth="1"/>
    <col min="516" max="516" width="11.1640625" style="3952" customWidth="1"/>
    <col min="517" max="517" width="13.33203125" style="3952" customWidth="1"/>
    <col min="518" max="519" width="12.5" style="3952" customWidth="1"/>
    <col min="520" max="520" width="13" style="3952" customWidth="1"/>
    <col min="521" max="521" width="13.33203125" style="3952" customWidth="1"/>
    <col min="522" max="522" width="13.83203125" style="3952" customWidth="1"/>
    <col min="523" max="523" width="12.83203125" style="3952" customWidth="1"/>
    <col min="524" max="524" width="12.1640625" style="3952" customWidth="1"/>
    <col min="525" max="525" width="9.83203125" style="3952" customWidth="1"/>
    <col min="526" max="767" width="9.1640625" style="3952"/>
    <col min="768" max="768" width="1.83203125" style="3952" customWidth="1"/>
    <col min="769" max="769" width="3.1640625" style="3952" customWidth="1"/>
    <col min="770" max="770" width="4.6640625" style="3952" customWidth="1"/>
    <col min="771" max="771" width="14.5" style="3952" customWidth="1"/>
    <col min="772" max="772" width="11.1640625" style="3952" customWidth="1"/>
    <col min="773" max="773" width="13.33203125" style="3952" customWidth="1"/>
    <col min="774" max="775" width="12.5" style="3952" customWidth="1"/>
    <col min="776" max="776" width="13" style="3952" customWidth="1"/>
    <col min="777" max="777" width="13.33203125" style="3952" customWidth="1"/>
    <col min="778" max="778" width="13.83203125" style="3952" customWidth="1"/>
    <col min="779" max="779" width="12.83203125" style="3952" customWidth="1"/>
    <col min="780" max="780" width="12.1640625" style="3952" customWidth="1"/>
    <col min="781" max="781" width="9.83203125" style="3952" customWidth="1"/>
    <col min="782" max="1023" width="9.1640625" style="3952"/>
    <col min="1024" max="1024" width="1.83203125" style="3952" customWidth="1"/>
    <col min="1025" max="1025" width="3.1640625" style="3952" customWidth="1"/>
    <col min="1026" max="1026" width="4.6640625" style="3952" customWidth="1"/>
    <col min="1027" max="1027" width="14.5" style="3952" customWidth="1"/>
    <col min="1028" max="1028" width="11.1640625" style="3952" customWidth="1"/>
    <col min="1029" max="1029" width="13.33203125" style="3952" customWidth="1"/>
    <col min="1030" max="1031" width="12.5" style="3952" customWidth="1"/>
    <col min="1032" max="1032" width="13" style="3952" customWidth="1"/>
    <col min="1033" max="1033" width="13.33203125" style="3952" customWidth="1"/>
    <col min="1034" max="1034" width="13.83203125" style="3952" customWidth="1"/>
    <col min="1035" max="1035" width="12.83203125" style="3952" customWidth="1"/>
    <col min="1036" max="1036" width="12.1640625" style="3952" customWidth="1"/>
    <col min="1037" max="1037" width="9.83203125" style="3952" customWidth="1"/>
    <col min="1038" max="1279" width="9.1640625" style="3952"/>
    <col min="1280" max="1280" width="1.83203125" style="3952" customWidth="1"/>
    <col min="1281" max="1281" width="3.1640625" style="3952" customWidth="1"/>
    <col min="1282" max="1282" width="4.6640625" style="3952" customWidth="1"/>
    <col min="1283" max="1283" width="14.5" style="3952" customWidth="1"/>
    <col min="1284" max="1284" width="11.1640625" style="3952" customWidth="1"/>
    <col min="1285" max="1285" width="13.33203125" style="3952" customWidth="1"/>
    <col min="1286" max="1287" width="12.5" style="3952" customWidth="1"/>
    <col min="1288" max="1288" width="13" style="3952" customWidth="1"/>
    <col min="1289" max="1289" width="13.33203125" style="3952" customWidth="1"/>
    <col min="1290" max="1290" width="13.83203125" style="3952" customWidth="1"/>
    <col min="1291" max="1291" width="12.83203125" style="3952" customWidth="1"/>
    <col min="1292" max="1292" width="12.1640625" style="3952" customWidth="1"/>
    <col min="1293" max="1293" width="9.83203125" style="3952" customWidth="1"/>
    <col min="1294" max="1535" width="9.1640625" style="3952"/>
    <col min="1536" max="1536" width="1.83203125" style="3952" customWidth="1"/>
    <col min="1537" max="1537" width="3.1640625" style="3952" customWidth="1"/>
    <col min="1538" max="1538" width="4.6640625" style="3952" customWidth="1"/>
    <col min="1539" max="1539" width="14.5" style="3952" customWidth="1"/>
    <col min="1540" max="1540" width="11.1640625" style="3952" customWidth="1"/>
    <col min="1541" max="1541" width="13.33203125" style="3952" customWidth="1"/>
    <col min="1542" max="1543" width="12.5" style="3952" customWidth="1"/>
    <col min="1544" max="1544" width="13" style="3952" customWidth="1"/>
    <col min="1545" max="1545" width="13.33203125" style="3952" customWidth="1"/>
    <col min="1546" max="1546" width="13.83203125" style="3952" customWidth="1"/>
    <col min="1547" max="1547" width="12.83203125" style="3952" customWidth="1"/>
    <col min="1548" max="1548" width="12.1640625" style="3952" customWidth="1"/>
    <col min="1549" max="1549" width="9.83203125" style="3952" customWidth="1"/>
    <col min="1550" max="1791" width="9.1640625" style="3952"/>
    <col min="1792" max="1792" width="1.83203125" style="3952" customWidth="1"/>
    <col min="1793" max="1793" width="3.1640625" style="3952" customWidth="1"/>
    <col min="1794" max="1794" width="4.6640625" style="3952" customWidth="1"/>
    <col min="1795" max="1795" width="14.5" style="3952" customWidth="1"/>
    <col min="1796" max="1796" width="11.1640625" style="3952" customWidth="1"/>
    <col min="1797" max="1797" width="13.33203125" style="3952" customWidth="1"/>
    <col min="1798" max="1799" width="12.5" style="3952" customWidth="1"/>
    <col min="1800" max="1800" width="13" style="3952" customWidth="1"/>
    <col min="1801" max="1801" width="13.33203125" style="3952" customWidth="1"/>
    <col min="1802" max="1802" width="13.83203125" style="3952" customWidth="1"/>
    <col min="1803" max="1803" width="12.83203125" style="3952" customWidth="1"/>
    <col min="1804" max="1804" width="12.1640625" style="3952" customWidth="1"/>
    <col min="1805" max="1805" width="9.83203125" style="3952" customWidth="1"/>
    <col min="1806" max="2047" width="9.1640625" style="3952"/>
    <col min="2048" max="2048" width="1.83203125" style="3952" customWidth="1"/>
    <col min="2049" max="2049" width="3.1640625" style="3952" customWidth="1"/>
    <col min="2050" max="2050" width="4.6640625" style="3952" customWidth="1"/>
    <col min="2051" max="2051" width="14.5" style="3952" customWidth="1"/>
    <col min="2052" max="2052" width="11.1640625" style="3952" customWidth="1"/>
    <col min="2053" max="2053" width="13.33203125" style="3952" customWidth="1"/>
    <col min="2054" max="2055" width="12.5" style="3952" customWidth="1"/>
    <col min="2056" max="2056" width="13" style="3952" customWidth="1"/>
    <col min="2057" max="2057" width="13.33203125" style="3952" customWidth="1"/>
    <col min="2058" max="2058" width="13.83203125" style="3952" customWidth="1"/>
    <col min="2059" max="2059" width="12.83203125" style="3952" customWidth="1"/>
    <col min="2060" max="2060" width="12.1640625" style="3952" customWidth="1"/>
    <col min="2061" max="2061" width="9.83203125" style="3952" customWidth="1"/>
    <col min="2062" max="2303" width="9.1640625" style="3952"/>
    <col min="2304" max="2304" width="1.83203125" style="3952" customWidth="1"/>
    <col min="2305" max="2305" width="3.1640625" style="3952" customWidth="1"/>
    <col min="2306" max="2306" width="4.6640625" style="3952" customWidth="1"/>
    <col min="2307" max="2307" width="14.5" style="3952" customWidth="1"/>
    <col min="2308" max="2308" width="11.1640625" style="3952" customWidth="1"/>
    <col min="2309" max="2309" width="13.33203125" style="3952" customWidth="1"/>
    <col min="2310" max="2311" width="12.5" style="3952" customWidth="1"/>
    <col min="2312" max="2312" width="13" style="3952" customWidth="1"/>
    <col min="2313" max="2313" width="13.33203125" style="3952" customWidth="1"/>
    <col min="2314" max="2314" width="13.83203125" style="3952" customWidth="1"/>
    <col min="2315" max="2315" width="12.83203125" style="3952" customWidth="1"/>
    <col min="2316" max="2316" width="12.1640625" style="3952" customWidth="1"/>
    <col min="2317" max="2317" width="9.83203125" style="3952" customWidth="1"/>
    <col min="2318" max="2559" width="9.1640625" style="3952"/>
    <col min="2560" max="2560" width="1.83203125" style="3952" customWidth="1"/>
    <col min="2561" max="2561" width="3.1640625" style="3952" customWidth="1"/>
    <col min="2562" max="2562" width="4.6640625" style="3952" customWidth="1"/>
    <col min="2563" max="2563" width="14.5" style="3952" customWidth="1"/>
    <col min="2564" max="2564" width="11.1640625" style="3952" customWidth="1"/>
    <col min="2565" max="2565" width="13.33203125" style="3952" customWidth="1"/>
    <col min="2566" max="2567" width="12.5" style="3952" customWidth="1"/>
    <col min="2568" max="2568" width="13" style="3952" customWidth="1"/>
    <col min="2569" max="2569" width="13.33203125" style="3952" customWidth="1"/>
    <col min="2570" max="2570" width="13.83203125" style="3952" customWidth="1"/>
    <col min="2571" max="2571" width="12.83203125" style="3952" customWidth="1"/>
    <col min="2572" max="2572" width="12.1640625" style="3952" customWidth="1"/>
    <col min="2573" max="2573" width="9.83203125" style="3952" customWidth="1"/>
    <col min="2574" max="2815" width="9.1640625" style="3952"/>
    <col min="2816" max="2816" width="1.83203125" style="3952" customWidth="1"/>
    <col min="2817" max="2817" width="3.1640625" style="3952" customWidth="1"/>
    <col min="2818" max="2818" width="4.6640625" style="3952" customWidth="1"/>
    <col min="2819" max="2819" width="14.5" style="3952" customWidth="1"/>
    <col min="2820" max="2820" width="11.1640625" style="3952" customWidth="1"/>
    <col min="2821" max="2821" width="13.33203125" style="3952" customWidth="1"/>
    <col min="2822" max="2823" width="12.5" style="3952" customWidth="1"/>
    <col min="2824" max="2824" width="13" style="3952" customWidth="1"/>
    <col min="2825" max="2825" width="13.33203125" style="3952" customWidth="1"/>
    <col min="2826" max="2826" width="13.83203125" style="3952" customWidth="1"/>
    <col min="2827" max="2827" width="12.83203125" style="3952" customWidth="1"/>
    <col min="2828" max="2828" width="12.1640625" style="3952" customWidth="1"/>
    <col min="2829" max="2829" width="9.83203125" style="3952" customWidth="1"/>
    <col min="2830" max="3071" width="9.1640625" style="3952"/>
    <col min="3072" max="3072" width="1.83203125" style="3952" customWidth="1"/>
    <col min="3073" max="3073" width="3.1640625" style="3952" customWidth="1"/>
    <col min="3074" max="3074" width="4.6640625" style="3952" customWidth="1"/>
    <col min="3075" max="3075" width="14.5" style="3952" customWidth="1"/>
    <col min="3076" max="3076" width="11.1640625" style="3952" customWidth="1"/>
    <col min="3077" max="3077" width="13.33203125" style="3952" customWidth="1"/>
    <col min="3078" max="3079" width="12.5" style="3952" customWidth="1"/>
    <col min="3080" max="3080" width="13" style="3952" customWidth="1"/>
    <col min="3081" max="3081" width="13.33203125" style="3952" customWidth="1"/>
    <col min="3082" max="3082" width="13.83203125" style="3952" customWidth="1"/>
    <col min="3083" max="3083" width="12.83203125" style="3952" customWidth="1"/>
    <col min="3084" max="3084" width="12.1640625" style="3952" customWidth="1"/>
    <col min="3085" max="3085" width="9.83203125" style="3952" customWidth="1"/>
    <col min="3086" max="3327" width="9.1640625" style="3952"/>
    <col min="3328" max="3328" width="1.83203125" style="3952" customWidth="1"/>
    <col min="3329" max="3329" width="3.1640625" style="3952" customWidth="1"/>
    <col min="3330" max="3330" width="4.6640625" style="3952" customWidth="1"/>
    <col min="3331" max="3331" width="14.5" style="3952" customWidth="1"/>
    <col min="3332" max="3332" width="11.1640625" style="3952" customWidth="1"/>
    <col min="3333" max="3333" width="13.33203125" style="3952" customWidth="1"/>
    <col min="3334" max="3335" width="12.5" style="3952" customWidth="1"/>
    <col min="3336" max="3336" width="13" style="3952" customWidth="1"/>
    <col min="3337" max="3337" width="13.33203125" style="3952" customWidth="1"/>
    <col min="3338" max="3338" width="13.83203125" style="3952" customWidth="1"/>
    <col min="3339" max="3339" width="12.83203125" style="3952" customWidth="1"/>
    <col min="3340" max="3340" width="12.1640625" style="3952" customWidth="1"/>
    <col min="3341" max="3341" width="9.83203125" style="3952" customWidth="1"/>
    <col min="3342" max="3583" width="9.1640625" style="3952"/>
    <col min="3584" max="3584" width="1.83203125" style="3952" customWidth="1"/>
    <col min="3585" max="3585" width="3.1640625" style="3952" customWidth="1"/>
    <col min="3586" max="3586" width="4.6640625" style="3952" customWidth="1"/>
    <col min="3587" max="3587" width="14.5" style="3952" customWidth="1"/>
    <col min="3588" max="3588" width="11.1640625" style="3952" customWidth="1"/>
    <col min="3589" max="3589" width="13.33203125" style="3952" customWidth="1"/>
    <col min="3590" max="3591" width="12.5" style="3952" customWidth="1"/>
    <col min="3592" max="3592" width="13" style="3952" customWidth="1"/>
    <col min="3593" max="3593" width="13.33203125" style="3952" customWidth="1"/>
    <col min="3594" max="3594" width="13.83203125" style="3952" customWidth="1"/>
    <col min="3595" max="3595" width="12.83203125" style="3952" customWidth="1"/>
    <col min="3596" max="3596" width="12.1640625" style="3952" customWidth="1"/>
    <col min="3597" max="3597" width="9.83203125" style="3952" customWidth="1"/>
    <col min="3598" max="3839" width="9.1640625" style="3952"/>
    <col min="3840" max="3840" width="1.83203125" style="3952" customWidth="1"/>
    <col min="3841" max="3841" width="3.1640625" style="3952" customWidth="1"/>
    <col min="3842" max="3842" width="4.6640625" style="3952" customWidth="1"/>
    <col min="3843" max="3843" width="14.5" style="3952" customWidth="1"/>
    <col min="3844" max="3844" width="11.1640625" style="3952" customWidth="1"/>
    <col min="3845" max="3845" width="13.33203125" style="3952" customWidth="1"/>
    <col min="3846" max="3847" width="12.5" style="3952" customWidth="1"/>
    <col min="3848" max="3848" width="13" style="3952" customWidth="1"/>
    <col min="3849" max="3849" width="13.33203125" style="3952" customWidth="1"/>
    <col min="3850" max="3850" width="13.83203125" style="3952" customWidth="1"/>
    <col min="3851" max="3851" width="12.83203125" style="3952" customWidth="1"/>
    <col min="3852" max="3852" width="12.1640625" style="3952" customWidth="1"/>
    <col min="3853" max="3853" width="9.83203125" style="3952" customWidth="1"/>
    <col min="3854" max="4095" width="9.1640625" style="3952"/>
    <col min="4096" max="4096" width="1.83203125" style="3952" customWidth="1"/>
    <col min="4097" max="4097" width="3.1640625" style="3952" customWidth="1"/>
    <col min="4098" max="4098" width="4.6640625" style="3952" customWidth="1"/>
    <col min="4099" max="4099" width="14.5" style="3952" customWidth="1"/>
    <col min="4100" max="4100" width="11.1640625" style="3952" customWidth="1"/>
    <col min="4101" max="4101" width="13.33203125" style="3952" customWidth="1"/>
    <col min="4102" max="4103" width="12.5" style="3952" customWidth="1"/>
    <col min="4104" max="4104" width="13" style="3952" customWidth="1"/>
    <col min="4105" max="4105" width="13.33203125" style="3952" customWidth="1"/>
    <col min="4106" max="4106" width="13.83203125" style="3952" customWidth="1"/>
    <col min="4107" max="4107" width="12.83203125" style="3952" customWidth="1"/>
    <col min="4108" max="4108" width="12.1640625" style="3952" customWidth="1"/>
    <col min="4109" max="4109" width="9.83203125" style="3952" customWidth="1"/>
    <col min="4110" max="4351" width="9.1640625" style="3952"/>
    <col min="4352" max="4352" width="1.83203125" style="3952" customWidth="1"/>
    <col min="4353" max="4353" width="3.1640625" style="3952" customWidth="1"/>
    <col min="4354" max="4354" width="4.6640625" style="3952" customWidth="1"/>
    <col min="4355" max="4355" width="14.5" style="3952" customWidth="1"/>
    <col min="4356" max="4356" width="11.1640625" style="3952" customWidth="1"/>
    <col min="4357" max="4357" width="13.33203125" style="3952" customWidth="1"/>
    <col min="4358" max="4359" width="12.5" style="3952" customWidth="1"/>
    <col min="4360" max="4360" width="13" style="3952" customWidth="1"/>
    <col min="4361" max="4361" width="13.33203125" style="3952" customWidth="1"/>
    <col min="4362" max="4362" width="13.83203125" style="3952" customWidth="1"/>
    <col min="4363" max="4363" width="12.83203125" style="3952" customWidth="1"/>
    <col min="4364" max="4364" width="12.1640625" style="3952" customWidth="1"/>
    <col min="4365" max="4365" width="9.83203125" style="3952" customWidth="1"/>
    <col min="4366" max="4607" width="9.1640625" style="3952"/>
    <col min="4608" max="4608" width="1.83203125" style="3952" customWidth="1"/>
    <col min="4609" max="4609" width="3.1640625" style="3952" customWidth="1"/>
    <col min="4610" max="4610" width="4.6640625" style="3952" customWidth="1"/>
    <col min="4611" max="4611" width="14.5" style="3952" customWidth="1"/>
    <col min="4612" max="4612" width="11.1640625" style="3952" customWidth="1"/>
    <col min="4613" max="4613" width="13.33203125" style="3952" customWidth="1"/>
    <col min="4614" max="4615" width="12.5" style="3952" customWidth="1"/>
    <col min="4616" max="4616" width="13" style="3952" customWidth="1"/>
    <col min="4617" max="4617" width="13.33203125" style="3952" customWidth="1"/>
    <col min="4618" max="4618" width="13.83203125" style="3952" customWidth="1"/>
    <col min="4619" max="4619" width="12.83203125" style="3952" customWidth="1"/>
    <col min="4620" max="4620" width="12.1640625" style="3952" customWidth="1"/>
    <col min="4621" max="4621" width="9.83203125" style="3952" customWidth="1"/>
    <col min="4622" max="4863" width="9.1640625" style="3952"/>
    <col min="4864" max="4864" width="1.83203125" style="3952" customWidth="1"/>
    <col min="4865" max="4865" width="3.1640625" style="3952" customWidth="1"/>
    <col min="4866" max="4866" width="4.6640625" style="3952" customWidth="1"/>
    <col min="4867" max="4867" width="14.5" style="3952" customWidth="1"/>
    <col min="4868" max="4868" width="11.1640625" style="3952" customWidth="1"/>
    <col min="4869" max="4869" width="13.33203125" style="3952" customWidth="1"/>
    <col min="4870" max="4871" width="12.5" style="3952" customWidth="1"/>
    <col min="4872" max="4872" width="13" style="3952" customWidth="1"/>
    <col min="4873" max="4873" width="13.33203125" style="3952" customWidth="1"/>
    <col min="4874" max="4874" width="13.83203125" style="3952" customWidth="1"/>
    <col min="4875" max="4875" width="12.83203125" style="3952" customWidth="1"/>
    <col min="4876" max="4876" width="12.1640625" style="3952" customWidth="1"/>
    <col min="4877" max="4877" width="9.83203125" style="3952" customWidth="1"/>
    <col min="4878" max="5119" width="9.1640625" style="3952"/>
    <col min="5120" max="5120" width="1.83203125" style="3952" customWidth="1"/>
    <col min="5121" max="5121" width="3.1640625" style="3952" customWidth="1"/>
    <col min="5122" max="5122" width="4.6640625" style="3952" customWidth="1"/>
    <col min="5123" max="5123" width="14.5" style="3952" customWidth="1"/>
    <col min="5124" max="5124" width="11.1640625" style="3952" customWidth="1"/>
    <col min="5125" max="5125" width="13.33203125" style="3952" customWidth="1"/>
    <col min="5126" max="5127" width="12.5" style="3952" customWidth="1"/>
    <col min="5128" max="5128" width="13" style="3952" customWidth="1"/>
    <col min="5129" max="5129" width="13.33203125" style="3952" customWidth="1"/>
    <col min="5130" max="5130" width="13.83203125" style="3952" customWidth="1"/>
    <col min="5131" max="5131" width="12.83203125" style="3952" customWidth="1"/>
    <col min="5132" max="5132" width="12.1640625" style="3952" customWidth="1"/>
    <col min="5133" max="5133" width="9.83203125" style="3952" customWidth="1"/>
    <col min="5134" max="5375" width="9.1640625" style="3952"/>
    <col min="5376" max="5376" width="1.83203125" style="3952" customWidth="1"/>
    <col min="5377" max="5377" width="3.1640625" style="3952" customWidth="1"/>
    <col min="5378" max="5378" width="4.6640625" style="3952" customWidth="1"/>
    <col min="5379" max="5379" width="14.5" style="3952" customWidth="1"/>
    <col min="5380" max="5380" width="11.1640625" style="3952" customWidth="1"/>
    <col min="5381" max="5381" width="13.33203125" style="3952" customWidth="1"/>
    <col min="5382" max="5383" width="12.5" style="3952" customWidth="1"/>
    <col min="5384" max="5384" width="13" style="3952" customWidth="1"/>
    <col min="5385" max="5385" width="13.33203125" style="3952" customWidth="1"/>
    <col min="5386" max="5386" width="13.83203125" style="3952" customWidth="1"/>
    <col min="5387" max="5387" width="12.83203125" style="3952" customWidth="1"/>
    <col min="5388" max="5388" width="12.1640625" style="3952" customWidth="1"/>
    <col min="5389" max="5389" width="9.83203125" style="3952" customWidth="1"/>
    <col min="5390" max="5631" width="9.1640625" style="3952"/>
    <col min="5632" max="5632" width="1.83203125" style="3952" customWidth="1"/>
    <col min="5633" max="5633" width="3.1640625" style="3952" customWidth="1"/>
    <col min="5634" max="5634" width="4.6640625" style="3952" customWidth="1"/>
    <col min="5635" max="5635" width="14.5" style="3952" customWidth="1"/>
    <col min="5636" max="5636" width="11.1640625" style="3952" customWidth="1"/>
    <col min="5637" max="5637" width="13.33203125" style="3952" customWidth="1"/>
    <col min="5638" max="5639" width="12.5" style="3952" customWidth="1"/>
    <col min="5640" max="5640" width="13" style="3952" customWidth="1"/>
    <col min="5641" max="5641" width="13.33203125" style="3952" customWidth="1"/>
    <col min="5642" max="5642" width="13.83203125" style="3952" customWidth="1"/>
    <col min="5643" max="5643" width="12.83203125" style="3952" customWidth="1"/>
    <col min="5644" max="5644" width="12.1640625" style="3952" customWidth="1"/>
    <col min="5645" max="5645" width="9.83203125" style="3952" customWidth="1"/>
    <col min="5646" max="5887" width="9.1640625" style="3952"/>
    <col min="5888" max="5888" width="1.83203125" style="3952" customWidth="1"/>
    <col min="5889" max="5889" width="3.1640625" style="3952" customWidth="1"/>
    <col min="5890" max="5890" width="4.6640625" style="3952" customWidth="1"/>
    <col min="5891" max="5891" width="14.5" style="3952" customWidth="1"/>
    <col min="5892" max="5892" width="11.1640625" style="3952" customWidth="1"/>
    <col min="5893" max="5893" width="13.33203125" style="3952" customWidth="1"/>
    <col min="5894" max="5895" width="12.5" style="3952" customWidth="1"/>
    <col min="5896" max="5896" width="13" style="3952" customWidth="1"/>
    <col min="5897" max="5897" width="13.33203125" style="3952" customWidth="1"/>
    <col min="5898" max="5898" width="13.83203125" style="3952" customWidth="1"/>
    <col min="5899" max="5899" width="12.83203125" style="3952" customWidth="1"/>
    <col min="5900" max="5900" width="12.1640625" style="3952" customWidth="1"/>
    <col min="5901" max="5901" width="9.83203125" style="3952" customWidth="1"/>
    <col min="5902" max="6143" width="9.1640625" style="3952"/>
    <col min="6144" max="6144" width="1.83203125" style="3952" customWidth="1"/>
    <col min="6145" max="6145" width="3.1640625" style="3952" customWidth="1"/>
    <col min="6146" max="6146" width="4.6640625" style="3952" customWidth="1"/>
    <col min="6147" max="6147" width="14.5" style="3952" customWidth="1"/>
    <col min="6148" max="6148" width="11.1640625" style="3952" customWidth="1"/>
    <col min="6149" max="6149" width="13.33203125" style="3952" customWidth="1"/>
    <col min="6150" max="6151" width="12.5" style="3952" customWidth="1"/>
    <col min="6152" max="6152" width="13" style="3952" customWidth="1"/>
    <col min="6153" max="6153" width="13.33203125" style="3952" customWidth="1"/>
    <col min="6154" max="6154" width="13.83203125" style="3952" customWidth="1"/>
    <col min="6155" max="6155" width="12.83203125" style="3952" customWidth="1"/>
    <col min="6156" max="6156" width="12.1640625" style="3952" customWidth="1"/>
    <col min="6157" max="6157" width="9.83203125" style="3952" customWidth="1"/>
    <col min="6158" max="6399" width="9.1640625" style="3952"/>
    <col min="6400" max="6400" width="1.83203125" style="3952" customWidth="1"/>
    <col min="6401" max="6401" width="3.1640625" style="3952" customWidth="1"/>
    <col min="6402" max="6402" width="4.6640625" style="3952" customWidth="1"/>
    <col min="6403" max="6403" width="14.5" style="3952" customWidth="1"/>
    <col min="6404" max="6404" width="11.1640625" style="3952" customWidth="1"/>
    <col min="6405" max="6405" width="13.33203125" style="3952" customWidth="1"/>
    <col min="6406" max="6407" width="12.5" style="3952" customWidth="1"/>
    <col min="6408" max="6408" width="13" style="3952" customWidth="1"/>
    <col min="6409" max="6409" width="13.33203125" style="3952" customWidth="1"/>
    <col min="6410" max="6410" width="13.83203125" style="3952" customWidth="1"/>
    <col min="6411" max="6411" width="12.83203125" style="3952" customWidth="1"/>
    <col min="6412" max="6412" width="12.1640625" style="3952" customWidth="1"/>
    <col min="6413" max="6413" width="9.83203125" style="3952" customWidth="1"/>
    <col min="6414" max="6655" width="9.1640625" style="3952"/>
    <col min="6656" max="6656" width="1.83203125" style="3952" customWidth="1"/>
    <col min="6657" max="6657" width="3.1640625" style="3952" customWidth="1"/>
    <col min="6658" max="6658" width="4.6640625" style="3952" customWidth="1"/>
    <col min="6659" max="6659" width="14.5" style="3952" customWidth="1"/>
    <col min="6660" max="6660" width="11.1640625" style="3952" customWidth="1"/>
    <col min="6661" max="6661" width="13.33203125" style="3952" customWidth="1"/>
    <col min="6662" max="6663" width="12.5" style="3952" customWidth="1"/>
    <col min="6664" max="6664" width="13" style="3952" customWidth="1"/>
    <col min="6665" max="6665" width="13.33203125" style="3952" customWidth="1"/>
    <col min="6666" max="6666" width="13.83203125" style="3952" customWidth="1"/>
    <col min="6667" max="6667" width="12.83203125" style="3952" customWidth="1"/>
    <col min="6668" max="6668" width="12.1640625" style="3952" customWidth="1"/>
    <col min="6669" max="6669" width="9.83203125" style="3952" customWidth="1"/>
    <col min="6670" max="6911" width="9.1640625" style="3952"/>
    <col min="6912" max="6912" width="1.83203125" style="3952" customWidth="1"/>
    <col min="6913" max="6913" width="3.1640625" style="3952" customWidth="1"/>
    <col min="6914" max="6914" width="4.6640625" style="3952" customWidth="1"/>
    <col min="6915" max="6915" width="14.5" style="3952" customWidth="1"/>
    <col min="6916" max="6916" width="11.1640625" style="3952" customWidth="1"/>
    <col min="6917" max="6917" width="13.33203125" style="3952" customWidth="1"/>
    <col min="6918" max="6919" width="12.5" style="3952" customWidth="1"/>
    <col min="6920" max="6920" width="13" style="3952" customWidth="1"/>
    <col min="6921" max="6921" width="13.33203125" style="3952" customWidth="1"/>
    <col min="6922" max="6922" width="13.83203125" style="3952" customWidth="1"/>
    <col min="6923" max="6923" width="12.83203125" style="3952" customWidth="1"/>
    <col min="6924" max="6924" width="12.1640625" style="3952" customWidth="1"/>
    <col min="6925" max="6925" width="9.83203125" style="3952" customWidth="1"/>
    <col min="6926" max="7167" width="9.1640625" style="3952"/>
    <col min="7168" max="7168" width="1.83203125" style="3952" customWidth="1"/>
    <col min="7169" max="7169" width="3.1640625" style="3952" customWidth="1"/>
    <col min="7170" max="7170" width="4.6640625" style="3952" customWidth="1"/>
    <col min="7171" max="7171" width="14.5" style="3952" customWidth="1"/>
    <col min="7172" max="7172" width="11.1640625" style="3952" customWidth="1"/>
    <col min="7173" max="7173" width="13.33203125" style="3952" customWidth="1"/>
    <col min="7174" max="7175" width="12.5" style="3952" customWidth="1"/>
    <col min="7176" max="7176" width="13" style="3952" customWidth="1"/>
    <col min="7177" max="7177" width="13.33203125" style="3952" customWidth="1"/>
    <col min="7178" max="7178" width="13.83203125" style="3952" customWidth="1"/>
    <col min="7179" max="7179" width="12.83203125" style="3952" customWidth="1"/>
    <col min="7180" max="7180" width="12.1640625" style="3952" customWidth="1"/>
    <col min="7181" max="7181" width="9.83203125" style="3952" customWidth="1"/>
    <col min="7182" max="7423" width="9.1640625" style="3952"/>
    <col min="7424" max="7424" width="1.83203125" style="3952" customWidth="1"/>
    <col min="7425" max="7425" width="3.1640625" style="3952" customWidth="1"/>
    <col min="7426" max="7426" width="4.6640625" style="3952" customWidth="1"/>
    <col min="7427" max="7427" width="14.5" style="3952" customWidth="1"/>
    <col min="7428" max="7428" width="11.1640625" style="3952" customWidth="1"/>
    <col min="7429" max="7429" width="13.33203125" style="3952" customWidth="1"/>
    <col min="7430" max="7431" width="12.5" style="3952" customWidth="1"/>
    <col min="7432" max="7432" width="13" style="3952" customWidth="1"/>
    <col min="7433" max="7433" width="13.33203125" style="3952" customWidth="1"/>
    <col min="7434" max="7434" width="13.83203125" style="3952" customWidth="1"/>
    <col min="7435" max="7435" width="12.83203125" style="3952" customWidth="1"/>
    <col min="7436" max="7436" width="12.1640625" style="3952" customWidth="1"/>
    <col min="7437" max="7437" width="9.83203125" style="3952" customWidth="1"/>
    <col min="7438" max="7679" width="9.1640625" style="3952"/>
    <col min="7680" max="7680" width="1.83203125" style="3952" customWidth="1"/>
    <col min="7681" max="7681" width="3.1640625" style="3952" customWidth="1"/>
    <col min="7682" max="7682" width="4.6640625" style="3952" customWidth="1"/>
    <col min="7683" max="7683" width="14.5" style="3952" customWidth="1"/>
    <col min="7684" max="7684" width="11.1640625" style="3952" customWidth="1"/>
    <col min="7685" max="7685" width="13.33203125" style="3952" customWidth="1"/>
    <col min="7686" max="7687" width="12.5" style="3952" customWidth="1"/>
    <col min="7688" max="7688" width="13" style="3952" customWidth="1"/>
    <col min="7689" max="7689" width="13.33203125" style="3952" customWidth="1"/>
    <col min="7690" max="7690" width="13.83203125" style="3952" customWidth="1"/>
    <col min="7691" max="7691" width="12.83203125" style="3952" customWidth="1"/>
    <col min="7692" max="7692" width="12.1640625" style="3952" customWidth="1"/>
    <col min="7693" max="7693" width="9.83203125" style="3952" customWidth="1"/>
    <col min="7694" max="7935" width="9.1640625" style="3952"/>
    <col min="7936" max="7936" width="1.83203125" style="3952" customWidth="1"/>
    <col min="7937" max="7937" width="3.1640625" style="3952" customWidth="1"/>
    <col min="7938" max="7938" width="4.6640625" style="3952" customWidth="1"/>
    <col min="7939" max="7939" width="14.5" style="3952" customWidth="1"/>
    <col min="7940" max="7940" width="11.1640625" style="3952" customWidth="1"/>
    <col min="7941" max="7941" width="13.33203125" style="3952" customWidth="1"/>
    <col min="7942" max="7943" width="12.5" style="3952" customWidth="1"/>
    <col min="7944" max="7944" width="13" style="3952" customWidth="1"/>
    <col min="7945" max="7945" width="13.33203125" style="3952" customWidth="1"/>
    <col min="7946" max="7946" width="13.83203125" style="3952" customWidth="1"/>
    <col min="7947" max="7947" width="12.83203125" style="3952" customWidth="1"/>
    <col min="7948" max="7948" width="12.1640625" style="3952" customWidth="1"/>
    <col min="7949" max="7949" width="9.83203125" style="3952" customWidth="1"/>
    <col min="7950" max="8191" width="9.1640625" style="3952"/>
    <col min="8192" max="8192" width="1.83203125" style="3952" customWidth="1"/>
    <col min="8193" max="8193" width="3.1640625" style="3952" customWidth="1"/>
    <col min="8194" max="8194" width="4.6640625" style="3952" customWidth="1"/>
    <col min="8195" max="8195" width="14.5" style="3952" customWidth="1"/>
    <col min="8196" max="8196" width="11.1640625" style="3952" customWidth="1"/>
    <col min="8197" max="8197" width="13.33203125" style="3952" customWidth="1"/>
    <col min="8198" max="8199" width="12.5" style="3952" customWidth="1"/>
    <col min="8200" max="8200" width="13" style="3952" customWidth="1"/>
    <col min="8201" max="8201" width="13.33203125" style="3952" customWidth="1"/>
    <col min="8202" max="8202" width="13.83203125" style="3952" customWidth="1"/>
    <col min="8203" max="8203" width="12.83203125" style="3952" customWidth="1"/>
    <col min="8204" max="8204" width="12.1640625" style="3952" customWidth="1"/>
    <col min="8205" max="8205" width="9.83203125" style="3952" customWidth="1"/>
    <col min="8206" max="8447" width="9.1640625" style="3952"/>
    <col min="8448" max="8448" width="1.83203125" style="3952" customWidth="1"/>
    <col min="8449" max="8449" width="3.1640625" style="3952" customWidth="1"/>
    <col min="8450" max="8450" width="4.6640625" style="3952" customWidth="1"/>
    <col min="8451" max="8451" width="14.5" style="3952" customWidth="1"/>
    <col min="8452" max="8452" width="11.1640625" style="3952" customWidth="1"/>
    <col min="8453" max="8453" width="13.33203125" style="3952" customWidth="1"/>
    <col min="8454" max="8455" width="12.5" style="3952" customWidth="1"/>
    <col min="8456" max="8456" width="13" style="3952" customWidth="1"/>
    <col min="8457" max="8457" width="13.33203125" style="3952" customWidth="1"/>
    <col min="8458" max="8458" width="13.83203125" style="3952" customWidth="1"/>
    <col min="8459" max="8459" width="12.83203125" style="3952" customWidth="1"/>
    <col min="8460" max="8460" width="12.1640625" style="3952" customWidth="1"/>
    <col min="8461" max="8461" width="9.83203125" style="3952" customWidth="1"/>
    <col min="8462" max="8703" width="9.1640625" style="3952"/>
    <col min="8704" max="8704" width="1.83203125" style="3952" customWidth="1"/>
    <col min="8705" max="8705" width="3.1640625" style="3952" customWidth="1"/>
    <col min="8706" max="8706" width="4.6640625" style="3952" customWidth="1"/>
    <col min="8707" max="8707" width="14.5" style="3952" customWidth="1"/>
    <col min="8708" max="8708" width="11.1640625" style="3952" customWidth="1"/>
    <col min="8709" max="8709" width="13.33203125" style="3952" customWidth="1"/>
    <col min="8710" max="8711" width="12.5" style="3952" customWidth="1"/>
    <col min="8712" max="8712" width="13" style="3952" customWidth="1"/>
    <col min="8713" max="8713" width="13.33203125" style="3952" customWidth="1"/>
    <col min="8714" max="8714" width="13.83203125" style="3952" customWidth="1"/>
    <col min="8715" max="8715" width="12.83203125" style="3952" customWidth="1"/>
    <col min="8716" max="8716" width="12.1640625" style="3952" customWidth="1"/>
    <col min="8717" max="8717" width="9.83203125" style="3952" customWidth="1"/>
    <col min="8718" max="8959" width="9.1640625" style="3952"/>
    <col min="8960" max="8960" width="1.83203125" style="3952" customWidth="1"/>
    <col min="8961" max="8961" width="3.1640625" style="3952" customWidth="1"/>
    <col min="8962" max="8962" width="4.6640625" style="3952" customWidth="1"/>
    <col min="8963" max="8963" width="14.5" style="3952" customWidth="1"/>
    <col min="8964" max="8964" width="11.1640625" style="3952" customWidth="1"/>
    <col min="8965" max="8965" width="13.33203125" style="3952" customWidth="1"/>
    <col min="8966" max="8967" width="12.5" style="3952" customWidth="1"/>
    <col min="8968" max="8968" width="13" style="3952" customWidth="1"/>
    <col min="8969" max="8969" width="13.33203125" style="3952" customWidth="1"/>
    <col min="8970" max="8970" width="13.83203125" style="3952" customWidth="1"/>
    <col min="8971" max="8971" width="12.83203125" style="3952" customWidth="1"/>
    <col min="8972" max="8972" width="12.1640625" style="3952" customWidth="1"/>
    <col min="8973" max="8973" width="9.83203125" style="3952" customWidth="1"/>
    <col min="8974" max="9215" width="9.1640625" style="3952"/>
    <col min="9216" max="9216" width="1.83203125" style="3952" customWidth="1"/>
    <col min="9217" max="9217" width="3.1640625" style="3952" customWidth="1"/>
    <col min="9218" max="9218" width="4.6640625" style="3952" customWidth="1"/>
    <col min="9219" max="9219" width="14.5" style="3952" customWidth="1"/>
    <col min="9220" max="9220" width="11.1640625" style="3952" customWidth="1"/>
    <col min="9221" max="9221" width="13.33203125" style="3952" customWidth="1"/>
    <col min="9222" max="9223" width="12.5" style="3952" customWidth="1"/>
    <col min="9224" max="9224" width="13" style="3952" customWidth="1"/>
    <col min="9225" max="9225" width="13.33203125" style="3952" customWidth="1"/>
    <col min="9226" max="9226" width="13.83203125" style="3952" customWidth="1"/>
    <col min="9227" max="9227" width="12.83203125" style="3952" customWidth="1"/>
    <col min="9228" max="9228" width="12.1640625" style="3952" customWidth="1"/>
    <col min="9229" max="9229" width="9.83203125" style="3952" customWidth="1"/>
    <col min="9230" max="9471" width="9.1640625" style="3952"/>
    <col min="9472" max="9472" width="1.83203125" style="3952" customWidth="1"/>
    <col min="9473" max="9473" width="3.1640625" style="3952" customWidth="1"/>
    <col min="9474" max="9474" width="4.6640625" style="3952" customWidth="1"/>
    <col min="9475" max="9475" width="14.5" style="3952" customWidth="1"/>
    <col min="9476" max="9476" width="11.1640625" style="3952" customWidth="1"/>
    <col min="9477" max="9477" width="13.33203125" style="3952" customWidth="1"/>
    <col min="9478" max="9479" width="12.5" style="3952" customWidth="1"/>
    <col min="9480" max="9480" width="13" style="3952" customWidth="1"/>
    <col min="9481" max="9481" width="13.33203125" style="3952" customWidth="1"/>
    <col min="9482" max="9482" width="13.83203125" style="3952" customWidth="1"/>
    <col min="9483" max="9483" width="12.83203125" style="3952" customWidth="1"/>
    <col min="9484" max="9484" width="12.1640625" style="3952" customWidth="1"/>
    <col min="9485" max="9485" width="9.83203125" style="3952" customWidth="1"/>
    <col min="9486" max="9727" width="9.1640625" style="3952"/>
    <col min="9728" max="9728" width="1.83203125" style="3952" customWidth="1"/>
    <col min="9729" max="9729" width="3.1640625" style="3952" customWidth="1"/>
    <col min="9730" max="9730" width="4.6640625" style="3952" customWidth="1"/>
    <col min="9731" max="9731" width="14.5" style="3952" customWidth="1"/>
    <col min="9732" max="9732" width="11.1640625" style="3952" customWidth="1"/>
    <col min="9733" max="9733" width="13.33203125" style="3952" customWidth="1"/>
    <col min="9734" max="9735" width="12.5" style="3952" customWidth="1"/>
    <col min="9736" max="9736" width="13" style="3952" customWidth="1"/>
    <col min="9737" max="9737" width="13.33203125" style="3952" customWidth="1"/>
    <col min="9738" max="9738" width="13.83203125" style="3952" customWidth="1"/>
    <col min="9739" max="9739" width="12.83203125" style="3952" customWidth="1"/>
    <col min="9740" max="9740" width="12.1640625" style="3952" customWidth="1"/>
    <col min="9741" max="9741" width="9.83203125" style="3952" customWidth="1"/>
    <col min="9742" max="9983" width="9.1640625" style="3952"/>
    <col min="9984" max="9984" width="1.83203125" style="3952" customWidth="1"/>
    <col min="9985" max="9985" width="3.1640625" style="3952" customWidth="1"/>
    <col min="9986" max="9986" width="4.6640625" style="3952" customWidth="1"/>
    <col min="9987" max="9987" width="14.5" style="3952" customWidth="1"/>
    <col min="9988" max="9988" width="11.1640625" style="3952" customWidth="1"/>
    <col min="9989" max="9989" width="13.33203125" style="3952" customWidth="1"/>
    <col min="9990" max="9991" width="12.5" style="3952" customWidth="1"/>
    <col min="9992" max="9992" width="13" style="3952" customWidth="1"/>
    <col min="9993" max="9993" width="13.33203125" style="3952" customWidth="1"/>
    <col min="9994" max="9994" width="13.83203125" style="3952" customWidth="1"/>
    <col min="9995" max="9995" width="12.83203125" style="3952" customWidth="1"/>
    <col min="9996" max="9996" width="12.1640625" style="3952" customWidth="1"/>
    <col min="9997" max="9997" width="9.83203125" style="3952" customWidth="1"/>
    <col min="9998" max="10239" width="9.1640625" style="3952"/>
    <col min="10240" max="10240" width="1.83203125" style="3952" customWidth="1"/>
    <col min="10241" max="10241" width="3.1640625" style="3952" customWidth="1"/>
    <col min="10242" max="10242" width="4.6640625" style="3952" customWidth="1"/>
    <col min="10243" max="10243" width="14.5" style="3952" customWidth="1"/>
    <col min="10244" max="10244" width="11.1640625" style="3952" customWidth="1"/>
    <col min="10245" max="10245" width="13.33203125" style="3952" customWidth="1"/>
    <col min="10246" max="10247" width="12.5" style="3952" customWidth="1"/>
    <col min="10248" max="10248" width="13" style="3952" customWidth="1"/>
    <col min="10249" max="10249" width="13.33203125" style="3952" customWidth="1"/>
    <col min="10250" max="10250" width="13.83203125" style="3952" customWidth="1"/>
    <col min="10251" max="10251" width="12.83203125" style="3952" customWidth="1"/>
    <col min="10252" max="10252" width="12.1640625" style="3952" customWidth="1"/>
    <col min="10253" max="10253" width="9.83203125" style="3952" customWidth="1"/>
    <col min="10254" max="10495" width="9.1640625" style="3952"/>
    <col min="10496" max="10496" width="1.83203125" style="3952" customWidth="1"/>
    <col min="10497" max="10497" width="3.1640625" style="3952" customWidth="1"/>
    <col min="10498" max="10498" width="4.6640625" style="3952" customWidth="1"/>
    <col min="10499" max="10499" width="14.5" style="3952" customWidth="1"/>
    <col min="10500" max="10500" width="11.1640625" style="3952" customWidth="1"/>
    <col min="10501" max="10501" width="13.33203125" style="3952" customWidth="1"/>
    <col min="10502" max="10503" width="12.5" style="3952" customWidth="1"/>
    <col min="10504" max="10504" width="13" style="3952" customWidth="1"/>
    <col min="10505" max="10505" width="13.33203125" style="3952" customWidth="1"/>
    <col min="10506" max="10506" width="13.83203125" style="3952" customWidth="1"/>
    <col min="10507" max="10507" width="12.83203125" style="3952" customWidth="1"/>
    <col min="10508" max="10508" width="12.1640625" style="3952" customWidth="1"/>
    <col min="10509" max="10509" width="9.83203125" style="3952" customWidth="1"/>
    <col min="10510" max="10751" width="9.1640625" style="3952"/>
    <col min="10752" max="10752" width="1.83203125" style="3952" customWidth="1"/>
    <col min="10753" max="10753" width="3.1640625" style="3952" customWidth="1"/>
    <col min="10754" max="10754" width="4.6640625" style="3952" customWidth="1"/>
    <col min="10755" max="10755" width="14.5" style="3952" customWidth="1"/>
    <col min="10756" max="10756" width="11.1640625" style="3952" customWidth="1"/>
    <col min="10757" max="10757" width="13.33203125" style="3952" customWidth="1"/>
    <col min="10758" max="10759" width="12.5" style="3952" customWidth="1"/>
    <col min="10760" max="10760" width="13" style="3952" customWidth="1"/>
    <col min="10761" max="10761" width="13.33203125" style="3952" customWidth="1"/>
    <col min="10762" max="10762" width="13.83203125" style="3952" customWidth="1"/>
    <col min="10763" max="10763" width="12.83203125" style="3952" customWidth="1"/>
    <col min="10764" max="10764" width="12.1640625" style="3952" customWidth="1"/>
    <col min="10765" max="10765" width="9.83203125" style="3952" customWidth="1"/>
    <col min="10766" max="11007" width="9.1640625" style="3952"/>
    <col min="11008" max="11008" width="1.83203125" style="3952" customWidth="1"/>
    <col min="11009" max="11009" width="3.1640625" style="3952" customWidth="1"/>
    <col min="11010" max="11010" width="4.6640625" style="3952" customWidth="1"/>
    <col min="11011" max="11011" width="14.5" style="3952" customWidth="1"/>
    <col min="11012" max="11012" width="11.1640625" style="3952" customWidth="1"/>
    <col min="11013" max="11013" width="13.33203125" style="3952" customWidth="1"/>
    <col min="11014" max="11015" width="12.5" style="3952" customWidth="1"/>
    <col min="11016" max="11016" width="13" style="3952" customWidth="1"/>
    <col min="11017" max="11017" width="13.33203125" style="3952" customWidth="1"/>
    <col min="11018" max="11018" width="13.83203125" style="3952" customWidth="1"/>
    <col min="11019" max="11019" width="12.83203125" style="3952" customWidth="1"/>
    <col min="11020" max="11020" width="12.1640625" style="3952" customWidth="1"/>
    <col min="11021" max="11021" width="9.83203125" style="3952" customWidth="1"/>
    <col min="11022" max="11263" width="9.1640625" style="3952"/>
    <col min="11264" max="11264" width="1.83203125" style="3952" customWidth="1"/>
    <col min="11265" max="11265" width="3.1640625" style="3952" customWidth="1"/>
    <col min="11266" max="11266" width="4.6640625" style="3952" customWidth="1"/>
    <col min="11267" max="11267" width="14.5" style="3952" customWidth="1"/>
    <col min="11268" max="11268" width="11.1640625" style="3952" customWidth="1"/>
    <col min="11269" max="11269" width="13.33203125" style="3952" customWidth="1"/>
    <col min="11270" max="11271" width="12.5" style="3952" customWidth="1"/>
    <col min="11272" max="11272" width="13" style="3952" customWidth="1"/>
    <col min="11273" max="11273" width="13.33203125" style="3952" customWidth="1"/>
    <col min="11274" max="11274" width="13.83203125" style="3952" customWidth="1"/>
    <col min="11275" max="11275" width="12.83203125" style="3952" customWidth="1"/>
    <col min="11276" max="11276" width="12.1640625" style="3952" customWidth="1"/>
    <col min="11277" max="11277" width="9.83203125" style="3952" customWidth="1"/>
    <col min="11278" max="11519" width="9.1640625" style="3952"/>
    <col min="11520" max="11520" width="1.83203125" style="3952" customWidth="1"/>
    <col min="11521" max="11521" width="3.1640625" style="3952" customWidth="1"/>
    <col min="11522" max="11522" width="4.6640625" style="3952" customWidth="1"/>
    <col min="11523" max="11523" width="14.5" style="3952" customWidth="1"/>
    <col min="11524" max="11524" width="11.1640625" style="3952" customWidth="1"/>
    <col min="11525" max="11525" width="13.33203125" style="3952" customWidth="1"/>
    <col min="11526" max="11527" width="12.5" style="3952" customWidth="1"/>
    <col min="11528" max="11528" width="13" style="3952" customWidth="1"/>
    <col min="11529" max="11529" width="13.33203125" style="3952" customWidth="1"/>
    <col min="11530" max="11530" width="13.83203125" style="3952" customWidth="1"/>
    <col min="11531" max="11531" width="12.83203125" style="3952" customWidth="1"/>
    <col min="11532" max="11532" width="12.1640625" style="3952" customWidth="1"/>
    <col min="11533" max="11533" width="9.83203125" style="3952" customWidth="1"/>
    <col min="11534" max="11775" width="9.1640625" style="3952"/>
    <col min="11776" max="11776" width="1.83203125" style="3952" customWidth="1"/>
    <col min="11777" max="11777" width="3.1640625" style="3952" customWidth="1"/>
    <col min="11778" max="11778" width="4.6640625" style="3952" customWidth="1"/>
    <col min="11779" max="11779" width="14.5" style="3952" customWidth="1"/>
    <col min="11780" max="11780" width="11.1640625" style="3952" customWidth="1"/>
    <col min="11781" max="11781" width="13.33203125" style="3952" customWidth="1"/>
    <col min="11782" max="11783" width="12.5" style="3952" customWidth="1"/>
    <col min="11784" max="11784" width="13" style="3952" customWidth="1"/>
    <col min="11785" max="11785" width="13.33203125" style="3952" customWidth="1"/>
    <col min="11786" max="11786" width="13.83203125" style="3952" customWidth="1"/>
    <col min="11787" max="11787" width="12.83203125" style="3952" customWidth="1"/>
    <col min="11788" max="11788" width="12.1640625" style="3952" customWidth="1"/>
    <col min="11789" max="11789" width="9.83203125" style="3952" customWidth="1"/>
    <col min="11790" max="12031" width="9.1640625" style="3952"/>
    <col min="12032" max="12032" width="1.83203125" style="3952" customWidth="1"/>
    <col min="12033" max="12033" width="3.1640625" style="3952" customWidth="1"/>
    <col min="12034" max="12034" width="4.6640625" style="3952" customWidth="1"/>
    <col min="12035" max="12035" width="14.5" style="3952" customWidth="1"/>
    <col min="12036" max="12036" width="11.1640625" style="3952" customWidth="1"/>
    <col min="12037" max="12037" width="13.33203125" style="3952" customWidth="1"/>
    <col min="12038" max="12039" width="12.5" style="3952" customWidth="1"/>
    <col min="12040" max="12040" width="13" style="3952" customWidth="1"/>
    <col min="12041" max="12041" width="13.33203125" style="3952" customWidth="1"/>
    <col min="12042" max="12042" width="13.83203125" style="3952" customWidth="1"/>
    <col min="12043" max="12043" width="12.83203125" style="3952" customWidth="1"/>
    <col min="12044" max="12044" width="12.1640625" style="3952" customWidth="1"/>
    <col min="12045" max="12045" width="9.83203125" style="3952" customWidth="1"/>
    <col min="12046" max="12287" width="9.1640625" style="3952"/>
    <col min="12288" max="12288" width="1.83203125" style="3952" customWidth="1"/>
    <col min="12289" max="12289" width="3.1640625" style="3952" customWidth="1"/>
    <col min="12290" max="12290" width="4.6640625" style="3952" customWidth="1"/>
    <col min="12291" max="12291" width="14.5" style="3952" customWidth="1"/>
    <col min="12292" max="12292" width="11.1640625" style="3952" customWidth="1"/>
    <col min="12293" max="12293" width="13.33203125" style="3952" customWidth="1"/>
    <col min="12294" max="12295" width="12.5" style="3952" customWidth="1"/>
    <col min="12296" max="12296" width="13" style="3952" customWidth="1"/>
    <col min="12297" max="12297" width="13.33203125" style="3952" customWidth="1"/>
    <col min="12298" max="12298" width="13.83203125" style="3952" customWidth="1"/>
    <col min="12299" max="12299" width="12.83203125" style="3952" customWidth="1"/>
    <col min="12300" max="12300" width="12.1640625" style="3952" customWidth="1"/>
    <col min="12301" max="12301" width="9.83203125" style="3952" customWidth="1"/>
    <col min="12302" max="12543" width="9.1640625" style="3952"/>
    <col min="12544" max="12544" width="1.83203125" style="3952" customWidth="1"/>
    <col min="12545" max="12545" width="3.1640625" style="3952" customWidth="1"/>
    <col min="12546" max="12546" width="4.6640625" style="3952" customWidth="1"/>
    <col min="12547" max="12547" width="14.5" style="3952" customWidth="1"/>
    <col min="12548" max="12548" width="11.1640625" style="3952" customWidth="1"/>
    <col min="12549" max="12549" width="13.33203125" style="3952" customWidth="1"/>
    <col min="12550" max="12551" width="12.5" style="3952" customWidth="1"/>
    <col min="12552" max="12552" width="13" style="3952" customWidth="1"/>
    <col min="12553" max="12553" width="13.33203125" style="3952" customWidth="1"/>
    <col min="12554" max="12554" width="13.83203125" style="3952" customWidth="1"/>
    <col min="12555" max="12555" width="12.83203125" style="3952" customWidth="1"/>
    <col min="12556" max="12556" width="12.1640625" style="3952" customWidth="1"/>
    <col min="12557" max="12557" width="9.83203125" style="3952" customWidth="1"/>
    <col min="12558" max="12799" width="9.1640625" style="3952"/>
    <col min="12800" max="12800" width="1.83203125" style="3952" customWidth="1"/>
    <col min="12801" max="12801" width="3.1640625" style="3952" customWidth="1"/>
    <col min="12802" max="12802" width="4.6640625" style="3952" customWidth="1"/>
    <col min="12803" max="12803" width="14.5" style="3952" customWidth="1"/>
    <col min="12804" max="12804" width="11.1640625" style="3952" customWidth="1"/>
    <col min="12805" max="12805" width="13.33203125" style="3952" customWidth="1"/>
    <col min="12806" max="12807" width="12.5" style="3952" customWidth="1"/>
    <col min="12808" max="12808" width="13" style="3952" customWidth="1"/>
    <col min="12809" max="12809" width="13.33203125" style="3952" customWidth="1"/>
    <col min="12810" max="12810" width="13.83203125" style="3952" customWidth="1"/>
    <col min="12811" max="12811" width="12.83203125" style="3952" customWidth="1"/>
    <col min="12812" max="12812" width="12.1640625" style="3952" customWidth="1"/>
    <col min="12813" max="12813" width="9.83203125" style="3952" customWidth="1"/>
    <col min="12814" max="13055" width="9.1640625" style="3952"/>
    <col min="13056" max="13056" width="1.83203125" style="3952" customWidth="1"/>
    <col min="13057" max="13057" width="3.1640625" style="3952" customWidth="1"/>
    <col min="13058" max="13058" width="4.6640625" style="3952" customWidth="1"/>
    <col min="13059" max="13059" width="14.5" style="3952" customWidth="1"/>
    <col min="13060" max="13060" width="11.1640625" style="3952" customWidth="1"/>
    <col min="13061" max="13061" width="13.33203125" style="3952" customWidth="1"/>
    <col min="13062" max="13063" width="12.5" style="3952" customWidth="1"/>
    <col min="13064" max="13064" width="13" style="3952" customWidth="1"/>
    <col min="13065" max="13065" width="13.33203125" style="3952" customWidth="1"/>
    <col min="13066" max="13066" width="13.83203125" style="3952" customWidth="1"/>
    <col min="13067" max="13067" width="12.83203125" style="3952" customWidth="1"/>
    <col min="13068" max="13068" width="12.1640625" style="3952" customWidth="1"/>
    <col min="13069" max="13069" width="9.83203125" style="3952" customWidth="1"/>
    <col min="13070" max="13311" width="9.1640625" style="3952"/>
    <col min="13312" max="13312" width="1.83203125" style="3952" customWidth="1"/>
    <col min="13313" max="13313" width="3.1640625" style="3952" customWidth="1"/>
    <col min="13314" max="13314" width="4.6640625" style="3952" customWidth="1"/>
    <col min="13315" max="13315" width="14.5" style="3952" customWidth="1"/>
    <col min="13316" max="13316" width="11.1640625" style="3952" customWidth="1"/>
    <col min="13317" max="13317" width="13.33203125" style="3952" customWidth="1"/>
    <col min="13318" max="13319" width="12.5" style="3952" customWidth="1"/>
    <col min="13320" max="13320" width="13" style="3952" customWidth="1"/>
    <col min="13321" max="13321" width="13.33203125" style="3952" customWidth="1"/>
    <col min="13322" max="13322" width="13.83203125" style="3952" customWidth="1"/>
    <col min="13323" max="13323" width="12.83203125" style="3952" customWidth="1"/>
    <col min="13324" max="13324" width="12.1640625" style="3952" customWidth="1"/>
    <col min="13325" max="13325" width="9.83203125" style="3952" customWidth="1"/>
    <col min="13326" max="13567" width="9.1640625" style="3952"/>
    <col min="13568" max="13568" width="1.83203125" style="3952" customWidth="1"/>
    <col min="13569" max="13569" width="3.1640625" style="3952" customWidth="1"/>
    <col min="13570" max="13570" width="4.6640625" style="3952" customWidth="1"/>
    <col min="13571" max="13571" width="14.5" style="3952" customWidth="1"/>
    <col min="13572" max="13572" width="11.1640625" style="3952" customWidth="1"/>
    <col min="13573" max="13573" width="13.33203125" style="3952" customWidth="1"/>
    <col min="13574" max="13575" width="12.5" style="3952" customWidth="1"/>
    <col min="13576" max="13576" width="13" style="3952" customWidth="1"/>
    <col min="13577" max="13577" width="13.33203125" style="3952" customWidth="1"/>
    <col min="13578" max="13578" width="13.83203125" style="3952" customWidth="1"/>
    <col min="13579" max="13579" width="12.83203125" style="3952" customWidth="1"/>
    <col min="13580" max="13580" width="12.1640625" style="3952" customWidth="1"/>
    <col min="13581" max="13581" width="9.83203125" style="3952" customWidth="1"/>
    <col min="13582" max="13823" width="9.1640625" style="3952"/>
    <col min="13824" max="13824" width="1.83203125" style="3952" customWidth="1"/>
    <col min="13825" max="13825" width="3.1640625" style="3952" customWidth="1"/>
    <col min="13826" max="13826" width="4.6640625" style="3952" customWidth="1"/>
    <col min="13827" max="13827" width="14.5" style="3952" customWidth="1"/>
    <col min="13828" max="13828" width="11.1640625" style="3952" customWidth="1"/>
    <col min="13829" max="13829" width="13.33203125" style="3952" customWidth="1"/>
    <col min="13830" max="13831" width="12.5" style="3952" customWidth="1"/>
    <col min="13832" max="13832" width="13" style="3952" customWidth="1"/>
    <col min="13833" max="13833" width="13.33203125" style="3952" customWidth="1"/>
    <col min="13834" max="13834" width="13.83203125" style="3952" customWidth="1"/>
    <col min="13835" max="13835" width="12.83203125" style="3952" customWidth="1"/>
    <col min="13836" max="13836" width="12.1640625" style="3952" customWidth="1"/>
    <col min="13837" max="13837" width="9.83203125" style="3952" customWidth="1"/>
    <col min="13838" max="14079" width="9.1640625" style="3952"/>
    <col min="14080" max="14080" width="1.83203125" style="3952" customWidth="1"/>
    <col min="14081" max="14081" width="3.1640625" style="3952" customWidth="1"/>
    <col min="14082" max="14082" width="4.6640625" style="3952" customWidth="1"/>
    <col min="14083" max="14083" width="14.5" style="3952" customWidth="1"/>
    <col min="14084" max="14084" width="11.1640625" style="3952" customWidth="1"/>
    <col min="14085" max="14085" width="13.33203125" style="3952" customWidth="1"/>
    <col min="14086" max="14087" width="12.5" style="3952" customWidth="1"/>
    <col min="14088" max="14088" width="13" style="3952" customWidth="1"/>
    <col min="14089" max="14089" width="13.33203125" style="3952" customWidth="1"/>
    <col min="14090" max="14090" width="13.83203125" style="3952" customWidth="1"/>
    <col min="14091" max="14091" width="12.83203125" style="3952" customWidth="1"/>
    <col min="14092" max="14092" width="12.1640625" style="3952" customWidth="1"/>
    <col min="14093" max="14093" width="9.83203125" style="3952" customWidth="1"/>
    <col min="14094" max="14335" width="9.1640625" style="3952"/>
    <col min="14336" max="14336" width="1.83203125" style="3952" customWidth="1"/>
    <col min="14337" max="14337" width="3.1640625" style="3952" customWidth="1"/>
    <col min="14338" max="14338" width="4.6640625" style="3952" customWidth="1"/>
    <col min="14339" max="14339" width="14.5" style="3952" customWidth="1"/>
    <col min="14340" max="14340" width="11.1640625" style="3952" customWidth="1"/>
    <col min="14341" max="14341" width="13.33203125" style="3952" customWidth="1"/>
    <col min="14342" max="14343" width="12.5" style="3952" customWidth="1"/>
    <col min="14344" max="14344" width="13" style="3952" customWidth="1"/>
    <col min="14345" max="14345" width="13.33203125" style="3952" customWidth="1"/>
    <col min="14346" max="14346" width="13.83203125" style="3952" customWidth="1"/>
    <col min="14347" max="14347" width="12.83203125" style="3952" customWidth="1"/>
    <col min="14348" max="14348" width="12.1640625" style="3952" customWidth="1"/>
    <col min="14349" max="14349" width="9.83203125" style="3952" customWidth="1"/>
    <col min="14350" max="14591" width="9.1640625" style="3952"/>
    <col min="14592" max="14592" width="1.83203125" style="3952" customWidth="1"/>
    <col min="14593" max="14593" width="3.1640625" style="3952" customWidth="1"/>
    <col min="14594" max="14594" width="4.6640625" style="3952" customWidth="1"/>
    <col min="14595" max="14595" width="14.5" style="3952" customWidth="1"/>
    <col min="14596" max="14596" width="11.1640625" style="3952" customWidth="1"/>
    <col min="14597" max="14597" width="13.33203125" style="3952" customWidth="1"/>
    <col min="14598" max="14599" width="12.5" style="3952" customWidth="1"/>
    <col min="14600" max="14600" width="13" style="3952" customWidth="1"/>
    <col min="14601" max="14601" width="13.33203125" style="3952" customWidth="1"/>
    <col min="14602" max="14602" width="13.83203125" style="3952" customWidth="1"/>
    <col min="14603" max="14603" width="12.83203125" style="3952" customWidth="1"/>
    <col min="14604" max="14604" width="12.1640625" style="3952" customWidth="1"/>
    <col min="14605" max="14605" width="9.83203125" style="3952" customWidth="1"/>
    <col min="14606" max="14847" width="9.1640625" style="3952"/>
    <col min="14848" max="14848" width="1.83203125" style="3952" customWidth="1"/>
    <col min="14849" max="14849" width="3.1640625" style="3952" customWidth="1"/>
    <col min="14850" max="14850" width="4.6640625" style="3952" customWidth="1"/>
    <col min="14851" max="14851" width="14.5" style="3952" customWidth="1"/>
    <col min="14852" max="14852" width="11.1640625" style="3952" customWidth="1"/>
    <col min="14853" max="14853" width="13.33203125" style="3952" customWidth="1"/>
    <col min="14854" max="14855" width="12.5" style="3952" customWidth="1"/>
    <col min="14856" max="14856" width="13" style="3952" customWidth="1"/>
    <col min="14857" max="14857" width="13.33203125" style="3952" customWidth="1"/>
    <col min="14858" max="14858" width="13.83203125" style="3952" customWidth="1"/>
    <col min="14859" max="14859" width="12.83203125" style="3952" customWidth="1"/>
    <col min="14860" max="14860" width="12.1640625" style="3952" customWidth="1"/>
    <col min="14861" max="14861" width="9.83203125" style="3952" customWidth="1"/>
    <col min="14862" max="15103" width="9.1640625" style="3952"/>
    <col min="15104" max="15104" width="1.83203125" style="3952" customWidth="1"/>
    <col min="15105" max="15105" width="3.1640625" style="3952" customWidth="1"/>
    <col min="15106" max="15106" width="4.6640625" style="3952" customWidth="1"/>
    <col min="15107" max="15107" width="14.5" style="3952" customWidth="1"/>
    <col min="15108" max="15108" width="11.1640625" style="3952" customWidth="1"/>
    <col min="15109" max="15109" width="13.33203125" style="3952" customWidth="1"/>
    <col min="15110" max="15111" width="12.5" style="3952" customWidth="1"/>
    <col min="15112" max="15112" width="13" style="3952" customWidth="1"/>
    <col min="15113" max="15113" width="13.33203125" style="3952" customWidth="1"/>
    <col min="15114" max="15114" width="13.83203125" style="3952" customWidth="1"/>
    <col min="15115" max="15115" width="12.83203125" style="3952" customWidth="1"/>
    <col min="15116" max="15116" width="12.1640625" style="3952" customWidth="1"/>
    <col min="15117" max="15117" width="9.83203125" style="3952" customWidth="1"/>
    <col min="15118" max="15359" width="9.1640625" style="3952"/>
    <col min="15360" max="15360" width="1.83203125" style="3952" customWidth="1"/>
    <col min="15361" max="15361" width="3.1640625" style="3952" customWidth="1"/>
    <col min="15362" max="15362" width="4.6640625" style="3952" customWidth="1"/>
    <col min="15363" max="15363" width="14.5" style="3952" customWidth="1"/>
    <col min="15364" max="15364" width="11.1640625" style="3952" customWidth="1"/>
    <col min="15365" max="15365" width="13.33203125" style="3952" customWidth="1"/>
    <col min="15366" max="15367" width="12.5" style="3952" customWidth="1"/>
    <col min="15368" max="15368" width="13" style="3952" customWidth="1"/>
    <col min="15369" max="15369" width="13.33203125" style="3952" customWidth="1"/>
    <col min="15370" max="15370" width="13.83203125" style="3952" customWidth="1"/>
    <col min="15371" max="15371" width="12.83203125" style="3952" customWidth="1"/>
    <col min="15372" max="15372" width="12.1640625" style="3952" customWidth="1"/>
    <col min="15373" max="15373" width="9.83203125" style="3952" customWidth="1"/>
    <col min="15374" max="15615" width="9.1640625" style="3952"/>
    <col min="15616" max="15616" width="1.83203125" style="3952" customWidth="1"/>
    <col min="15617" max="15617" width="3.1640625" style="3952" customWidth="1"/>
    <col min="15618" max="15618" width="4.6640625" style="3952" customWidth="1"/>
    <col min="15619" max="15619" width="14.5" style="3952" customWidth="1"/>
    <col min="15620" max="15620" width="11.1640625" style="3952" customWidth="1"/>
    <col min="15621" max="15621" width="13.33203125" style="3952" customWidth="1"/>
    <col min="15622" max="15623" width="12.5" style="3952" customWidth="1"/>
    <col min="15624" max="15624" width="13" style="3952" customWidth="1"/>
    <col min="15625" max="15625" width="13.33203125" style="3952" customWidth="1"/>
    <col min="15626" max="15626" width="13.83203125" style="3952" customWidth="1"/>
    <col min="15627" max="15627" width="12.83203125" style="3952" customWidth="1"/>
    <col min="15628" max="15628" width="12.1640625" style="3952" customWidth="1"/>
    <col min="15629" max="15629" width="9.83203125" style="3952" customWidth="1"/>
    <col min="15630" max="15871" width="9.1640625" style="3952"/>
    <col min="15872" max="15872" width="1.83203125" style="3952" customWidth="1"/>
    <col min="15873" max="15873" width="3.1640625" style="3952" customWidth="1"/>
    <col min="15874" max="15874" width="4.6640625" style="3952" customWidth="1"/>
    <col min="15875" max="15875" width="14.5" style="3952" customWidth="1"/>
    <col min="15876" max="15876" width="11.1640625" style="3952" customWidth="1"/>
    <col min="15877" max="15877" width="13.33203125" style="3952" customWidth="1"/>
    <col min="15878" max="15879" width="12.5" style="3952" customWidth="1"/>
    <col min="15880" max="15880" width="13" style="3952" customWidth="1"/>
    <col min="15881" max="15881" width="13.33203125" style="3952" customWidth="1"/>
    <col min="15882" max="15882" width="13.83203125" style="3952" customWidth="1"/>
    <col min="15883" max="15883" width="12.83203125" style="3952" customWidth="1"/>
    <col min="15884" max="15884" width="12.1640625" style="3952" customWidth="1"/>
    <col min="15885" max="15885" width="9.83203125" style="3952" customWidth="1"/>
    <col min="15886" max="16127" width="9.1640625" style="3952"/>
    <col min="16128" max="16128" width="1.83203125" style="3952" customWidth="1"/>
    <col min="16129" max="16129" width="3.1640625" style="3952" customWidth="1"/>
    <col min="16130" max="16130" width="4.6640625" style="3952" customWidth="1"/>
    <col min="16131" max="16131" width="14.5" style="3952" customWidth="1"/>
    <col min="16132" max="16132" width="11.1640625" style="3952" customWidth="1"/>
    <col min="16133" max="16133" width="13.33203125" style="3952" customWidth="1"/>
    <col min="16134" max="16135" width="12.5" style="3952" customWidth="1"/>
    <col min="16136" max="16136" width="13" style="3952" customWidth="1"/>
    <col min="16137" max="16137" width="13.33203125" style="3952" customWidth="1"/>
    <col min="16138" max="16138" width="13.83203125" style="3952" customWidth="1"/>
    <col min="16139" max="16139" width="12.83203125" style="3952" customWidth="1"/>
    <col min="16140" max="16140" width="12.1640625" style="3952" customWidth="1"/>
    <col min="16141" max="16141" width="9.83203125" style="3952" customWidth="1"/>
    <col min="16142" max="16384" width="9.1640625" style="3952"/>
  </cols>
  <sheetData>
    <row r="1" spans="1:13" s="69" customFormat="1" x14ac:dyDescent="0.25">
      <c r="A1" s="6594" t="s">
        <v>801</v>
      </c>
      <c r="B1" s="6594"/>
      <c r="C1" s="6594"/>
      <c r="D1" s="6594"/>
      <c r="E1" s="6594"/>
      <c r="F1" s="6594"/>
      <c r="G1" s="6594"/>
      <c r="H1" s="6594"/>
      <c r="I1" s="6594"/>
      <c r="J1" s="6594"/>
      <c r="K1" s="6594"/>
      <c r="L1" s="6594"/>
      <c r="M1" s="6594"/>
    </row>
    <row r="2" spans="1:13" s="3951" customFormat="1" ht="31.5" customHeight="1" thickBot="1" x14ac:dyDescent="0.25">
      <c r="A2" s="3949" t="s">
        <v>4043</v>
      </c>
      <c r="B2" s="3950"/>
      <c r="C2" s="3950"/>
      <c r="D2" s="3950"/>
      <c r="M2" s="3889" t="s">
        <v>2117</v>
      </c>
    </row>
    <row r="3" spans="1:13" ht="5.25" hidden="1" customHeight="1" thickBot="1" x14ac:dyDescent="0.3">
      <c r="L3" s="3953"/>
    </row>
    <row r="4" spans="1:13" ht="15.75" customHeight="1" thickBot="1" x14ac:dyDescent="0.3">
      <c r="A4" s="3954"/>
      <c r="B4" s="6607" t="s">
        <v>2150</v>
      </c>
      <c r="C4" s="6607"/>
      <c r="D4" s="6608"/>
      <c r="E4" s="6611">
        <v>2016</v>
      </c>
      <c r="F4" s="6611">
        <v>2017</v>
      </c>
      <c r="G4" s="6613">
        <v>2018</v>
      </c>
      <c r="H4" s="6613" t="s">
        <v>2072</v>
      </c>
      <c r="I4" s="6613" t="s">
        <v>2073</v>
      </c>
      <c r="J4" s="6615" t="s">
        <v>2260</v>
      </c>
      <c r="K4" s="6616"/>
      <c r="L4" s="6616"/>
      <c r="M4" s="6617"/>
    </row>
    <row r="5" spans="1:13" ht="18.75" thickBot="1" x14ac:dyDescent="0.3">
      <c r="A5" s="3955"/>
      <c r="B5" s="6609"/>
      <c r="C5" s="6609"/>
      <c r="D5" s="6610"/>
      <c r="E5" s="6612"/>
      <c r="F5" s="6612"/>
      <c r="G5" s="6614"/>
      <c r="H5" s="6614"/>
      <c r="I5" s="6614"/>
      <c r="J5" s="2558" t="s">
        <v>2074</v>
      </c>
      <c r="K5" s="2559" t="s">
        <v>2075</v>
      </c>
      <c r="L5" s="2559" t="s">
        <v>2076</v>
      </c>
      <c r="M5" s="2560" t="s">
        <v>2077</v>
      </c>
    </row>
    <row r="6" spans="1:13" ht="14.25" customHeight="1" x14ac:dyDescent="0.25">
      <c r="A6" s="3956"/>
      <c r="B6" s="3957" t="s">
        <v>2172</v>
      </c>
      <c r="D6" s="3958"/>
      <c r="E6" s="3959">
        <v>44422</v>
      </c>
      <c r="F6" s="3959">
        <v>43027</v>
      </c>
      <c r="G6" s="3959">
        <v>43311</v>
      </c>
      <c r="H6" s="3959">
        <v>42319</v>
      </c>
      <c r="I6" s="5675">
        <v>37289</v>
      </c>
      <c r="J6" s="5675">
        <v>9497</v>
      </c>
      <c r="K6" s="5675">
        <v>5273</v>
      </c>
      <c r="L6" s="5675">
        <v>11435</v>
      </c>
      <c r="M6" s="5676">
        <v>11084</v>
      </c>
    </row>
    <row r="7" spans="1:13" s="3962" customFormat="1" ht="12" customHeight="1" x14ac:dyDescent="0.25">
      <c r="A7" s="3960"/>
      <c r="B7" s="3957" t="s">
        <v>2153</v>
      </c>
      <c r="C7" s="3958"/>
      <c r="D7" s="3957"/>
      <c r="E7" s="3961">
        <v>24843</v>
      </c>
      <c r="F7" s="3961">
        <v>25142</v>
      </c>
      <c r="G7" s="3961">
        <v>24364</v>
      </c>
      <c r="H7" s="3961">
        <v>22096</v>
      </c>
      <c r="I7" s="5677">
        <v>20140</v>
      </c>
      <c r="J7" s="5677">
        <v>5204</v>
      </c>
      <c r="K7" s="5677">
        <v>3215</v>
      </c>
      <c r="L7" s="5677">
        <v>5954</v>
      </c>
      <c r="M7" s="5678">
        <v>5448</v>
      </c>
    </row>
    <row r="8" spans="1:13" ht="12.6" customHeight="1" x14ac:dyDescent="0.25">
      <c r="A8" s="3956"/>
      <c r="B8" s="3958"/>
      <c r="C8" s="3963" t="s">
        <v>868</v>
      </c>
      <c r="D8" s="3958"/>
      <c r="E8" s="3964">
        <v>25</v>
      </c>
      <c r="F8" s="3964">
        <v>20</v>
      </c>
      <c r="G8" s="3964">
        <v>40</v>
      </c>
      <c r="H8" s="3964">
        <v>36</v>
      </c>
      <c r="I8" s="5679">
        <v>44</v>
      </c>
      <c r="J8" s="5679">
        <v>10</v>
      </c>
      <c r="K8" s="5679">
        <v>7</v>
      </c>
      <c r="L8" s="5679">
        <v>8</v>
      </c>
      <c r="M8" s="5680">
        <v>19</v>
      </c>
    </row>
    <row r="9" spans="1:13" ht="12.6" customHeight="1" x14ac:dyDescent="0.25">
      <c r="A9" s="3956"/>
      <c r="B9" s="3958"/>
      <c r="C9" s="3963" t="s">
        <v>869</v>
      </c>
      <c r="D9" s="3958"/>
      <c r="E9" s="3964">
        <v>916</v>
      </c>
      <c r="F9" s="3964">
        <v>720</v>
      </c>
      <c r="G9" s="3964">
        <v>814.95522200000005</v>
      </c>
      <c r="H9" s="3964">
        <v>874</v>
      </c>
      <c r="I9" s="5679">
        <v>775</v>
      </c>
      <c r="J9" s="5679">
        <v>169</v>
      </c>
      <c r="K9" s="5679">
        <v>61</v>
      </c>
      <c r="L9" s="5679">
        <v>271</v>
      </c>
      <c r="M9" s="5680">
        <v>274</v>
      </c>
    </row>
    <row r="10" spans="1:13" ht="12.6" customHeight="1" x14ac:dyDescent="0.25">
      <c r="A10" s="3956"/>
      <c r="B10" s="3958"/>
      <c r="C10" s="3965" t="s">
        <v>827</v>
      </c>
      <c r="D10" s="3958"/>
      <c r="E10" s="3964">
        <v>6542</v>
      </c>
      <c r="F10" s="3964">
        <v>6329</v>
      </c>
      <c r="G10" s="3964">
        <v>5374</v>
      </c>
      <c r="H10" s="3964">
        <v>4542</v>
      </c>
      <c r="I10" s="5679">
        <v>3891</v>
      </c>
      <c r="J10" s="5679">
        <v>937</v>
      </c>
      <c r="K10" s="5679">
        <v>747</v>
      </c>
      <c r="L10" s="5679">
        <v>1116</v>
      </c>
      <c r="M10" s="5680">
        <v>1091</v>
      </c>
    </row>
    <row r="11" spans="1:13" ht="12.6" customHeight="1" x14ac:dyDescent="0.25">
      <c r="A11" s="3956"/>
      <c r="B11" s="3958"/>
      <c r="C11" s="3965" t="s">
        <v>828</v>
      </c>
      <c r="D11" s="3958"/>
      <c r="E11" s="3964">
        <v>566</v>
      </c>
      <c r="F11" s="3964">
        <v>952</v>
      </c>
      <c r="G11" s="3964">
        <v>1021</v>
      </c>
      <c r="H11" s="3964">
        <v>1018</v>
      </c>
      <c r="I11" s="5679">
        <v>863</v>
      </c>
      <c r="J11" s="5679">
        <v>191</v>
      </c>
      <c r="K11" s="5679">
        <v>123</v>
      </c>
      <c r="L11" s="5679">
        <v>229</v>
      </c>
      <c r="M11" s="5680">
        <v>320</v>
      </c>
    </row>
    <row r="12" spans="1:13" ht="12.6" customHeight="1" x14ac:dyDescent="0.25">
      <c r="A12" s="3956"/>
      <c r="B12" s="3958"/>
      <c r="C12" s="3958" t="s">
        <v>831</v>
      </c>
      <c r="D12" s="3958"/>
      <c r="E12" s="3964">
        <v>2727</v>
      </c>
      <c r="F12" s="3964">
        <v>2645</v>
      </c>
      <c r="G12" s="3964">
        <v>2785</v>
      </c>
      <c r="H12" s="3964">
        <v>2596</v>
      </c>
      <c r="I12" s="5679">
        <v>3344</v>
      </c>
      <c r="J12" s="5679">
        <v>760</v>
      </c>
      <c r="K12" s="5679">
        <v>723</v>
      </c>
      <c r="L12" s="5679">
        <v>935</v>
      </c>
      <c r="M12" s="5680">
        <v>927</v>
      </c>
    </row>
    <row r="13" spans="1:13" ht="12.6" customHeight="1" x14ac:dyDescent="0.25">
      <c r="A13" s="3956"/>
      <c r="B13" s="3958"/>
      <c r="C13" s="3958" t="s">
        <v>880</v>
      </c>
      <c r="D13" s="3958"/>
      <c r="E13" s="3964">
        <v>2055</v>
      </c>
      <c r="F13" s="3964">
        <v>2125</v>
      </c>
      <c r="G13" s="3964">
        <v>2550.1922319999999</v>
      </c>
      <c r="H13" s="3964">
        <v>2370</v>
      </c>
      <c r="I13" s="5679">
        <v>2453</v>
      </c>
      <c r="J13" s="5679">
        <v>923</v>
      </c>
      <c r="K13" s="5679">
        <v>255</v>
      </c>
      <c r="L13" s="5679">
        <v>616</v>
      </c>
      <c r="M13" s="5680">
        <v>659</v>
      </c>
    </row>
    <row r="14" spans="1:13" ht="12.6" customHeight="1" x14ac:dyDescent="0.25">
      <c r="A14" s="3956"/>
      <c r="B14" s="3958"/>
      <c r="C14" s="3963" t="s">
        <v>882</v>
      </c>
      <c r="D14" s="3958"/>
      <c r="E14" s="3964">
        <v>471</v>
      </c>
      <c r="F14" s="3964">
        <v>778</v>
      </c>
      <c r="G14" s="3964">
        <v>355.61974299999997</v>
      </c>
      <c r="H14" s="3964">
        <v>489</v>
      </c>
      <c r="I14" s="5679">
        <v>193</v>
      </c>
      <c r="J14" s="5679">
        <v>61</v>
      </c>
      <c r="K14" s="5679">
        <v>3</v>
      </c>
      <c r="L14" s="5679">
        <v>117</v>
      </c>
      <c r="M14" s="5680">
        <v>12</v>
      </c>
    </row>
    <row r="15" spans="1:13" ht="12.6" customHeight="1" x14ac:dyDescent="0.25">
      <c r="A15" s="3956"/>
      <c r="B15" s="3958"/>
      <c r="C15" s="3958" t="s">
        <v>883</v>
      </c>
      <c r="D15" s="3958"/>
      <c r="E15" s="3964">
        <v>2035</v>
      </c>
      <c r="F15" s="3964">
        <v>2291</v>
      </c>
      <c r="G15" s="3964">
        <v>2797</v>
      </c>
      <c r="H15" s="3964">
        <v>1758</v>
      </c>
      <c r="I15" s="5679">
        <v>1646</v>
      </c>
      <c r="J15" s="5679">
        <v>522</v>
      </c>
      <c r="K15" s="5679">
        <v>158</v>
      </c>
      <c r="L15" s="5679">
        <v>546</v>
      </c>
      <c r="M15" s="5680">
        <v>420</v>
      </c>
    </row>
    <row r="16" spans="1:13" ht="12.6" customHeight="1" x14ac:dyDescent="0.25">
      <c r="A16" s="3956"/>
      <c r="B16" s="3958"/>
      <c r="C16" s="3958" t="s">
        <v>876</v>
      </c>
      <c r="D16" s="3958"/>
      <c r="E16" s="3964">
        <v>866</v>
      </c>
      <c r="F16" s="3964">
        <v>807</v>
      </c>
      <c r="G16" s="3964">
        <v>889</v>
      </c>
      <c r="H16" s="3964">
        <v>756</v>
      </c>
      <c r="I16" s="5679">
        <v>681</v>
      </c>
      <c r="J16" s="5679">
        <v>172</v>
      </c>
      <c r="K16" s="5679">
        <v>97</v>
      </c>
      <c r="L16" s="5679">
        <v>221</v>
      </c>
      <c r="M16" s="5680">
        <v>190</v>
      </c>
    </row>
    <row r="17" spans="1:13" ht="12.6" customHeight="1" x14ac:dyDescent="0.25">
      <c r="A17" s="3956"/>
      <c r="B17" s="3958"/>
      <c r="C17" s="3958" t="s">
        <v>839</v>
      </c>
      <c r="D17" s="3958"/>
      <c r="E17" s="3964">
        <v>7491</v>
      </c>
      <c r="F17" s="3964">
        <v>7076</v>
      </c>
      <c r="G17" s="3964">
        <v>6492</v>
      </c>
      <c r="H17" s="3964">
        <v>6332</v>
      </c>
      <c r="I17" s="5679">
        <v>5004</v>
      </c>
      <c r="J17" s="5679">
        <v>1191</v>
      </c>
      <c r="K17" s="5679">
        <v>831</v>
      </c>
      <c r="L17" s="5679">
        <v>1492</v>
      </c>
      <c r="M17" s="5680">
        <v>1489</v>
      </c>
    </row>
    <row r="18" spans="1:13" ht="12.6" customHeight="1" x14ac:dyDescent="0.25">
      <c r="A18" s="3956"/>
      <c r="B18" s="3958"/>
      <c r="C18" s="3958" t="s">
        <v>1934</v>
      </c>
      <c r="D18" s="3958"/>
      <c r="E18" s="3964">
        <v>1149</v>
      </c>
      <c r="F18" s="3964">
        <v>1399</v>
      </c>
      <c r="G18" s="3964">
        <v>1245</v>
      </c>
      <c r="H18" s="3964">
        <v>1325</v>
      </c>
      <c r="I18" s="5679">
        <v>1246</v>
      </c>
      <c r="J18" s="5679">
        <v>268</v>
      </c>
      <c r="K18" s="5679">
        <v>210</v>
      </c>
      <c r="L18" s="5679">
        <v>403</v>
      </c>
      <c r="M18" s="5680">
        <v>366</v>
      </c>
    </row>
    <row r="19" spans="1:13" s="3962" customFormat="1" ht="12" customHeight="1" x14ac:dyDescent="0.25">
      <c r="A19" s="3960"/>
      <c r="B19" s="3957" t="s">
        <v>2154</v>
      </c>
      <c r="C19" s="3957"/>
      <c r="D19" s="3957"/>
      <c r="E19" s="3961">
        <v>3932</v>
      </c>
      <c r="F19" s="3961">
        <v>3570</v>
      </c>
      <c r="G19" s="3961">
        <v>4064</v>
      </c>
      <c r="H19" s="3961">
        <v>4991</v>
      </c>
      <c r="I19" s="5677">
        <v>3702</v>
      </c>
      <c r="J19" s="5677">
        <v>990</v>
      </c>
      <c r="K19" s="5677">
        <v>291</v>
      </c>
      <c r="L19" s="5677">
        <v>1164</v>
      </c>
      <c r="M19" s="5678">
        <v>1256</v>
      </c>
    </row>
    <row r="20" spans="1:13" s="3962" customFormat="1" ht="12.6" customHeight="1" x14ac:dyDescent="0.25">
      <c r="A20" s="3960"/>
      <c r="B20" s="3957"/>
      <c r="C20" s="3966" t="s">
        <v>2155</v>
      </c>
      <c r="D20" s="3957"/>
      <c r="E20" s="3964">
        <v>287</v>
      </c>
      <c r="F20" s="3964">
        <v>312</v>
      </c>
      <c r="G20" s="3964">
        <v>250</v>
      </c>
      <c r="H20" s="3964">
        <v>230</v>
      </c>
      <c r="I20" s="5679">
        <v>158</v>
      </c>
      <c r="J20" s="5679">
        <v>41</v>
      </c>
      <c r="K20" s="5679">
        <v>24</v>
      </c>
      <c r="L20" s="5679">
        <v>54</v>
      </c>
      <c r="M20" s="5680">
        <v>38</v>
      </c>
    </row>
    <row r="21" spans="1:13" ht="15.75" customHeight="1" x14ac:dyDescent="0.25">
      <c r="A21" s="3956"/>
      <c r="B21" s="3958"/>
      <c r="C21" s="3967" t="s">
        <v>2197</v>
      </c>
      <c r="D21" s="3958"/>
      <c r="E21" s="3964">
        <v>139</v>
      </c>
      <c r="F21" s="3964">
        <v>156</v>
      </c>
      <c r="G21" s="3964">
        <v>112</v>
      </c>
      <c r="H21" s="3964">
        <v>102</v>
      </c>
      <c r="I21" s="5679">
        <v>40</v>
      </c>
      <c r="J21" s="5679">
        <v>13</v>
      </c>
      <c r="K21" s="5679">
        <v>6</v>
      </c>
      <c r="L21" s="5679">
        <v>10</v>
      </c>
      <c r="M21" s="5680">
        <v>11</v>
      </c>
    </row>
    <row r="22" spans="1:13" ht="12.6" customHeight="1" x14ac:dyDescent="0.25">
      <c r="A22" s="3956"/>
      <c r="B22" s="3958"/>
      <c r="C22" s="3891" t="s">
        <v>830</v>
      </c>
      <c r="D22" s="3958"/>
      <c r="E22" s="3964">
        <v>128</v>
      </c>
      <c r="F22" s="3964">
        <v>163</v>
      </c>
      <c r="G22" s="3964">
        <v>225</v>
      </c>
      <c r="H22" s="3964">
        <v>483</v>
      </c>
      <c r="I22" s="5679">
        <v>649</v>
      </c>
      <c r="J22" s="5679">
        <v>109</v>
      </c>
      <c r="K22" s="5679">
        <v>110</v>
      </c>
      <c r="L22" s="5679">
        <v>206</v>
      </c>
      <c r="M22" s="5680">
        <v>224</v>
      </c>
    </row>
    <row r="23" spans="1:13" ht="12.6" customHeight="1" x14ac:dyDescent="0.25">
      <c r="A23" s="3956"/>
      <c r="B23" s="3958"/>
      <c r="C23" s="3891" t="s">
        <v>872</v>
      </c>
      <c r="D23" s="3958"/>
      <c r="E23" s="3964">
        <v>403</v>
      </c>
      <c r="F23" s="3964">
        <v>330</v>
      </c>
      <c r="G23" s="3964">
        <v>297</v>
      </c>
      <c r="H23" s="3964">
        <v>259</v>
      </c>
      <c r="I23" s="5679">
        <v>151</v>
      </c>
      <c r="J23" s="5679">
        <v>33</v>
      </c>
      <c r="K23" s="5679">
        <v>32</v>
      </c>
      <c r="L23" s="5679">
        <v>47</v>
      </c>
      <c r="M23" s="5680">
        <v>39</v>
      </c>
    </row>
    <row r="24" spans="1:13" ht="12.6" customHeight="1" x14ac:dyDescent="0.25">
      <c r="A24" s="3956"/>
      <c r="B24" s="3958"/>
      <c r="C24" s="3891" t="s">
        <v>902</v>
      </c>
      <c r="D24" s="3958"/>
      <c r="E24" s="3964">
        <v>10</v>
      </c>
      <c r="F24" s="3964">
        <v>5</v>
      </c>
      <c r="G24" s="3964">
        <v>6</v>
      </c>
      <c r="H24" s="2688">
        <v>0</v>
      </c>
      <c r="I24" s="5679">
        <v>1</v>
      </c>
      <c r="J24" s="5679">
        <v>1</v>
      </c>
      <c r="K24" s="5681">
        <v>1</v>
      </c>
      <c r="L24" s="5681">
        <v>1</v>
      </c>
      <c r="M24" s="5681">
        <v>1</v>
      </c>
    </row>
    <row r="25" spans="1:13" ht="12.6" customHeight="1" x14ac:dyDescent="0.25">
      <c r="A25" s="3956"/>
      <c r="B25" s="3958"/>
      <c r="C25" s="3891" t="s">
        <v>904</v>
      </c>
      <c r="D25" s="3958"/>
      <c r="E25" s="3964">
        <v>1994</v>
      </c>
      <c r="F25" s="3964">
        <v>1739</v>
      </c>
      <c r="G25" s="3964">
        <v>2067</v>
      </c>
      <c r="H25" s="3964">
        <v>2564</v>
      </c>
      <c r="I25" s="5679">
        <v>1688</v>
      </c>
      <c r="J25" s="5679">
        <v>478</v>
      </c>
      <c r="K25" s="5679">
        <v>36</v>
      </c>
      <c r="L25" s="5679">
        <v>583</v>
      </c>
      <c r="M25" s="5680">
        <v>590</v>
      </c>
    </row>
    <row r="26" spans="1:13" s="3962" customFormat="1" ht="12" customHeight="1" x14ac:dyDescent="0.25">
      <c r="A26" s="3956"/>
      <c r="B26" s="3958"/>
      <c r="C26" s="3958" t="s">
        <v>1934</v>
      </c>
      <c r="D26" s="3958"/>
      <c r="E26" s="3964">
        <v>971</v>
      </c>
      <c r="F26" s="3964">
        <v>865</v>
      </c>
      <c r="G26" s="3964">
        <v>1107</v>
      </c>
      <c r="H26" s="3964">
        <v>1353</v>
      </c>
      <c r="I26" s="5679">
        <v>1015</v>
      </c>
      <c r="J26" s="5679">
        <v>315</v>
      </c>
      <c r="K26" s="5679">
        <v>83</v>
      </c>
      <c r="L26" s="5679">
        <v>264</v>
      </c>
      <c r="M26" s="5680">
        <v>354</v>
      </c>
    </row>
    <row r="27" spans="1:13" ht="12.6" customHeight="1" x14ac:dyDescent="0.25">
      <c r="A27" s="3960"/>
      <c r="B27" s="3957" t="s">
        <v>2157</v>
      </c>
      <c r="C27" s="3957"/>
      <c r="D27" s="3957"/>
      <c r="E27" s="3961">
        <v>7713</v>
      </c>
      <c r="F27" s="3961">
        <v>8027</v>
      </c>
      <c r="G27" s="3961">
        <v>8698</v>
      </c>
      <c r="H27" s="3961">
        <v>8932</v>
      </c>
      <c r="I27" s="5677">
        <v>8538</v>
      </c>
      <c r="J27" s="5677">
        <v>1907</v>
      </c>
      <c r="K27" s="5677">
        <v>948</v>
      </c>
      <c r="L27" s="5677">
        <v>2824</v>
      </c>
      <c r="M27" s="5678">
        <v>2859</v>
      </c>
    </row>
    <row r="28" spans="1:13" ht="12.6" customHeight="1" x14ac:dyDescent="0.25">
      <c r="A28" s="3956"/>
      <c r="B28" s="3958"/>
      <c r="C28" s="3958" t="s">
        <v>2159</v>
      </c>
      <c r="D28" s="3958"/>
      <c r="E28" s="3964">
        <v>2178</v>
      </c>
      <c r="F28" s="3964">
        <v>2130</v>
      </c>
      <c r="G28" s="3964">
        <v>2126</v>
      </c>
      <c r="H28" s="3964">
        <v>2422</v>
      </c>
      <c r="I28" s="5679">
        <v>2287</v>
      </c>
      <c r="J28" s="5679">
        <v>546</v>
      </c>
      <c r="K28" s="5679">
        <v>437</v>
      </c>
      <c r="L28" s="5679">
        <v>522</v>
      </c>
      <c r="M28" s="5680">
        <v>782</v>
      </c>
    </row>
    <row r="29" spans="1:13" ht="12.6" customHeight="1" x14ac:dyDescent="0.25">
      <c r="A29" s="3956"/>
      <c r="B29" s="3958"/>
      <c r="C29" s="3958" t="s">
        <v>2160</v>
      </c>
      <c r="D29" s="3958"/>
      <c r="E29" s="3964">
        <v>295</v>
      </c>
      <c r="F29" s="3964">
        <v>285</v>
      </c>
      <c r="G29" s="3964">
        <v>386</v>
      </c>
      <c r="H29" s="3964">
        <v>257</v>
      </c>
      <c r="I29" s="5679">
        <v>212</v>
      </c>
      <c r="J29" s="5679">
        <v>34</v>
      </c>
      <c r="K29" s="5679">
        <v>50</v>
      </c>
      <c r="L29" s="5679">
        <v>53</v>
      </c>
      <c r="M29" s="5680">
        <v>75</v>
      </c>
    </row>
    <row r="30" spans="1:13" ht="12.6" customHeight="1" x14ac:dyDescent="0.25">
      <c r="A30" s="3956"/>
      <c r="B30" s="3958"/>
      <c r="C30" s="3958" t="s">
        <v>278</v>
      </c>
      <c r="D30" s="3958"/>
      <c r="E30" s="3964">
        <v>96</v>
      </c>
      <c r="F30" s="3964">
        <v>102</v>
      </c>
      <c r="G30" s="3964">
        <v>92</v>
      </c>
      <c r="H30" s="3964">
        <v>79</v>
      </c>
      <c r="I30" s="5679">
        <v>65</v>
      </c>
      <c r="J30" s="5679">
        <v>15</v>
      </c>
      <c r="K30" s="5679">
        <v>21</v>
      </c>
      <c r="L30" s="5679">
        <v>20</v>
      </c>
      <c r="M30" s="5680">
        <v>9</v>
      </c>
    </row>
    <row r="31" spans="1:13" ht="12.6" customHeight="1" x14ac:dyDescent="0.25">
      <c r="A31" s="3956"/>
      <c r="B31" s="3958"/>
      <c r="C31" s="3958" t="s">
        <v>1455</v>
      </c>
      <c r="D31" s="3958"/>
      <c r="E31" s="3964">
        <v>4917</v>
      </c>
      <c r="F31" s="3964">
        <v>4940</v>
      </c>
      <c r="G31" s="3964">
        <v>5662</v>
      </c>
      <c r="H31" s="3964">
        <v>5721</v>
      </c>
      <c r="I31" s="5679">
        <v>5573</v>
      </c>
      <c r="J31" s="5679">
        <v>1174</v>
      </c>
      <c r="K31" s="5679">
        <v>389</v>
      </c>
      <c r="L31" s="5679">
        <v>2122</v>
      </c>
      <c r="M31" s="5680">
        <v>1888</v>
      </c>
    </row>
    <row r="32" spans="1:13" s="3962" customFormat="1" ht="12" customHeight="1" x14ac:dyDescent="0.25">
      <c r="A32" s="3956"/>
      <c r="B32" s="3958"/>
      <c r="C32" s="3958" t="s">
        <v>1934</v>
      </c>
      <c r="D32" s="3958"/>
      <c r="E32" s="3964">
        <v>227</v>
      </c>
      <c r="F32" s="3964">
        <v>570</v>
      </c>
      <c r="G32" s="3964">
        <v>432</v>
      </c>
      <c r="H32" s="3964">
        <v>453</v>
      </c>
      <c r="I32" s="5679">
        <v>401</v>
      </c>
      <c r="J32" s="5679">
        <v>138</v>
      </c>
      <c r="K32" s="5679">
        <v>51</v>
      </c>
      <c r="L32" s="5679">
        <v>107</v>
      </c>
      <c r="M32" s="5680">
        <v>105</v>
      </c>
    </row>
    <row r="33" spans="1:14" ht="12.6" customHeight="1" x14ac:dyDescent="0.25">
      <c r="A33" s="3960"/>
      <c r="B33" s="3957" t="s">
        <v>2162</v>
      </c>
      <c r="C33" s="3957"/>
      <c r="D33" s="3957"/>
      <c r="E33" s="3961">
        <v>7568</v>
      </c>
      <c r="F33" s="3961">
        <v>6119</v>
      </c>
      <c r="G33" s="3961">
        <v>6075</v>
      </c>
      <c r="H33" s="3961">
        <v>6163</v>
      </c>
      <c r="I33" s="5677">
        <v>4797</v>
      </c>
      <c r="J33" s="5677">
        <v>1365</v>
      </c>
      <c r="K33" s="5677">
        <v>804</v>
      </c>
      <c r="L33" s="5677">
        <v>1451</v>
      </c>
      <c r="M33" s="5678">
        <v>1177</v>
      </c>
      <c r="N33" s="3968"/>
    </row>
    <row r="34" spans="1:14" ht="12.6" customHeight="1" x14ac:dyDescent="0.25">
      <c r="A34" s="3956"/>
      <c r="B34" s="3958"/>
      <c r="C34" s="3963" t="s">
        <v>281</v>
      </c>
      <c r="D34" s="3958"/>
      <c r="E34" s="3964">
        <v>309</v>
      </c>
      <c r="F34" s="3964">
        <v>266</v>
      </c>
      <c r="G34" s="3964">
        <v>260.05644799999999</v>
      </c>
      <c r="H34" s="3964">
        <v>242</v>
      </c>
      <c r="I34" s="5679">
        <v>195</v>
      </c>
      <c r="J34" s="5679">
        <v>55</v>
      </c>
      <c r="K34" s="5679">
        <v>31</v>
      </c>
      <c r="L34" s="5679">
        <v>73</v>
      </c>
      <c r="M34" s="5680">
        <v>36</v>
      </c>
    </row>
    <row r="35" spans="1:14" ht="12.6" customHeight="1" x14ac:dyDescent="0.25">
      <c r="A35" s="3956"/>
      <c r="B35" s="3958"/>
      <c r="C35" s="3963" t="s">
        <v>2164</v>
      </c>
      <c r="D35" s="3958"/>
      <c r="E35" s="3964">
        <v>124</v>
      </c>
      <c r="F35" s="3964">
        <v>66</v>
      </c>
      <c r="G35" s="3964">
        <v>65</v>
      </c>
      <c r="H35" s="3964">
        <v>67</v>
      </c>
      <c r="I35" s="5679">
        <v>48</v>
      </c>
      <c r="J35" s="5679">
        <v>10</v>
      </c>
      <c r="K35" s="5679">
        <v>1</v>
      </c>
      <c r="L35" s="5679">
        <v>30</v>
      </c>
      <c r="M35" s="5680">
        <v>7</v>
      </c>
    </row>
    <row r="36" spans="1:14" ht="12.6" customHeight="1" x14ac:dyDescent="0.25">
      <c r="A36" s="3956"/>
      <c r="B36" s="3958"/>
      <c r="C36" s="3958" t="s">
        <v>2163</v>
      </c>
      <c r="D36" s="3958"/>
      <c r="E36" s="3964">
        <v>6965</v>
      </c>
      <c r="F36" s="3964">
        <v>5656</v>
      </c>
      <c r="G36" s="3964">
        <v>5647</v>
      </c>
      <c r="H36" s="3964">
        <v>5781</v>
      </c>
      <c r="I36" s="5679">
        <v>4418</v>
      </c>
      <c r="J36" s="5679">
        <v>1287</v>
      </c>
      <c r="K36" s="5679">
        <v>756</v>
      </c>
      <c r="L36" s="5679">
        <v>1321</v>
      </c>
      <c r="M36" s="5680">
        <v>1053</v>
      </c>
    </row>
    <row r="37" spans="1:14" s="3962" customFormat="1" ht="12" customHeight="1" x14ac:dyDescent="0.25">
      <c r="A37" s="3956"/>
      <c r="B37" s="3958"/>
      <c r="C37" s="3958" t="s">
        <v>1934</v>
      </c>
      <c r="D37" s="3958"/>
      <c r="E37" s="3964">
        <v>170</v>
      </c>
      <c r="F37" s="3964">
        <v>131</v>
      </c>
      <c r="G37" s="3964">
        <v>103</v>
      </c>
      <c r="H37" s="3964">
        <v>73</v>
      </c>
      <c r="I37" s="5679">
        <v>136</v>
      </c>
      <c r="J37" s="5679">
        <v>13</v>
      </c>
      <c r="K37" s="5679">
        <v>16</v>
      </c>
      <c r="L37" s="5679">
        <v>27</v>
      </c>
      <c r="M37" s="5680">
        <v>81</v>
      </c>
    </row>
    <row r="38" spans="1:14" ht="12.6" customHeight="1" x14ac:dyDescent="0.25">
      <c r="A38" s="3960"/>
      <c r="B38" s="3957" t="s">
        <v>2165</v>
      </c>
      <c r="C38" s="3957"/>
      <c r="D38" s="3957"/>
      <c r="E38" s="3961">
        <v>366</v>
      </c>
      <c r="F38" s="3961">
        <v>170</v>
      </c>
      <c r="G38" s="3961">
        <v>110</v>
      </c>
      <c r="H38" s="3961">
        <v>136</v>
      </c>
      <c r="I38" s="5677">
        <v>113</v>
      </c>
      <c r="J38" s="5677">
        <v>32</v>
      </c>
      <c r="K38" s="5677">
        <v>15</v>
      </c>
      <c r="L38" s="5677">
        <v>42</v>
      </c>
      <c r="M38" s="5678">
        <v>25</v>
      </c>
    </row>
    <row r="39" spans="1:14" ht="12.6" customHeight="1" x14ac:dyDescent="0.25">
      <c r="A39" s="3956"/>
      <c r="B39" s="3958"/>
      <c r="C39" s="3958" t="s">
        <v>291</v>
      </c>
      <c r="D39" s="3958"/>
      <c r="E39" s="3964">
        <v>350</v>
      </c>
      <c r="F39" s="3964">
        <v>157</v>
      </c>
      <c r="G39" s="3964">
        <v>90</v>
      </c>
      <c r="H39" s="3964">
        <v>125</v>
      </c>
      <c r="I39" s="5679">
        <v>95</v>
      </c>
      <c r="J39" s="5679">
        <v>28</v>
      </c>
      <c r="K39" s="5679">
        <v>13</v>
      </c>
      <c r="L39" s="5679">
        <v>34</v>
      </c>
      <c r="M39" s="5680">
        <v>20</v>
      </c>
    </row>
    <row r="40" spans="1:14" ht="12.6" customHeight="1" x14ac:dyDescent="0.25">
      <c r="A40" s="3956"/>
      <c r="B40" s="3958"/>
      <c r="C40" s="3958" t="s">
        <v>292</v>
      </c>
      <c r="D40" s="3958"/>
      <c r="E40" s="3964">
        <v>16</v>
      </c>
      <c r="F40" s="3964">
        <v>13</v>
      </c>
      <c r="G40" s="3964">
        <v>20</v>
      </c>
      <c r="H40" s="3964">
        <v>11</v>
      </c>
      <c r="I40" s="5679">
        <v>18</v>
      </c>
      <c r="J40" s="5679">
        <v>3</v>
      </c>
      <c r="K40" s="5679">
        <v>2</v>
      </c>
      <c r="L40" s="5679">
        <v>8</v>
      </c>
      <c r="M40" s="5680">
        <v>5</v>
      </c>
    </row>
    <row r="41" spans="1:14" ht="15.75" customHeight="1" thickBot="1" x14ac:dyDescent="0.3">
      <c r="A41" s="3969"/>
      <c r="B41" s="3970"/>
      <c r="C41" s="3970" t="s">
        <v>1934</v>
      </c>
      <c r="D41" s="3970"/>
      <c r="E41" s="2689">
        <v>0</v>
      </c>
      <c r="F41" s="2689">
        <v>0</v>
      </c>
      <c r="G41" s="2689">
        <v>0</v>
      </c>
      <c r="H41" s="2689">
        <v>0</v>
      </c>
      <c r="I41" s="5682">
        <v>0</v>
      </c>
      <c r="J41" s="5682">
        <v>0</v>
      </c>
      <c r="K41" s="5682">
        <v>0</v>
      </c>
      <c r="L41" s="5682">
        <v>0</v>
      </c>
      <c r="M41" s="5682">
        <v>0</v>
      </c>
    </row>
    <row r="42" spans="1:14" ht="24.75" customHeight="1" x14ac:dyDescent="0.25">
      <c r="B42" s="3971"/>
      <c r="C42" s="3972" t="s">
        <v>2198</v>
      </c>
      <c r="D42" s="3973"/>
      <c r="E42" s="3974"/>
      <c r="F42" s="3974"/>
      <c r="G42" s="3974"/>
      <c r="H42" s="3974"/>
      <c r="I42" s="3974"/>
      <c r="J42" s="3973"/>
      <c r="K42" s="3975"/>
      <c r="L42" s="3976"/>
      <c r="M42" s="3976"/>
    </row>
    <row r="43" spans="1:14" s="3978" customFormat="1" ht="12.75" customHeight="1" x14ac:dyDescent="0.25">
      <c r="A43" s="3952"/>
      <c r="B43" s="3952"/>
      <c r="C43" s="6606"/>
      <c r="D43" s="6606"/>
      <c r="E43" s="3977"/>
      <c r="F43" s="3977"/>
      <c r="G43" s="3977"/>
      <c r="H43" s="3977"/>
      <c r="I43" s="3977"/>
      <c r="J43" s="3977"/>
      <c r="K43" s="3977"/>
      <c r="L43" s="3977"/>
      <c r="M43" s="3977"/>
    </row>
    <row r="44" spans="1:14" ht="5.25" customHeight="1" x14ac:dyDescent="0.25">
      <c r="A44" s="3978"/>
      <c r="D44" s="3978"/>
      <c r="E44" s="3978"/>
      <c r="F44" s="3978"/>
      <c r="G44" s="3978"/>
      <c r="H44" s="3978"/>
      <c r="I44" s="3978"/>
      <c r="J44" s="3978"/>
      <c r="K44" s="3978"/>
      <c r="L44" s="3978"/>
      <c r="M44" s="3978"/>
    </row>
    <row r="45" spans="1:14" ht="12" customHeight="1" x14ac:dyDescent="0.25">
      <c r="E45" s="3968"/>
      <c r="F45" s="3968"/>
      <c r="G45" s="3968"/>
      <c r="H45" s="3968"/>
      <c r="I45" s="3968"/>
      <c r="J45" s="3968"/>
      <c r="K45" s="3968"/>
      <c r="L45" s="3968"/>
      <c r="M45" s="3968"/>
    </row>
    <row r="46" spans="1:14" ht="12" customHeight="1" x14ac:dyDescent="0.25">
      <c r="E46" s="3968"/>
      <c r="F46" s="3968"/>
      <c r="G46" s="3968"/>
      <c r="H46" s="3968"/>
      <c r="I46" s="3968"/>
      <c r="J46" s="3968"/>
      <c r="K46" s="3968"/>
      <c r="L46" s="3968"/>
      <c r="M46" s="3968"/>
    </row>
    <row r="47" spans="1:14" ht="12" customHeight="1" x14ac:dyDescent="0.25">
      <c r="E47" s="3968"/>
      <c r="F47" s="3968"/>
      <c r="G47" s="3968"/>
      <c r="H47" s="3968"/>
      <c r="I47" s="3968"/>
      <c r="J47" s="3968"/>
      <c r="K47" s="3968"/>
      <c r="L47" s="3968"/>
      <c r="M47" s="3968"/>
    </row>
    <row r="48" spans="1:14" ht="12" customHeight="1" x14ac:dyDescent="0.25">
      <c r="E48" s="3968"/>
      <c r="F48" s="3968"/>
      <c r="G48" s="3968"/>
      <c r="H48" s="3968"/>
      <c r="I48" s="3968"/>
      <c r="J48" s="3968"/>
      <c r="K48" s="3968"/>
      <c r="L48" s="3968"/>
      <c r="M48" s="3968"/>
    </row>
    <row r="49" spans="1:13" ht="12" customHeight="1" x14ac:dyDescent="0.25">
      <c r="E49" s="3968"/>
      <c r="F49" s="3968"/>
      <c r="G49" s="3968"/>
      <c r="H49" s="3968"/>
      <c r="I49" s="3968"/>
      <c r="J49" s="3968"/>
      <c r="K49" s="3968"/>
      <c r="L49" s="3968"/>
      <c r="M49" s="3968"/>
    </row>
    <row r="50" spans="1:13" ht="12" customHeight="1" x14ac:dyDescent="0.25">
      <c r="E50" s="3968"/>
      <c r="F50" s="3968"/>
      <c r="G50" s="3968"/>
      <c r="H50" s="3968"/>
      <c r="I50" s="3968"/>
      <c r="J50" s="3968"/>
      <c r="K50" s="3968"/>
      <c r="L50" s="3968"/>
      <c r="M50" s="3968"/>
    </row>
    <row r="51" spans="1:13" ht="12" customHeight="1" x14ac:dyDescent="0.25">
      <c r="E51" s="3968"/>
      <c r="F51" s="3968"/>
      <c r="G51" s="3968"/>
      <c r="H51" s="3968"/>
      <c r="I51" s="3968"/>
      <c r="J51" s="3968"/>
      <c r="K51" s="3968"/>
      <c r="L51" s="3968"/>
      <c r="M51" s="3968"/>
    </row>
    <row r="52" spans="1:13" ht="12" customHeight="1" x14ac:dyDescent="0.25">
      <c r="E52" s="3968"/>
      <c r="F52" s="3968"/>
      <c r="G52" s="3968"/>
      <c r="H52" s="3968"/>
      <c r="I52" s="3968"/>
      <c r="J52" s="3968"/>
      <c r="K52" s="3968"/>
      <c r="L52" s="3968"/>
      <c r="M52" s="3968"/>
    </row>
    <row r="53" spans="1:13" ht="12" customHeight="1" x14ac:dyDescent="0.25">
      <c r="E53" s="3968"/>
      <c r="F53" s="3968"/>
      <c r="G53" s="3968"/>
      <c r="H53" s="3968"/>
      <c r="I53" s="3968"/>
      <c r="J53" s="3968"/>
      <c r="K53" s="3968"/>
      <c r="L53" s="3968"/>
      <c r="M53" s="3968"/>
    </row>
    <row r="54" spans="1:13" ht="12" customHeight="1" x14ac:dyDescent="0.25">
      <c r="E54" s="3968"/>
      <c r="F54" s="3968"/>
      <c r="G54" s="3968"/>
      <c r="H54" s="3968"/>
      <c r="I54" s="3968"/>
      <c r="J54" s="3968"/>
      <c r="K54" s="3968"/>
      <c r="L54" s="3968"/>
      <c r="M54" s="3968"/>
    </row>
    <row r="55" spans="1:13" ht="12" customHeight="1" x14ac:dyDescent="0.25">
      <c r="E55" s="3968"/>
      <c r="F55" s="3968"/>
      <c r="G55" s="3968"/>
      <c r="H55" s="3968"/>
      <c r="I55" s="3968"/>
      <c r="J55" s="3968"/>
      <c r="K55" s="3968"/>
      <c r="L55" s="3968"/>
      <c r="M55" s="3968"/>
    </row>
    <row r="56" spans="1:13" ht="6" customHeight="1" x14ac:dyDescent="0.25">
      <c r="A56" s="3979"/>
      <c r="B56" s="3979"/>
      <c r="E56" s="3968"/>
      <c r="F56" s="3968"/>
      <c r="G56" s="3968"/>
      <c r="H56" s="3968"/>
      <c r="I56" s="3968"/>
      <c r="J56" s="3968"/>
      <c r="K56" s="3968"/>
      <c r="L56" s="3968"/>
      <c r="M56" s="3968"/>
    </row>
    <row r="57" spans="1:13" s="3978" customFormat="1" x14ac:dyDescent="0.25">
      <c r="A57" s="3952"/>
      <c r="B57" s="3952"/>
      <c r="C57" s="3952"/>
      <c r="D57" s="3952"/>
      <c r="E57" s="3968"/>
      <c r="F57" s="3968"/>
      <c r="G57" s="3968"/>
      <c r="H57" s="3968"/>
      <c r="I57" s="3968"/>
      <c r="J57" s="3968"/>
      <c r="K57" s="3968"/>
      <c r="L57" s="3968"/>
      <c r="M57" s="3968"/>
    </row>
    <row r="58" spans="1:13" ht="4.5" customHeight="1" x14ac:dyDescent="0.25">
      <c r="A58" s="3978"/>
      <c r="B58" s="3980"/>
      <c r="C58" s="3978"/>
      <c r="D58" s="3978"/>
      <c r="E58" s="3981"/>
      <c r="F58" s="3981"/>
      <c r="G58" s="3981"/>
      <c r="H58" s="3981"/>
      <c r="I58" s="3981"/>
      <c r="J58" s="3981"/>
      <c r="K58" s="3981"/>
      <c r="L58" s="3981"/>
      <c r="M58" s="3981"/>
    </row>
    <row r="59" spans="1:13" ht="12" customHeight="1" x14ac:dyDescent="0.25">
      <c r="E59" s="3968"/>
      <c r="F59" s="3968"/>
      <c r="G59" s="3968"/>
      <c r="H59" s="3968"/>
      <c r="I59" s="3968"/>
      <c r="J59" s="3968"/>
      <c r="K59" s="3968"/>
      <c r="L59" s="3968"/>
      <c r="M59" s="3968"/>
    </row>
    <row r="60" spans="1:13" ht="12" customHeight="1" x14ac:dyDescent="0.25"/>
    <row r="61" spans="1:13" ht="12" customHeight="1" x14ac:dyDescent="0.25"/>
    <row r="62" spans="1:13" ht="12" customHeight="1" x14ac:dyDescent="0.25"/>
    <row r="63" spans="1:13" ht="4.5" customHeight="1" x14ac:dyDescent="0.25"/>
  </sheetData>
  <mergeCells count="9">
    <mergeCell ref="C43:D43"/>
    <mergeCell ref="A1:M1"/>
    <mergeCell ref="B4:D5"/>
    <mergeCell ref="E4:E5"/>
    <mergeCell ref="F4:F5"/>
    <mergeCell ref="G4:G5"/>
    <mergeCell ref="H4:H5"/>
    <mergeCell ref="I4:I5"/>
    <mergeCell ref="J4:M4"/>
  </mergeCells>
  <hyperlinks>
    <hyperlink ref="A1" location="CONTENT!A1" display="Back to table of contents"/>
  </hyperlinks>
  <pageMargins left="0.5" right="0.5" top="0.5" bottom="0.5" header="0.3" footer="0.3"/>
  <pageSetup paperSize="9" scale="91" orientation="landscape" horizontalDpi="4294967294" verticalDpi="4294967294"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showGridLines="0" zoomScale="120" zoomScaleNormal="120" workbookViewId="0">
      <selection sqref="A1:C1"/>
    </sheetView>
  </sheetViews>
  <sheetFormatPr defaultColWidth="9.1640625" defaultRowHeight="15" x14ac:dyDescent="0.25"/>
  <cols>
    <col min="1" max="1" width="7.83203125" style="3988" customWidth="1"/>
    <col min="2" max="2" width="2.33203125" style="3989" customWidth="1"/>
    <col min="3" max="3" width="14.5" style="3989" customWidth="1"/>
    <col min="4" max="4" width="26.33203125" style="3989" customWidth="1"/>
    <col min="5" max="6" width="10.83203125" style="3990" customWidth="1"/>
    <col min="7" max="7" width="11.83203125" style="3990" customWidth="1"/>
    <col min="8" max="10" width="13.33203125" style="3990" customWidth="1"/>
    <col min="11" max="12" width="9.33203125" style="3990" customWidth="1"/>
    <col min="13" max="13" width="10" style="3990" customWidth="1"/>
    <col min="14" max="14" width="9.33203125" style="3990" customWidth="1"/>
    <col min="15" max="15" width="1.5" style="3990" customWidth="1"/>
    <col min="16" max="256" width="9.1640625" style="3990"/>
    <col min="257" max="257" width="7.83203125" style="3990" customWidth="1"/>
    <col min="258" max="258" width="2.33203125" style="3990" customWidth="1"/>
    <col min="259" max="259" width="6.5" style="3990" customWidth="1"/>
    <col min="260" max="260" width="26.33203125" style="3990" customWidth="1"/>
    <col min="261" max="267" width="9.33203125" style="3990" customWidth="1"/>
    <col min="268" max="268" width="10" style="3990" customWidth="1"/>
    <col min="269" max="269" width="9" style="3990" customWidth="1"/>
    <col min="270" max="270" width="1.5" style="3990" customWidth="1"/>
    <col min="271" max="271" width="8.6640625" style="3990" customWidth="1"/>
    <col min="272" max="512" width="9.1640625" style="3990"/>
    <col min="513" max="513" width="7.83203125" style="3990" customWidth="1"/>
    <col min="514" max="514" width="2.33203125" style="3990" customWidth="1"/>
    <col min="515" max="515" width="6.5" style="3990" customWidth="1"/>
    <col min="516" max="516" width="26.33203125" style="3990" customWidth="1"/>
    <col min="517" max="523" width="9.33203125" style="3990" customWidth="1"/>
    <col min="524" max="524" width="10" style="3990" customWidth="1"/>
    <col min="525" max="525" width="9" style="3990" customWidth="1"/>
    <col min="526" max="526" width="1.5" style="3990" customWidth="1"/>
    <col min="527" max="527" width="8.6640625" style="3990" customWidth="1"/>
    <col min="528" max="768" width="9.1640625" style="3990"/>
    <col min="769" max="769" width="7.83203125" style="3990" customWidth="1"/>
    <col min="770" max="770" width="2.33203125" style="3990" customWidth="1"/>
    <col min="771" max="771" width="6.5" style="3990" customWidth="1"/>
    <col min="772" max="772" width="26.33203125" style="3990" customWidth="1"/>
    <col min="773" max="779" width="9.33203125" style="3990" customWidth="1"/>
    <col min="780" max="780" width="10" style="3990" customWidth="1"/>
    <col min="781" max="781" width="9" style="3990" customWidth="1"/>
    <col min="782" max="782" width="1.5" style="3990" customWidth="1"/>
    <col min="783" max="783" width="8.6640625" style="3990" customWidth="1"/>
    <col min="784" max="1024" width="9.1640625" style="3990"/>
    <col min="1025" max="1025" width="7.83203125" style="3990" customWidth="1"/>
    <col min="1026" max="1026" width="2.33203125" style="3990" customWidth="1"/>
    <col min="1027" max="1027" width="6.5" style="3990" customWidth="1"/>
    <col min="1028" max="1028" width="26.33203125" style="3990" customWidth="1"/>
    <col min="1029" max="1035" width="9.33203125" style="3990" customWidth="1"/>
    <col min="1036" max="1036" width="10" style="3990" customWidth="1"/>
    <col min="1037" max="1037" width="9" style="3990" customWidth="1"/>
    <col min="1038" max="1038" width="1.5" style="3990" customWidth="1"/>
    <col min="1039" max="1039" width="8.6640625" style="3990" customWidth="1"/>
    <col min="1040" max="1280" width="9.1640625" style="3990"/>
    <col min="1281" max="1281" width="7.83203125" style="3990" customWidth="1"/>
    <col min="1282" max="1282" width="2.33203125" style="3990" customWidth="1"/>
    <col min="1283" max="1283" width="6.5" style="3990" customWidth="1"/>
    <col min="1284" max="1284" width="26.33203125" style="3990" customWidth="1"/>
    <col min="1285" max="1291" width="9.33203125" style="3990" customWidth="1"/>
    <col min="1292" max="1292" width="10" style="3990" customWidth="1"/>
    <col min="1293" max="1293" width="9" style="3990" customWidth="1"/>
    <col min="1294" max="1294" width="1.5" style="3990" customWidth="1"/>
    <col min="1295" max="1295" width="8.6640625" style="3990" customWidth="1"/>
    <col min="1296" max="1536" width="9.1640625" style="3990"/>
    <col min="1537" max="1537" width="7.83203125" style="3990" customWidth="1"/>
    <col min="1538" max="1538" width="2.33203125" style="3990" customWidth="1"/>
    <col min="1539" max="1539" width="6.5" style="3990" customWidth="1"/>
    <col min="1540" max="1540" width="26.33203125" style="3990" customWidth="1"/>
    <col min="1541" max="1547" width="9.33203125" style="3990" customWidth="1"/>
    <col min="1548" max="1548" width="10" style="3990" customWidth="1"/>
    <col min="1549" max="1549" width="9" style="3990" customWidth="1"/>
    <col min="1550" max="1550" width="1.5" style="3990" customWidth="1"/>
    <col min="1551" max="1551" width="8.6640625" style="3990" customWidth="1"/>
    <col min="1552" max="1792" width="9.1640625" style="3990"/>
    <col min="1793" max="1793" width="7.83203125" style="3990" customWidth="1"/>
    <col min="1794" max="1794" width="2.33203125" style="3990" customWidth="1"/>
    <col min="1795" max="1795" width="6.5" style="3990" customWidth="1"/>
    <col min="1796" max="1796" width="26.33203125" style="3990" customWidth="1"/>
    <col min="1797" max="1803" width="9.33203125" style="3990" customWidth="1"/>
    <col min="1804" max="1804" width="10" style="3990" customWidth="1"/>
    <col min="1805" max="1805" width="9" style="3990" customWidth="1"/>
    <col min="1806" max="1806" width="1.5" style="3990" customWidth="1"/>
    <col min="1807" max="1807" width="8.6640625" style="3990" customWidth="1"/>
    <col min="1808" max="2048" width="9.1640625" style="3990"/>
    <col min="2049" max="2049" width="7.83203125" style="3990" customWidth="1"/>
    <col min="2050" max="2050" width="2.33203125" style="3990" customWidth="1"/>
    <col min="2051" max="2051" width="6.5" style="3990" customWidth="1"/>
    <col min="2052" max="2052" width="26.33203125" style="3990" customWidth="1"/>
    <col min="2053" max="2059" width="9.33203125" style="3990" customWidth="1"/>
    <col min="2060" max="2060" width="10" style="3990" customWidth="1"/>
    <col min="2061" max="2061" width="9" style="3990" customWidth="1"/>
    <col min="2062" max="2062" width="1.5" style="3990" customWidth="1"/>
    <col min="2063" max="2063" width="8.6640625" style="3990" customWidth="1"/>
    <col min="2064" max="2304" width="9.1640625" style="3990"/>
    <col min="2305" max="2305" width="7.83203125" style="3990" customWidth="1"/>
    <col min="2306" max="2306" width="2.33203125" style="3990" customWidth="1"/>
    <col min="2307" max="2307" width="6.5" style="3990" customWidth="1"/>
    <col min="2308" max="2308" width="26.33203125" style="3990" customWidth="1"/>
    <col min="2309" max="2315" width="9.33203125" style="3990" customWidth="1"/>
    <col min="2316" max="2316" width="10" style="3990" customWidth="1"/>
    <col min="2317" max="2317" width="9" style="3990" customWidth="1"/>
    <col min="2318" max="2318" width="1.5" style="3990" customWidth="1"/>
    <col min="2319" max="2319" width="8.6640625" style="3990" customWidth="1"/>
    <col min="2320" max="2560" width="9.1640625" style="3990"/>
    <col min="2561" max="2561" width="7.83203125" style="3990" customWidth="1"/>
    <col min="2562" max="2562" width="2.33203125" style="3990" customWidth="1"/>
    <col min="2563" max="2563" width="6.5" style="3990" customWidth="1"/>
    <col min="2564" max="2564" width="26.33203125" style="3990" customWidth="1"/>
    <col min="2565" max="2571" width="9.33203125" style="3990" customWidth="1"/>
    <col min="2572" max="2572" width="10" style="3990" customWidth="1"/>
    <col min="2573" max="2573" width="9" style="3990" customWidth="1"/>
    <col min="2574" max="2574" width="1.5" style="3990" customWidth="1"/>
    <col min="2575" max="2575" width="8.6640625" style="3990" customWidth="1"/>
    <col min="2576" max="2816" width="9.1640625" style="3990"/>
    <col min="2817" max="2817" width="7.83203125" style="3990" customWidth="1"/>
    <col min="2818" max="2818" width="2.33203125" style="3990" customWidth="1"/>
    <col min="2819" max="2819" width="6.5" style="3990" customWidth="1"/>
    <col min="2820" max="2820" width="26.33203125" style="3990" customWidth="1"/>
    <col min="2821" max="2827" width="9.33203125" style="3990" customWidth="1"/>
    <col min="2828" max="2828" width="10" style="3990" customWidth="1"/>
    <col min="2829" max="2829" width="9" style="3990" customWidth="1"/>
    <col min="2830" max="2830" width="1.5" style="3990" customWidth="1"/>
    <col min="2831" max="2831" width="8.6640625" style="3990" customWidth="1"/>
    <col min="2832" max="3072" width="9.1640625" style="3990"/>
    <col min="3073" max="3073" width="7.83203125" style="3990" customWidth="1"/>
    <col min="3074" max="3074" width="2.33203125" style="3990" customWidth="1"/>
    <col min="3075" max="3075" width="6.5" style="3990" customWidth="1"/>
    <col min="3076" max="3076" width="26.33203125" style="3990" customWidth="1"/>
    <col min="3077" max="3083" width="9.33203125" style="3990" customWidth="1"/>
    <col min="3084" max="3084" width="10" style="3990" customWidth="1"/>
    <col min="3085" max="3085" width="9" style="3990" customWidth="1"/>
    <col min="3086" max="3086" width="1.5" style="3990" customWidth="1"/>
    <col min="3087" max="3087" width="8.6640625" style="3990" customWidth="1"/>
    <col min="3088" max="3328" width="9.1640625" style="3990"/>
    <col min="3329" max="3329" width="7.83203125" style="3990" customWidth="1"/>
    <col min="3330" max="3330" width="2.33203125" style="3990" customWidth="1"/>
    <col min="3331" max="3331" width="6.5" style="3990" customWidth="1"/>
    <col min="3332" max="3332" width="26.33203125" style="3990" customWidth="1"/>
    <col min="3333" max="3339" width="9.33203125" style="3990" customWidth="1"/>
    <col min="3340" max="3340" width="10" style="3990" customWidth="1"/>
    <col min="3341" max="3341" width="9" style="3990" customWidth="1"/>
    <col min="3342" max="3342" width="1.5" style="3990" customWidth="1"/>
    <col min="3343" max="3343" width="8.6640625" style="3990" customWidth="1"/>
    <col min="3344" max="3584" width="9.1640625" style="3990"/>
    <col min="3585" max="3585" width="7.83203125" style="3990" customWidth="1"/>
    <col min="3586" max="3586" width="2.33203125" style="3990" customWidth="1"/>
    <col min="3587" max="3587" width="6.5" style="3990" customWidth="1"/>
    <col min="3588" max="3588" width="26.33203125" style="3990" customWidth="1"/>
    <col min="3589" max="3595" width="9.33203125" style="3990" customWidth="1"/>
    <col min="3596" max="3596" width="10" style="3990" customWidth="1"/>
    <col min="3597" max="3597" width="9" style="3990" customWidth="1"/>
    <col min="3598" max="3598" width="1.5" style="3990" customWidth="1"/>
    <col min="3599" max="3599" width="8.6640625" style="3990" customWidth="1"/>
    <col min="3600" max="3840" width="9.1640625" style="3990"/>
    <col min="3841" max="3841" width="7.83203125" style="3990" customWidth="1"/>
    <col min="3842" max="3842" width="2.33203125" style="3990" customWidth="1"/>
    <col min="3843" max="3843" width="6.5" style="3990" customWidth="1"/>
    <col min="3844" max="3844" width="26.33203125" style="3990" customWidth="1"/>
    <col min="3845" max="3851" width="9.33203125" style="3990" customWidth="1"/>
    <col min="3852" max="3852" width="10" style="3990" customWidth="1"/>
    <col min="3853" max="3853" width="9" style="3990" customWidth="1"/>
    <col min="3854" max="3854" width="1.5" style="3990" customWidth="1"/>
    <col min="3855" max="3855" width="8.6640625" style="3990" customWidth="1"/>
    <col min="3856" max="4096" width="9.1640625" style="3990"/>
    <col min="4097" max="4097" width="7.83203125" style="3990" customWidth="1"/>
    <col min="4098" max="4098" width="2.33203125" style="3990" customWidth="1"/>
    <col min="4099" max="4099" width="6.5" style="3990" customWidth="1"/>
    <col min="4100" max="4100" width="26.33203125" style="3990" customWidth="1"/>
    <col min="4101" max="4107" width="9.33203125" style="3990" customWidth="1"/>
    <col min="4108" max="4108" width="10" style="3990" customWidth="1"/>
    <col min="4109" max="4109" width="9" style="3990" customWidth="1"/>
    <col min="4110" max="4110" width="1.5" style="3990" customWidth="1"/>
    <col min="4111" max="4111" width="8.6640625" style="3990" customWidth="1"/>
    <col min="4112" max="4352" width="9.1640625" style="3990"/>
    <col min="4353" max="4353" width="7.83203125" style="3990" customWidth="1"/>
    <col min="4354" max="4354" width="2.33203125" style="3990" customWidth="1"/>
    <col min="4355" max="4355" width="6.5" style="3990" customWidth="1"/>
    <col min="4356" max="4356" width="26.33203125" style="3990" customWidth="1"/>
    <col min="4357" max="4363" width="9.33203125" style="3990" customWidth="1"/>
    <col min="4364" max="4364" width="10" style="3990" customWidth="1"/>
    <col min="4365" max="4365" width="9" style="3990" customWidth="1"/>
    <col min="4366" max="4366" width="1.5" style="3990" customWidth="1"/>
    <col min="4367" max="4367" width="8.6640625" style="3990" customWidth="1"/>
    <col min="4368" max="4608" width="9.1640625" style="3990"/>
    <col min="4609" max="4609" width="7.83203125" style="3990" customWidth="1"/>
    <col min="4610" max="4610" width="2.33203125" style="3990" customWidth="1"/>
    <col min="4611" max="4611" width="6.5" style="3990" customWidth="1"/>
    <col min="4612" max="4612" width="26.33203125" style="3990" customWidth="1"/>
    <col min="4613" max="4619" width="9.33203125" style="3990" customWidth="1"/>
    <col min="4620" max="4620" width="10" style="3990" customWidth="1"/>
    <col min="4621" max="4621" width="9" style="3990" customWidth="1"/>
    <col min="4622" max="4622" width="1.5" style="3990" customWidth="1"/>
    <col min="4623" max="4623" width="8.6640625" style="3990" customWidth="1"/>
    <col min="4624" max="4864" width="9.1640625" style="3990"/>
    <col min="4865" max="4865" width="7.83203125" style="3990" customWidth="1"/>
    <col min="4866" max="4866" width="2.33203125" style="3990" customWidth="1"/>
    <col min="4867" max="4867" width="6.5" style="3990" customWidth="1"/>
    <col min="4868" max="4868" width="26.33203125" style="3990" customWidth="1"/>
    <col min="4869" max="4875" width="9.33203125" style="3990" customWidth="1"/>
    <col min="4876" max="4876" width="10" style="3990" customWidth="1"/>
    <col min="4877" max="4877" width="9" style="3990" customWidth="1"/>
    <col min="4878" max="4878" width="1.5" style="3990" customWidth="1"/>
    <col min="4879" max="4879" width="8.6640625" style="3990" customWidth="1"/>
    <col min="4880" max="5120" width="9.1640625" style="3990"/>
    <col min="5121" max="5121" width="7.83203125" style="3990" customWidth="1"/>
    <col min="5122" max="5122" width="2.33203125" style="3990" customWidth="1"/>
    <col min="5123" max="5123" width="6.5" style="3990" customWidth="1"/>
    <col min="5124" max="5124" width="26.33203125" style="3990" customWidth="1"/>
    <col min="5125" max="5131" width="9.33203125" style="3990" customWidth="1"/>
    <col min="5132" max="5132" width="10" style="3990" customWidth="1"/>
    <col min="5133" max="5133" width="9" style="3990" customWidth="1"/>
    <col min="5134" max="5134" width="1.5" style="3990" customWidth="1"/>
    <col min="5135" max="5135" width="8.6640625" style="3990" customWidth="1"/>
    <col min="5136" max="5376" width="9.1640625" style="3990"/>
    <col min="5377" max="5377" width="7.83203125" style="3990" customWidth="1"/>
    <col min="5378" max="5378" width="2.33203125" style="3990" customWidth="1"/>
    <col min="5379" max="5379" width="6.5" style="3990" customWidth="1"/>
    <col min="5380" max="5380" width="26.33203125" style="3990" customWidth="1"/>
    <col min="5381" max="5387" width="9.33203125" style="3990" customWidth="1"/>
    <col min="5388" max="5388" width="10" style="3990" customWidth="1"/>
    <col min="5389" max="5389" width="9" style="3990" customWidth="1"/>
    <col min="5390" max="5390" width="1.5" style="3990" customWidth="1"/>
    <col min="5391" max="5391" width="8.6640625" style="3990" customWidth="1"/>
    <col min="5392" max="5632" width="9.1640625" style="3990"/>
    <col min="5633" max="5633" width="7.83203125" style="3990" customWidth="1"/>
    <col min="5634" max="5634" width="2.33203125" style="3990" customWidth="1"/>
    <col min="5635" max="5635" width="6.5" style="3990" customWidth="1"/>
    <col min="5636" max="5636" width="26.33203125" style="3990" customWidth="1"/>
    <col min="5637" max="5643" width="9.33203125" style="3990" customWidth="1"/>
    <col min="5644" max="5644" width="10" style="3990" customWidth="1"/>
    <col min="5645" max="5645" width="9" style="3990" customWidth="1"/>
    <col min="5646" max="5646" width="1.5" style="3990" customWidth="1"/>
    <col min="5647" max="5647" width="8.6640625" style="3990" customWidth="1"/>
    <col min="5648" max="5888" width="9.1640625" style="3990"/>
    <col min="5889" max="5889" width="7.83203125" style="3990" customWidth="1"/>
    <col min="5890" max="5890" width="2.33203125" style="3990" customWidth="1"/>
    <col min="5891" max="5891" width="6.5" style="3990" customWidth="1"/>
    <col min="5892" max="5892" width="26.33203125" style="3990" customWidth="1"/>
    <col min="5893" max="5899" width="9.33203125" style="3990" customWidth="1"/>
    <col min="5900" max="5900" width="10" style="3990" customWidth="1"/>
    <col min="5901" max="5901" width="9" style="3990" customWidth="1"/>
    <col min="5902" max="5902" width="1.5" style="3990" customWidth="1"/>
    <col min="5903" max="5903" width="8.6640625" style="3990" customWidth="1"/>
    <col min="5904" max="6144" width="9.1640625" style="3990"/>
    <col min="6145" max="6145" width="7.83203125" style="3990" customWidth="1"/>
    <col min="6146" max="6146" width="2.33203125" style="3990" customWidth="1"/>
    <col min="6147" max="6147" width="6.5" style="3990" customWidth="1"/>
    <col min="6148" max="6148" width="26.33203125" style="3990" customWidth="1"/>
    <col min="6149" max="6155" width="9.33203125" style="3990" customWidth="1"/>
    <col min="6156" max="6156" width="10" style="3990" customWidth="1"/>
    <col min="6157" max="6157" width="9" style="3990" customWidth="1"/>
    <col min="6158" max="6158" width="1.5" style="3990" customWidth="1"/>
    <col min="6159" max="6159" width="8.6640625" style="3990" customWidth="1"/>
    <col min="6160" max="6400" width="9.1640625" style="3990"/>
    <col min="6401" max="6401" width="7.83203125" style="3990" customWidth="1"/>
    <col min="6402" max="6402" width="2.33203125" style="3990" customWidth="1"/>
    <col min="6403" max="6403" width="6.5" style="3990" customWidth="1"/>
    <col min="6404" max="6404" width="26.33203125" style="3990" customWidth="1"/>
    <col min="6405" max="6411" width="9.33203125" style="3990" customWidth="1"/>
    <col min="6412" max="6412" width="10" style="3990" customWidth="1"/>
    <col min="6413" max="6413" width="9" style="3990" customWidth="1"/>
    <col min="6414" max="6414" width="1.5" style="3990" customWidth="1"/>
    <col min="6415" max="6415" width="8.6640625" style="3990" customWidth="1"/>
    <col min="6416" max="6656" width="9.1640625" style="3990"/>
    <col min="6657" max="6657" width="7.83203125" style="3990" customWidth="1"/>
    <col min="6658" max="6658" width="2.33203125" style="3990" customWidth="1"/>
    <col min="6659" max="6659" width="6.5" style="3990" customWidth="1"/>
    <col min="6660" max="6660" width="26.33203125" style="3990" customWidth="1"/>
    <col min="6661" max="6667" width="9.33203125" style="3990" customWidth="1"/>
    <col min="6668" max="6668" width="10" style="3990" customWidth="1"/>
    <col min="6669" max="6669" width="9" style="3990" customWidth="1"/>
    <col min="6670" max="6670" width="1.5" style="3990" customWidth="1"/>
    <col min="6671" max="6671" width="8.6640625" style="3990" customWidth="1"/>
    <col min="6672" max="6912" width="9.1640625" style="3990"/>
    <col min="6913" max="6913" width="7.83203125" style="3990" customWidth="1"/>
    <col min="6914" max="6914" width="2.33203125" style="3990" customWidth="1"/>
    <col min="6915" max="6915" width="6.5" style="3990" customWidth="1"/>
    <col min="6916" max="6916" width="26.33203125" style="3990" customWidth="1"/>
    <col min="6917" max="6923" width="9.33203125" style="3990" customWidth="1"/>
    <col min="6924" max="6924" width="10" style="3990" customWidth="1"/>
    <col min="6925" max="6925" width="9" style="3990" customWidth="1"/>
    <col min="6926" max="6926" width="1.5" style="3990" customWidth="1"/>
    <col min="6927" max="6927" width="8.6640625" style="3990" customWidth="1"/>
    <col min="6928" max="7168" width="9.1640625" style="3990"/>
    <col min="7169" max="7169" width="7.83203125" style="3990" customWidth="1"/>
    <col min="7170" max="7170" width="2.33203125" style="3990" customWidth="1"/>
    <col min="7171" max="7171" width="6.5" style="3990" customWidth="1"/>
    <col min="7172" max="7172" width="26.33203125" style="3990" customWidth="1"/>
    <col min="7173" max="7179" width="9.33203125" style="3990" customWidth="1"/>
    <col min="7180" max="7180" width="10" style="3990" customWidth="1"/>
    <col min="7181" max="7181" width="9" style="3990" customWidth="1"/>
    <col min="7182" max="7182" width="1.5" style="3990" customWidth="1"/>
    <col min="7183" max="7183" width="8.6640625" style="3990" customWidth="1"/>
    <col min="7184" max="7424" width="9.1640625" style="3990"/>
    <col min="7425" max="7425" width="7.83203125" style="3990" customWidth="1"/>
    <col min="7426" max="7426" width="2.33203125" style="3990" customWidth="1"/>
    <col min="7427" max="7427" width="6.5" style="3990" customWidth="1"/>
    <col min="7428" max="7428" width="26.33203125" style="3990" customWidth="1"/>
    <col min="7429" max="7435" width="9.33203125" style="3990" customWidth="1"/>
    <col min="7436" max="7436" width="10" style="3990" customWidth="1"/>
    <col min="7437" max="7437" width="9" style="3990" customWidth="1"/>
    <col min="7438" max="7438" width="1.5" style="3990" customWidth="1"/>
    <col min="7439" max="7439" width="8.6640625" style="3990" customWidth="1"/>
    <col min="7440" max="7680" width="9.1640625" style="3990"/>
    <col min="7681" max="7681" width="7.83203125" style="3990" customWidth="1"/>
    <col min="7682" max="7682" width="2.33203125" style="3990" customWidth="1"/>
    <col min="7683" max="7683" width="6.5" style="3990" customWidth="1"/>
    <col min="7684" max="7684" width="26.33203125" style="3990" customWidth="1"/>
    <col min="7685" max="7691" width="9.33203125" style="3990" customWidth="1"/>
    <col min="7692" max="7692" width="10" style="3990" customWidth="1"/>
    <col min="7693" max="7693" width="9" style="3990" customWidth="1"/>
    <col min="7694" max="7694" width="1.5" style="3990" customWidth="1"/>
    <col min="7695" max="7695" width="8.6640625" style="3990" customWidth="1"/>
    <col min="7696" max="7936" width="9.1640625" style="3990"/>
    <col min="7937" max="7937" width="7.83203125" style="3990" customWidth="1"/>
    <col min="7938" max="7938" width="2.33203125" style="3990" customWidth="1"/>
    <col min="7939" max="7939" width="6.5" style="3990" customWidth="1"/>
    <col min="7940" max="7940" width="26.33203125" style="3990" customWidth="1"/>
    <col min="7941" max="7947" width="9.33203125" style="3990" customWidth="1"/>
    <col min="7948" max="7948" width="10" style="3990" customWidth="1"/>
    <col min="7949" max="7949" width="9" style="3990" customWidth="1"/>
    <col min="7950" max="7950" width="1.5" style="3990" customWidth="1"/>
    <col min="7951" max="7951" width="8.6640625" style="3990" customWidth="1"/>
    <col min="7952" max="8192" width="9.1640625" style="3990"/>
    <col min="8193" max="8193" width="7.83203125" style="3990" customWidth="1"/>
    <col min="8194" max="8194" width="2.33203125" style="3990" customWidth="1"/>
    <col min="8195" max="8195" width="6.5" style="3990" customWidth="1"/>
    <col min="8196" max="8196" width="26.33203125" style="3990" customWidth="1"/>
    <col min="8197" max="8203" width="9.33203125" style="3990" customWidth="1"/>
    <col min="8204" max="8204" width="10" style="3990" customWidth="1"/>
    <col min="8205" max="8205" width="9" style="3990" customWidth="1"/>
    <col min="8206" max="8206" width="1.5" style="3990" customWidth="1"/>
    <col min="8207" max="8207" width="8.6640625" style="3990" customWidth="1"/>
    <col min="8208" max="8448" width="9.1640625" style="3990"/>
    <col min="8449" max="8449" width="7.83203125" style="3990" customWidth="1"/>
    <col min="8450" max="8450" width="2.33203125" style="3990" customWidth="1"/>
    <col min="8451" max="8451" width="6.5" style="3990" customWidth="1"/>
    <col min="8452" max="8452" width="26.33203125" style="3990" customWidth="1"/>
    <col min="8453" max="8459" width="9.33203125" style="3990" customWidth="1"/>
    <col min="8460" max="8460" width="10" style="3990" customWidth="1"/>
    <col min="8461" max="8461" width="9" style="3990" customWidth="1"/>
    <col min="8462" max="8462" width="1.5" style="3990" customWidth="1"/>
    <col min="8463" max="8463" width="8.6640625" style="3990" customWidth="1"/>
    <col min="8464" max="8704" width="9.1640625" style="3990"/>
    <col min="8705" max="8705" width="7.83203125" style="3990" customWidth="1"/>
    <col min="8706" max="8706" width="2.33203125" style="3990" customWidth="1"/>
    <col min="8707" max="8707" width="6.5" style="3990" customWidth="1"/>
    <col min="8708" max="8708" width="26.33203125" style="3990" customWidth="1"/>
    <col min="8709" max="8715" width="9.33203125" style="3990" customWidth="1"/>
    <col min="8716" max="8716" width="10" style="3990" customWidth="1"/>
    <col min="8717" max="8717" width="9" style="3990" customWidth="1"/>
    <col min="8718" max="8718" width="1.5" style="3990" customWidth="1"/>
    <col min="8719" max="8719" width="8.6640625" style="3990" customWidth="1"/>
    <col min="8720" max="8960" width="9.1640625" style="3990"/>
    <col min="8961" max="8961" width="7.83203125" style="3990" customWidth="1"/>
    <col min="8962" max="8962" width="2.33203125" style="3990" customWidth="1"/>
    <col min="8963" max="8963" width="6.5" style="3990" customWidth="1"/>
    <col min="8964" max="8964" width="26.33203125" style="3990" customWidth="1"/>
    <col min="8965" max="8971" width="9.33203125" style="3990" customWidth="1"/>
    <col min="8972" max="8972" width="10" style="3990" customWidth="1"/>
    <col min="8973" max="8973" width="9" style="3990" customWidth="1"/>
    <col min="8974" max="8974" width="1.5" style="3990" customWidth="1"/>
    <col min="8975" max="8975" width="8.6640625" style="3990" customWidth="1"/>
    <col min="8976" max="9216" width="9.1640625" style="3990"/>
    <col min="9217" max="9217" width="7.83203125" style="3990" customWidth="1"/>
    <col min="9218" max="9218" width="2.33203125" style="3990" customWidth="1"/>
    <col min="9219" max="9219" width="6.5" style="3990" customWidth="1"/>
    <col min="9220" max="9220" width="26.33203125" style="3990" customWidth="1"/>
    <col min="9221" max="9227" width="9.33203125" style="3990" customWidth="1"/>
    <col min="9228" max="9228" width="10" style="3990" customWidth="1"/>
    <col min="9229" max="9229" width="9" style="3990" customWidth="1"/>
    <col min="9230" max="9230" width="1.5" style="3990" customWidth="1"/>
    <col min="9231" max="9231" width="8.6640625" style="3990" customWidth="1"/>
    <col min="9232" max="9472" width="9.1640625" style="3990"/>
    <col min="9473" max="9473" width="7.83203125" style="3990" customWidth="1"/>
    <col min="9474" max="9474" width="2.33203125" style="3990" customWidth="1"/>
    <col min="9475" max="9475" width="6.5" style="3990" customWidth="1"/>
    <col min="9476" max="9476" width="26.33203125" style="3990" customWidth="1"/>
    <col min="9477" max="9483" width="9.33203125" style="3990" customWidth="1"/>
    <col min="9484" max="9484" width="10" style="3990" customWidth="1"/>
    <col min="9485" max="9485" width="9" style="3990" customWidth="1"/>
    <col min="9486" max="9486" width="1.5" style="3990" customWidth="1"/>
    <col min="9487" max="9487" width="8.6640625" style="3990" customWidth="1"/>
    <col min="9488" max="9728" width="9.1640625" style="3990"/>
    <col min="9729" max="9729" width="7.83203125" style="3990" customWidth="1"/>
    <col min="9730" max="9730" width="2.33203125" style="3990" customWidth="1"/>
    <col min="9731" max="9731" width="6.5" style="3990" customWidth="1"/>
    <col min="9732" max="9732" width="26.33203125" style="3990" customWidth="1"/>
    <col min="9733" max="9739" width="9.33203125" style="3990" customWidth="1"/>
    <col min="9740" max="9740" width="10" style="3990" customWidth="1"/>
    <col min="9741" max="9741" width="9" style="3990" customWidth="1"/>
    <col min="9742" max="9742" width="1.5" style="3990" customWidth="1"/>
    <col min="9743" max="9743" width="8.6640625" style="3990" customWidth="1"/>
    <col min="9744" max="9984" width="9.1640625" style="3990"/>
    <col min="9985" max="9985" width="7.83203125" style="3990" customWidth="1"/>
    <col min="9986" max="9986" width="2.33203125" style="3990" customWidth="1"/>
    <col min="9987" max="9987" width="6.5" style="3990" customWidth="1"/>
    <col min="9988" max="9988" width="26.33203125" style="3990" customWidth="1"/>
    <col min="9989" max="9995" width="9.33203125" style="3990" customWidth="1"/>
    <col min="9996" max="9996" width="10" style="3990" customWidth="1"/>
    <col min="9997" max="9997" width="9" style="3990" customWidth="1"/>
    <col min="9998" max="9998" width="1.5" style="3990" customWidth="1"/>
    <col min="9999" max="9999" width="8.6640625" style="3990" customWidth="1"/>
    <col min="10000" max="10240" width="9.1640625" style="3990"/>
    <col min="10241" max="10241" width="7.83203125" style="3990" customWidth="1"/>
    <col min="10242" max="10242" width="2.33203125" style="3990" customWidth="1"/>
    <col min="10243" max="10243" width="6.5" style="3990" customWidth="1"/>
    <col min="10244" max="10244" width="26.33203125" style="3990" customWidth="1"/>
    <col min="10245" max="10251" width="9.33203125" style="3990" customWidth="1"/>
    <col min="10252" max="10252" width="10" style="3990" customWidth="1"/>
    <col min="10253" max="10253" width="9" style="3990" customWidth="1"/>
    <col min="10254" max="10254" width="1.5" style="3990" customWidth="1"/>
    <col min="10255" max="10255" width="8.6640625" style="3990" customWidth="1"/>
    <col min="10256" max="10496" width="9.1640625" style="3990"/>
    <col min="10497" max="10497" width="7.83203125" style="3990" customWidth="1"/>
    <col min="10498" max="10498" width="2.33203125" style="3990" customWidth="1"/>
    <col min="10499" max="10499" width="6.5" style="3990" customWidth="1"/>
    <col min="10500" max="10500" width="26.33203125" style="3990" customWidth="1"/>
    <col min="10501" max="10507" width="9.33203125" style="3990" customWidth="1"/>
    <col min="10508" max="10508" width="10" style="3990" customWidth="1"/>
    <col min="10509" max="10509" width="9" style="3990" customWidth="1"/>
    <col min="10510" max="10510" width="1.5" style="3990" customWidth="1"/>
    <col min="10511" max="10511" width="8.6640625" style="3990" customWidth="1"/>
    <col min="10512" max="10752" width="9.1640625" style="3990"/>
    <col min="10753" max="10753" width="7.83203125" style="3990" customWidth="1"/>
    <col min="10754" max="10754" width="2.33203125" style="3990" customWidth="1"/>
    <col min="10755" max="10755" width="6.5" style="3990" customWidth="1"/>
    <col min="10756" max="10756" width="26.33203125" style="3990" customWidth="1"/>
    <col min="10757" max="10763" width="9.33203125" style="3990" customWidth="1"/>
    <col min="10764" max="10764" width="10" style="3990" customWidth="1"/>
    <col min="10765" max="10765" width="9" style="3990" customWidth="1"/>
    <col min="10766" max="10766" width="1.5" style="3990" customWidth="1"/>
    <col min="10767" max="10767" width="8.6640625" style="3990" customWidth="1"/>
    <col min="10768" max="11008" width="9.1640625" style="3990"/>
    <col min="11009" max="11009" width="7.83203125" style="3990" customWidth="1"/>
    <col min="11010" max="11010" width="2.33203125" style="3990" customWidth="1"/>
    <col min="11011" max="11011" width="6.5" style="3990" customWidth="1"/>
    <col min="11012" max="11012" width="26.33203125" style="3990" customWidth="1"/>
    <col min="11013" max="11019" width="9.33203125" style="3990" customWidth="1"/>
    <col min="11020" max="11020" width="10" style="3990" customWidth="1"/>
    <col min="11021" max="11021" width="9" style="3990" customWidth="1"/>
    <col min="11022" max="11022" width="1.5" style="3990" customWidth="1"/>
    <col min="11023" max="11023" width="8.6640625" style="3990" customWidth="1"/>
    <col min="11024" max="11264" width="9.1640625" style="3990"/>
    <col min="11265" max="11265" width="7.83203125" style="3990" customWidth="1"/>
    <col min="11266" max="11266" width="2.33203125" style="3990" customWidth="1"/>
    <col min="11267" max="11267" width="6.5" style="3990" customWidth="1"/>
    <col min="11268" max="11268" width="26.33203125" style="3990" customWidth="1"/>
    <col min="11269" max="11275" width="9.33203125" style="3990" customWidth="1"/>
    <col min="11276" max="11276" width="10" style="3990" customWidth="1"/>
    <col min="11277" max="11277" width="9" style="3990" customWidth="1"/>
    <col min="11278" max="11278" width="1.5" style="3990" customWidth="1"/>
    <col min="11279" max="11279" width="8.6640625" style="3990" customWidth="1"/>
    <col min="11280" max="11520" width="9.1640625" style="3990"/>
    <col min="11521" max="11521" width="7.83203125" style="3990" customWidth="1"/>
    <col min="11522" max="11522" width="2.33203125" style="3990" customWidth="1"/>
    <col min="11523" max="11523" width="6.5" style="3990" customWidth="1"/>
    <col min="11524" max="11524" width="26.33203125" style="3990" customWidth="1"/>
    <col min="11525" max="11531" width="9.33203125" style="3990" customWidth="1"/>
    <col min="11532" max="11532" width="10" style="3990" customWidth="1"/>
    <col min="11533" max="11533" width="9" style="3990" customWidth="1"/>
    <col min="11534" max="11534" width="1.5" style="3990" customWidth="1"/>
    <col min="11535" max="11535" width="8.6640625" style="3990" customWidth="1"/>
    <col min="11536" max="11776" width="9.1640625" style="3990"/>
    <col min="11777" max="11777" width="7.83203125" style="3990" customWidth="1"/>
    <col min="11778" max="11778" width="2.33203125" style="3990" customWidth="1"/>
    <col min="11779" max="11779" width="6.5" style="3990" customWidth="1"/>
    <col min="11780" max="11780" width="26.33203125" style="3990" customWidth="1"/>
    <col min="11781" max="11787" width="9.33203125" style="3990" customWidth="1"/>
    <col min="11788" max="11788" width="10" style="3990" customWidth="1"/>
    <col min="11789" max="11789" width="9" style="3990" customWidth="1"/>
    <col min="11790" max="11790" width="1.5" style="3990" customWidth="1"/>
    <col min="11791" max="11791" width="8.6640625" style="3990" customWidth="1"/>
    <col min="11792" max="12032" width="9.1640625" style="3990"/>
    <col min="12033" max="12033" width="7.83203125" style="3990" customWidth="1"/>
    <col min="12034" max="12034" width="2.33203125" style="3990" customWidth="1"/>
    <col min="12035" max="12035" width="6.5" style="3990" customWidth="1"/>
    <col min="12036" max="12036" width="26.33203125" style="3990" customWidth="1"/>
    <col min="12037" max="12043" width="9.33203125" style="3990" customWidth="1"/>
    <col min="12044" max="12044" width="10" style="3990" customWidth="1"/>
    <col min="12045" max="12045" width="9" style="3990" customWidth="1"/>
    <col min="12046" max="12046" width="1.5" style="3990" customWidth="1"/>
    <col min="12047" max="12047" width="8.6640625" style="3990" customWidth="1"/>
    <col min="12048" max="12288" width="9.1640625" style="3990"/>
    <col min="12289" max="12289" width="7.83203125" style="3990" customWidth="1"/>
    <col min="12290" max="12290" width="2.33203125" style="3990" customWidth="1"/>
    <col min="12291" max="12291" width="6.5" style="3990" customWidth="1"/>
    <col min="12292" max="12292" width="26.33203125" style="3990" customWidth="1"/>
    <col min="12293" max="12299" width="9.33203125" style="3990" customWidth="1"/>
    <col min="12300" max="12300" width="10" style="3990" customWidth="1"/>
    <col min="12301" max="12301" width="9" style="3990" customWidth="1"/>
    <col min="12302" max="12302" width="1.5" style="3990" customWidth="1"/>
    <col min="12303" max="12303" width="8.6640625" style="3990" customWidth="1"/>
    <col min="12304" max="12544" width="9.1640625" style="3990"/>
    <col min="12545" max="12545" width="7.83203125" style="3990" customWidth="1"/>
    <col min="12546" max="12546" width="2.33203125" style="3990" customWidth="1"/>
    <col min="12547" max="12547" width="6.5" style="3990" customWidth="1"/>
    <col min="12548" max="12548" width="26.33203125" style="3990" customWidth="1"/>
    <col min="12549" max="12555" width="9.33203125" style="3990" customWidth="1"/>
    <col min="12556" max="12556" width="10" style="3990" customWidth="1"/>
    <col min="12557" max="12557" width="9" style="3990" customWidth="1"/>
    <col min="12558" max="12558" width="1.5" style="3990" customWidth="1"/>
    <col min="12559" max="12559" width="8.6640625" style="3990" customWidth="1"/>
    <col min="12560" max="12800" width="9.1640625" style="3990"/>
    <col min="12801" max="12801" width="7.83203125" style="3990" customWidth="1"/>
    <col min="12802" max="12802" width="2.33203125" style="3990" customWidth="1"/>
    <col min="12803" max="12803" width="6.5" style="3990" customWidth="1"/>
    <col min="12804" max="12804" width="26.33203125" style="3990" customWidth="1"/>
    <col min="12805" max="12811" width="9.33203125" style="3990" customWidth="1"/>
    <col min="12812" max="12812" width="10" style="3990" customWidth="1"/>
    <col min="12813" max="12813" width="9" style="3990" customWidth="1"/>
    <col min="12814" max="12814" width="1.5" style="3990" customWidth="1"/>
    <col min="12815" max="12815" width="8.6640625" style="3990" customWidth="1"/>
    <col min="12816" max="13056" width="9.1640625" style="3990"/>
    <col min="13057" max="13057" width="7.83203125" style="3990" customWidth="1"/>
    <col min="13058" max="13058" width="2.33203125" style="3990" customWidth="1"/>
    <col min="13059" max="13059" width="6.5" style="3990" customWidth="1"/>
    <col min="13060" max="13060" width="26.33203125" style="3990" customWidth="1"/>
    <col min="13061" max="13067" width="9.33203125" style="3990" customWidth="1"/>
    <col min="13068" max="13068" width="10" style="3990" customWidth="1"/>
    <col min="13069" max="13069" width="9" style="3990" customWidth="1"/>
    <col min="13070" max="13070" width="1.5" style="3990" customWidth="1"/>
    <col min="13071" max="13071" width="8.6640625" style="3990" customWidth="1"/>
    <col min="13072" max="13312" width="9.1640625" style="3990"/>
    <col min="13313" max="13313" width="7.83203125" style="3990" customWidth="1"/>
    <col min="13314" max="13314" width="2.33203125" style="3990" customWidth="1"/>
    <col min="13315" max="13315" width="6.5" style="3990" customWidth="1"/>
    <col min="13316" max="13316" width="26.33203125" style="3990" customWidth="1"/>
    <col min="13317" max="13323" width="9.33203125" style="3990" customWidth="1"/>
    <col min="13324" max="13324" width="10" style="3990" customWidth="1"/>
    <col min="13325" max="13325" width="9" style="3990" customWidth="1"/>
    <col min="13326" max="13326" width="1.5" style="3990" customWidth="1"/>
    <col min="13327" max="13327" width="8.6640625" style="3990" customWidth="1"/>
    <col min="13328" max="13568" width="9.1640625" style="3990"/>
    <col min="13569" max="13569" width="7.83203125" style="3990" customWidth="1"/>
    <col min="13570" max="13570" width="2.33203125" style="3990" customWidth="1"/>
    <col min="13571" max="13571" width="6.5" style="3990" customWidth="1"/>
    <col min="13572" max="13572" width="26.33203125" style="3990" customWidth="1"/>
    <col min="13573" max="13579" width="9.33203125" style="3990" customWidth="1"/>
    <col min="13580" max="13580" width="10" style="3990" customWidth="1"/>
    <col min="13581" max="13581" width="9" style="3990" customWidth="1"/>
    <col min="13582" max="13582" width="1.5" style="3990" customWidth="1"/>
    <col min="13583" max="13583" width="8.6640625" style="3990" customWidth="1"/>
    <col min="13584" max="13824" width="9.1640625" style="3990"/>
    <col min="13825" max="13825" width="7.83203125" style="3990" customWidth="1"/>
    <col min="13826" max="13826" width="2.33203125" style="3990" customWidth="1"/>
    <col min="13827" max="13827" width="6.5" style="3990" customWidth="1"/>
    <col min="13828" max="13828" width="26.33203125" style="3990" customWidth="1"/>
    <col min="13829" max="13835" width="9.33203125" style="3990" customWidth="1"/>
    <col min="13836" max="13836" width="10" style="3990" customWidth="1"/>
    <col min="13837" max="13837" width="9" style="3990" customWidth="1"/>
    <col min="13838" max="13838" width="1.5" style="3990" customWidth="1"/>
    <col min="13839" max="13839" width="8.6640625" style="3990" customWidth="1"/>
    <col min="13840" max="14080" width="9.1640625" style="3990"/>
    <col min="14081" max="14081" width="7.83203125" style="3990" customWidth="1"/>
    <col min="14082" max="14082" width="2.33203125" style="3990" customWidth="1"/>
    <col min="14083" max="14083" width="6.5" style="3990" customWidth="1"/>
    <col min="14084" max="14084" width="26.33203125" style="3990" customWidth="1"/>
    <col min="14085" max="14091" width="9.33203125" style="3990" customWidth="1"/>
    <col min="14092" max="14092" width="10" style="3990" customWidth="1"/>
    <col min="14093" max="14093" width="9" style="3990" customWidth="1"/>
    <col min="14094" max="14094" width="1.5" style="3990" customWidth="1"/>
    <col min="14095" max="14095" width="8.6640625" style="3990" customWidth="1"/>
    <col min="14096" max="14336" width="9.1640625" style="3990"/>
    <col min="14337" max="14337" width="7.83203125" style="3990" customWidth="1"/>
    <col min="14338" max="14338" width="2.33203125" style="3990" customWidth="1"/>
    <col min="14339" max="14339" width="6.5" style="3990" customWidth="1"/>
    <col min="14340" max="14340" width="26.33203125" style="3990" customWidth="1"/>
    <col min="14341" max="14347" width="9.33203125" style="3990" customWidth="1"/>
    <col min="14348" max="14348" width="10" style="3990" customWidth="1"/>
    <col min="14349" max="14349" width="9" style="3990" customWidth="1"/>
    <col min="14350" max="14350" width="1.5" style="3990" customWidth="1"/>
    <col min="14351" max="14351" width="8.6640625" style="3990" customWidth="1"/>
    <col min="14352" max="14592" width="9.1640625" style="3990"/>
    <col min="14593" max="14593" width="7.83203125" style="3990" customWidth="1"/>
    <col min="14594" max="14594" width="2.33203125" style="3990" customWidth="1"/>
    <col min="14595" max="14595" width="6.5" style="3990" customWidth="1"/>
    <col min="14596" max="14596" width="26.33203125" style="3990" customWidth="1"/>
    <col min="14597" max="14603" width="9.33203125" style="3990" customWidth="1"/>
    <col min="14604" max="14604" width="10" style="3990" customWidth="1"/>
    <col min="14605" max="14605" width="9" style="3990" customWidth="1"/>
    <col min="14606" max="14606" width="1.5" style="3990" customWidth="1"/>
    <col min="14607" max="14607" width="8.6640625" style="3990" customWidth="1"/>
    <col min="14608" max="14848" width="9.1640625" style="3990"/>
    <col min="14849" max="14849" width="7.83203125" style="3990" customWidth="1"/>
    <col min="14850" max="14850" width="2.33203125" style="3990" customWidth="1"/>
    <col min="14851" max="14851" width="6.5" style="3990" customWidth="1"/>
    <col min="14852" max="14852" width="26.33203125" style="3990" customWidth="1"/>
    <col min="14853" max="14859" width="9.33203125" style="3990" customWidth="1"/>
    <col min="14860" max="14860" width="10" style="3990" customWidth="1"/>
    <col min="14861" max="14861" width="9" style="3990" customWidth="1"/>
    <col min="14862" max="14862" width="1.5" style="3990" customWidth="1"/>
    <col min="14863" max="14863" width="8.6640625" style="3990" customWidth="1"/>
    <col min="14864" max="15104" width="9.1640625" style="3990"/>
    <col min="15105" max="15105" width="7.83203125" style="3990" customWidth="1"/>
    <col min="15106" max="15106" width="2.33203125" style="3990" customWidth="1"/>
    <col min="15107" max="15107" width="6.5" style="3990" customWidth="1"/>
    <col min="15108" max="15108" width="26.33203125" style="3990" customWidth="1"/>
    <col min="15109" max="15115" width="9.33203125" style="3990" customWidth="1"/>
    <col min="15116" max="15116" width="10" style="3990" customWidth="1"/>
    <col min="15117" max="15117" width="9" style="3990" customWidth="1"/>
    <col min="15118" max="15118" width="1.5" style="3990" customWidth="1"/>
    <col min="15119" max="15119" width="8.6640625" style="3990" customWidth="1"/>
    <col min="15120" max="15360" width="9.1640625" style="3990"/>
    <col min="15361" max="15361" width="7.83203125" style="3990" customWidth="1"/>
    <col min="15362" max="15362" width="2.33203125" style="3990" customWidth="1"/>
    <col min="15363" max="15363" width="6.5" style="3990" customWidth="1"/>
    <col min="15364" max="15364" width="26.33203125" style="3990" customWidth="1"/>
    <col min="15365" max="15371" width="9.33203125" style="3990" customWidth="1"/>
    <col min="15372" max="15372" width="10" style="3990" customWidth="1"/>
    <col min="15373" max="15373" width="9" style="3990" customWidth="1"/>
    <col min="15374" max="15374" width="1.5" style="3990" customWidth="1"/>
    <col min="15375" max="15375" width="8.6640625" style="3990" customWidth="1"/>
    <col min="15376" max="15616" width="9.1640625" style="3990"/>
    <col min="15617" max="15617" width="7.83203125" style="3990" customWidth="1"/>
    <col min="15618" max="15618" width="2.33203125" style="3990" customWidth="1"/>
    <col min="15619" max="15619" width="6.5" style="3990" customWidth="1"/>
    <col min="15620" max="15620" width="26.33203125" style="3990" customWidth="1"/>
    <col min="15621" max="15627" width="9.33203125" style="3990" customWidth="1"/>
    <col min="15628" max="15628" width="10" style="3990" customWidth="1"/>
    <col min="15629" max="15629" width="9" style="3990" customWidth="1"/>
    <col min="15630" max="15630" width="1.5" style="3990" customWidth="1"/>
    <col min="15631" max="15631" width="8.6640625" style="3990" customWidth="1"/>
    <col min="15632" max="15872" width="9.1640625" style="3990"/>
    <col min="15873" max="15873" width="7.83203125" style="3990" customWidth="1"/>
    <col min="15874" max="15874" width="2.33203125" style="3990" customWidth="1"/>
    <col min="15875" max="15875" width="6.5" style="3990" customWidth="1"/>
    <col min="15876" max="15876" width="26.33203125" style="3990" customWidth="1"/>
    <col min="15877" max="15883" width="9.33203125" style="3990" customWidth="1"/>
    <col min="15884" max="15884" width="10" style="3990" customWidth="1"/>
    <col min="15885" max="15885" width="9" style="3990" customWidth="1"/>
    <col min="15886" max="15886" width="1.5" style="3990" customWidth="1"/>
    <col min="15887" max="15887" width="8.6640625" style="3990" customWidth="1"/>
    <col min="15888" max="16128" width="9.1640625" style="3990"/>
    <col min="16129" max="16129" width="7.83203125" style="3990" customWidth="1"/>
    <col min="16130" max="16130" width="2.33203125" style="3990" customWidth="1"/>
    <col min="16131" max="16131" width="6.5" style="3990" customWidth="1"/>
    <col min="16132" max="16132" width="26.33203125" style="3990" customWidth="1"/>
    <col min="16133" max="16139" width="9.33203125" style="3990" customWidth="1"/>
    <col min="16140" max="16140" width="10" style="3990" customWidth="1"/>
    <col min="16141" max="16141" width="9" style="3990" customWidth="1"/>
    <col min="16142" max="16142" width="1.5" style="3990" customWidth="1"/>
    <col min="16143" max="16143" width="8.6640625" style="3990" customWidth="1"/>
    <col min="16144" max="16384" width="9.1640625" style="3990"/>
  </cols>
  <sheetData>
    <row r="1" spans="1:15" s="1032" customFormat="1" ht="15.75" x14ac:dyDescent="0.25">
      <c r="A1" s="6405" t="s">
        <v>801</v>
      </c>
      <c r="B1" s="6405"/>
      <c r="C1" s="6405"/>
    </row>
    <row r="2" spans="1:15" s="3984" customFormat="1" ht="13.5" customHeight="1" x14ac:dyDescent="0.25">
      <c r="A2" s="3982" t="s">
        <v>2199</v>
      </c>
      <c r="B2" s="3983"/>
      <c r="C2" s="3983"/>
      <c r="D2" s="3983"/>
      <c r="L2" s="3985"/>
      <c r="M2" s="3986"/>
      <c r="N2" s="3985" t="s">
        <v>2200</v>
      </c>
      <c r="O2" s="3987"/>
    </row>
    <row r="3" spans="1:15" ht="2.25" customHeight="1" thickBot="1" x14ac:dyDescent="0.3">
      <c r="M3" s="3991"/>
    </row>
    <row r="4" spans="1:15" s="3984" customFormat="1" ht="16.5" customHeight="1" x14ac:dyDescent="0.25">
      <c r="A4" s="3992" t="s">
        <v>2118</v>
      </c>
      <c r="B4" s="3993"/>
      <c r="C4" s="6623" t="s">
        <v>2104</v>
      </c>
      <c r="D4" s="6624"/>
      <c r="E4" s="6618">
        <v>2015</v>
      </c>
      <c r="F4" s="6618">
        <v>2016</v>
      </c>
      <c r="G4" s="6618">
        <v>2017</v>
      </c>
      <c r="H4" s="6618">
        <v>2018</v>
      </c>
      <c r="I4" s="6618">
        <v>2019</v>
      </c>
      <c r="J4" s="6618">
        <v>2020</v>
      </c>
      <c r="K4" s="6620" t="s">
        <v>4227</v>
      </c>
      <c r="L4" s="6621"/>
      <c r="M4" s="6621"/>
      <c r="N4" s="6622"/>
      <c r="O4" s="3994"/>
    </row>
    <row r="5" spans="1:15" s="3984" customFormat="1" ht="18.75" customHeight="1" thickBot="1" x14ac:dyDescent="0.3">
      <c r="A5" s="3995" t="s">
        <v>2103</v>
      </c>
      <c r="B5" s="3996"/>
      <c r="C5" s="6625"/>
      <c r="D5" s="6626"/>
      <c r="E5" s="6619">
        <v>2014</v>
      </c>
      <c r="F5" s="6619">
        <v>2014</v>
      </c>
      <c r="G5" s="6619">
        <v>2014</v>
      </c>
      <c r="H5" s="6619">
        <v>2014</v>
      </c>
      <c r="I5" s="6619">
        <v>2015</v>
      </c>
      <c r="J5" s="6619">
        <v>2015</v>
      </c>
      <c r="K5" s="2558" t="s">
        <v>2074</v>
      </c>
      <c r="L5" s="2566" t="s">
        <v>2075</v>
      </c>
      <c r="M5" s="2566" t="s">
        <v>2076</v>
      </c>
      <c r="N5" s="3997" t="s">
        <v>2077</v>
      </c>
      <c r="O5" s="3998"/>
    </row>
    <row r="6" spans="1:15" s="4008" customFormat="1" ht="19.5" customHeight="1" x14ac:dyDescent="0.25">
      <c r="A6" s="3999"/>
      <c r="B6" s="4000" t="s">
        <v>2201</v>
      </c>
      <c r="C6" s="4001"/>
      <c r="D6" s="4002"/>
      <c r="E6" s="4003">
        <v>166503</v>
      </c>
      <c r="F6" s="4003">
        <v>165423</v>
      </c>
      <c r="G6" s="4003">
        <v>180867</v>
      </c>
      <c r="H6" s="4003">
        <v>192438</v>
      </c>
      <c r="I6" s="4003">
        <v>198639</v>
      </c>
      <c r="J6" s="4003">
        <v>165722</v>
      </c>
      <c r="K6" s="4004">
        <v>43963</v>
      </c>
      <c r="L6" s="4005">
        <v>34206</v>
      </c>
      <c r="M6" s="4005">
        <v>40241</v>
      </c>
      <c r="N6" s="4006">
        <v>47312</v>
      </c>
      <c r="O6" s="4007"/>
    </row>
    <row r="7" spans="1:15" s="4008" customFormat="1" ht="15.75" customHeight="1" x14ac:dyDescent="0.2">
      <c r="A7" s="4009">
        <v>0</v>
      </c>
      <c r="B7" s="4000" t="s">
        <v>2202</v>
      </c>
      <c r="C7" s="4000"/>
      <c r="D7" s="4010"/>
      <c r="E7" s="4011">
        <v>32496</v>
      </c>
      <c r="F7" s="4011">
        <v>34497</v>
      </c>
      <c r="G7" s="4011">
        <v>37643</v>
      </c>
      <c r="H7" s="4011">
        <v>34726</v>
      </c>
      <c r="I7" s="4011">
        <v>35827</v>
      </c>
      <c r="J7" s="4011">
        <v>35805</v>
      </c>
      <c r="K7" s="4012">
        <v>7685</v>
      </c>
      <c r="L7" s="4013">
        <v>9246</v>
      </c>
      <c r="M7" s="4013">
        <v>9372</v>
      </c>
      <c r="N7" s="4014">
        <v>9502</v>
      </c>
      <c r="O7" s="4015"/>
    </row>
    <row r="8" spans="1:15" ht="12.6" customHeight="1" x14ac:dyDescent="0.2">
      <c r="A8" s="4016"/>
      <c r="B8" s="3986"/>
      <c r="C8" s="3986" t="s">
        <v>2203</v>
      </c>
      <c r="D8" s="4017"/>
      <c r="E8" s="4018">
        <v>2588</v>
      </c>
      <c r="F8" s="4018">
        <v>2495</v>
      </c>
      <c r="G8" s="4018">
        <v>2904</v>
      </c>
      <c r="H8" s="4018">
        <v>3014</v>
      </c>
      <c r="I8" s="4018">
        <v>3056</v>
      </c>
      <c r="J8" s="4018">
        <v>2936</v>
      </c>
      <c r="K8" s="4019">
        <v>667</v>
      </c>
      <c r="L8" s="4020">
        <v>837</v>
      </c>
      <c r="M8" s="4020">
        <v>671</v>
      </c>
      <c r="N8" s="4021">
        <v>761</v>
      </c>
      <c r="O8" s="4022"/>
    </row>
    <row r="9" spans="1:15" ht="12.6" customHeight="1" x14ac:dyDescent="0.2">
      <c r="A9" s="4016"/>
      <c r="B9" s="3986"/>
      <c r="C9" s="3986" t="s">
        <v>2204</v>
      </c>
      <c r="D9" s="4017"/>
      <c r="E9" s="4018">
        <v>3433</v>
      </c>
      <c r="F9" s="4018">
        <v>3716</v>
      </c>
      <c r="G9" s="4018">
        <v>3679</v>
      </c>
      <c r="H9" s="4018">
        <v>3852</v>
      </c>
      <c r="I9" s="4018">
        <v>3919</v>
      </c>
      <c r="J9" s="4018">
        <v>4399</v>
      </c>
      <c r="K9" s="4019">
        <v>980</v>
      </c>
      <c r="L9" s="4020">
        <v>1162</v>
      </c>
      <c r="M9" s="4020">
        <v>1038</v>
      </c>
      <c r="N9" s="4021">
        <v>1219</v>
      </c>
      <c r="O9" s="4022"/>
    </row>
    <row r="10" spans="1:15" ht="12.6" customHeight="1" x14ac:dyDescent="0.2">
      <c r="A10" s="4016"/>
      <c r="B10" s="3986"/>
      <c r="C10" s="3986" t="s">
        <v>2205</v>
      </c>
      <c r="D10" s="4017"/>
      <c r="E10" s="4018">
        <v>9913</v>
      </c>
      <c r="F10" s="4018">
        <v>11132</v>
      </c>
      <c r="G10" s="4018">
        <v>12548</v>
      </c>
      <c r="H10" s="4018">
        <v>10510</v>
      </c>
      <c r="I10" s="4018">
        <v>9989</v>
      </c>
      <c r="J10" s="4018">
        <v>9197</v>
      </c>
      <c r="K10" s="4019">
        <v>2123</v>
      </c>
      <c r="L10" s="4020">
        <v>1823</v>
      </c>
      <c r="M10" s="4020">
        <v>2814</v>
      </c>
      <c r="N10" s="4021">
        <v>2437</v>
      </c>
      <c r="O10" s="4022"/>
    </row>
    <row r="11" spans="1:15" s="4023" customFormat="1" ht="12.6" customHeight="1" x14ac:dyDescent="0.2">
      <c r="A11" s="4016"/>
      <c r="B11" s="3986"/>
      <c r="C11" s="3986" t="s">
        <v>2206</v>
      </c>
      <c r="D11" s="4017"/>
      <c r="E11" s="4018">
        <v>1754</v>
      </c>
      <c r="F11" s="4018">
        <v>1212</v>
      </c>
      <c r="G11" s="4018">
        <v>1596</v>
      </c>
      <c r="H11" s="4018">
        <v>1104</v>
      </c>
      <c r="I11" s="4018">
        <v>1602</v>
      </c>
      <c r="J11" s="4018">
        <v>1276</v>
      </c>
      <c r="K11" s="4019">
        <v>307</v>
      </c>
      <c r="L11" s="4020">
        <v>323</v>
      </c>
      <c r="M11" s="4020">
        <v>340</v>
      </c>
      <c r="N11" s="4021">
        <v>306</v>
      </c>
      <c r="O11" s="4022"/>
    </row>
    <row r="12" spans="1:15" ht="12.6" customHeight="1" x14ac:dyDescent="0.2">
      <c r="A12" s="4016"/>
      <c r="B12" s="3986"/>
      <c r="C12" s="3986" t="s">
        <v>2207</v>
      </c>
      <c r="D12" s="4017"/>
      <c r="E12" s="4018">
        <v>1722</v>
      </c>
      <c r="F12" s="4018">
        <v>1417</v>
      </c>
      <c r="G12" s="4018">
        <v>1556</v>
      </c>
      <c r="H12" s="4018">
        <v>1761</v>
      </c>
      <c r="I12" s="4018">
        <v>1740</v>
      </c>
      <c r="J12" s="4018">
        <v>2155</v>
      </c>
      <c r="K12" s="4019">
        <v>458</v>
      </c>
      <c r="L12" s="4020">
        <v>837</v>
      </c>
      <c r="M12" s="4020">
        <v>457</v>
      </c>
      <c r="N12" s="4021">
        <v>403</v>
      </c>
      <c r="O12" s="4022"/>
    </row>
    <row r="13" spans="1:15" ht="12.6" customHeight="1" x14ac:dyDescent="0.2">
      <c r="A13" s="4016"/>
      <c r="B13" s="3986"/>
      <c r="C13" s="3986" t="s">
        <v>2208</v>
      </c>
      <c r="D13" s="4017"/>
      <c r="E13" s="4018">
        <v>12</v>
      </c>
      <c r="F13" s="4018">
        <v>9</v>
      </c>
      <c r="G13" s="4018">
        <v>6</v>
      </c>
      <c r="H13" s="4018">
        <v>9</v>
      </c>
      <c r="I13" s="4018">
        <v>13</v>
      </c>
      <c r="J13" s="4018">
        <v>16</v>
      </c>
      <c r="K13" s="4019">
        <v>4</v>
      </c>
      <c r="L13" s="4020">
        <v>6</v>
      </c>
      <c r="M13" s="4020">
        <v>3</v>
      </c>
      <c r="N13" s="4021">
        <v>3</v>
      </c>
      <c r="O13" s="4022"/>
    </row>
    <row r="14" spans="1:15" ht="12.6" customHeight="1" x14ac:dyDescent="0.2">
      <c r="A14" s="4016"/>
      <c r="B14" s="3986"/>
      <c r="C14" s="3986" t="s">
        <v>2209</v>
      </c>
      <c r="D14" s="4024"/>
      <c r="E14" s="4018">
        <v>1524</v>
      </c>
      <c r="F14" s="4018">
        <v>1643</v>
      </c>
      <c r="G14" s="4018">
        <v>1669</v>
      </c>
      <c r="H14" s="4018">
        <v>1785</v>
      </c>
      <c r="I14" s="4018">
        <v>1935</v>
      </c>
      <c r="J14" s="4018">
        <v>2229</v>
      </c>
      <c r="K14" s="4019">
        <v>420</v>
      </c>
      <c r="L14" s="4020">
        <v>534</v>
      </c>
      <c r="M14" s="4020">
        <v>592</v>
      </c>
      <c r="N14" s="4021">
        <v>683</v>
      </c>
      <c r="O14" s="4022"/>
    </row>
    <row r="15" spans="1:15" ht="12.6" customHeight="1" x14ac:dyDescent="0.2">
      <c r="A15" s="4016"/>
      <c r="B15" s="3986"/>
      <c r="C15" s="3986" t="s">
        <v>2210</v>
      </c>
      <c r="D15" s="4024"/>
      <c r="E15" s="4018">
        <v>3468</v>
      </c>
      <c r="F15" s="4018">
        <v>3521</v>
      </c>
      <c r="G15" s="4018">
        <v>3487</v>
      </c>
      <c r="H15" s="4018">
        <v>3741</v>
      </c>
      <c r="I15" s="4018">
        <v>3864</v>
      </c>
      <c r="J15" s="4018">
        <v>4113</v>
      </c>
      <c r="K15" s="4019">
        <v>1048</v>
      </c>
      <c r="L15" s="4020">
        <v>1351</v>
      </c>
      <c r="M15" s="4020">
        <v>843</v>
      </c>
      <c r="N15" s="4021">
        <v>871</v>
      </c>
      <c r="O15" s="4022"/>
    </row>
    <row r="16" spans="1:15" ht="12.6" customHeight="1" x14ac:dyDescent="0.2">
      <c r="A16" s="4016"/>
      <c r="B16" s="3986"/>
      <c r="C16" s="3986" t="s">
        <v>1934</v>
      </c>
      <c r="D16" s="4024"/>
      <c r="E16" s="4025">
        <f>E7-SUM(E8:E15)</f>
        <v>8082</v>
      </c>
      <c r="F16" s="4025">
        <v>9352</v>
      </c>
      <c r="G16" s="4025">
        <v>10198</v>
      </c>
      <c r="H16" s="4018">
        <v>8950</v>
      </c>
      <c r="I16" s="4018">
        <v>9709</v>
      </c>
      <c r="J16" s="4018">
        <v>9484</v>
      </c>
      <c r="K16" s="4026">
        <v>1678</v>
      </c>
      <c r="L16" s="4027">
        <v>2373</v>
      </c>
      <c r="M16" s="4027">
        <v>2614</v>
      </c>
      <c r="N16" s="4028">
        <v>2819</v>
      </c>
      <c r="O16" s="4029"/>
    </row>
    <row r="17" spans="1:15" s="4008" customFormat="1" ht="15" customHeight="1" x14ac:dyDescent="0.2">
      <c r="A17" s="4009">
        <v>1</v>
      </c>
      <c r="B17" s="4000" t="s">
        <v>2211</v>
      </c>
      <c r="C17" s="4000"/>
      <c r="D17" s="4010"/>
      <c r="E17" s="4011">
        <v>3568</v>
      </c>
      <c r="F17" s="4011">
        <v>3962</v>
      </c>
      <c r="G17" s="4011">
        <v>3984</v>
      </c>
      <c r="H17" s="4011">
        <v>3982</v>
      </c>
      <c r="I17" s="4011">
        <v>4053</v>
      </c>
      <c r="J17" s="4011">
        <v>3619</v>
      </c>
      <c r="K17" s="4012">
        <v>695</v>
      </c>
      <c r="L17" s="4013">
        <v>1042</v>
      </c>
      <c r="M17" s="4013">
        <v>800</v>
      </c>
      <c r="N17" s="4014">
        <v>1082</v>
      </c>
      <c r="O17" s="4015"/>
    </row>
    <row r="18" spans="1:15" ht="12.6" customHeight="1" x14ac:dyDescent="0.2">
      <c r="A18" s="4016"/>
      <c r="B18" s="3986"/>
      <c r="C18" s="3986" t="s">
        <v>2212</v>
      </c>
      <c r="D18" s="4017"/>
      <c r="E18" s="4018">
        <v>1421</v>
      </c>
      <c r="F18" s="4018">
        <v>1721</v>
      </c>
      <c r="G18" s="4018">
        <v>1621</v>
      </c>
      <c r="H18" s="4018">
        <v>1788</v>
      </c>
      <c r="I18" s="4018">
        <v>1876</v>
      </c>
      <c r="J18" s="4018">
        <v>1530</v>
      </c>
      <c r="K18" s="4019">
        <v>359</v>
      </c>
      <c r="L18" s="4020">
        <v>381</v>
      </c>
      <c r="M18" s="4020">
        <v>301</v>
      </c>
      <c r="N18" s="4021">
        <v>489</v>
      </c>
      <c r="O18" s="4022"/>
    </row>
    <row r="19" spans="1:15" ht="12.6" customHeight="1" x14ac:dyDescent="0.2">
      <c r="A19" s="4016"/>
      <c r="B19" s="3986"/>
      <c r="C19" s="3986" t="s">
        <v>2213</v>
      </c>
      <c r="D19" s="4017"/>
      <c r="E19" s="4025">
        <v>2147</v>
      </c>
      <c r="F19" s="4025">
        <v>2241</v>
      </c>
      <c r="G19" s="4025">
        <v>2363</v>
      </c>
      <c r="H19" s="4025">
        <v>2194</v>
      </c>
      <c r="I19" s="4025">
        <v>2177</v>
      </c>
      <c r="J19" s="4025">
        <v>2089</v>
      </c>
      <c r="K19" s="4026">
        <v>336</v>
      </c>
      <c r="L19" s="4027">
        <v>661</v>
      </c>
      <c r="M19" s="4027">
        <v>499</v>
      </c>
      <c r="N19" s="4021">
        <v>593</v>
      </c>
      <c r="O19" s="4029"/>
    </row>
    <row r="20" spans="1:15" s="4008" customFormat="1" ht="13.5" customHeight="1" x14ac:dyDescent="0.2">
      <c r="A20" s="4009">
        <v>2</v>
      </c>
      <c r="B20" s="4000" t="s">
        <v>2214</v>
      </c>
      <c r="C20" s="4000"/>
      <c r="D20" s="4010"/>
      <c r="E20" s="4011">
        <v>4386</v>
      </c>
      <c r="F20" s="4011">
        <v>4023</v>
      </c>
      <c r="G20" s="4011">
        <v>4727</v>
      </c>
      <c r="H20" s="4011">
        <v>4579</v>
      </c>
      <c r="I20" s="4011">
        <v>4998</v>
      </c>
      <c r="J20" s="4011">
        <v>3869</v>
      </c>
      <c r="K20" s="4012">
        <v>1079</v>
      </c>
      <c r="L20" s="4013">
        <v>779</v>
      </c>
      <c r="M20" s="4013">
        <v>915</v>
      </c>
      <c r="N20" s="4014">
        <v>1096</v>
      </c>
      <c r="O20" s="4015"/>
    </row>
    <row r="21" spans="1:15" ht="12.6" customHeight="1" x14ac:dyDescent="0.2">
      <c r="A21" s="4016"/>
      <c r="B21" s="3986"/>
      <c r="C21" s="3986" t="s">
        <v>2215</v>
      </c>
      <c r="D21" s="4017"/>
      <c r="E21" s="4018">
        <v>645</v>
      </c>
      <c r="F21" s="4018">
        <v>727</v>
      </c>
      <c r="G21" s="4018">
        <v>837</v>
      </c>
      <c r="H21" s="4018">
        <v>913</v>
      </c>
      <c r="I21" s="4018">
        <v>998</v>
      </c>
      <c r="J21" s="4018">
        <v>864</v>
      </c>
      <c r="K21" s="4019">
        <v>195</v>
      </c>
      <c r="L21" s="4020">
        <v>166</v>
      </c>
      <c r="M21" s="4020">
        <v>236</v>
      </c>
      <c r="N21" s="4021">
        <v>267</v>
      </c>
      <c r="O21" s="4022"/>
    </row>
    <row r="22" spans="1:15" ht="12.6" customHeight="1" x14ac:dyDescent="0.2">
      <c r="A22" s="4016"/>
      <c r="B22" s="3986"/>
      <c r="C22" s="3986" t="s">
        <v>2216</v>
      </c>
      <c r="D22" s="4024"/>
      <c r="E22" s="4018">
        <v>2494</v>
      </c>
      <c r="F22" s="4018">
        <v>2032</v>
      </c>
      <c r="G22" s="4018">
        <v>2201</v>
      </c>
      <c r="H22" s="4018">
        <v>2352</v>
      </c>
      <c r="I22" s="4018">
        <v>2493</v>
      </c>
      <c r="J22" s="4018">
        <v>1517</v>
      </c>
      <c r="K22" s="4019">
        <v>443</v>
      </c>
      <c r="L22" s="4020">
        <v>338</v>
      </c>
      <c r="M22" s="4020">
        <v>278</v>
      </c>
      <c r="N22" s="4021">
        <v>458</v>
      </c>
      <c r="O22" s="4022"/>
    </row>
    <row r="23" spans="1:15" ht="12.6" customHeight="1" x14ac:dyDescent="0.2">
      <c r="A23" s="4016"/>
      <c r="B23" s="3986"/>
      <c r="C23" s="3986" t="s">
        <v>1934</v>
      </c>
      <c r="D23" s="4024"/>
      <c r="E23" s="4030">
        <f>E20-SUM(E21:E22)</f>
        <v>1247</v>
      </c>
      <c r="F23" s="4030">
        <v>1264</v>
      </c>
      <c r="G23" s="4025">
        <v>1689</v>
      </c>
      <c r="H23" s="4025">
        <v>1314</v>
      </c>
      <c r="I23" s="4025">
        <v>1507</v>
      </c>
      <c r="J23" s="4030">
        <v>1488</v>
      </c>
      <c r="K23" s="4026">
        <v>441</v>
      </c>
      <c r="L23" s="4027">
        <v>275</v>
      </c>
      <c r="M23" s="4027">
        <v>401</v>
      </c>
      <c r="N23" s="4028">
        <v>371</v>
      </c>
      <c r="O23" s="4029"/>
    </row>
    <row r="24" spans="1:15" s="4008" customFormat="1" ht="18.75" customHeight="1" x14ac:dyDescent="0.2">
      <c r="A24" s="4009">
        <v>3</v>
      </c>
      <c r="B24" s="4000" t="s">
        <v>2217</v>
      </c>
      <c r="C24" s="4000"/>
      <c r="D24" s="4010"/>
      <c r="E24" s="4011">
        <v>25367</v>
      </c>
      <c r="F24" s="4011">
        <v>22556</v>
      </c>
      <c r="G24" s="4011">
        <v>30486</v>
      </c>
      <c r="H24" s="4011">
        <v>38394</v>
      </c>
      <c r="I24" s="4011">
        <v>36373</v>
      </c>
      <c r="J24" s="4011">
        <v>24571</v>
      </c>
      <c r="K24" s="4012">
        <v>10498</v>
      </c>
      <c r="L24" s="4013">
        <v>3813</v>
      </c>
      <c r="M24" s="4013">
        <v>4692</v>
      </c>
      <c r="N24" s="4014">
        <v>5568</v>
      </c>
      <c r="O24" s="4015"/>
    </row>
    <row r="25" spans="1:15" ht="13.5" customHeight="1" x14ac:dyDescent="0.2">
      <c r="A25" s="4031"/>
      <c r="B25" s="3986"/>
      <c r="C25" s="3986" t="s">
        <v>2218</v>
      </c>
      <c r="D25" s="4017"/>
      <c r="E25" s="4018">
        <v>20408</v>
      </c>
      <c r="F25" s="4018">
        <v>18014</v>
      </c>
      <c r="G25" s="4018">
        <v>24190</v>
      </c>
      <c r="H25" s="4018">
        <v>31966</v>
      </c>
      <c r="I25" s="4018">
        <v>30645</v>
      </c>
      <c r="J25" s="4018">
        <v>20542</v>
      </c>
      <c r="K25" s="4019">
        <v>9169</v>
      </c>
      <c r="L25" s="4020">
        <v>2687</v>
      </c>
      <c r="M25" s="4020">
        <v>4069</v>
      </c>
      <c r="N25" s="4021">
        <v>4617</v>
      </c>
      <c r="O25" s="4022"/>
    </row>
    <row r="26" spans="1:15" ht="13.5" customHeight="1" x14ac:dyDescent="0.2">
      <c r="A26" s="4016"/>
      <c r="B26" s="3986"/>
      <c r="C26" s="3986" t="s">
        <v>2219</v>
      </c>
      <c r="D26" s="4017"/>
      <c r="E26" s="4018">
        <v>2863</v>
      </c>
      <c r="F26" s="4018">
        <v>2445</v>
      </c>
      <c r="G26" s="4018">
        <v>3190</v>
      </c>
      <c r="H26" s="4018">
        <v>3518</v>
      </c>
      <c r="I26" s="4018">
        <v>3100</v>
      </c>
      <c r="J26" s="4018">
        <v>1385</v>
      </c>
      <c r="K26" s="4019">
        <v>508</v>
      </c>
      <c r="L26" s="4020">
        <v>247</v>
      </c>
      <c r="M26" s="4020">
        <v>347</v>
      </c>
      <c r="N26" s="4021">
        <v>283</v>
      </c>
      <c r="O26" s="4022"/>
    </row>
    <row r="27" spans="1:15" ht="13.5" customHeight="1" x14ac:dyDescent="0.2">
      <c r="A27" s="4016"/>
      <c r="B27" s="3986"/>
      <c r="C27" s="3986" t="s">
        <v>1934</v>
      </c>
      <c r="D27" s="4017"/>
      <c r="E27" s="4025">
        <f>E24-SUM(E25:E26)</f>
        <v>2096</v>
      </c>
      <c r="F27" s="4025">
        <v>2097</v>
      </c>
      <c r="G27" s="4025">
        <v>3106</v>
      </c>
      <c r="H27" s="4025">
        <v>2880</v>
      </c>
      <c r="I27" s="4025">
        <v>2628</v>
      </c>
      <c r="J27" s="4025">
        <v>2644</v>
      </c>
      <c r="K27" s="4026">
        <v>821</v>
      </c>
      <c r="L27" s="4027">
        <v>879</v>
      </c>
      <c r="M27" s="4027">
        <v>276</v>
      </c>
      <c r="N27" s="4028">
        <v>668</v>
      </c>
      <c r="O27" s="4029"/>
    </row>
    <row r="28" spans="1:15" s="4008" customFormat="1" ht="15.75" customHeight="1" x14ac:dyDescent="0.2">
      <c r="A28" s="4009">
        <v>4</v>
      </c>
      <c r="B28" s="4000" t="s">
        <v>2220</v>
      </c>
      <c r="C28" s="4000"/>
      <c r="D28" s="4010"/>
      <c r="E28" s="4011">
        <v>1349</v>
      </c>
      <c r="F28" s="4011">
        <v>1424</v>
      </c>
      <c r="G28" s="4011">
        <v>1592</v>
      </c>
      <c r="H28" s="4011">
        <v>1541</v>
      </c>
      <c r="I28" s="4011">
        <v>1296</v>
      </c>
      <c r="J28" s="4032">
        <v>1412</v>
      </c>
      <c r="K28" s="4012">
        <v>349</v>
      </c>
      <c r="L28" s="4013">
        <v>463</v>
      </c>
      <c r="M28" s="4013">
        <v>327</v>
      </c>
      <c r="N28" s="4014">
        <v>273</v>
      </c>
      <c r="O28" s="4015"/>
    </row>
    <row r="29" spans="1:15" ht="13.5" customHeight="1" x14ac:dyDescent="0.2">
      <c r="A29" s="4016"/>
      <c r="B29" s="3986"/>
      <c r="C29" s="3986" t="s">
        <v>2221</v>
      </c>
      <c r="D29" s="4017"/>
      <c r="E29" s="4018">
        <v>1214</v>
      </c>
      <c r="F29" s="4018">
        <v>1268</v>
      </c>
      <c r="G29" s="4018">
        <v>1428</v>
      </c>
      <c r="H29" s="4018">
        <v>1388</v>
      </c>
      <c r="I29" s="4018">
        <v>1126</v>
      </c>
      <c r="J29" s="4033">
        <v>1309</v>
      </c>
      <c r="K29" s="4019">
        <v>337</v>
      </c>
      <c r="L29" s="4020">
        <v>449</v>
      </c>
      <c r="M29" s="4020">
        <v>280</v>
      </c>
      <c r="N29" s="4021">
        <v>243</v>
      </c>
      <c r="O29" s="4022"/>
    </row>
    <row r="30" spans="1:15" ht="13.5" customHeight="1" x14ac:dyDescent="0.2">
      <c r="A30" s="4016"/>
      <c r="B30" s="3986"/>
      <c r="C30" s="3986" t="s">
        <v>1934</v>
      </c>
      <c r="D30" s="4017"/>
      <c r="E30" s="4025">
        <f>E28-E29</f>
        <v>135</v>
      </c>
      <c r="F30" s="4025">
        <v>156</v>
      </c>
      <c r="G30" s="4025">
        <v>164</v>
      </c>
      <c r="H30" s="4025">
        <v>153</v>
      </c>
      <c r="I30" s="4025">
        <v>170</v>
      </c>
      <c r="J30" s="4030">
        <v>103</v>
      </c>
      <c r="K30" s="4026">
        <v>12</v>
      </c>
      <c r="L30" s="4027">
        <v>14</v>
      </c>
      <c r="M30" s="4027">
        <v>47</v>
      </c>
      <c r="N30" s="4028">
        <v>30</v>
      </c>
      <c r="O30" s="4029"/>
    </row>
    <row r="31" spans="1:15" s="4008" customFormat="1" ht="16.5" customHeight="1" x14ac:dyDescent="0.2">
      <c r="A31" s="4009">
        <v>5</v>
      </c>
      <c r="B31" s="4000" t="s">
        <v>2222</v>
      </c>
      <c r="C31" s="4000"/>
      <c r="D31" s="4010"/>
      <c r="E31" s="4011">
        <v>14242</v>
      </c>
      <c r="F31" s="4011">
        <v>14651</v>
      </c>
      <c r="G31" s="4011">
        <v>15071</v>
      </c>
      <c r="H31" s="4011">
        <v>16431</v>
      </c>
      <c r="I31" s="4011">
        <v>17325</v>
      </c>
      <c r="J31" s="4032">
        <v>16647</v>
      </c>
      <c r="K31" s="4012">
        <v>3679</v>
      </c>
      <c r="L31" s="4013">
        <v>3664</v>
      </c>
      <c r="M31" s="4013">
        <v>4280</v>
      </c>
      <c r="N31" s="4014">
        <v>5024</v>
      </c>
      <c r="O31" s="4015"/>
    </row>
    <row r="32" spans="1:15" ht="13.5" customHeight="1" x14ac:dyDescent="0.2">
      <c r="A32" s="4016"/>
      <c r="B32" s="3986"/>
      <c r="C32" s="3986" t="s">
        <v>2223</v>
      </c>
      <c r="D32" s="4017"/>
      <c r="E32" s="4018">
        <v>1034</v>
      </c>
      <c r="F32" s="4018">
        <v>1015</v>
      </c>
      <c r="G32" s="4018">
        <v>1136</v>
      </c>
      <c r="H32" s="4018">
        <v>1247</v>
      </c>
      <c r="I32" s="4018">
        <v>1294</v>
      </c>
      <c r="J32" s="4033">
        <v>1138</v>
      </c>
      <c r="K32" s="4019">
        <v>265</v>
      </c>
      <c r="L32" s="4020">
        <v>238</v>
      </c>
      <c r="M32" s="4020">
        <v>264</v>
      </c>
      <c r="N32" s="4021">
        <v>371</v>
      </c>
      <c r="O32" s="4022"/>
    </row>
    <row r="33" spans="1:15" ht="13.5" customHeight="1" x14ac:dyDescent="0.2">
      <c r="A33" s="4016"/>
      <c r="B33" s="3986"/>
      <c r="C33" s="3986" t="s">
        <v>2224</v>
      </c>
      <c r="D33" s="4017"/>
      <c r="E33" s="4018">
        <v>4171</v>
      </c>
      <c r="F33" s="4018">
        <v>4329</v>
      </c>
      <c r="G33" s="4018">
        <v>4148</v>
      </c>
      <c r="H33" s="4018">
        <v>4652</v>
      </c>
      <c r="I33" s="4018">
        <v>5375</v>
      </c>
      <c r="J33" s="4033">
        <v>6090</v>
      </c>
      <c r="K33" s="4019">
        <v>1431</v>
      </c>
      <c r="L33" s="4020">
        <v>1309</v>
      </c>
      <c r="M33" s="4020">
        <v>1715</v>
      </c>
      <c r="N33" s="4021">
        <v>1635</v>
      </c>
      <c r="O33" s="4022"/>
    </row>
    <row r="34" spans="1:15" ht="13.5" customHeight="1" x14ac:dyDescent="0.2">
      <c r="A34" s="4016"/>
      <c r="B34" s="3986"/>
      <c r="C34" s="3986" t="s">
        <v>2225</v>
      </c>
      <c r="D34" s="4017"/>
      <c r="E34" s="4018">
        <v>451</v>
      </c>
      <c r="F34" s="4018">
        <v>545</v>
      </c>
      <c r="G34" s="4018">
        <v>487</v>
      </c>
      <c r="H34" s="4018">
        <v>406</v>
      </c>
      <c r="I34" s="4018">
        <v>438</v>
      </c>
      <c r="J34" s="4033">
        <v>379</v>
      </c>
      <c r="K34" s="4019">
        <v>56</v>
      </c>
      <c r="L34" s="4020">
        <v>79</v>
      </c>
      <c r="M34" s="4020">
        <v>120</v>
      </c>
      <c r="N34" s="4021">
        <v>124</v>
      </c>
      <c r="O34" s="4022"/>
    </row>
    <row r="35" spans="1:15" ht="13.5" customHeight="1" x14ac:dyDescent="0.2">
      <c r="A35" s="4016"/>
      <c r="B35" s="3986"/>
      <c r="C35" s="3986" t="s">
        <v>2226</v>
      </c>
      <c r="D35" s="4017"/>
      <c r="E35" s="4018">
        <v>1766</v>
      </c>
      <c r="F35" s="4018">
        <v>1607</v>
      </c>
      <c r="G35" s="4018">
        <v>1851</v>
      </c>
      <c r="H35" s="4018">
        <v>2218</v>
      </c>
      <c r="I35" s="4018">
        <v>1871</v>
      </c>
      <c r="J35" s="4033">
        <v>1492</v>
      </c>
      <c r="K35" s="4019">
        <v>361</v>
      </c>
      <c r="L35" s="4020">
        <v>304</v>
      </c>
      <c r="M35" s="4020">
        <v>358</v>
      </c>
      <c r="N35" s="4021">
        <v>469</v>
      </c>
      <c r="O35" s="4022"/>
    </row>
    <row r="36" spans="1:15" ht="13.5" customHeight="1" x14ac:dyDescent="0.2">
      <c r="A36" s="4016"/>
      <c r="B36" s="3986"/>
      <c r="C36" s="3986" t="s">
        <v>2227</v>
      </c>
      <c r="D36" s="4017"/>
      <c r="E36" s="4018">
        <v>1075</v>
      </c>
      <c r="F36" s="4018">
        <v>1150</v>
      </c>
      <c r="G36" s="4018">
        <v>1200</v>
      </c>
      <c r="H36" s="4018">
        <v>1373</v>
      </c>
      <c r="I36" s="4018">
        <v>1641</v>
      </c>
      <c r="J36" s="4033">
        <v>1321</v>
      </c>
      <c r="K36" s="4019">
        <v>281</v>
      </c>
      <c r="L36" s="4020">
        <v>324</v>
      </c>
      <c r="M36" s="4020">
        <v>341</v>
      </c>
      <c r="N36" s="4021">
        <v>375</v>
      </c>
      <c r="O36" s="4022"/>
    </row>
    <row r="37" spans="1:15" ht="13.5" customHeight="1" thickBot="1" x14ac:dyDescent="0.25">
      <c r="A37" s="4034"/>
      <c r="B37" s="4035"/>
      <c r="C37" s="4035" t="s">
        <v>1934</v>
      </c>
      <c r="D37" s="4036"/>
      <c r="E37" s="4037">
        <f>E31-SUM(E32:E36)</f>
        <v>5745</v>
      </c>
      <c r="F37" s="4037">
        <v>6005</v>
      </c>
      <c r="G37" s="4037">
        <v>6249</v>
      </c>
      <c r="H37" s="4037">
        <v>6535</v>
      </c>
      <c r="I37" s="4037">
        <v>6706</v>
      </c>
      <c r="J37" s="4037">
        <v>6227</v>
      </c>
      <c r="K37" s="4038">
        <v>1285</v>
      </c>
      <c r="L37" s="4039">
        <v>1410</v>
      </c>
      <c r="M37" s="4039">
        <v>1482</v>
      </c>
      <c r="N37" s="4040">
        <v>2050</v>
      </c>
      <c r="O37" s="4029"/>
    </row>
    <row r="38" spans="1:15" s="4044" customFormat="1" ht="4.5" customHeight="1" x14ac:dyDescent="0.25">
      <c r="A38" s="4041"/>
      <c r="B38" s="4042"/>
      <c r="C38" s="4042"/>
      <c r="D38" s="4042"/>
      <c r="E38" s="4043"/>
      <c r="F38" s="4043"/>
      <c r="G38" s="4043"/>
      <c r="H38" s="4043"/>
      <c r="I38" s="4043"/>
      <c r="J38" s="4043"/>
      <c r="K38" s="4043"/>
      <c r="L38" s="4043"/>
      <c r="M38" s="4043"/>
      <c r="N38" s="4043"/>
      <c r="O38" s="4043"/>
    </row>
  </sheetData>
  <mergeCells count="9">
    <mergeCell ref="I4:I5"/>
    <mergeCell ref="J4:J5"/>
    <mergeCell ref="K4:N4"/>
    <mergeCell ref="A1:C1"/>
    <mergeCell ref="C4:D5"/>
    <mergeCell ref="E4:E5"/>
    <mergeCell ref="F4:F5"/>
    <mergeCell ref="G4:G5"/>
    <mergeCell ref="H4:H5"/>
  </mergeCells>
  <hyperlinks>
    <hyperlink ref="A1" location="CONTENT!A1" display="Back to table of contents"/>
  </hyperlinks>
  <pageMargins left="0.5" right="0.5" top="0.5" bottom="0.5" header="0.3" footer="0.3"/>
  <pageSetup paperSize="9" scale="94" orientation="landscape" horizontalDpi="1200" verticalDpi="12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showGridLines="0" zoomScale="120" zoomScaleNormal="120" workbookViewId="0">
      <selection sqref="A1:C1"/>
    </sheetView>
  </sheetViews>
  <sheetFormatPr defaultColWidth="9.1640625" defaultRowHeight="15" x14ac:dyDescent="0.25"/>
  <cols>
    <col min="1" max="1" width="7.83203125" style="3988" customWidth="1"/>
    <col min="2" max="2" width="2.33203125" style="3989" customWidth="1"/>
    <col min="3" max="3" width="14.5" style="3989" customWidth="1"/>
    <col min="4" max="4" width="26.33203125" style="3989" customWidth="1"/>
    <col min="5" max="6" width="10.83203125" style="3990" customWidth="1"/>
    <col min="7" max="7" width="11.83203125" style="3990" customWidth="1"/>
    <col min="8" max="10" width="13.33203125" style="3990" customWidth="1"/>
    <col min="11" max="12" width="9.33203125" style="3990" customWidth="1"/>
    <col min="13" max="13" width="10" style="3990" customWidth="1"/>
    <col min="14" max="14" width="9.33203125" style="3990" customWidth="1"/>
    <col min="15" max="15" width="1.5" style="3990" customWidth="1"/>
    <col min="16" max="256" width="9.1640625" style="3990"/>
    <col min="257" max="257" width="7.83203125" style="3990" customWidth="1"/>
    <col min="258" max="258" width="2.33203125" style="3990" customWidth="1"/>
    <col min="259" max="259" width="6.5" style="3990" customWidth="1"/>
    <col min="260" max="260" width="26.33203125" style="3990" customWidth="1"/>
    <col min="261" max="267" width="9.33203125" style="3990" customWidth="1"/>
    <col min="268" max="268" width="10" style="3990" customWidth="1"/>
    <col min="269" max="269" width="9" style="3990" customWidth="1"/>
    <col min="270" max="270" width="1.5" style="3990" customWidth="1"/>
    <col min="271" max="271" width="8.6640625" style="3990" customWidth="1"/>
    <col min="272" max="512" width="9.1640625" style="3990"/>
    <col min="513" max="513" width="7.83203125" style="3990" customWidth="1"/>
    <col min="514" max="514" width="2.33203125" style="3990" customWidth="1"/>
    <col min="515" max="515" width="6.5" style="3990" customWidth="1"/>
    <col min="516" max="516" width="26.33203125" style="3990" customWidth="1"/>
    <col min="517" max="523" width="9.33203125" style="3990" customWidth="1"/>
    <col min="524" max="524" width="10" style="3990" customWidth="1"/>
    <col min="525" max="525" width="9" style="3990" customWidth="1"/>
    <col min="526" max="526" width="1.5" style="3990" customWidth="1"/>
    <col min="527" max="527" width="8.6640625" style="3990" customWidth="1"/>
    <col min="528" max="768" width="9.1640625" style="3990"/>
    <col min="769" max="769" width="7.83203125" style="3990" customWidth="1"/>
    <col min="770" max="770" width="2.33203125" style="3990" customWidth="1"/>
    <col min="771" max="771" width="6.5" style="3990" customWidth="1"/>
    <col min="772" max="772" width="26.33203125" style="3990" customWidth="1"/>
    <col min="773" max="779" width="9.33203125" style="3990" customWidth="1"/>
    <col min="780" max="780" width="10" style="3990" customWidth="1"/>
    <col min="781" max="781" width="9" style="3990" customWidth="1"/>
    <col min="782" max="782" width="1.5" style="3990" customWidth="1"/>
    <col min="783" max="783" width="8.6640625" style="3990" customWidth="1"/>
    <col min="784" max="1024" width="9.1640625" style="3990"/>
    <col min="1025" max="1025" width="7.83203125" style="3990" customWidth="1"/>
    <col min="1026" max="1026" width="2.33203125" style="3990" customWidth="1"/>
    <col min="1027" max="1027" width="6.5" style="3990" customWidth="1"/>
    <col min="1028" max="1028" width="26.33203125" style="3990" customWidth="1"/>
    <col min="1029" max="1035" width="9.33203125" style="3990" customWidth="1"/>
    <col min="1036" max="1036" width="10" style="3990" customWidth="1"/>
    <col min="1037" max="1037" width="9" style="3990" customWidth="1"/>
    <col min="1038" max="1038" width="1.5" style="3990" customWidth="1"/>
    <col min="1039" max="1039" width="8.6640625" style="3990" customWidth="1"/>
    <col min="1040" max="1280" width="9.1640625" style="3990"/>
    <col min="1281" max="1281" width="7.83203125" style="3990" customWidth="1"/>
    <col min="1282" max="1282" width="2.33203125" style="3990" customWidth="1"/>
    <col min="1283" max="1283" width="6.5" style="3990" customWidth="1"/>
    <col min="1284" max="1284" width="26.33203125" style="3990" customWidth="1"/>
    <col min="1285" max="1291" width="9.33203125" style="3990" customWidth="1"/>
    <col min="1292" max="1292" width="10" style="3990" customWidth="1"/>
    <col min="1293" max="1293" width="9" style="3990" customWidth="1"/>
    <col min="1294" max="1294" width="1.5" style="3990" customWidth="1"/>
    <col min="1295" max="1295" width="8.6640625" style="3990" customWidth="1"/>
    <col min="1296" max="1536" width="9.1640625" style="3990"/>
    <col min="1537" max="1537" width="7.83203125" style="3990" customWidth="1"/>
    <col min="1538" max="1538" width="2.33203125" style="3990" customWidth="1"/>
    <col min="1539" max="1539" width="6.5" style="3990" customWidth="1"/>
    <col min="1540" max="1540" width="26.33203125" style="3990" customWidth="1"/>
    <col min="1541" max="1547" width="9.33203125" style="3990" customWidth="1"/>
    <col min="1548" max="1548" width="10" style="3990" customWidth="1"/>
    <col min="1549" max="1549" width="9" style="3990" customWidth="1"/>
    <col min="1550" max="1550" width="1.5" style="3990" customWidth="1"/>
    <col min="1551" max="1551" width="8.6640625" style="3990" customWidth="1"/>
    <col min="1552" max="1792" width="9.1640625" style="3990"/>
    <col min="1793" max="1793" width="7.83203125" style="3990" customWidth="1"/>
    <col min="1794" max="1794" width="2.33203125" style="3990" customWidth="1"/>
    <col min="1795" max="1795" width="6.5" style="3990" customWidth="1"/>
    <col min="1796" max="1796" width="26.33203125" style="3990" customWidth="1"/>
    <col min="1797" max="1803" width="9.33203125" style="3990" customWidth="1"/>
    <col min="1804" max="1804" width="10" style="3990" customWidth="1"/>
    <col min="1805" max="1805" width="9" style="3990" customWidth="1"/>
    <col min="1806" max="1806" width="1.5" style="3990" customWidth="1"/>
    <col min="1807" max="1807" width="8.6640625" style="3990" customWidth="1"/>
    <col min="1808" max="2048" width="9.1640625" style="3990"/>
    <col min="2049" max="2049" width="7.83203125" style="3990" customWidth="1"/>
    <col min="2050" max="2050" width="2.33203125" style="3990" customWidth="1"/>
    <col min="2051" max="2051" width="6.5" style="3990" customWidth="1"/>
    <col min="2052" max="2052" width="26.33203125" style="3990" customWidth="1"/>
    <col min="2053" max="2059" width="9.33203125" style="3990" customWidth="1"/>
    <col min="2060" max="2060" width="10" style="3990" customWidth="1"/>
    <col min="2061" max="2061" width="9" style="3990" customWidth="1"/>
    <col min="2062" max="2062" width="1.5" style="3990" customWidth="1"/>
    <col min="2063" max="2063" width="8.6640625" style="3990" customWidth="1"/>
    <col min="2064" max="2304" width="9.1640625" style="3990"/>
    <col min="2305" max="2305" width="7.83203125" style="3990" customWidth="1"/>
    <col min="2306" max="2306" width="2.33203125" style="3990" customWidth="1"/>
    <col min="2307" max="2307" width="6.5" style="3990" customWidth="1"/>
    <col min="2308" max="2308" width="26.33203125" style="3990" customWidth="1"/>
    <col min="2309" max="2315" width="9.33203125" style="3990" customWidth="1"/>
    <col min="2316" max="2316" width="10" style="3990" customWidth="1"/>
    <col min="2317" max="2317" width="9" style="3990" customWidth="1"/>
    <col min="2318" max="2318" width="1.5" style="3990" customWidth="1"/>
    <col min="2319" max="2319" width="8.6640625" style="3990" customWidth="1"/>
    <col min="2320" max="2560" width="9.1640625" style="3990"/>
    <col min="2561" max="2561" width="7.83203125" style="3990" customWidth="1"/>
    <col min="2562" max="2562" width="2.33203125" style="3990" customWidth="1"/>
    <col min="2563" max="2563" width="6.5" style="3990" customWidth="1"/>
    <col min="2564" max="2564" width="26.33203125" style="3990" customWidth="1"/>
    <col min="2565" max="2571" width="9.33203125" style="3990" customWidth="1"/>
    <col min="2572" max="2572" width="10" style="3990" customWidth="1"/>
    <col min="2573" max="2573" width="9" style="3990" customWidth="1"/>
    <col min="2574" max="2574" width="1.5" style="3990" customWidth="1"/>
    <col min="2575" max="2575" width="8.6640625" style="3990" customWidth="1"/>
    <col min="2576" max="2816" width="9.1640625" style="3990"/>
    <col min="2817" max="2817" width="7.83203125" style="3990" customWidth="1"/>
    <col min="2818" max="2818" width="2.33203125" style="3990" customWidth="1"/>
    <col min="2819" max="2819" width="6.5" style="3990" customWidth="1"/>
    <col min="2820" max="2820" width="26.33203125" style="3990" customWidth="1"/>
    <col min="2821" max="2827" width="9.33203125" style="3990" customWidth="1"/>
    <col min="2828" max="2828" width="10" style="3990" customWidth="1"/>
    <col min="2829" max="2829" width="9" style="3990" customWidth="1"/>
    <col min="2830" max="2830" width="1.5" style="3990" customWidth="1"/>
    <col min="2831" max="2831" width="8.6640625" style="3990" customWidth="1"/>
    <col min="2832" max="3072" width="9.1640625" style="3990"/>
    <col min="3073" max="3073" width="7.83203125" style="3990" customWidth="1"/>
    <col min="3074" max="3074" width="2.33203125" style="3990" customWidth="1"/>
    <col min="3075" max="3075" width="6.5" style="3990" customWidth="1"/>
    <col min="3076" max="3076" width="26.33203125" style="3990" customWidth="1"/>
    <col min="3077" max="3083" width="9.33203125" style="3990" customWidth="1"/>
    <col min="3084" max="3084" width="10" style="3990" customWidth="1"/>
    <col min="3085" max="3085" width="9" style="3990" customWidth="1"/>
    <col min="3086" max="3086" width="1.5" style="3990" customWidth="1"/>
    <col min="3087" max="3087" width="8.6640625" style="3990" customWidth="1"/>
    <col min="3088" max="3328" width="9.1640625" style="3990"/>
    <col min="3329" max="3329" width="7.83203125" style="3990" customWidth="1"/>
    <col min="3330" max="3330" width="2.33203125" style="3990" customWidth="1"/>
    <col min="3331" max="3331" width="6.5" style="3990" customWidth="1"/>
    <col min="3332" max="3332" width="26.33203125" style="3990" customWidth="1"/>
    <col min="3333" max="3339" width="9.33203125" style="3990" customWidth="1"/>
    <col min="3340" max="3340" width="10" style="3990" customWidth="1"/>
    <col min="3341" max="3341" width="9" style="3990" customWidth="1"/>
    <col min="3342" max="3342" width="1.5" style="3990" customWidth="1"/>
    <col min="3343" max="3343" width="8.6640625" style="3990" customWidth="1"/>
    <col min="3344" max="3584" width="9.1640625" style="3990"/>
    <col min="3585" max="3585" width="7.83203125" style="3990" customWidth="1"/>
    <col min="3586" max="3586" width="2.33203125" style="3990" customWidth="1"/>
    <col min="3587" max="3587" width="6.5" style="3990" customWidth="1"/>
    <col min="3588" max="3588" width="26.33203125" style="3990" customWidth="1"/>
    <col min="3589" max="3595" width="9.33203125" style="3990" customWidth="1"/>
    <col min="3596" max="3596" width="10" style="3990" customWidth="1"/>
    <col min="3597" max="3597" width="9" style="3990" customWidth="1"/>
    <col min="3598" max="3598" width="1.5" style="3990" customWidth="1"/>
    <col min="3599" max="3599" width="8.6640625" style="3990" customWidth="1"/>
    <col min="3600" max="3840" width="9.1640625" style="3990"/>
    <col min="3841" max="3841" width="7.83203125" style="3990" customWidth="1"/>
    <col min="3842" max="3842" width="2.33203125" style="3990" customWidth="1"/>
    <col min="3843" max="3843" width="6.5" style="3990" customWidth="1"/>
    <col min="3844" max="3844" width="26.33203125" style="3990" customWidth="1"/>
    <col min="3845" max="3851" width="9.33203125" style="3990" customWidth="1"/>
    <col min="3852" max="3852" width="10" style="3990" customWidth="1"/>
    <col min="3853" max="3853" width="9" style="3990" customWidth="1"/>
    <col min="3854" max="3854" width="1.5" style="3990" customWidth="1"/>
    <col min="3855" max="3855" width="8.6640625" style="3990" customWidth="1"/>
    <col min="3856" max="4096" width="9.1640625" style="3990"/>
    <col min="4097" max="4097" width="7.83203125" style="3990" customWidth="1"/>
    <col min="4098" max="4098" width="2.33203125" style="3990" customWidth="1"/>
    <col min="4099" max="4099" width="6.5" style="3990" customWidth="1"/>
    <col min="4100" max="4100" width="26.33203125" style="3990" customWidth="1"/>
    <col min="4101" max="4107" width="9.33203125" style="3990" customWidth="1"/>
    <col min="4108" max="4108" width="10" style="3990" customWidth="1"/>
    <col min="4109" max="4109" width="9" style="3990" customWidth="1"/>
    <col min="4110" max="4110" width="1.5" style="3990" customWidth="1"/>
    <col min="4111" max="4111" width="8.6640625" style="3990" customWidth="1"/>
    <col min="4112" max="4352" width="9.1640625" style="3990"/>
    <col min="4353" max="4353" width="7.83203125" style="3990" customWidth="1"/>
    <col min="4354" max="4354" width="2.33203125" style="3990" customWidth="1"/>
    <col min="4355" max="4355" width="6.5" style="3990" customWidth="1"/>
    <col min="4356" max="4356" width="26.33203125" style="3990" customWidth="1"/>
    <col min="4357" max="4363" width="9.33203125" style="3990" customWidth="1"/>
    <col min="4364" max="4364" width="10" style="3990" customWidth="1"/>
    <col min="4365" max="4365" width="9" style="3990" customWidth="1"/>
    <col min="4366" max="4366" width="1.5" style="3990" customWidth="1"/>
    <col min="4367" max="4367" width="8.6640625" style="3990" customWidth="1"/>
    <col min="4368" max="4608" width="9.1640625" style="3990"/>
    <col min="4609" max="4609" width="7.83203125" style="3990" customWidth="1"/>
    <col min="4610" max="4610" width="2.33203125" style="3990" customWidth="1"/>
    <col min="4611" max="4611" width="6.5" style="3990" customWidth="1"/>
    <col min="4612" max="4612" width="26.33203125" style="3990" customWidth="1"/>
    <col min="4613" max="4619" width="9.33203125" style="3990" customWidth="1"/>
    <col min="4620" max="4620" width="10" style="3990" customWidth="1"/>
    <col min="4621" max="4621" width="9" style="3990" customWidth="1"/>
    <col min="4622" max="4622" width="1.5" style="3990" customWidth="1"/>
    <col min="4623" max="4623" width="8.6640625" style="3990" customWidth="1"/>
    <col min="4624" max="4864" width="9.1640625" style="3990"/>
    <col min="4865" max="4865" width="7.83203125" style="3990" customWidth="1"/>
    <col min="4866" max="4866" width="2.33203125" style="3990" customWidth="1"/>
    <col min="4867" max="4867" width="6.5" style="3990" customWidth="1"/>
    <col min="4868" max="4868" width="26.33203125" style="3990" customWidth="1"/>
    <col min="4869" max="4875" width="9.33203125" style="3990" customWidth="1"/>
    <col min="4876" max="4876" width="10" style="3990" customWidth="1"/>
    <col min="4877" max="4877" width="9" style="3990" customWidth="1"/>
    <col min="4878" max="4878" width="1.5" style="3990" customWidth="1"/>
    <col min="4879" max="4879" width="8.6640625" style="3990" customWidth="1"/>
    <col min="4880" max="5120" width="9.1640625" style="3990"/>
    <col min="5121" max="5121" width="7.83203125" style="3990" customWidth="1"/>
    <col min="5122" max="5122" width="2.33203125" style="3990" customWidth="1"/>
    <col min="5123" max="5123" width="6.5" style="3990" customWidth="1"/>
    <col min="5124" max="5124" width="26.33203125" style="3990" customWidth="1"/>
    <col min="5125" max="5131" width="9.33203125" style="3990" customWidth="1"/>
    <col min="5132" max="5132" width="10" style="3990" customWidth="1"/>
    <col min="5133" max="5133" width="9" style="3990" customWidth="1"/>
    <col min="5134" max="5134" width="1.5" style="3990" customWidth="1"/>
    <col min="5135" max="5135" width="8.6640625" style="3990" customWidth="1"/>
    <col min="5136" max="5376" width="9.1640625" style="3990"/>
    <col min="5377" max="5377" width="7.83203125" style="3990" customWidth="1"/>
    <col min="5378" max="5378" width="2.33203125" style="3990" customWidth="1"/>
    <col min="5379" max="5379" width="6.5" style="3990" customWidth="1"/>
    <col min="5380" max="5380" width="26.33203125" style="3990" customWidth="1"/>
    <col min="5381" max="5387" width="9.33203125" style="3990" customWidth="1"/>
    <col min="5388" max="5388" width="10" style="3990" customWidth="1"/>
    <col min="5389" max="5389" width="9" style="3990" customWidth="1"/>
    <col min="5390" max="5390" width="1.5" style="3990" customWidth="1"/>
    <col min="5391" max="5391" width="8.6640625" style="3990" customWidth="1"/>
    <col min="5392" max="5632" width="9.1640625" style="3990"/>
    <col min="5633" max="5633" width="7.83203125" style="3990" customWidth="1"/>
    <col min="5634" max="5634" width="2.33203125" style="3990" customWidth="1"/>
    <col min="5635" max="5635" width="6.5" style="3990" customWidth="1"/>
    <col min="5636" max="5636" width="26.33203125" style="3990" customWidth="1"/>
    <col min="5637" max="5643" width="9.33203125" style="3990" customWidth="1"/>
    <col min="5644" max="5644" width="10" style="3990" customWidth="1"/>
    <col min="5645" max="5645" width="9" style="3990" customWidth="1"/>
    <col min="5646" max="5646" width="1.5" style="3990" customWidth="1"/>
    <col min="5647" max="5647" width="8.6640625" style="3990" customWidth="1"/>
    <col min="5648" max="5888" width="9.1640625" style="3990"/>
    <col min="5889" max="5889" width="7.83203125" style="3990" customWidth="1"/>
    <col min="5890" max="5890" width="2.33203125" style="3990" customWidth="1"/>
    <col min="5891" max="5891" width="6.5" style="3990" customWidth="1"/>
    <col min="5892" max="5892" width="26.33203125" style="3990" customWidth="1"/>
    <col min="5893" max="5899" width="9.33203125" style="3990" customWidth="1"/>
    <col min="5900" max="5900" width="10" style="3990" customWidth="1"/>
    <col min="5901" max="5901" width="9" style="3990" customWidth="1"/>
    <col min="5902" max="5902" width="1.5" style="3990" customWidth="1"/>
    <col min="5903" max="5903" width="8.6640625" style="3990" customWidth="1"/>
    <col min="5904" max="6144" width="9.1640625" style="3990"/>
    <col min="6145" max="6145" width="7.83203125" style="3990" customWidth="1"/>
    <col min="6146" max="6146" width="2.33203125" style="3990" customWidth="1"/>
    <col min="6147" max="6147" width="6.5" style="3990" customWidth="1"/>
    <col min="6148" max="6148" width="26.33203125" style="3990" customWidth="1"/>
    <col min="6149" max="6155" width="9.33203125" style="3990" customWidth="1"/>
    <col min="6156" max="6156" width="10" style="3990" customWidth="1"/>
    <col min="6157" max="6157" width="9" style="3990" customWidth="1"/>
    <col min="6158" max="6158" width="1.5" style="3990" customWidth="1"/>
    <col min="6159" max="6159" width="8.6640625" style="3990" customWidth="1"/>
    <col min="6160" max="6400" width="9.1640625" style="3990"/>
    <col min="6401" max="6401" width="7.83203125" style="3990" customWidth="1"/>
    <col min="6402" max="6402" width="2.33203125" style="3990" customWidth="1"/>
    <col min="6403" max="6403" width="6.5" style="3990" customWidth="1"/>
    <col min="6404" max="6404" width="26.33203125" style="3990" customWidth="1"/>
    <col min="6405" max="6411" width="9.33203125" style="3990" customWidth="1"/>
    <col min="6412" max="6412" width="10" style="3990" customWidth="1"/>
    <col min="6413" max="6413" width="9" style="3990" customWidth="1"/>
    <col min="6414" max="6414" width="1.5" style="3990" customWidth="1"/>
    <col min="6415" max="6415" width="8.6640625" style="3990" customWidth="1"/>
    <col min="6416" max="6656" width="9.1640625" style="3990"/>
    <col min="6657" max="6657" width="7.83203125" style="3990" customWidth="1"/>
    <col min="6658" max="6658" width="2.33203125" style="3990" customWidth="1"/>
    <col min="6659" max="6659" width="6.5" style="3990" customWidth="1"/>
    <col min="6660" max="6660" width="26.33203125" style="3990" customWidth="1"/>
    <col min="6661" max="6667" width="9.33203125" style="3990" customWidth="1"/>
    <col min="6668" max="6668" width="10" style="3990" customWidth="1"/>
    <col min="6669" max="6669" width="9" style="3990" customWidth="1"/>
    <col min="6670" max="6670" width="1.5" style="3990" customWidth="1"/>
    <col min="6671" max="6671" width="8.6640625" style="3990" customWidth="1"/>
    <col min="6672" max="6912" width="9.1640625" style="3990"/>
    <col min="6913" max="6913" width="7.83203125" style="3990" customWidth="1"/>
    <col min="6914" max="6914" width="2.33203125" style="3990" customWidth="1"/>
    <col min="6915" max="6915" width="6.5" style="3990" customWidth="1"/>
    <col min="6916" max="6916" width="26.33203125" style="3990" customWidth="1"/>
    <col min="6917" max="6923" width="9.33203125" style="3990" customWidth="1"/>
    <col min="6924" max="6924" width="10" style="3990" customWidth="1"/>
    <col min="6925" max="6925" width="9" style="3990" customWidth="1"/>
    <col min="6926" max="6926" width="1.5" style="3990" customWidth="1"/>
    <col min="6927" max="6927" width="8.6640625" style="3990" customWidth="1"/>
    <col min="6928" max="7168" width="9.1640625" style="3990"/>
    <col min="7169" max="7169" width="7.83203125" style="3990" customWidth="1"/>
    <col min="7170" max="7170" width="2.33203125" style="3990" customWidth="1"/>
    <col min="7171" max="7171" width="6.5" style="3990" customWidth="1"/>
    <col min="7172" max="7172" width="26.33203125" style="3990" customWidth="1"/>
    <col min="7173" max="7179" width="9.33203125" style="3990" customWidth="1"/>
    <col min="7180" max="7180" width="10" style="3990" customWidth="1"/>
    <col min="7181" max="7181" width="9" style="3990" customWidth="1"/>
    <col min="7182" max="7182" width="1.5" style="3990" customWidth="1"/>
    <col min="7183" max="7183" width="8.6640625" style="3990" customWidth="1"/>
    <col min="7184" max="7424" width="9.1640625" style="3990"/>
    <col min="7425" max="7425" width="7.83203125" style="3990" customWidth="1"/>
    <col min="7426" max="7426" width="2.33203125" style="3990" customWidth="1"/>
    <col min="7427" max="7427" width="6.5" style="3990" customWidth="1"/>
    <col min="7428" max="7428" width="26.33203125" style="3990" customWidth="1"/>
    <col min="7429" max="7435" width="9.33203125" style="3990" customWidth="1"/>
    <col min="7436" max="7436" width="10" style="3990" customWidth="1"/>
    <col min="7437" max="7437" width="9" style="3990" customWidth="1"/>
    <col min="7438" max="7438" width="1.5" style="3990" customWidth="1"/>
    <col min="7439" max="7439" width="8.6640625" style="3990" customWidth="1"/>
    <col min="7440" max="7680" width="9.1640625" style="3990"/>
    <col min="7681" max="7681" width="7.83203125" style="3990" customWidth="1"/>
    <col min="7682" max="7682" width="2.33203125" style="3990" customWidth="1"/>
    <col min="7683" max="7683" width="6.5" style="3990" customWidth="1"/>
    <col min="7684" max="7684" width="26.33203125" style="3990" customWidth="1"/>
    <col min="7685" max="7691" width="9.33203125" style="3990" customWidth="1"/>
    <col min="7692" max="7692" width="10" style="3990" customWidth="1"/>
    <col min="7693" max="7693" width="9" style="3990" customWidth="1"/>
    <col min="7694" max="7694" width="1.5" style="3990" customWidth="1"/>
    <col min="7695" max="7695" width="8.6640625" style="3990" customWidth="1"/>
    <col min="7696" max="7936" width="9.1640625" style="3990"/>
    <col min="7937" max="7937" width="7.83203125" style="3990" customWidth="1"/>
    <col min="7938" max="7938" width="2.33203125" style="3990" customWidth="1"/>
    <col min="7939" max="7939" width="6.5" style="3990" customWidth="1"/>
    <col min="7940" max="7940" width="26.33203125" style="3990" customWidth="1"/>
    <col min="7941" max="7947" width="9.33203125" style="3990" customWidth="1"/>
    <col min="7948" max="7948" width="10" style="3990" customWidth="1"/>
    <col min="7949" max="7949" width="9" style="3990" customWidth="1"/>
    <col min="7950" max="7950" width="1.5" style="3990" customWidth="1"/>
    <col min="7951" max="7951" width="8.6640625" style="3990" customWidth="1"/>
    <col min="7952" max="8192" width="9.1640625" style="3990"/>
    <col min="8193" max="8193" width="7.83203125" style="3990" customWidth="1"/>
    <col min="8194" max="8194" width="2.33203125" style="3990" customWidth="1"/>
    <col min="8195" max="8195" width="6.5" style="3990" customWidth="1"/>
    <col min="8196" max="8196" width="26.33203125" style="3990" customWidth="1"/>
    <col min="8197" max="8203" width="9.33203125" style="3990" customWidth="1"/>
    <col min="8204" max="8204" width="10" style="3990" customWidth="1"/>
    <col min="8205" max="8205" width="9" style="3990" customWidth="1"/>
    <col min="8206" max="8206" width="1.5" style="3990" customWidth="1"/>
    <col min="8207" max="8207" width="8.6640625" style="3990" customWidth="1"/>
    <col min="8208" max="8448" width="9.1640625" style="3990"/>
    <col min="8449" max="8449" width="7.83203125" style="3990" customWidth="1"/>
    <col min="8450" max="8450" width="2.33203125" style="3990" customWidth="1"/>
    <col min="8451" max="8451" width="6.5" style="3990" customWidth="1"/>
    <col min="8452" max="8452" width="26.33203125" style="3990" customWidth="1"/>
    <col min="8453" max="8459" width="9.33203125" style="3990" customWidth="1"/>
    <col min="8460" max="8460" width="10" style="3990" customWidth="1"/>
    <col min="8461" max="8461" width="9" style="3990" customWidth="1"/>
    <col min="8462" max="8462" width="1.5" style="3990" customWidth="1"/>
    <col min="8463" max="8463" width="8.6640625" style="3990" customWidth="1"/>
    <col min="8464" max="8704" width="9.1640625" style="3990"/>
    <col min="8705" max="8705" width="7.83203125" style="3990" customWidth="1"/>
    <col min="8706" max="8706" width="2.33203125" style="3990" customWidth="1"/>
    <col min="8707" max="8707" width="6.5" style="3990" customWidth="1"/>
    <col min="8708" max="8708" width="26.33203125" style="3990" customWidth="1"/>
    <col min="8709" max="8715" width="9.33203125" style="3990" customWidth="1"/>
    <col min="8716" max="8716" width="10" style="3990" customWidth="1"/>
    <col min="8717" max="8717" width="9" style="3990" customWidth="1"/>
    <col min="8718" max="8718" width="1.5" style="3990" customWidth="1"/>
    <col min="8719" max="8719" width="8.6640625" style="3990" customWidth="1"/>
    <col min="8720" max="8960" width="9.1640625" style="3990"/>
    <col min="8961" max="8961" width="7.83203125" style="3990" customWidth="1"/>
    <col min="8962" max="8962" width="2.33203125" style="3990" customWidth="1"/>
    <col min="8963" max="8963" width="6.5" style="3990" customWidth="1"/>
    <col min="8964" max="8964" width="26.33203125" style="3990" customWidth="1"/>
    <col min="8965" max="8971" width="9.33203125" style="3990" customWidth="1"/>
    <col min="8972" max="8972" width="10" style="3990" customWidth="1"/>
    <col min="8973" max="8973" width="9" style="3990" customWidth="1"/>
    <col min="8974" max="8974" width="1.5" style="3990" customWidth="1"/>
    <col min="8975" max="8975" width="8.6640625" style="3990" customWidth="1"/>
    <col min="8976" max="9216" width="9.1640625" style="3990"/>
    <col min="9217" max="9217" width="7.83203125" style="3990" customWidth="1"/>
    <col min="9218" max="9218" width="2.33203125" style="3990" customWidth="1"/>
    <col min="9219" max="9219" width="6.5" style="3990" customWidth="1"/>
    <col min="9220" max="9220" width="26.33203125" style="3990" customWidth="1"/>
    <col min="9221" max="9227" width="9.33203125" style="3990" customWidth="1"/>
    <col min="9228" max="9228" width="10" style="3990" customWidth="1"/>
    <col min="9229" max="9229" width="9" style="3990" customWidth="1"/>
    <col min="9230" max="9230" width="1.5" style="3990" customWidth="1"/>
    <col min="9231" max="9231" width="8.6640625" style="3990" customWidth="1"/>
    <col min="9232" max="9472" width="9.1640625" style="3990"/>
    <col min="9473" max="9473" width="7.83203125" style="3990" customWidth="1"/>
    <col min="9474" max="9474" width="2.33203125" style="3990" customWidth="1"/>
    <col min="9475" max="9475" width="6.5" style="3990" customWidth="1"/>
    <col min="9476" max="9476" width="26.33203125" style="3990" customWidth="1"/>
    <col min="9477" max="9483" width="9.33203125" style="3990" customWidth="1"/>
    <col min="9484" max="9484" width="10" style="3990" customWidth="1"/>
    <col min="9485" max="9485" width="9" style="3990" customWidth="1"/>
    <col min="9486" max="9486" width="1.5" style="3990" customWidth="1"/>
    <col min="9487" max="9487" width="8.6640625" style="3990" customWidth="1"/>
    <col min="9488" max="9728" width="9.1640625" style="3990"/>
    <col min="9729" max="9729" width="7.83203125" style="3990" customWidth="1"/>
    <col min="9730" max="9730" width="2.33203125" style="3990" customWidth="1"/>
    <col min="9731" max="9731" width="6.5" style="3990" customWidth="1"/>
    <col min="9732" max="9732" width="26.33203125" style="3990" customWidth="1"/>
    <col min="9733" max="9739" width="9.33203125" style="3990" customWidth="1"/>
    <col min="9740" max="9740" width="10" style="3990" customWidth="1"/>
    <col min="9741" max="9741" width="9" style="3990" customWidth="1"/>
    <col min="9742" max="9742" width="1.5" style="3990" customWidth="1"/>
    <col min="9743" max="9743" width="8.6640625" style="3990" customWidth="1"/>
    <col min="9744" max="9984" width="9.1640625" style="3990"/>
    <col min="9985" max="9985" width="7.83203125" style="3990" customWidth="1"/>
    <col min="9986" max="9986" width="2.33203125" style="3990" customWidth="1"/>
    <col min="9987" max="9987" width="6.5" style="3990" customWidth="1"/>
    <col min="9988" max="9988" width="26.33203125" style="3990" customWidth="1"/>
    <col min="9989" max="9995" width="9.33203125" style="3990" customWidth="1"/>
    <col min="9996" max="9996" width="10" style="3990" customWidth="1"/>
    <col min="9997" max="9997" width="9" style="3990" customWidth="1"/>
    <col min="9998" max="9998" width="1.5" style="3990" customWidth="1"/>
    <col min="9999" max="9999" width="8.6640625" style="3990" customWidth="1"/>
    <col min="10000" max="10240" width="9.1640625" style="3990"/>
    <col min="10241" max="10241" width="7.83203125" style="3990" customWidth="1"/>
    <col min="10242" max="10242" width="2.33203125" style="3990" customWidth="1"/>
    <col min="10243" max="10243" width="6.5" style="3990" customWidth="1"/>
    <col min="10244" max="10244" width="26.33203125" style="3990" customWidth="1"/>
    <col min="10245" max="10251" width="9.33203125" style="3990" customWidth="1"/>
    <col min="10252" max="10252" width="10" style="3990" customWidth="1"/>
    <col min="10253" max="10253" width="9" style="3990" customWidth="1"/>
    <col min="10254" max="10254" width="1.5" style="3990" customWidth="1"/>
    <col min="10255" max="10255" width="8.6640625" style="3990" customWidth="1"/>
    <col min="10256" max="10496" width="9.1640625" style="3990"/>
    <col min="10497" max="10497" width="7.83203125" style="3990" customWidth="1"/>
    <col min="10498" max="10498" width="2.33203125" style="3990" customWidth="1"/>
    <col min="10499" max="10499" width="6.5" style="3990" customWidth="1"/>
    <col min="10500" max="10500" width="26.33203125" style="3990" customWidth="1"/>
    <col min="10501" max="10507" width="9.33203125" style="3990" customWidth="1"/>
    <col min="10508" max="10508" width="10" style="3990" customWidth="1"/>
    <col min="10509" max="10509" width="9" style="3990" customWidth="1"/>
    <col min="10510" max="10510" width="1.5" style="3990" customWidth="1"/>
    <col min="10511" max="10511" width="8.6640625" style="3990" customWidth="1"/>
    <col min="10512" max="10752" width="9.1640625" style="3990"/>
    <col min="10753" max="10753" width="7.83203125" style="3990" customWidth="1"/>
    <col min="10754" max="10754" width="2.33203125" style="3990" customWidth="1"/>
    <col min="10755" max="10755" width="6.5" style="3990" customWidth="1"/>
    <col min="10756" max="10756" width="26.33203125" style="3990" customWidth="1"/>
    <col min="10757" max="10763" width="9.33203125" style="3990" customWidth="1"/>
    <col min="10764" max="10764" width="10" style="3990" customWidth="1"/>
    <col min="10765" max="10765" width="9" style="3990" customWidth="1"/>
    <col min="10766" max="10766" width="1.5" style="3990" customWidth="1"/>
    <col min="10767" max="10767" width="8.6640625" style="3990" customWidth="1"/>
    <col min="10768" max="11008" width="9.1640625" style="3990"/>
    <col min="11009" max="11009" width="7.83203125" style="3990" customWidth="1"/>
    <col min="11010" max="11010" width="2.33203125" style="3990" customWidth="1"/>
    <col min="11011" max="11011" width="6.5" style="3990" customWidth="1"/>
    <col min="11012" max="11012" width="26.33203125" style="3990" customWidth="1"/>
    <col min="11013" max="11019" width="9.33203125" style="3990" customWidth="1"/>
    <col min="11020" max="11020" width="10" style="3990" customWidth="1"/>
    <col min="11021" max="11021" width="9" style="3990" customWidth="1"/>
    <col min="11022" max="11022" width="1.5" style="3990" customWidth="1"/>
    <col min="11023" max="11023" width="8.6640625" style="3990" customWidth="1"/>
    <col min="11024" max="11264" width="9.1640625" style="3990"/>
    <col min="11265" max="11265" width="7.83203125" style="3990" customWidth="1"/>
    <col min="11266" max="11266" width="2.33203125" style="3990" customWidth="1"/>
    <col min="11267" max="11267" width="6.5" style="3990" customWidth="1"/>
    <col min="11268" max="11268" width="26.33203125" style="3990" customWidth="1"/>
    <col min="11269" max="11275" width="9.33203125" style="3990" customWidth="1"/>
    <col min="11276" max="11276" width="10" style="3990" customWidth="1"/>
    <col min="11277" max="11277" width="9" style="3990" customWidth="1"/>
    <col min="11278" max="11278" width="1.5" style="3990" customWidth="1"/>
    <col min="11279" max="11279" width="8.6640625" style="3990" customWidth="1"/>
    <col min="11280" max="11520" width="9.1640625" style="3990"/>
    <col min="11521" max="11521" width="7.83203125" style="3990" customWidth="1"/>
    <col min="11522" max="11522" width="2.33203125" style="3990" customWidth="1"/>
    <col min="11523" max="11523" width="6.5" style="3990" customWidth="1"/>
    <col min="11524" max="11524" width="26.33203125" style="3990" customWidth="1"/>
    <col min="11525" max="11531" width="9.33203125" style="3990" customWidth="1"/>
    <col min="11532" max="11532" width="10" style="3990" customWidth="1"/>
    <col min="11533" max="11533" width="9" style="3990" customWidth="1"/>
    <col min="11534" max="11534" width="1.5" style="3990" customWidth="1"/>
    <col min="11535" max="11535" width="8.6640625" style="3990" customWidth="1"/>
    <col min="11536" max="11776" width="9.1640625" style="3990"/>
    <col min="11777" max="11777" width="7.83203125" style="3990" customWidth="1"/>
    <col min="11778" max="11778" width="2.33203125" style="3990" customWidth="1"/>
    <col min="11779" max="11779" width="6.5" style="3990" customWidth="1"/>
    <col min="11780" max="11780" width="26.33203125" style="3990" customWidth="1"/>
    <col min="11781" max="11787" width="9.33203125" style="3990" customWidth="1"/>
    <col min="11788" max="11788" width="10" style="3990" customWidth="1"/>
    <col min="11789" max="11789" width="9" style="3990" customWidth="1"/>
    <col min="11790" max="11790" width="1.5" style="3990" customWidth="1"/>
    <col min="11791" max="11791" width="8.6640625" style="3990" customWidth="1"/>
    <col min="11792" max="12032" width="9.1640625" style="3990"/>
    <col min="12033" max="12033" width="7.83203125" style="3990" customWidth="1"/>
    <col min="12034" max="12034" width="2.33203125" style="3990" customWidth="1"/>
    <col min="12035" max="12035" width="6.5" style="3990" customWidth="1"/>
    <col min="12036" max="12036" width="26.33203125" style="3990" customWidth="1"/>
    <col min="12037" max="12043" width="9.33203125" style="3990" customWidth="1"/>
    <col min="12044" max="12044" width="10" style="3990" customWidth="1"/>
    <col min="12045" max="12045" width="9" style="3990" customWidth="1"/>
    <col min="12046" max="12046" width="1.5" style="3990" customWidth="1"/>
    <col min="12047" max="12047" width="8.6640625" style="3990" customWidth="1"/>
    <col min="12048" max="12288" width="9.1640625" style="3990"/>
    <col min="12289" max="12289" width="7.83203125" style="3990" customWidth="1"/>
    <col min="12290" max="12290" width="2.33203125" style="3990" customWidth="1"/>
    <col min="12291" max="12291" width="6.5" style="3990" customWidth="1"/>
    <col min="12292" max="12292" width="26.33203125" style="3990" customWidth="1"/>
    <col min="12293" max="12299" width="9.33203125" style="3990" customWidth="1"/>
    <col min="12300" max="12300" width="10" style="3990" customWidth="1"/>
    <col min="12301" max="12301" width="9" style="3990" customWidth="1"/>
    <col min="12302" max="12302" width="1.5" style="3990" customWidth="1"/>
    <col min="12303" max="12303" width="8.6640625" style="3990" customWidth="1"/>
    <col min="12304" max="12544" width="9.1640625" style="3990"/>
    <col min="12545" max="12545" width="7.83203125" style="3990" customWidth="1"/>
    <col min="12546" max="12546" width="2.33203125" style="3990" customWidth="1"/>
    <col min="12547" max="12547" width="6.5" style="3990" customWidth="1"/>
    <col min="12548" max="12548" width="26.33203125" style="3990" customWidth="1"/>
    <col min="12549" max="12555" width="9.33203125" style="3990" customWidth="1"/>
    <col min="12556" max="12556" width="10" style="3990" customWidth="1"/>
    <col min="12557" max="12557" width="9" style="3990" customWidth="1"/>
    <col min="12558" max="12558" width="1.5" style="3990" customWidth="1"/>
    <col min="12559" max="12559" width="8.6640625" style="3990" customWidth="1"/>
    <col min="12560" max="12800" width="9.1640625" style="3990"/>
    <col min="12801" max="12801" width="7.83203125" style="3990" customWidth="1"/>
    <col min="12802" max="12802" width="2.33203125" style="3990" customWidth="1"/>
    <col min="12803" max="12803" width="6.5" style="3990" customWidth="1"/>
    <col min="12804" max="12804" width="26.33203125" style="3990" customWidth="1"/>
    <col min="12805" max="12811" width="9.33203125" style="3990" customWidth="1"/>
    <col min="12812" max="12812" width="10" style="3990" customWidth="1"/>
    <col min="12813" max="12813" width="9" style="3990" customWidth="1"/>
    <col min="12814" max="12814" width="1.5" style="3990" customWidth="1"/>
    <col min="12815" max="12815" width="8.6640625" style="3990" customWidth="1"/>
    <col min="12816" max="13056" width="9.1640625" style="3990"/>
    <col min="13057" max="13057" width="7.83203125" style="3990" customWidth="1"/>
    <col min="13058" max="13058" width="2.33203125" style="3990" customWidth="1"/>
    <col min="13059" max="13059" width="6.5" style="3990" customWidth="1"/>
    <col min="13060" max="13060" width="26.33203125" style="3990" customWidth="1"/>
    <col min="13061" max="13067" width="9.33203125" style="3990" customWidth="1"/>
    <col min="13068" max="13068" width="10" style="3990" customWidth="1"/>
    <col min="13069" max="13069" width="9" style="3990" customWidth="1"/>
    <col min="13070" max="13070" width="1.5" style="3990" customWidth="1"/>
    <col min="13071" max="13071" width="8.6640625" style="3990" customWidth="1"/>
    <col min="13072" max="13312" width="9.1640625" style="3990"/>
    <col min="13313" max="13313" width="7.83203125" style="3990" customWidth="1"/>
    <col min="13314" max="13314" width="2.33203125" style="3990" customWidth="1"/>
    <col min="13315" max="13315" width="6.5" style="3990" customWidth="1"/>
    <col min="13316" max="13316" width="26.33203125" style="3990" customWidth="1"/>
    <col min="13317" max="13323" width="9.33203125" style="3990" customWidth="1"/>
    <col min="13324" max="13324" width="10" style="3990" customWidth="1"/>
    <col min="13325" max="13325" width="9" style="3990" customWidth="1"/>
    <col min="13326" max="13326" width="1.5" style="3990" customWidth="1"/>
    <col min="13327" max="13327" width="8.6640625" style="3990" customWidth="1"/>
    <col min="13328" max="13568" width="9.1640625" style="3990"/>
    <col min="13569" max="13569" width="7.83203125" style="3990" customWidth="1"/>
    <col min="13570" max="13570" width="2.33203125" style="3990" customWidth="1"/>
    <col min="13571" max="13571" width="6.5" style="3990" customWidth="1"/>
    <col min="13572" max="13572" width="26.33203125" style="3990" customWidth="1"/>
    <col min="13573" max="13579" width="9.33203125" style="3990" customWidth="1"/>
    <col min="13580" max="13580" width="10" style="3990" customWidth="1"/>
    <col min="13581" max="13581" width="9" style="3990" customWidth="1"/>
    <col min="13582" max="13582" width="1.5" style="3990" customWidth="1"/>
    <col min="13583" max="13583" width="8.6640625" style="3990" customWidth="1"/>
    <col min="13584" max="13824" width="9.1640625" style="3990"/>
    <col min="13825" max="13825" width="7.83203125" style="3990" customWidth="1"/>
    <col min="13826" max="13826" width="2.33203125" style="3990" customWidth="1"/>
    <col min="13827" max="13827" width="6.5" style="3990" customWidth="1"/>
    <col min="13828" max="13828" width="26.33203125" style="3990" customWidth="1"/>
    <col min="13829" max="13835" width="9.33203125" style="3990" customWidth="1"/>
    <col min="13836" max="13836" width="10" style="3990" customWidth="1"/>
    <col min="13837" max="13837" width="9" style="3990" customWidth="1"/>
    <col min="13838" max="13838" width="1.5" style="3990" customWidth="1"/>
    <col min="13839" max="13839" width="8.6640625" style="3990" customWidth="1"/>
    <col min="13840" max="14080" width="9.1640625" style="3990"/>
    <col min="14081" max="14081" width="7.83203125" style="3990" customWidth="1"/>
    <col min="14082" max="14082" width="2.33203125" style="3990" customWidth="1"/>
    <col min="14083" max="14083" width="6.5" style="3990" customWidth="1"/>
    <col min="14084" max="14084" width="26.33203125" style="3990" customWidth="1"/>
    <col min="14085" max="14091" width="9.33203125" style="3990" customWidth="1"/>
    <col min="14092" max="14092" width="10" style="3990" customWidth="1"/>
    <col min="14093" max="14093" width="9" style="3990" customWidth="1"/>
    <col min="14094" max="14094" width="1.5" style="3990" customWidth="1"/>
    <col min="14095" max="14095" width="8.6640625" style="3990" customWidth="1"/>
    <col min="14096" max="14336" width="9.1640625" style="3990"/>
    <col min="14337" max="14337" width="7.83203125" style="3990" customWidth="1"/>
    <col min="14338" max="14338" width="2.33203125" style="3990" customWidth="1"/>
    <col min="14339" max="14339" width="6.5" style="3990" customWidth="1"/>
    <col min="14340" max="14340" width="26.33203125" style="3990" customWidth="1"/>
    <col min="14341" max="14347" width="9.33203125" style="3990" customWidth="1"/>
    <col min="14348" max="14348" width="10" style="3990" customWidth="1"/>
    <col min="14349" max="14349" width="9" style="3990" customWidth="1"/>
    <col min="14350" max="14350" width="1.5" style="3990" customWidth="1"/>
    <col min="14351" max="14351" width="8.6640625" style="3990" customWidth="1"/>
    <col min="14352" max="14592" width="9.1640625" style="3990"/>
    <col min="14593" max="14593" width="7.83203125" style="3990" customWidth="1"/>
    <col min="14594" max="14594" width="2.33203125" style="3990" customWidth="1"/>
    <col min="14595" max="14595" width="6.5" style="3990" customWidth="1"/>
    <col min="14596" max="14596" width="26.33203125" style="3990" customWidth="1"/>
    <col min="14597" max="14603" width="9.33203125" style="3990" customWidth="1"/>
    <col min="14604" max="14604" width="10" style="3990" customWidth="1"/>
    <col min="14605" max="14605" width="9" style="3990" customWidth="1"/>
    <col min="14606" max="14606" width="1.5" style="3990" customWidth="1"/>
    <col min="14607" max="14607" width="8.6640625" style="3990" customWidth="1"/>
    <col min="14608" max="14848" width="9.1640625" style="3990"/>
    <col min="14849" max="14849" width="7.83203125" style="3990" customWidth="1"/>
    <col min="14850" max="14850" width="2.33203125" style="3990" customWidth="1"/>
    <col min="14851" max="14851" width="6.5" style="3990" customWidth="1"/>
    <col min="14852" max="14852" width="26.33203125" style="3990" customWidth="1"/>
    <col min="14853" max="14859" width="9.33203125" style="3990" customWidth="1"/>
    <col min="14860" max="14860" width="10" style="3990" customWidth="1"/>
    <col min="14861" max="14861" width="9" style="3990" customWidth="1"/>
    <col min="14862" max="14862" width="1.5" style="3990" customWidth="1"/>
    <col min="14863" max="14863" width="8.6640625" style="3990" customWidth="1"/>
    <col min="14864" max="15104" width="9.1640625" style="3990"/>
    <col min="15105" max="15105" width="7.83203125" style="3990" customWidth="1"/>
    <col min="15106" max="15106" width="2.33203125" style="3990" customWidth="1"/>
    <col min="15107" max="15107" width="6.5" style="3990" customWidth="1"/>
    <col min="15108" max="15108" width="26.33203125" style="3990" customWidth="1"/>
    <col min="15109" max="15115" width="9.33203125" style="3990" customWidth="1"/>
    <col min="15116" max="15116" width="10" style="3990" customWidth="1"/>
    <col min="15117" max="15117" width="9" style="3990" customWidth="1"/>
    <col min="15118" max="15118" width="1.5" style="3990" customWidth="1"/>
    <col min="15119" max="15119" width="8.6640625" style="3990" customWidth="1"/>
    <col min="15120" max="15360" width="9.1640625" style="3990"/>
    <col min="15361" max="15361" width="7.83203125" style="3990" customWidth="1"/>
    <col min="15362" max="15362" width="2.33203125" style="3990" customWidth="1"/>
    <col min="15363" max="15363" width="6.5" style="3990" customWidth="1"/>
    <col min="15364" max="15364" width="26.33203125" style="3990" customWidth="1"/>
    <col min="15365" max="15371" width="9.33203125" style="3990" customWidth="1"/>
    <col min="15372" max="15372" width="10" style="3990" customWidth="1"/>
    <col min="15373" max="15373" width="9" style="3990" customWidth="1"/>
    <col min="15374" max="15374" width="1.5" style="3990" customWidth="1"/>
    <col min="15375" max="15375" width="8.6640625" style="3990" customWidth="1"/>
    <col min="15376" max="15616" width="9.1640625" style="3990"/>
    <col min="15617" max="15617" width="7.83203125" style="3990" customWidth="1"/>
    <col min="15618" max="15618" width="2.33203125" style="3990" customWidth="1"/>
    <col min="15619" max="15619" width="6.5" style="3990" customWidth="1"/>
    <col min="15620" max="15620" width="26.33203125" style="3990" customWidth="1"/>
    <col min="15621" max="15627" width="9.33203125" style="3990" customWidth="1"/>
    <col min="15628" max="15628" width="10" style="3990" customWidth="1"/>
    <col min="15629" max="15629" width="9" style="3990" customWidth="1"/>
    <col min="15630" max="15630" width="1.5" style="3990" customWidth="1"/>
    <col min="15631" max="15631" width="8.6640625" style="3990" customWidth="1"/>
    <col min="15632" max="15872" width="9.1640625" style="3990"/>
    <col min="15873" max="15873" width="7.83203125" style="3990" customWidth="1"/>
    <col min="15874" max="15874" width="2.33203125" style="3990" customWidth="1"/>
    <col min="15875" max="15875" width="6.5" style="3990" customWidth="1"/>
    <col min="15876" max="15876" width="26.33203125" style="3990" customWidth="1"/>
    <col min="15877" max="15883" width="9.33203125" style="3990" customWidth="1"/>
    <col min="15884" max="15884" width="10" style="3990" customWidth="1"/>
    <col min="15885" max="15885" width="9" style="3990" customWidth="1"/>
    <col min="15886" max="15886" width="1.5" style="3990" customWidth="1"/>
    <col min="15887" max="15887" width="8.6640625" style="3990" customWidth="1"/>
    <col min="15888" max="16128" width="9.1640625" style="3990"/>
    <col min="16129" max="16129" width="7.83203125" style="3990" customWidth="1"/>
    <col min="16130" max="16130" width="2.33203125" style="3990" customWidth="1"/>
    <col min="16131" max="16131" width="6.5" style="3990" customWidth="1"/>
    <col min="16132" max="16132" width="26.33203125" style="3990" customWidth="1"/>
    <col min="16133" max="16139" width="9.33203125" style="3990" customWidth="1"/>
    <col min="16140" max="16140" width="10" style="3990" customWidth="1"/>
    <col min="16141" max="16141" width="9" style="3990" customWidth="1"/>
    <col min="16142" max="16142" width="1.5" style="3990" customWidth="1"/>
    <col min="16143" max="16143" width="8.6640625" style="3990" customWidth="1"/>
    <col min="16144" max="16384" width="9.1640625" style="3990"/>
  </cols>
  <sheetData>
    <row r="1" spans="1:15" s="1032" customFormat="1" ht="15.75" x14ac:dyDescent="0.25">
      <c r="A1" s="6405" t="s">
        <v>801</v>
      </c>
      <c r="B1" s="6405"/>
      <c r="C1" s="6405"/>
    </row>
    <row r="2" spans="1:15" ht="15.75" customHeight="1" x14ac:dyDescent="0.2">
      <c r="A2" s="3982" t="s">
        <v>2229</v>
      </c>
      <c r="B2" s="4047"/>
      <c r="C2" s="4047"/>
      <c r="D2" s="4047"/>
      <c r="E2" s="4046"/>
      <c r="F2" s="4046"/>
      <c r="G2" s="4046"/>
      <c r="H2" s="4046"/>
      <c r="I2" s="4046"/>
      <c r="J2" s="4046"/>
      <c r="K2" s="4046"/>
      <c r="L2" s="4046"/>
      <c r="M2" s="4046"/>
      <c r="N2" s="4046"/>
      <c r="O2" s="4046"/>
    </row>
    <row r="3" spans="1:15" ht="2.25" customHeight="1" thickBot="1" x14ac:dyDescent="0.3">
      <c r="E3" s="4046"/>
      <c r="F3" s="4046"/>
      <c r="G3" s="4046"/>
      <c r="H3" s="4046"/>
      <c r="I3" s="4046"/>
      <c r="J3" s="4046"/>
      <c r="K3" s="4046"/>
      <c r="L3" s="4048"/>
      <c r="M3" s="4046"/>
      <c r="N3" s="4046"/>
      <c r="O3" s="4046"/>
    </row>
    <row r="4" spans="1:15" ht="18.75" customHeight="1" x14ac:dyDescent="0.25">
      <c r="A4" s="3992" t="s">
        <v>2118</v>
      </c>
      <c r="B4" s="3993"/>
      <c r="C4" s="6623" t="s">
        <v>2104</v>
      </c>
      <c r="D4" s="6629"/>
      <c r="E4" s="6618">
        <v>2015</v>
      </c>
      <c r="F4" s="6618">
        <v>2016</v>
      </c>
      <c r="G4" s="6618">
        <v>2017</v>
      </c>
      <c r="H4" s="6618">
        <v>2018</v>
      </c>
      <c r="I4" s="6618">
        <v>2019</v>
      </c>
      <c r="J4" s="6618">
        <v>2020</v>
      </c>
      <c r="K4" s="6632" t="s">
        <v>4227</v>
      </c>
      <c r="L4" s="6633"/>
      <c r="M4" s="6633"/>
      <c r="N4" s="6633"/>
      <c r="O4" s="3994"/>
    </row>
    <row r="5" spans="1:15" ht="20.25" customHeight="1" thickBot="1" x14ac:dyDescent="0.3">
      <c r="A5" s="3995" t="s">
        <v>2103</v>
      </c>
      <c r="B5" s="3996"/>
      <c r="C5" s="6630"/>
      <c r="D5" s="6631"/>
      <c r="E5" s="6619">
        <v>2014</v>
      </c>
      <c r="F5" s="6619">
        <v>2014</v>
      </c>
      <c r="G5" s="6619">
        <v>2014</v>
      </c>
      <c r="H5" s="6619">
        <v>2014</v>
      </c>
      <c r="I5" s="6619">
        <v>2015</v>
      </c>
      <c r="J5" s="6619">
        <v>2015</v>
      </c>
      <c r="K5" s="2558" t="s">
        <v>2074</v>
      </c>
      <c r="L5" s="2566" t="s">
        <v>2075</v>
      </c>
      <c r="M5" s="2566" t="s">
        <v>2076</v>
      </c>
      <c r="N5" s="2566" t="s">
        <v>2077</v>
      </c>
      <c r="O5" s="3998"/>
    </row>
    <row r="6" spans="1:15" s="4008" customFormat="1" ht="23.25" customHeight="1" x14ac:dyDescent="0.2">
      <c r="A6" s="4049">
        <v>6</v>
      </c>
      <c r="B6" s="6634" t="s">
        <v>2230</v>
      </c>
      <c r="C6" s="6635"/>
      <c r="D6" s="6636"/>
      <c r="E6" s="4050">
        <v>27597</v>
      </c>
      <c r="F6" s="4051">
        <v>26075</v>
      </c>
      <c r="G6" s="4051">
        <v>27418</v>
      </c>
      <c r="H6" s="4051">
        <v>29887</v>
      </c>
      <c r="I6" s="4051">
        <v>31906</v>
      </c>
      <c r="J6" s="4051">
        <v>26850</v>
      </c>
      <c r="K6" s="4052">
        <v>6160</v>
      </c>
      <c r="L6" s="4053">
        <v>5559</v>
      </c>
      <c r="M6" s="4053">
        <v>7006</v>
      </c>
      <c r="N6" s="4053">
        <v>8125</v>
      </c>
      <c r="O6" s="4015"/>
    </row>
    <row r="7" spans="1:15" ht="12.75" customHeight="1" x14ac:dyDescent="0.25">
      <c r="A7" s="4054"/>
      <c r="B7" s="3986"/>
      <c r="C7" s="3986" t="s">
        <v>2231</v>
      </c>
      <c r="D7" s="4017"/>
      <c r="E7" s="4018">
        <v>1925</v>
      </c>
      <c r="F7" s="4033">
        <v>2065</v>
      </c>
      <c r="G7" s="4033">
        <v>2145</v>
      </c>
      <c r="H7" s="4033">
        <v>2347</v>
      </c>
      <c r="I7" s="4033">
        <v>2445</v>
      </c>
      <c r="J7" s="4033">
        <v>2031</v>
      </c>
      <c r="K7" s="4055">
        <v>470</v>
      </c>
      <c r="L7" s="4056">
        <v>527</v>
      </c>
      <c r="M7" s="4056">
        <v>460</v>
      </c>
      <c r="N7" s="4056">
        <v>574</v>
      </c>
      <c r="O7" s="4022"/>
    </row>
    <row r="8" spans="1:15" ht="12.75" customHeight="1" x14ac:dyDescent="0.25">
      <c r="A8" s="4054"/>
      <c r="B8" s="3986"/>
      <c r="C8" s="3986" t="s">
        <v>2232</v>
      </c>
      <c r="D8" s="4017"/>
      <c r="E8" s="4018">
        <v>2374</v>
      </c>
      <c r="F8" s="4033">
        <v>2234</v>
      </c>
      <c r="G8" s="4033">
        <v>2591</v>
      </c>
      <c r="H8" s="4033">
        <v>2423</v>
      </c>
      <c r="I8" s="4033">
        <v>2383</v>
      </c>
      <c r="J8" s="4033">
        <v>2071</v>
      </c>
      <c r="K8" s="4055">
        <v>415</v>
      </c>
      <c r="L8" s="4056">
        <v>370</v>
      </c>
      <c r="M8" s="4056">
        <v>581</v>
      </c>
      <c r="N8" s="4056">
        <v>705</v>
      </c>
      <c r="O8" s="4022"/>
    </row>
    <row r="9" spans="1:15" ht="12" customHeight="1" x14ac:dyDescent="0.25">
      <c r="A9" s="4054"/>
      <c r="B9" s="3986"/>
      <c r="C9" s="3986" t="s">
        <v>2233</v>
      </c>
      <c r="D9" s="4017"/>
      <c r="E9" s="4018">
        <v>2790</v>
      </c>
      <c r="F9" s="4033">
        <v>2656</v>
      </c>
      <c r="G9" s="4033">
        <v>2442</v>
      </c>
      <c r="H9" s="4033">
        <v>2753</v>
      </c>
      <c r="I9" s="4033">
        <v>2425</v>
      </c>
      <c r="J9" s="4033">
        <v>1439</v>
      </c>
      <c r="K9" s="4055">
        <v>465</v>
      </c>
      <c r="L9" s="4056">
        <v>464</v>
      </c>
      <c r="M9" s="4056">
        <v>208</v>
      </c>
      <c r="N9" s="4056">
        <v>302</v>
      </c>
      <c r="O9" s="4022"/>
    </row>
    <row r="10" spans="1:15" ht="11.25" customHeight="1" x14ac:dyDescent="0.25">
      <c r="A10" s="4054"/>
      <c r="B10" s="3986"/>
      <c r="C10" s="3986" t="s">
        <v>2234</v>
      </c>
      <c r="D10" s="4017"/>
      <c r="E10" s="4018">
        <v>3048</v>
      </c>
      <c r="F10" s="4033">
        <v>3231</v>
      </c>
      <c r="G10" s="4033">
        <v>3183</v>
      </c>
      <c r="H10" s="4033">
        <v>2948</v>
      </c>
      <c r="I10" s="4033">
        <v>2772</v>
      </c>
      <c r="J10" s="4033">
        <v>2906</v>
      </c>
      <c r="K10" s="4055">
        <v>488</v>
      </c>
      <c r="L10" s="4056">
        <v>1004</v>
      </c>
      <c r="M10" s="4056">
        <v>603</v>
      </c>
      <c r="N10" s="4056">
        <v>811</v>
      </c>
      <c r="O10" s="4022"/>
    </row>
    <row r="11" spans="1:15" ht="11.25" customHeight="1" x14ac:dyDescent="0.25">
      <c r="A11" s="4054"/>
      <c r="B11" s="3986"/>
      <c r="C11" s="3986" t="s">
        <v>2235</v>
      </c>
      <c r="D11" s="4017"/>
      <c r="E11" s="4018">
        <v>1457</v>
      </c>
      <c r="F11" s="4033">
        <v>1294</v>
      </c>
      <c r="G11" s="4033">
        <v>1165</v>
      </c>
      <c r="H11" s="4033">
        <v>1251</v>
      </c>
      <c r="I11" s="4033">
        <v>1744</v>
      </c>
      <c r="J11" s="4033">
        <v>1664</v>
      </c>
      <c r="K11" s="4055">
        <v>421</v>
      </c>
      <c r="L11" s="4056">
        <v>135</v>
      </c>
      <c r="M11" s="4056">
        <v>570</v>
      </c>
      <c r="N11" s="4056">
        <v>538</v>
      </c>
      <c r="O11" s="4022"/>
    </row>
    <row r="12" spans="1:15" ht="11.25" customHeight="1" x14ac:dyDescent="0.25">
      <c r="A12" s="4054"/>
      <c r="B12" s="3986"/>
      <c r="C12" s="3986" t="s">
        <v>2236</v>
      </c>
      <c r="D12" s="4017"/>
      <c r="E12" s="4018">
        <v>3719</v>
      </c>
      <c r="F12" s="4033">
        <v>2558</v>
      </c>
      <c r="G12" s="4033">
        <v>2474</v>
      </c>
      <c r="H12" s="4033">
        <v>3336</v>
      </c>
      <c r="I12" s="4033">
        <v>3284</v>
      </c>
      <c r="J12" s="4033">
        <v>1906</v>
      </c>
      <c r="K12" s="4055">
        <v>595</v>
      </c>
      <c r="L12" s="4056">
        <v>145</v>
      </c>
      <c r="M12" s="4056">
        <v>709</v>
      </c>
      <c r="N12" s="4056">
        <v>457</v>
      </c>
      <c r="O12" s="4022"/>
    </row>
    <row r="13" spans="1:15" ht="12" customHeight="1" x14ac:dyDescent="0.25">
      <c r="A13" s="4054"/>
      <c r="B13" s="3986"/>
      <c r="C13" s="3986" t="s">
        <v>2185</v>
      </c>
      <c r="D13" s="4017"/>
      <c r="E13" s="4018">
        <v>2778</v>
      </c>
      <c r="F13" s="4033">
        <v>2578</v>
      </c>
      <c r="G13" s="4033">
        <v>3034</v>
      </c>
      <c r="H13" s="4033">
        <v>3888</v>
      </c>
      <c r="I13" s="4033">
        <v>4081</v>
      </c>
      <c r="J13" s="4033">
        <v>3812</v>
      </c>
      <c r="K13" s="4055">
        <v>949</v>
      </c>
      <c r="L13" s="4056">
        <v>799</v>
      </c>
      <c r="M13" s="4056">
        <v>991</v>
      </c>
      <c r="N13" s="4056">
        <v>1073</v>
      </c>
      <c r="O13" s="4022"/>
    </row>
    <row r="14" spans="1:15" ht="12" customHeight="1" x14ac:dyDescent="0.25">
      <c r="A14" s="4054"/>
      <c r="B14" s="3986"/>
      <c r="C14" s="3986" t="s">
        <v>2237</v>
      </c>
      <c r="D14" s="4017"/>
      <c r="E14" s="4018">
        <v>3583</v>
      </c>
      <c r="F14" s="4033">
        <v>3813</v>
      </c>
      <c r="G14" s="4033">
        <v>4268</v>
      </c>
      <c r="H14" s="4033">
        <v>4487</v>
      </c>
      <c r="I14" s="4033">
        <v>5799</v>
      </c>
      <c r="J14" s="4033">
        <v>4763</v>
      </c>
      <c r="K14" s="4055">
        <v>1048</v>
      </c>
      <c r="L14" s="4056">
        <v>957</v>
      </c>
      <c r="M14" s="4056">
        <v>1313</v>
      </c>
      <c r="N14" s="4056">
        <v>1445</v>
      </c>
      <c r="O14" s="4022"/>
    </row>
    <row r="15" spans="1:15" ht="11.25" customHeight="1" x14ac:dyDescent="0.25">
      <c r="A15" s="4054"/>
      <c r="B15" s="3986"/>
      <c r="C15" s="3986" t="s">
        <v>1934</v>
      </c>
      <c r="D15" s="4017"/>
      <c r="E15" s="4018">
        <f>E6-SUM(E7:E14)</f>
        <v>5923</v>
      </c>
      <c r="F15" s="4033">
        <v>5646</v>
      </c>
      <c r="G15" s="4033">
        <v>6116</v>
      </c>
      <c r="H15" s="4033">
        <v>6454</v>
      </c>
      <c r="I15" s="4033">
        <v>6973</v>
      </c>
      <c r="J15" s="4033">
        <v>6258</v>
      </c>
      <c r="K15" s="4055">
        <v>1309</v>
      </c>
      <c r="L15" s="4056">
        <v>1158</v>
      </c>
      <c r="M15" s="4056">
        <v>1571</v>
      </c>
      <c r="N15" s="4056">
        <v>2220</v>
      </c>
      <c r="O15" s="4022"/>
    </row>
    <row r="16" spans="1:15" s="4008" customFormat="1" ht="12.95" customHeight="1" x14ac:dyDescent="0.2">
      <c r="A16" s="4049">
        <v>7</v>
      </c>
      <c r="B16" s="4000" t="s">
        <v>2238</v>
      </c>
      <c r="C16" s="4000"/>
      <c r="D16" s="4010"/>
      <c r="E16" s="4011">
        <v>42012</v>
      </c>
      <c r="F16" s="4032">
        <v>41322</v>
      </c>
      <c r="G16" s="4032">
        <v>41964</v>
      </c>
      <c r="H16" s="4032">
        <v>44117</v>
      </c>
      <c r="I16" s="4032">
        <v>47156</v>
      </c>
      <c r="J16" s="4032">
        <v>36611</v>
      </c>
      <c r="K16" s="4057">
        <v>10435</v>
      </c>
      <c r="L16" s="4058">
        <v>7045</v>
      </c>
      <c r="M16" s="4058">
        <v>8434</v>
      </c>
      <c r="N16" s="4058">
        <v>10697</v>
      </c>
      <c r="O16" s="4015"/>
    </row>
    <row r="17" spans="1:15" ht="14.45" customHeight="1" x14ac:dyDescent="0.25">
      <c r="A17" s="4054"/>
      <c r="B17" s="3986"/>
      <c r="C17" s="3986" t="s">
        <v>2239</v>
      </c>
      <c r="D17" s="4017"/>
      <c r="E17" s="4018">
        <v>1473</v>
      </c>
      <c r="F17" s="4033">
        <v>1405</v>
      </c>
      <c r="G17" s="4033">
        <v>2554</v>
      </c>
      <c r="H17" s="4033">
        <v>2228</v>
      </c>
      <c r="I17" s="4033">
        <v>1309</v>
      </c>
      <c r="J17" s="4033">
        <v>913</v>
      </c>
      <c r="K17" s="4055">
        <v>300</v>
      </c>
      <c r="L17" s="4056">
        <v>165</v>
      </c>
      <c r="M17" s="4056">
        <v>201</v>
      </c>
      <c r="N17" s="4056">
        <v>247</v>
      </c>
      <c r="O17" s="4022"/>
    </row>
    <row r="18" spans="1:15" ht="12.75" customHeight="1" x14ac:dyDescent="0.25">
      <c r="A18" s="4054"/>
      <c r="B18" s="3986"/>
      <c r="C18" s="3986" t="s">
        <v>2240</v>
      </c>
      <c r="D18" s="4017"/>
      <c r="E18" s="4018">
        <v>2825</v>
      </c>
      <c r="F18" s="4033">
        <v>3187</v>
      </c>
      <c r="G18" s="4033">
        <v>2576</v>
      </c>
      <c r="H18" s="4033">
        <v>3203</v>
      </c>
      <c r="I18" s="4033">
        <v>3855</v>
      </c>
      <c r="J18" s="4033">
        <v>2589</v>
      </c>
      <c r="K18" s="4055">
        <v>726</v>
      </c>
      <c r="L18" s="4056">
        <v>551</v>
      </c>
      <c r="M18" s="4056">
        <v>671</v>
      </c>
      <c r="N18" s="4056">
        <v>641</v>
      </c>
      <c r="O18" s="4022"/>
    </row>
    <row r="19" spans="1:15" ht="13.5" customHeight="1" x14ac:dyDescent="0.25">
      <c r="A19" s="4054"/>
      <c r="B19" s="3986"/>
      <c r="C19" s="3986" t="s">
        <v>2241</v>
      </c>
      <c r="D19" s="4017"/>
      <c r="E19" s="4018">
        <v>4474</v>
      </c>
      <c r="F19" s="4033">
        <v>5284</v>
      </c>
      <c r="G19" s="4033">
        <v>6398</v>
      </c>
      <c r="H19" s="4033">
        <v>5838</v>
      </c>
      <c r="I19" s="4033">
        <v>6580</v>
      </c>
      <c r="J19" s="4033">
        <v>5830</v>
      </c>
      <c r="K19" s="4055">
        <v>1338</v>
      </c>
      <c r="L19" s="4056">
        <v>1188</v>
      </c>
      <c r="M19" s="4056">
        <v>1365</v>
      </c>
      <c r="N19" s="4056">
        <v>1939</v>
      </c>
      <c r="O19" s="4022"/>
    </row>
    <row r="20" spans="1:15" ht="13.5" customHeight="1" x14ac:dyDescent="0.25">
      <c r="A20" s="4054"/>
      <c r="B20" s="3986"/>
      <c r="C20" s="3986" t="s">
        <v>2242</v>
      </c>
      <c r="D20" s="4059"/>
      <c r="E20" s="4018">
        <v>3132</v>
      </c>
      <c r="F20" s="4033">
        <v>2743</v>
      </c>
      <c r="G20" s="4033">
        <v>3198</v>
      </c>
      <c r="H20" s="4033">
        <v>3242</v>
      </c>
      <c r="I20" s="4033">
        <v>3404</v>
      </c>
      <c r="J20" s="4033">
        <v>2983</v>
      </c>
      <c r="K20" s="4055">
        <v>868</v>
      </c>
      <c r="L20" s="4056">
        <v>538</v>
      </c>
      <c r="M20" s="4056">
        <v>746</v>
      </c>
      <c r="N20" s="4056">
        <v>831</v>
      </c>
      <c r="O20" s="4022"/>
    </row>
    <row r="21" spans="1:15" ht="22.5" customHeight="1" x14ac:dyDescent="0.25">
      <c r="A21" s="4054"/>
      <c r="B21" s="3986"/>
      <c r="C21" s="6637" t="s">
        <v>2243</v>
      </c>
      <c r="D21" s="6638"/>
      <c r="E21" s="4033">
        <v>13361</v>
      </c>
      <c r="F21" s="4033">
        <v>9495</v>
      </c>
      <c r="G21" s="4033">
        <v>6349</v>
      </c>
      <c r="H21" s="4033">
        <v>7751</v>
      </c>
      <c r="I21" s="4033">
        <v>8047</v>
      </c>
      <c r="J21" s="4033">
        <v>5801</v>
      </c>
      <c r="K21" s="4019">
        <v>1522</v>
      </c>
      <c r="L21" s="4020">
        <v>1016</v>
      </c>
      <c r="M21" s="4020">
        <v>1549</v>
      </c>
      <c r="N21" s="4020">
        <v>1714</v>
      </c>
      <c r="O21" s="4022"/>
    </row>
    <row r="22" spans="1:15" ht="24" customHeight="1" x14ac:dyDescent="0.25">
      <c r="A22" s="4054"/>
      <c r="B22" s="3986"/>
      <c r="C22" s="6627" t="s">
        <v>2244</v>
      </c>
      <c r="D22" s="6639"/>
      <c r="E22" s="4018">
        <v>5210</v>
      </c>
      <c r="F22" s="4033">
        <v>5832</v>
      </c>
      <c r="G22" s="4033">
        <v>6868</v>
      </c>
      <c r="H22" s="4033">
        <v>7889</v>
      </c>
      <c r="I22" s="4033">
        <v>7049</v>
      </c>
      <c r="J22" s="4033">
        <v>5455</v>
      </c>
      <c r="K22" s="4055">
        <v>1248</v>
      </c>
      <c r="L22" s="4056">
        <v>995</v>
      </c>
      <c r="M22" s="4056">
        <v>1105</v>
      </c>
      <c r="N22" s="4056">
        <v>2107</v>
      </c>
      <c r="O22" s="4022"/>
    </row>
    <row r="23" spans="1:15" ht="12" customHeight="1" x14ac:dyDescent="0.25">
      <c r="A23" s="4054"/>
      <c r="B23" s="3986"/>
      <c r="C23" s="3986" t="s">
        <v>2245</v>
      </c>
      <c r="D23" s="4017"/>
      <c r="E23" s="4018">
        <v>8804</v>
      </c>
      <c r="F23" s="4033">
        <v>10750</v>
      </c>
      <c r="G23" s="4033">
        <v>12116</v>
      </c>
      <c r="H23" s="4033">
        <v>12985</v>
      </c>
      <c r="I23" s="4033">
        <v>14130</v>
      </c>
      <c r="J23" s="4033">
        <v>10882</v>
      </c>
      <c r="K23" s="4055">
        <v>3171</v>
      </c>
      <c r="L23" s="4056">
        <v>2143</v>
      </c>
      <c r="M23" s="4056">
        <v>2531</v>
      </c>
      <c r="N23" s="4056">
        <v>3037</v>
      </c>
      <c r="O23" s="4022"/>
    </row>
    <row r="24" spans="1:15" ht="12" customHeight="1" x14ac:dyDescent="0.25">
      <c r="A24" s="4054"/>
      <c r="B24" s="3986"/>
      <c r="C24" s="3986" t="s">
        <v>2246</v>
      </c>
      <c r="D24" s="4017"/>
      <c r="E24" s="4018">
        <v>2586</v>
      </c>
      <c r="F24" s="4033">
        <v>2428</v>
      </c>
      <c r="G24" s="4033">
        <v>1708</v>
      </c>
      <c r="H24" s="4033">
        <v>654</v>
      </c>
      <c r="I24" s="4033">
        <v>836</v>
      </c>
      <c r="J24" s="4033">
        <v>395</v>
      </c>
      <c r="K24" s="4055">
        <v>184</v>
      </c>
      <c r="L24" s="4056">
        <v>58</v>
      </c>
      <c r="M24" s="4056">
        <v>42</v>
      </c>
      <c r="N24" s="4056">
        <v>111</v>
      </c>
      <c r="O24" s="4022"/>
    </row>
    <row r="25" spans="1:15" ht="12.75" customHeight="1" x14ac:dyDescent="0.25">
      <c r="A25" s="4054"/>
      <c r="B25" s="3986"/>
      <c r="C25" s="3986" t="s">
        <v>1934</v>
      </c>
      <c r="D25" s="4017"/>
      <c r="E25" s="4025">
        <f>E16-SUM(E17:E24)</f>
        <v>147</v>
      </c>
      <c r="F25" s="4030">
        <v>198</v>
      </c>
      <c r="G25" s="4030">
        <v>197</v>
      </c>
      <c r="H25" s="4030">
        <v>327</v>
      </c>
      <c r="I25" s="4030">
        <v>1946</v>
      </c>
      <c r="J25" s="4030">
        <v>1763</v>
      </c>
      <c r="K25" s="4055">
        <v>1078</v>
      </c>
      <c r="L25" s="4056">
        <v>391</v>
      </c>
      <c r="M25" s="4056">
        <v>224</v>
      </c>
      <c r="N25" s="4056">
        <v>70</v>
      </c>
      <c r="O25" s="4029"/>
    </row>
    <row r="26" spans="1:15" s="4008" customFormat="1" ht="12" customHeight="1" x14ac:dyDescent="0.2">
      <c r="A26" s="4049">
        <v>8</v>
      </c>
      <c r="B26" s="4000" t="s">
        <v>2247</v>
      </c>
      <c r="C26" s="4000"/>
      <c r="D26" s="4010"/>
      <c r="E26" s="4011">
        <v>14763</v>
      </c>
      <c r="F26" s="4060">
        <v>15852</v>
      </c>
      <c r="G26" s="4060">
        <v>16672</v>
      </c>
      <c r="H26" s="4060">
        <v>17839</v>
      </c>
      <c r="I26" s="4060">
        <v>19118</v>
      </c>
      <c r="J26" s="4060">
        <v>15747</v>
      </c>
      <c r="K26" s="4057">
        <v>3285</v>
      </c>
      <c r="L26" s="4058">
        <v>2545</v>
      </c>
      <c r="M26" s="4058">
        <v>4156</v>
      </c>
      <c r="N26" s="4058">
        <v>5761</v>
      </c>
      <c r="O26" s="4015"/>
    </row>
    <row r="27" spans="1:15" s="4008" customFormat="1" ht="21" customHeight="1" x14ac:dyDescent="0.2">
      <c r="A27" s="4049"/>
      <c r="B27" s="4000"/>
      <c r="C27" s="6627" t="s">
        <v>2248</v>
      </c>
      <c r="D27" s="6628"/>
      <c r="E27" s="4018">
        <v>747</v>
      </c>
      <c r="F27" s="4033">
        <v>755</v>
      </c>
      <c r="G27" s="4033">
        <v>1022</v>
      </c>
      <c r="H27" s="4033">
        <v>1413</v>
      </c>
      <c r="I27" s="4033">
        <v>1188</v>
      </c>
      <c r="J27" s="4033">
        <v>852</v>
      </c>
      <c r="K27" s="4019">
        <v>174</v>
      </c>
      <c r="L27" s="4020">
        <v>162</v>
      </c>
      <c r="M27" s="4020">
        <v>222</v>
      </c>
      <c r="N27" s="4020">
        <v>294</v>
      </c>
      <c r="O27" s="4022"/>
    </row>
    <row r="28" spans="1:15" ht="13.5" customHeight="1" x14ac:dyDescent="0.25">
      <c r="A28" s="4054"/>
      <c r="B28" s="3986"/>
      <c r="C28" s="3986" t="s">
        <v>2249</v>
      </c>
      <c r="D28" s="4017"/>
      <c r="E28" s="4018">
        <v>2887</v>
      </c>
      <c r="F28" s="4033">
        <v>2920</v>
      </c>
      <c r="G28" s="4033">
        <v>3314</v>
      </c>
      <c r="H28" s="4033">
        <v>3366</v>
      </c>
      <c r="I28" s="4033">
        <v>4102</v>
      </c>
      <c r="J28" s="4033">
        <v>3407</v>
      </c>
      <c r="K28" s="4019">
        <v>616</v>
      </c>
      <c r="L28" s="4020">
        <v>529</v>
      </c>
      <c r="M28" s="4020">
        <v>1032</v>
      </c>
      <c r="N28" s="4020">
        <v>1230</v>
      </c>
      <c r="O28" s="4022"/>
    </row>
    <row r="29" spans="1:15" ht="12.75" customHeight="1" x14ac:dyDescent="0.25">
      <c r="A29" s="4054"/>
      <c r="B29" s="3986"/>
      <c r="C29" s="3986" t="s">
        <v>2250</v>
      </c>
      <c r="D29" s="4017"/>
      <c r="E29" s="4018">
        <v>1211</v>
      </c>
      <c r="F29" s="4033">
        <v>1397</v>
      </c>
      <c r="G29" s="4033">
        <v>1430</v>
      </c>
      <c r="H29" s="4033">
        <v>1604</v>
      </c>
      <c r="I29" s="4033">
        <v>1736</v>
      </c>
      <c r="J29" s="4033">
        <v>1231</v>
      </c>
      <c r="K29" s="4019">
        <v>212</v>
      </c>
      <c r="L29" s="4020">
        <v>172</v>
      </c>
      <c r="M29" s="4020">
        <v>365</v>
      </c>
      <c r="N29" s="4020">
        <v>482</v>
      </c>
      <c r="O29" s="4022"/>
    </row>
    <row r="30" spans="1:15" ht="24.75" customHeight="1" x14ac:dyDescent="0.25">
      <c r="A30" s="4054"/>
      <c r="B30" s="3986"/>
      <c r="C30" s="6627" t="s">
        <v>2251</v>
      </c>
      <c r="D30" s="6628"/>
      <c r="E30" s="4018">
        <v>1442</v>
      </c>
      <c r="F30" s="4033">
        <v>2014</v>
      </c>
      <c r="G30" s="4033">
        <v>1716</v>
      </c>
      <c r="H30" s="4033">
        <v>1885</v>
      </c>
      <c r="I30" s="4033">
        <v>2051</v>
      </c>
      <c r="J30" s="4033">
        <v>1990</v>
      </c>
      <c r="K30" s="4019">
        <v>496</v>
      </c>
      <c r="L30" s="4020">
        <v>370</v>
      </c>
      <c r="M30" s="4020">
        <v>489</v>
      </c>
      <c r="N30" s="4020">
        <v>635</v>
      </c>
      <c r="O30" s="4022"/>
    </row>
    <row r="31" spans="1:15" ht="12.75" customHeight="1" x14ac:dyDescent="0.25">
      <c r="A31" s="4054"/>
      <c r="B31" s="3986"/>
      <c r="C31" s="3986" t="s">
        <v>2252</v>
      </c>
      <c r="D31" s="4017"/>
      <c r="E31" s="4018">
        <v>964</v>
      </c>
      <c r="F31" s="4033">
        <v>1091</v>
      </c>
      <c r="G31" s="4033">
        <v>1088</v>
      </c>
      <c r="H31" s="4033">
        <v>1108</v>
      </c>
      <c r="I31" s="4033">
        <v>1262</v>
      </c>
      <c r="J31" s="4033">
        <v>1073</v>
      </c>
      <c r="K31" s="4019">
        <v>258</v>
      </c>
      <c r="L31" s="4020">
        <v>132</v>
      </c>
      <c r="M31" s="4020">
        <v>302</v>
      </c>
      <c r="N31" s="4020">
        <v>381</v>
      </c>
      <c r="O31" s="4022"/>
    </row>
    <row r="32" spans="1:15" ht="13.5" customHeight="1" x14ac:dyDescent="0.25">
      <c r="A32" s="4054"/>
      <c r="B32" s="3986"/>
      <c r="C32" s="3986" t="s">
        <v>2253</v>
      </c>
      <c r="D32" s="4017"/>
      <c r="E32" s="4018">
        <v>768</v>
      </c>
      <c r="F32" s="4033">
        <v>734</v>
      </c>
      <c r="G32" s="4033">
        <v>735</v>
      </c>
      <c r="H32" s="4033">
        <v>676</v>
      </c>
      <c r="I32" s="4033">
        <v>659</v>
      </c>
      <c r="J32" s="4033">
        <v>413</v>
      </c>
      <c r="K32" s="4019">
        <v>120</v>
      </c>
      <c r="L32" s="4020">
        <v>61</v>
      </c>
      <c r="M32" s="4020">
        <v>83</v>
      </c>
      <c r="N32" s="4020">
        <v>149</v>
      </c>
      <c r="O32" s="4022"/>
    </row>
    <row r="33" spans="1:15" ht="14.45" customHeight="1" x14ac:dyDescent="0.25">
      <c r="A33" s="4054"/>
      <c r="B33" s="3986"/>
      <c r="C33" s="3986" t="s">
        <v>2254</v>
      </c>
      <c r="D33" s="4017"/>
      <c r="E33" s="4018">
        <v>1551</v>
      </c>
      <c r="F33" s="4033">
        <v>1680</v>
      </c>
      <c r="G33" s="4033">
        <v>1729</v>
      </c>
      <c r="H33" s="4033">
        <v>1951</v>
      </c>
      <c r="I33" s="4033">
        <v>2012</v>
      </c>
      <c r="J33" s="4033">
        <v>1790</v>
      </c>
      <c r="K33" s="4019">
        <v>360</v>
      </c>
      <c r="L33" s="4020">
        <v>395</v>
      </c>
      <c r="M33" s="4020">
        <v>465</v>
      </c>
      <c r="N33" s="4020">
        <v>570</v>
      </c>
      <c r="O33" s="4022"/>
    </row>
    <row r="34" spans="1:15" ht="12.75" customHeight="1" x14ac:dyDescent="0.25">
      <c r="A34" s="4054"/>
      <c r="B34" s="3986"/>
      <c r="C34" s="3986" t="s">
        <v>2255</v>
      </c>
      <c r="D34" s="4059"/>
      <c r="E34" s="4018">
        <v>918</v>
      </c>
      <c r="F34" s="4033">
        <v>697</v>
      </c>
      <c r="G34" s="4033">
        <v>645</v>
      </c>
      <c r="H34" s="4033">
        <v>597</v>
      </c>
      <c r="I34" s="4033">
        <v>564</v>
      </c>
      <c r="J34" s="4033">
        <v>537</v>
      </c>
      <c r="K34" s="4019">
        <v>127</v>
      </c>
      <c r="L34" s="4020">
        <v>23</v>
      </c>
      <c r="M34" s="4020">
        <v>72</v>
      </c>
      <c r="N34" s="4020">
        <v>315</v>
      </c>
      <c r="O34" s="4022"/>
    </row>
    <row r="35" spans="1:15" ht="12.75" customHeight="1" x14ac:dyDescent="0.25">
      <c r="A35" s="4054"/>
      <c r="B35" s="3986"/>
      <c r="C35" s="3986" t="s">
        <v>1934</v>
      </c>
      <c r="D35" s="4017"/>
      <c r="E35" s="4018">
        <f>E26-SUM(E27:E34)</f>
        <v>4275</v>
      </c>
      <c r="F35" s="4033">
        <v>4564</v>
      </c>
      <c r="G35" s="4033">
        <v>4993</v>
      </c>
      <c r="H35" s="4033">
        <v>5239</v>
      </c>
      <c r="I35" s="4033">
        <v>5544</v>
      </c>
      <c r="J35" s="4033">
        <v>4454</v>
      </c>
      <c r="K35" s="4019">
        <v>922</v>
      </c>
      <c r="L35" s="4020">
        <v>701</v>
      </c>
      <c r="M35" s="4020">
        <v>1126</v>
      </c>
      <c r="N35" s="4020">
        <v>1705</v>
      </c>
      <c r="O35" s="4022"/>
    </row>
    <row r="36" spans="1:15" s="4008" customFormat="1" ht="11.25" customHeight="1" thickBot="1" x14ac:dyDescent="0.25">
      <c r="A36" s="3995">
        <v>9</v>
      </c>
      <c r="B36" s="4061" t="s">
        <v>2256</v>
      </c>
      <c r="C36" s="4062"/>
      <c r="D36" s="4063"/>
      <c r="E36" s="4064">
        <v>723</v>
      </c>
      <c r="F36" s="4065">
        <v>1061</v>
      </c>
      <c r="G36" s="4065">
        <v>1310</v>
      </c>
      <c r="H36" s="4065">
        <v>942</v>
      </c>
      <c r="I36" s="4065">
        <v>587</v>
      </c>
      <c r="J36" s="4065">
        <v>591</v>
      </c>
      <c r="K36" s="4066">
        <v>98</v>
      </c>
      <c r="L36" s="4067">
        <v>50</v>
      </c>
      <c r="M36" s="4067">
        <v>259</v>
      </c>
      <c r="N36" s="4067">
        <v>184</v>
      </c>
      <c r="O36" s="4015"/>
    </row>
    <row r="37" spans="1:15" ht="16.5" customHeight="1" x14ac:dyDescent="0.2">
      <c r="A37" s="4045"/>
      <c r="B37" s="3795"/>
      <c r="C37" s="3986"/>
      <c r="D37" s="3986"/>
      <c r="E37" s="3986"/>
      <c r="F37" s="3986"/>
      <c r="G37" s="3986"/>
      <c r="H37" s="3986"/>
      <c r="I37" s="3986"/>
      <c r="J37" s="3986"/>
      <c r="K37" s="4068"/>
    </row>
    <row r="38" spans="1:15" ht="12.75" x14ac:dyDescent="0.2">
      <c r="A38" s="4069"/>
      <c r="B38" s="3986"/>
      <c r="C38" s="3986"/>
      <c r="D38" s="3986"/>
    </row>
  </sheetData>
  <mergeCells count="14">
    <mergeCell ref="G4:G5"/>
    <mergeCell ref="K4:N4"/>
    <mergeCell ref="B6:D6"/>
    <mergeCell ref="C21:D21"/>
    <mergeCell ref="C22:D22"/>
    <mergeCell ref="H4:H5"/>
    <mergeCell ref="I4:I5"/>
    <mergeCell ref="J4:J5"/>
    <mergeCell ref="A1:C1"/>
    <mergeCell ref="C30:D30"/>
    <mergeCell ref="C4:D5"/>
    <mergeCell ref="E4:E5"/>
    <mergeCell ref="F4:F5"/>
    <mergeCell ref="C27:D27"/>
  </mergeCells>
  <hyperlinks>
    <hyperlink ref="A1" location="CONTENT!A1" display="Back to table of contents"/>
  </hyperlinks>
  <pageMargins left="0.5" right="0.5" top="0.5" bottom="0.5" header="0.3" footer="0.3"/>
  <pageSetup paperSize="9" scale="94" orientation="landscape" horizontalDpi="1200" verticalDpi="1200" r:id="rId1"/>
  <headerFooter alignWithMargins="0"/>
  <rowBreaks count="1" manualBreakCount="1">
    <brk id="1" max="16383" man="1"/>
  </rowBreaks>
  <ignoredErrors>
    <ignoredError sqref="K4"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workbookViewId="0">
      <selection sqref="A1:N1"/>
    </sheetView>
  </sheetViews>
  <sheetFormatPr defaultColWidth="9.1640625" defaultRowHeight="15.75" x14ac:dyDescent="0.25"/>
  <cols>
    <col min="1" max="1" width="0.83203125" style="2562" customWidth="1"/>
    <col min="2" max="2" width="2.6640625" style="2562" customWidth="1"/>
    <col min="3" max="3" width="17" style="2562" customWidth="1"/>
    <col min="4" max="4" width="34" style="2562" customWidth="1"/>
    <col min="5" max="5" width="10" style="2562" customWidth="1"/>
    <col min="6" max="7" width="9.6640625" style="2562" customWidth="1"/>
    <col min="8" max="11" width="10" style="2562" customWidth="1"/>
    <col min="12" max="14" width="10.83203125" style="2562" customWidth="1"/>
  </cols>
  <sheetData>
    <row r="1" spans="1:14" ht="12.75" x14ac:dyDescent="0.2">
      <c r="A1" s="6405" t="s">
        <v>801</v>
      </c>
      <c r="B1" s="6405"/>
      <c r="C1" s="6405"/>
      <c r="D1" s="6405"/>
      <c r="E1" s="6405"/>
      <c r="F1" s="6405"/>
      <c r="G1" s="6405"/>
      <c r="H1" s="6405"/>
      <c r="I1" s="6405"/>
      <c r="J1" s="6405"/>
      <c r="K1" s="6405"/>
      <c r="L1" s="6405"/>
      <c r="M1" s="6405"/>
      <c r="N1" s="6405"/>
    </row>
    <row r="2" spans="1:14" ht="15" customHeight="1" x14ac:dyDescent="0.25">
      <c r="A2" s="2561" t="s">
        <v>2257</v>
      </c>
      <c r="B2" s="2564"/>
      <c r="C2" s="2564"/>
      <c r="D2" s="2564"/>
      <c r="L2" s="6640" t="s">
        <v>2258</v>
      </c>
      <c r="M2" s="6640"/>
      <c r="N2" s="6640"/>
    </row>
    <row r="3" spans="1:14" ht="8.25" customHeight="1" thickBot="1" x14ac:dyDescent="0.3">
      <c r="A3" s="4070"/>
      <c r="B3" s="4070"/>
      <c r="C3" s="4070"/>
      <c r="D3" s="4070"/>
      <c r="E3" s="4070"/>
      <c r="F3" s="4070"/>
      <c r="G3" s="4070"/>
      <c r="H3" s="4070"/>
      <c r="I3" s="4070"/>
      <c r="J3" s="4070"/>
      <c r="K3" s="4070"/>
      <c r="L3" s="4070"/>
      <c r="M3" s="4071"/>
      <c r="N3" s="4071"/>
    </row>
    <row r="4" spans="1:14" ht="17.25" customHeight="1" thickBot="1" x14ac:dyDescent="0.3">
      <c r="A4" s="4072"/>
      <c r="B4" s="6641" t="s">
        <v>2259</v>
      </c>
      <c r="C4" s="6641"/>
      <c r="D4" s="6642"/>
      <c r="E4" s="6645">
        <v>2015</v>
      </c>
      <c r="F4" s="6645">
        <v>2016</v>
      </c>
      <c r="G4" s="6645">
        <v>2017</v>
      </c>
      <c r="H4" s="6645">
        <v>2018</v>
      </c>
      <c r="I4" s="6645">
        <v>2019</v>
      </c>
      <c r="J4" s="6645">
        <v>2020</v>
      </c>
      <c r="K4" s="6647" t="s">
        <v>920</v>
      </c>
      <c r="L4" s="6648"/>
      <c r="M4" s="6648"/>
      <c r="N4" s="6649"/>
    </row>
    <row r="5" spans="1:14" ht="15" customHeight="1" thickBot="1" x14ac:dyDescent="0.25">
      <c r="A5" s="4073"/>
      <c r="B5" s="6643"/>
      <c r="C5" s="6643"/>
      <c r="D5" s="6644"/>
      <c r="E5" s="6646"/>
      <c r="F5" s="6646"/>
      <c r="G5" s="6646"/>
      <c r="H5" s="6646"/>
      <c r="I5" s="6646"/>
      <c r="J5" s="6646"/>
      <c r="K5" s="2558" t="s">
        <v>2074</v>
      </c>
      <c r="L5" s="2566" t="s">
        <v>2075</v>
      </c>
      <c r="M5" s="2566" t="s">
        <v>2076</v>
      </c>
      <c r="N5" s="2560" t="s">
        <v>2077</v>
      </c>
    </row>
    <row r="6" spans="1:14" ht="13.5" customHeight="1" x14ac:dyDescent="0.2">
      <c r="A6" s="4074"/>
      <c r="B6" s="4075" t="s">
        <v>2261</v>
      </c>
      <c r="C6" s="4075"/>
      <c r="D6" s="4075"/>
      <c r="E6" s="4076">
        <v>17</v>
      </c>
      <c r="F6" s="4076">
        <v>17</v>
      </c>
      <c r="G6" s="4076">
        <v>18</v>
      </c>
      <c r="H6" s="4076">
        <v>19</v>
      </c>
      <c r="I6" s="4076">
        <v>19</v>
      </c>
      <c r="J6" s="4077">
        <v>17</v>
      </c>
      <c r="K6" s="4078">
        <v>4</v>
      </c>
      <c r="L6" s="4078">
        <v>5</v>
      </c>
      <c r="M6" s="4078">
        <v>4</v>
      </c>
      <c r="N6" s="4079">
        <v>4</v>
      </c>
    </row>
    <row r="7" spans="1:14" ht="12.75" customHeight="1" x14ac:dyDescent="0.2">
      <c r="A7" s="2571"/>
      <c r="B7" s="2578" t="s">
        <v>2262</v>
      </c>
      <c r="C7" s="2578"/>
      <c r="D7" s="2578"/>
      <c r="E7" s="4080">
        <v>23</v>
      </c>
      <c r="F7" s="4080">
        <v>28</v>
      </c>
      <c r="G7" s="4080">
        <v>26</v>
      </c>
      <c r="H7" s="4080">
        <v>27</v>
      </c>
      <c r="I7" s="4080">
        <v>27</v>
      </c>
      <c r="J7" s="4077">
        <v>27</v>
      </c>
      <c r="K7" s="4078">
        <v>6</v>
      </c>
      <c r="L7" s="4078">
        <v>8</v>
      </c>
      <c r="M7" s="4078">
        <v>6</v>
      </c>
      <c r="N7" s="4081">
        <v>7</v>
      </c>
    </row>
    <row r="8" spans="1:14" ht="12.75" customHeight="1" x14ac:dyDescent="0.2">
      <c r="A8" s="2571"/>
      <c r="B8" s="2578" t="s">
        <v>2205</v>
      </c>
      <c r="C8" s="2578"/>
      <c r="D8" s="2578"/>
      <c r="E8" s="4080">
        <v>178</v>
      </c>
      <c r="F8" s="4080">
        <v>181</v>
      </c>
      <c r="G8" s="4080">
        <v>161</v>
      </c>
      <c r="H8" s="4080">
        <v>158</v>
      </c>
      <c r="I8" s="4080">
        <v>162</v>
      </c>
      <c r="J8" s="4077">
        <v>133</v>
      </c>
      <c r="K8" s="4078">
        <v>34</v>
      </c>
      <c r="L8" s="4078">
        <v>24</v>
      </c>
      <c r="M8" s="4078">
        <v>40</v>
      </c>
      <c r="N8" s="4081">
        <v>35</v>
      </c>
    </row>
    <row r="9" spans="1:14" ht="13.5" customHeight="1" x14ac:dyDescent="0.2">
      <c r="A9" s="2571"/>
      <c r="B9" s="2578" t="s">
        <v>2206</v>
      </c>
      <c r="C9" s="2578"/>
      <c r="D9" s="2578"/>
      <c r="E9" s="4080">
        <v>168</v>
      </c>
      <c r="F9" s="4080">
        <v>130</v>
      </c>
      <c r="G9" s="4080">
        <v>197</v>
      </c>
      <c r="H9" s="4080">
        <v>128</v>
      </c>
      <c r="I9" s="4080">
        <v>154</v>
      </c>
      <c r="J9" s="4077">
        <v>125</v>
      </c>
      <c r="K9" s="4078">
        <v>31</v>
      </c>
      <c r="L9" s="4078">
        <v>32</v>
      </c>
      <c r="M9" s="4078">
        <v>31</v>
      </c>
      <c r="N9" s="4081">
        <v>31</v>
      </c>
    </row>
    <row r="10" spans="1:14" ht="12.75" customHeight="1" x14ac:dyDescent="0.2">
      <c r="A10" s="2571"/>
      <c r="B10" s="2578" t="s">
        <v>2207</v>
      </c>
      <c r="C10" s="2578"/>
      <c r="D10" s="2578"/>
      <c r="E10" s="4080">
        <v>60</v>
      </c>
      <c r="F10" s="4080">
        <v>56</v>
      </c>
      <c r="G10" s="4080">
        <v>55</v>
      </c>
      <c r="H10" s="4080">
        <v>61</v>
      </c>
      <c r="I10" s="4080">
        <v>54</v>
      </c>
      <c r="J10" s="4077">
        <v>65</v>
      </c>
      <c r="K10" s="4078">
        <v>15</v>
      </c>
      <c r="L10" s="4078">
        <v>24</v>
      </c>
      <c r="M10" s="4078">
        <v>14</v>
      </c>
      <c r="N10" s="4081">
        <v>12</v>
      </c>
    </row>
    <row r="11" spans="1:14" ht="24.75" customHeight="1" x14ac:dyDescent="0.2">
      <c r="A11" s="2571"/>
      <c r="B11" s="6652" t="s">
        <v>2263</v>
      </c>
      <c r="C11" s="6652"/>
      <c r="D11" s="6653"/>
      <c r="E11" s="4080">
        <v>36</v>
      </c>
      <c r="F11" s="4080">
        <v>36</v>
      </c>
      <c r="G11" s="4080">
        <v>41</v>
      </c>
      <c r="H11" s="4080">
        <v>43</v>
      </c>
      <c r="I11" s="4080">
        <v>35</v>
      </c>
      <c r="J11" s="4077">
        <v>37</v>
      </c>
      <c r="K11" s="4078">
        <v>10</v>
      </c>
      <c r="L11" s="4078">
        <v>13</v>
      </c>
      <c r="M11" s="4078">
        <v>8</v>
      </c>
      <c r="N11" s="4081">
        <v>6</v>
      </c>
    </row>
    <row r="12" spans="1:14" ht="13.5" customHeight="1" x14ac:dyDescent="0.2">
      <c r="A12" s="2571"/>
      <c r="B12" s="2578" t="s">
        <v>2264</v>
      </c>
      <c r="C12" s="2578"/>
      <c r="D12" s="2578"/>
      <c r="E12" s="4080">
        <v>33</v>
      </c>
      <c r="F12" s="4080">
        <v>48</v>
      </c>
      <c r="G12" s="4080">
        <v>44</v>
      </c>
      <c r="H12" s="4080">
        <v>34</v>
      </c>
      <c r="I12" s="4080">
        <v>33</v>
      </c>
      <c r="J12" s="4077">
        <v>27</v>
      </c>
      <c r="K12" s="4078">
        <v>4</v>
      </c>
      <c r="L12" s="4078">
        <v>5</v>
      </c>
      <c r="M12" s="4078">
        <v>9</v>
      </c>
      <c r="N12" s="4081">
        <v>9</v>
      </c>
    </row>
    <row r="13" spans="1:14" ht="12.75" customHeight="1" x14ac:dyDescent="0.2">
      <c r="A13" s="2571"/>
      <c r="B13" s="2578" t="s">
        <v>2235</v>
      </c>
      <c r="C13" s="2578"/>
      <c r="D13" s="4082"/>
      <c r="E13" s="4080">
        <v>693</v>
      </c>
      <c r="F13" s="4080">
        <v>629</v>
      </c>
      <c r="G13" s="4080">
        <v>578</v>
      </c>
      <c r="H13" s="4080">
        <v>624</v>
      </c>
      <c r="I13" s="4080">
        <v>871</v>
      </c>
      <c r="J13" s="4077">
        <v>831</v>
      </c>
      <c r="K13" s="4078">
        <v>210</v>
      </c>
      <c r="L13" s="4078">
        <v>67</v>
      </c>
      <c r="M13" s="4078">
        <v>285</v>
      </c>
      <c r="N13" s="4081">
        <v>269</v>
      </c>
    </row>
    <row r="14" spans="1:14" ht="12.75" customHeight="1" thickBot="1" x14ac:dyDescent="0.3">
      <c r="A14" s="4083"/>
      <c r="B14" s="4084" t="s">
        <v>2185</v>
      </c>
      <c r="C14" s="4084"/>
      <c r="D14" s="4084"/>
      <c r="E14" s="4085">
        <v>123</v>
      </c>
      <c r="F14" s="4085">
        <v>115</v>
      </c>
      <c r="G14" s="4085">
        <v>133</v>
      </c>
      <c r="H14" s="4085">
        <v>135</v>
      </c>
      <c r="I14" s="4085">
        <v>144</v>
      </c>
      <c r="J14" s="4086">
        <v>133</v>
      </c>
      <c r="K14" s="4087">
        <v>34</v>
      </c>
      <c r="L14" s="4088">
        <v>29</v>
      </c>
      <c r="M14" s="4088">
        <v>30</v>
      </c>
      <c r="N14" s="4089">
        <v>40</v>
      </c>
    </row>
    <row r="15" spans="1:14" ht="21" customHeight="1" x14ac:dyDescent="0.25">
      <c r="B15" s="2578" t="s">
        <v>2265</v>
      </c>
      <c r="D15" s="2578"/>
      <c r="E15" s="4090"/>
      <c r="F15" s="4090"/>
      <c r="G15" s="4090"/>
      <c r="H15" s="4090"/>
      <c r="I15" s="4090"/>
      <c r="J15" s="4090"/>
      <c r="K15" s="4090"/>
      <c r="L15" s="4090"/>
      <c r="M15" s="4090"/>
      <c r="N15" s="4090"/>
    </row>
    <row r="16" spans="1:14" ht="12.95" customHeight="1" x14ac:dyDescent="0.2">
      <c r="A16" s="1041"/>
      <c r="B16" s="1041"/>
      <c r="C16" s="1041"/>
      <c r="D16" s="1041"/>
      <c r="E16" s="1041"/>
      <c r="F16" s="1041"/>
      <c r="G16" s="1041"/>
      <c r="H16" s="1041"/>
      <c r="I16" s="1041"/>
      <c r="J16" s="1041"/>
      <c r="K16" s="1041"/>
      <c r="L16" s="1041"/>
      <c r="M16" s="1041"/>
      <c r="N16" s="1041"/>
    </row>
    <row r="17" spans="1:14" ht="21.75" customHeight="1" x14ac:dyDescent="0.25">
      <c r="A17" s="2561" t="s">
        <v>4044</v>
      </c>
      <c r="C17" s="2563"/>
      <c r="D17" s="2563"/>
      <c r="E17" s="2563"/>
      <c r="F17" s="2563"/>
      <c r="G17" s="2563"/>
      <c r="H17" s="2563"/>
      <c r="I17" s="2563"/>
      <c r="J17" s="2563"/>
      <c r="K17" s="6640" t="s">
        <v>2200</v>
      </c>
      <c r="L17" s="6654"/>
      <c r="M17" s="6654"/>
      <c r="N17" s="2563"/>
    </row>
    <row r="18" spans="1:14" ht="11.25" customHeight="1" thickBot="1" x14ac:dyDescent="0.3">
      <c r="A18" s="2564"/>
      <c r="J18" s="4070"/>
      <c r="K18" s="6655"/>
      <c r="L18" s="6655"/>
      <c r="M18" s="6655"/>
    </row>
    <row r="19" spans="1:14" ht="15" customHeight="1" thickBot="1" x14ac:dyDescent="0.25">
      <c r="A19" s="6656" t="s">
        <v>2266</v>
      </c>
      <c r="B19" s="6657"/>
      <c r="C19" s="6658"/>
      <c r="D19" s="6659" t="s">
        <v>2267</v>
      </c>
      <c r="E19" s="6645">
        <v>2016</v>
      </c>
      <c r="F19" s="6645">
        <v>2017</v>
      </c>
      <c r="G19" s="6645">
        <v>2018</v>
      </c>
      <c r="H19" s="6645" t="s">
        <v>4082</v>
      </c>
      <c r="I19" s="6645" t="s">
        <v>2260</v>
      </c>
      <c r="J19" s="6647" t="s">
        <v>2260</v>
      </c>
      <c r="K19" s="6648"/>
      <c r="L19" s="6648"/>
      <c r="M19" s="6649"/>
      <c r="N19" s="2578"/>
    </row>
    <row r="20" spans="1:14" ht="20.25" customHeight="1" thickBot="1" x14ac:dyDescent="0.25">
      <c r="A20" s="2565"/>
      <c r="B20" s="6650" t="s">
        <v>2103</v>
      </c>
      <c r="C20" s="6651"/>
      <c r="D20" s="6660"/>
      <c r="E20" s="6646"/>
      <c r="F20" s="6646"/>
      <c r="G20" s="6646"/>
      <c r="H20" s="6646"/>
      <c r="I20" s="6646"/>
      <c r="J20" s="2558" t="s">
        <v>2074</v>
      </c>
      <c r="K20" s="2566" t="s">
        <v>2075</v>
      </c>
      <c r="L20" s="2566" t="s">
        <v>2076</v>
      </c>
      <c r="M20" s="2560" t="s">
        <v>2077</v>
      </c>
      <c r="N20" s="4091"/>
    </row>
    <row r="21" spans="1:14" ht="15.6" customHeight="1" x14ac:dyDescent="0.2">
      <c r="A21" s="2567"/>
      <c r="B21" s="2568"/>
      <c r="C21" s="2569"/>
      <c r="D21" s="2570" t="s">
        <v>2268</v>
      </c>
      <c r="E21" s="4092">
        <v>25638</v>
      </c>
      <c r="F21" s="4092">
        <v>27094</v>
      </c>
      <c r="G21" s="4092">
        <v>25929</v>
      </c>
      <c r="H21" s="5683">
        <v>24645</v>
      </c>
      <c r="I21" s="5683">
        <v>19629</v>
      </c>
      <c r="J21" s="5683">
        <v>4812</v>
      </c>
      <c r="K21" s="5683">
        <v>3580</v>
      </c>
      <c r="L21" s="5683">
        <v>5305</v>
      </c>
      <c r="M21" s="5683">
        <v>5933</v>
      </c>
      <c r="N21" s="4093"/>
    </row>
    <row r="22" spans="1:14" ht="12.75" customHeight="1" x14ac:dyDescent="0.2">
      <c r="A22" s="2571"/>
      <c r="B22" s="4094">
        <v>0</v>
      </c>
      <c r="C22" s="2572"/>
      <c r="D22" s="4095" t="s">
        <v>2202</v>
      </c>
      <c r="E22" s="4096">
        <v>7192</v>
      </c>
      <c r="F22" s="4096">
        <v>8801</v>
      </c>
      <c r="G22" s="4096">
        <v>6716</v>
      </c>
      <c r="H22" s="5684">
        <v>6508</v>
      </c>
      <c r="I22" s="5684">
        <v>5761</v>
      </c>
      <c r="J22" s="5684">
        <v>1248</v>
      </c>
      <c r="K22" s="5684">
        <v>905</v>
      </c>
      <c r="L22" s="5684">
        <v>1684</v>
      </c>
      <c r="M22" s="5685">
        <v>1924</v>
      </c>
      <c r="N22" s="2578"/>
    </row>
    <row r="23" spans="1:14" ht="12" customHeight="1" x14ac:dyDescent="0.2">
      <c r="A23" s="2571"/>
      <c r="B23" s="4094">
        <v>2</v>
      </c>
      <c r="C23" s="2572"/>
      <c r="D23" s="4095" t="s">
        <v>2269</v>
      </c>
      <c r="E23" s="4096">
        <v>2117</v>
      </c>
      <c r="F23" s="4096">
        <v>2324</v>
      </c>
      <c r="G23" s="4096">
        <v>2507</v>
      </c>
      <c r="H23" s="5684">
        <v>2638</v>
      </c>
      <c r="I23" s="5684">
        <v>1577</v>
      </c>
      <c r="J23" s="5684">
        <v>465</v>
      </c>
      <c r="K23" s="5684">
        <v>346</v>
      </c>
      <c r="L23" s="5684">
        <v>297</v>
      </c>
      <c r="M23" s="5685">
        <v>470</v>
      </c>
      <c r="N23" s="2578"/>
    </row>
    <row r="24" spans="1:14" ht="12" customHeight="1" x14ac:dyDescent="0.2">
      <c r="A24" s="2571"/>
      <c r="B24" s="4094"/>
      <c r="C24" s="2572"/>
      <c r="D24" s="4095" t="s">
        <v>2270</v>
      </c>
      <c r="E24" s="1610">
        <v>1216</v>
      </c>
      <c r="F24" s="1610">
        <v>1632</v>
      </c>
      <c r="G24" s="1610">
        <v>1574.551318</v>
      </c>
      <c r="H24" s="1610">
        <v>1836</v>
      </c>
      <c r="I24" s="1610">
        <v>1190</v>
      </c>
      <c r="J24" s="1610">
        <v>328</v>
      </c>
      <c r="K24" s="1610">
        <v>246</v>
      </c>
      <c r="L24" s="1610">
        <v>234</v>
      </c>
      <c r="M24" s="1611">
        <v>382</v>
      </c>
      <c r="N24" s="2578"/>
    </row>
    <row r="25" spans="1:14" ht="12.75" customHeight="1" x14ac:dyDescent="0.2">
      <c r="A25" s="2571"/>
      <c r="B25" s="4094"/>
      <c r="C25" s="2572"/>
      <c r="D25" s="4095" t="s">
        <v>2271</v>
      </c>
      <c r="E25" s="4097">
        <v>141</v>
      </c>
      <c r="F25" s="4097">
        <v>151</v>
      </c>
      <c r="G25" s="4097">
        <v>148</v>
      </c>
      <c r="H25" s="5686">
        <v>121</v>
      </c>
      <c r="I25" s="5686">
        <v>65</v>
      </c>
      <c r="J25" s="5686">
        <v>17</v>
      </c>
      <c r="K25" s="5686">
        <v>19</v>
      </c>
      <c r="L25" s="5686">
        <v>10</v>
      </c>
      <c r="M25" s="5687">
        <v>19</v>
      </c>
      <c r="N25" s="2578"/>
    </row>
    <row r="26" spans="1:14" ht="12.75" customHeight="1" x14ac:dyDescent="0.2">
      <c r="A26" s="2571"/>
      <c r="B26" s="4094"/>
      <c r="C26" s="2572"/>
      <c r="D26" s="4095" t="s">
        <v>2272</v>
      </c>
      <c r="E26" s="4097">
        <v>391</v>
      </c>
      <c r="F26" s="4097">
        <v>219</v>
      </c>
      <c r="G26" s="4097">
        <v>451</v>
      </c>
      <c r="H26" s="5686">
        <v>418</v>
      </c>
      <c r="I26" s="5686">
        <v>185</v>
      </c>
      <c r="J26" s="5686">
        <v>78</v>
      </c>
      <c r="K26" s="5686">
        <v>62</v>
      </c>
      <c r="L26" s="5686">
        <v>15</v>
      </c>
      <c r="M26" s="5687">
        <v>30</v>
      </c>
      <c r="N26" s="2578"/>
    </row>
    <row r="27" spans="1:14" ht="13.5" customHeight="1" x14ac:dyDescent="0.2">
      <c r="A27" s="2571"/>
      <c r="B27" s="4094">
        <v>3</v>
      </c>
      <c r="C27" s="2572"/>
      <c r="D27" s="4095" t="s">
        <v>2273</v>
      </c>
      <c r="E27" s="4096">
        <v>5</v>
      </c>
      <c r="F27" s="4096">
        <v>4</v>
      </c>
      <c r="G27" s="4096">
        <v>3</v>
      </c>
      <c r="H27" s="5684">
        <v>3</v>
      </c>
      <c r="I27" s="5684">
        <v>3</v>
      </c>
      <c r="J27" s="5681">
        <v>1</v>
      </c>
      <c r="K27" s="5684">
        <v>1</v>
      </c>
      <c r="L27" s="5681">
        <v>1</v>
      </c>
      <c r="M27" s="5685">
        <v>1</v>
      </c>
      <c r="N27" s="2578"/>
    </row>
    <row r="28" spans="1:14" ht="13.5" customHeight="1" x14ac:dyDescent="0.2">
      <c r="A28" s="2571"/>
      <c r="B28" s="4094">
        <v>5</v>
      </c>
      <c r="C28" s="2572"/>
      <c r="D28" s="4095" t="s">
        <v>2274</v>
      </c>
      <c r="E28" s="4096">
        <v>1443</v>
      </c>
      <c r="F28" s="4096">
        <v>1521</v>
      </c>
      <c r="G28" s="4096">
        <v>1587</v>
      </c>
      <c r="H28" s="5684">
        <v>1733</v>
      </c>
      <c r="I28" s="5684">
        <v>1241</v>
      </c>
      <c r="J28" s="5684">
        <v>287</v>
      </c>
      <c r="K28" s="5684">
        <v>262</v>
      </c>
      <c r="L28" s="5684">
        <v>305</v>
      </c>
      <c r="M28" s="5685">
        <v>388</v>
      </c>
      <c r="N28" s="2578"/>
    </row>
    <row r="29" spans="1:14" ht="24" customHeight="1" x14ac:dyDescent="0.2">
      <c r="A29" s="2571"/>
      <c r="B29" s="4094">
        <v>6</v>
      </c>
      <c r="C29" s="2572"/>
      <c r="D29" s="2573" t="s">
        <v>2230</v>
      </c>
      <c r="E29" s="4096">
        <v>10226</v>
      </c>
      <c r="F29" s="4096">
        <v>10017</v>
      </c>
      <c r="G29" s="4096">
        <v>11008</v>
      </c>
      <c r="H29" s="5684">
        <v>10292</v>
      </c>
      <c r="I29" s="5684">
        <v>7528</v>
      </c>
      <c r="J29" s="5684">
        <v>2009</v>
      </c>
      <c r="K29" s="5684">
        <v>1433</v>
      </c>
      <c r="L29" s="5684">
        <v>2010</v>
      </c>
      <c r="M29" s="5685">
        <v>2077</v>
      </c>
      <c r="N29" s="2578"/>
    </row>
    <row r="30" spans="1:14" ht="17.25" customHeight="1" x14ac:dyDescent="0.2">
      <c r="A30" s="2571"/>
      <c r="B30" s="4094"/>
      <c r="C30" s="2572"/>
      <c r="D30" s="4098" t="s">
        <v>2275</v>
      </c>
      <c r="E30" s="4097">
        <v>345</v>
      </c>
      <c r="F30" s="4097">
        <v>372</v>
      </c>
      <c r="G30" s="4097">
        <v>319</v>
      </c>
      <c r="H30" s="5686">
        <v>270</v>
      </c>
      <c r="I30" s="5686">
        <v>215</v>
      </c>
      <c r="J30" s="5686">
        <v>51</v>
      </c>
      <c r="K30" s="5686">
        <v>28</v>
      </c>
      <c r="L30" s="5686">
        <v>63</v>
      </c>
      <c r="M30" s="5687">
        <v>73</v>
      </c>
      <c r="N30" s="2578"/>
    </row>
    <row r="31" spans="1:14" ht="13.5" customHeight="1" x14ac:dyDescent="0.2">
      <c r="A31" s="2571"/>
      <c r="B31" s="4094"/>
      <c r="C31" s="2572"/>
      <c r="D31" s="4095" t="s">
        <v>2276</v>
      </c>
      <c r="E31" s="1610">
        <v>5329</v>
      </c>
      <c r="F31" s="1610">
        <v>5456</v>
      </c>
      <c r="G31" s="1610">
        <v>5408.4389449999999</v>
      </c>
      <c r="H31" s="1610">
        <v>4827</v>
      </c>
      <c r="I31" s="1610">
        <v>3567</v>
      </c>
      <c r="J31" s="1610">
        <v>919</v>
      </c>
      <c r="K31" s="1610">
        <v>836</v>
      </c>
      <c r="L31" s="1610">
        <v>798</v>
      </c>
      <c r="M31" s="1611">
        <v>1014</v>
      </c>
      <c r="N31" s="2578"/>
    </row>
    <row r="32" spans="1:14" ht="13.5" customHeight="1" x14ac:dyDescent="0.2">
      <c r="A32" s="2571"/>
      <c r="B32" s="4094"/>
      <c r="C32" s="2572"/>
      <c r="D32" s="4095" t="s">
        <v>2277</v>
      </c>
      <c r="E32" s="1610">
        <v>2453</v>
      </c>
      <c r="F32" s="1610">
        <v>2371</v>
      </c>
      <c r="G32" s="1610">
        <v>3283.4828640000001</v>
      </c>
      <c r="H32" s="1610">
        <v>3244</v>
      </c>
      <c r="I32" s="1610">
        <v>1885</v>
      </c>
      <c r="J32" s="1610">
        <v>588</v>
      </c>
      <c r="K32" s="1610">
        <v>143</v>
      </c>
      <c r="L32" s="1610">
        <v>705</v>
      </c>
      <c r="M32" s="1611">
        <v>449</v>
      </c>
      <c r="N32" s="2578"/>
    </row>
    <row r="33" spans="1:14" ht="13.5" customHeight="1" x14ac:dyDescent="0.2">
      <c r="A33" s="2571"/>
      <c r="B33" s="4094">
        <v>7</v>
      </c>
      <c r="C33" s="2572"/>
      <c r="D33" s="4095" t="s">
        <v>2278</v>
      </c>
      <c r="E33" s="4096">
        <v>1384</v>
      </c>
      <c r="F33" s="4096">
        <v>1203</v>
      </c>
      <c r="G33" s="4096">
        <v>1333</v>
      </c>
      <c r="H33" s="5684">
        <v>1004</v>
      </c>
      <c r="I33" s="5684">
        <v>843</v>
      </c>
      <c r="J33" s="5684">
        <v>226</v>
      </c>
      <c r="K33" s="5684">
        <v>214</v>
      </c>
      <c r="L33" s="5684">
        <v>222</v>
      </c>
      <c r="M33" s="5685">
        <v>182</v>
      </c>
      <c r="N33" s="2578"/>
    </row>
    <row r="34" spans="1:14" ht="13.5" customHeight="1" x14ac:dyDescent="0.2">
      <c r="A34" s="2571"/>
      <c r="B34" s="4094">
        <v>8</v>
      </c>
      <c r="C34" s="2572"/>
      <c r="D34" s="4095" t="s">
        <v>2279</v>
      </c>
      <c r="E34" s="4096">
        <v>2276</v>
      </c>
      <c r="F34" s="4096">
        <v>2141</v>
      </c>
      <c r="G34" s="4096">
        <v>2098</v>
      </c>
      <c r="H34" s="5684">
        <v>2114</v>
      </c>
      <c r="I34" s="5684">
        <v>2130</v>
      </c>
      <c r="J34" s="5684">
        <v>497</v>
      </c>
      <c r="K34" s="5684">
        <v>318</v>
      </c>
      <c r="L34" s="5684">
        <v>551</v>
      </c>
      <c r="M34" s="5685">
        <v>763</v>
      </c>
      <c r="N34" s="2578"/>
    </row>
    <row r="35" spans="1:14" ht="12.75" customHeight="1" x14ac:dyDescent="0.2">
      <c r="A35" s="2571"/>
      <c r="B35" s="4094"/>
      <c r="C35" s="2572"/>
      <c r="D35" s="4095" t="s">
        <v>2280</v>
      </c>
      <c r="E35" s="4097">
        <v>494</v>
      </c>
      <c r="F35" s="4097">
        <v>536</v>
      </c>
      <c r="G35" s="4097">
        <v>570</v>
      </c>
      <c r="H35" s="5686">
        <v>688</v>
      </c>
      <c r="I35" s="5686">
        <v>572</v>
      </c>
      <c r="J35" s="5686">
        <v>159</v>
      </c>
      <c r="K35" s="5686">
        <v>84</v>
      </c>
      <c r="L35" s="5686">
        <v>165</v>
      </c>
      <c r="M35" s="5687">
        <v>163</v>
      </c>
      <c r="N35" s="2578"/>
    </row>
    <row r="36" spans="1:14" ht="16.5" customHeight="1" x14ac:dyDescent="0.2">
      <c r="A36" s="2571"/>
      <c r="B36" s="4094"/>
      <c r="C36" s="2572"/>
      <c r="D36" s="2573" t="s">
        <v>2281</v>
      </c>
      <c r="E36" s="4097">
        <v>365</v>
      </c>
      <c r="F36" s="4097">
        <v>351</v>
      </c>
      <c r="G36" s="4097">
        <v>280</v>
      </c>
      <c r="H36" s="5686">
        <v>222</v>
      </c>
      <c r="I36" s="5686">
        <v>385</v>
      </c>
      <c r="J36" s="5686">
        <v>86</v>
      </c>
      <c r="K36" s="5686">
        <v>15</v>
      </c>
      <c r="L36" s="5686">
        <v>51</v>
      </c>
      <c r="M36" s="5687">
        <v>233</v>
      </c>
      <c r="N36" s="2578"/>
    </row>
    <row r="37" spans="1:14" ht="13.5" customHeight="1" thickBot="1" x14ac:dyDescent="0.25">
      <c r="A37" s="2574"/>
      <c r="B37" s="2575"/>
      <c r="C37" s="2576"/>
      <c r="D37" s="2577" t="s">
        <v>2282</v>
      </c>
      <c r="E37" s="4099">
        <v>994.5</v>
      </c>
      <c r="F37" s="4099">
        <v>1083</v>
      </c>
      <c r="G37" s="4099">
        <v>677</v>
      </c>
      <c r="H37" s="5688">
        <v>353</v>
      </c>
      <c r="I37" s="5688">
        <v>546</v>
      </c>
      <c r="J37" s="5688">
        <v>80</v>
      </c>
      <c r="K37" s="5688">
        <v>101</v>
      </c>
      <c r="L37" s="5688">
        <v>236</v>
      </c>
      <c r="M37" s="5689">
        <v>128</v>
      </c>
      <c r="N37" s="2578"/>
    </row>
    <row r="38" spans="1:14" x14ac:dyDescent="0.2">
      <c r="A38" s="2578"/>
      <c r="B38" s="2578"/>
      <c r="C38" s="4100"/>
      <c r="D38" s="2578" t="s">
        <v>2265</v>
      </c>
      <c r="E38" s="4095"/>
      <c r="F38" s="4095"/>
      <c r="G38" s="4095"/>
      <c r="H38" s="5690"/>
      <c r="I38" s="5690"/>
      <c r="J38" s="5691"/>
      <c r="K38" s="5691"/>
      <c r="L38" s="5691"/>
      <c r="M38" s="5690"/>
      <c r="N38" s="2578"/>
    </row>
  </sheetData>
  <mergeCells count="21">
    <mergeCell ref="B20:C20"/>
    <mergeCell ref="B11:D11"/>
    <mergeCell ref="K17:M18"/>
    <mergeCell ref="A19:C19"/>
    <mergeCell ref="D19:D20"/>
    <mergeCell ref="E19:E20"/>
    <mergeCell ref="F19:F20"/>
    <mergeCell ref="G19:G20"/>
    <mergeCell ref="H19:H20"/>
    <mergeCell ref="I19:I20"/>
    <mergeCell ref="J19:M19"/>
    <mergeCell ref="A1:N1"/>
    <mergeCell ref="L2:N2"/>
    <mergeCell ref="B4:D5"/>
    <mergeCell ref="E4:E5"/>
    <mergeCell ref="F4:F5"/>
    <mergeCell ref="G4:G5"/>
    <mergeCell ref="H4:H5"/>
    <mergeCell ref="I4:I5"/>
    <mergeCell ref="J4:J5"/>
    <mergeCell ref="K4:N4"/>
  </mergeCells>
  <hyperlinks>
    <hyperlink ref="A1" location="CONTENT!A1" display="Back to table of contents"/>
  </hyperlinks>
  <pageMargins left="0.5" right="0.5" top="0.5" bottom="0.5" header="0.3" footer="0.3"/>
  <pageSetup paperSize="9" scale="95" orientation="landscape" horizontalDpi="4294967294" verticalDpi="4294967294" r:id="rId1"/>
  <headerFooter alignWithMargins="0"/>
  <ignoredErrors>
    <ignoredError sqref="K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3"/>
  <sheetViews>
    <sheetView showGridLines="0" workbookViewId="0">
      <selection sqref="A1:C1"/>
    </sheetView>
  </sheetViews>
  <sheetFormatPr defaultColWidth="9.33203125" defaultRowHeight="15.75" x14ac:dyDescent="0.25"/>
  <cols>
    <col min="1" max="1" width="24" style="69" customWidth="1"/>
    <col min="2" max="9" width="15.6640625" style="69" customWidth="1"/>
    <col min="10" max="10" width="8.33203125" style="69" customWidth="1"/>
    <col min="11"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thickBot="1" x14ac:dyDescent="0.3">
      <c r="A2" s="2593" t="s">
        <v>117</v>
      </c>
    </row>
    <row r="3" spans="1:90" ht="27" customHeight="1" thickBot="1" x14ac:dyDescent="0.3">
      <c r="A3" s="200"/>
      <c r="B3" s="172" t="s">
        <v>118</v>
      </c>
      <c r="C3" s="201"/>
      <c r="D3" s="202"/>
      <c r="E3" s="172" t="s">
        <v>87</v>
      </c>
      <c r="F3" s="201"/>
      <c r="G3" s="202"/>
      <c r="H3" s="174" t="s">
        <v>88</v>
      </c>
      <c r="I3" s="175"/>
      <c r="K3" s="33"/>
    </row>
    <row r="4" spans="1:90" ht="24.75" customHeight="1" x14ac:dyDescent="0.25">
      <c r="A4" s="203"/>
      <c r="B4" s="204" t="s">
        <v>4</v>
      </c>
      <c r="C4" s="205" t="s">
        <v>5</v>
      </c>
      <c r="D4" s="2587" t="s">
        <v>6</v>
      </c>
      <c r="E4" s="204" t="s">
        <v>4</v>
      </c>
      <c r="F4" s="205" t="s">
        <v>5</v>
      </c>
      <c r="G4" s="2587" t="s">
        <v>6</v>
      </c>
      <c r="H4" s="2586" t="s">
        <v>90</v>
      </c>
      <c r="I4" s="206" t="s">
        <v>119</v>
      </c>
    </row>
    <row r="5" spans="1:90" ht="15" customHeight="1" thickBot="1" x14ac:dyDescent="0.3">
      <c r="A5" s="207"/>
      <c r="B5" s="208"/>
      <c r="C5" s="209"/>
      <c r="D5" s="210"/>
      <c r="E5" s="208"/>
      <c r="F5" s="209"/>
      <c r="G5" s="210"/>
      <c r="H5" s="211"/>
      <c r="I5" s="212" t="s">
        <v>120</v>
      </c>
    </row>
    <row r="6" spans="1:90" s="136" customFormat="1" ht="23.1" customHeight="1" x14ac:dyDescent="0.25">
      <c r="A6" s="178" t="s">
        <v>24</v>
      </c>
      <c r="B6" s="143">
        <v>1143069</v>
      </c>
      <c r="C6" s="144">
        <v>566056</v>
      </c>
      <c r="D6" s="146">
        <v>577013</v>
      </c>
      <c r="E6" s="143">
        <v>1196383</v>
      </c>
      <c r="F6" s="144">
        <v>590944</v>
      </c>
      <c r="G6" s="213">
        <v>605439</v>
      </c>
      <c r="H6" s="214">
        <v>53314</v>
      </c>
      <c r="I6" s="215">
        <v>0.4152788841297772</v>
      </c>
    </row>
    <row r="7" spans="1:90" ht="23.1" customHeight="1" x14ac:dyDescent="0.25">
      <c r="A7" s="216" t="s">
        <v>121</v>
      </c>
      <c r="B7" s="151">
        <v>503045</v>
      </c>
      <c r="C7" s="158">
        <v>247844</v>
      </c>
      <c r="D7" s="159">
        <v>255201</v>
      </c>
      <c r="E7" s="151">
        <v>499349</v>
      </c>
      <c r="F7" s="158">
        <v>244688</v>
      </c>
      <c r="G7" s="217">
        <v>254661</v>
      </c>
      <c r="H7" s="218">
        <v>-3696</v>
      </c>
      <c r="I7" s="219">
        <v>-6.7017344567243953E-2</v>
      </c>
    </row>
    <row r="8" spans="1:90" s="224" customFormat="1" ht="23.1" customHeight="1" x14ac:dyDescent="0.25">
      <c r="A8" s="220" t="s">
        <v>122</v>
      </c>
      <c r="B8" s="221">
        <v>144303</v>
      </c>
      <c r="C8" s="152">
        <v>71720</v>
      </c>
      <c r="D8" s="152">
        <v>72583</v>
      </c>
      <c r="E8" s="151">
        <v>137608</v>
      </c>
      <c r="F8" s="152">
        <v>68370</v>
      </c>
      <c r="G8" s="222">
        <v>69238</v>
      </c>
      <c r="H8" s="223">
        <v>-6695</v>
      </c>
      <c r="I8" s="219">
        <v>-0.4309432381760514</v>
      </c>
    </row>
    <row r="9" spans="1:90" s="224" customFormat="1" ht="23.1" customHeight="1" x14ac:dyDescent="0.25">
      <c r="A9" s="220" t="s">
        <v>123</v>
      </c>
      <c r="B9" s="221">
        <v>103872</v>
      </c>
      <c r="C9" s="152">
        <v>50730</v>
      </c>
      <c r="D9" s="152">
        <v>53142</v>
      </c>
      <c r="E9" s="151">
        <v>103098</v>
      </c>
      <c r="F9" s="152">
        <v>51114</v>
      </c>
      <c r="G9" s="222">
        <v>51984</v>
      </c>
      <c r="H9" s="223">
        <v>-774</v>
      </c>
      <c r="I9" s="219">
        <v>-6.7971249976972459E-2</v>
      </c>
    </row>
    <row r="10" spans="1:90" s="224" customFormat="1" ht="23.1" customHeight="1" x14ac:dyDescent="0.25">
      <c r="A10" s="220" t="s">
        <v>124</v>
      </c>
      <c r="B10" s="221">
        <v>75884</v>
      </c>
      <c r="C10" s="152">
        <v>37306</v>
      </c>
      <c r="D10" s="152">
        <v>38578</v>
      </c>
      <c r="E10" s="151">
        <v>75613</v>
      </c>
      <c r="F10" s="152">
        <v>36870</v>
      </c>
      <c r="G10" s="222">
        <v>38743</v>
      </c>
      <c r="H10" s="223">
        <v>-271</v>
      </c>
      <c r="I10" s="219">
        <v>-3.2518642596346403E-2</v>
      </c>
    </row>
    <row r="11" spans="1:90" s="224" customFormat="1" ht="23.1" customHeight="1" x14ac:dyDescent="0.25">
      <c r="A11" s="220" t="s">
        <v>125</v>
      </c>
      <c r="B11" s="221">
        <v>100066</v>
      </c>
      <c r="C11" s="152">
        <v>49452</v>
      </c>
      <c r="D11" s="152">
        <v>50614</v>
      </c>
      <c r="E11" s="151">
        <v>105559</v>
      </c>
      <c r="F11" s="152">
        <v>50963</v>
      </c>
      <c r="G11" s="222">
        <v>54596</v>
      </c>
      <c r="H11" s="223">
        <v>5493</v>
      </c>
      <c r="I11" s="219">
        <v>0.48700083136652417</v>
      </c>
    </row>
    <row r="12" spans="1:90" s="224" customFormat="1" ht="23.1" customHeight="1" x14ac:dyDescent="0.25">
      <c r="A12" s="220" t="s">
        <v>126</v>
      </c>
      <c r="B12" s="221">
        <v>78920</v>
      </c>
      <c r="C12" s="152">
        <v>38636</v>
      </c>
      <c r="D12" s="152">
        <v>40284</v>
      </c>
      <c r="E12" s="151">
        <v>77471</v>
      </c>
      <c r="F12" s="152">
        <v>37371</v>
      </c>
      <c r="G12" s="222">
        <v>40100</v>
      </c>
      <c r="H12" s="223">
        <v>-1449</v>
      </c>
      <c r="I12" s="219">
        <v>-0.16832189200481906</v>
      </c>
    </row>
    <row r="13" spans="1:90" ht="23.1" customHeight="1" thickBot="1" x14ac:dyDescent="0.3">
      <c r="A13" s="216" t="s">
        <v>127</v>
      </c>
      <c r="B13" s="151">
        <v>640024</v>
      </c>
      <c r="C13" s="158">
        <v>318212</v>
      </c>
      <c r="D13" s="158">
        <v>321812</v>
      </c>
      <c r="E13" s="151">
        <v>697034</v>
      </c>
      <c r="F13" s="158">
        <v>346256</v>
      </c>
      <c r="G13" s="225">
        <v>350778</v>
      </c>
      <c r="H13" s="2778">
        <v>57010</v>
      </c>
      <c r="I13" s="226">
        <v>0.77873022122774138</v>
      </c>
    </row>
    <row r="14" spans="1:90" s="136" customFormat="1" ht="26.25" customHeight="1" x14ac:dyDescent="0.25">
      <c r="A14" s="178" t="s">
        <v>128</v>
      </c>
      <c r="B14" s="143">
        <v>35779</v>
      </c>
      <c r="C14" s="144">
        <v>17700</v>
      </c>
      <c r="D14" s="146">
        <v>18079</v>
      </c>
      <c r="E14" s="143">
        <v>40434</v>
      </c>
      <c r="F14" s="144">
        <v>19904</v>
      </c>
      <c r="G14" s="144">
        <v>20530</v>
      </c>
      <c r="H14" s="227">
        <v>4655</v>
      </c>
      <c r="I14" s="228">
        <v>1.1181127282885672</v>
      </c>
    </row>
    <row r="15" spans="1:90" ht="17.25" customHeight="1" x14ac:dyDescent="0.25">
      <c r="A15" s="216" t="s">
        <v>121</v>
      </c>
      <c r="B15" s="229" t="s">
        <v>129</v>
      </c>
      <c r="C15" s="230" t="s">
        <v>130</v>
      </c>
      <c r="D15" s="231" t="s">
        <v>130</v>
      </c>
      <c r="E15" s="232" t="s">
        <v>130</v>
      </c>
      <c r="F15" s="233" t="s">
        <v>130</v>
      </c>
      <c r="G15" s="231" t="s">
        <v>130</v>
      </c>
      <c r="H15" s="232" t="s">
        <v>130</v>
      </c>
      <c r="I15" s="234" t="s">
        <v>130</v>
      </c>
    </row>
    <row r="16" spans="1:90" ht="24" customHeight="1" thickBot="1" x14ac:dyDescent="0.3">
      <c r="A16" s="216" t="s">
        <v>127</v>
      </c>
      <c r="B16" s="151">
        <v>35779</v>
      </c>
      <c r="C16" s="152">
        <v>17700</v>
      </c>
      <c r="D16" s="153">
        <v>18079</v>
      </c>
      <c r="E16" s="151">
        <v>40434</v>
      </c>
      <c r="F16" s="152">
        <v>19904</v>
      </c>
      <c r="G16" s="153">
        <v>20530</v>
      </c>
      <c r="H16" s="227">
        <v>4655</v>
      </c>
      <c r="I16" s="235">
        <v>1.1181127282885672</v>
      </c>
    </row>
    <row r="17" spans="1:9" s="136" customFormat="1" ht="28.5" customHeight="1" thickTop="1" x14ac:dyDescent="0.25">
      <c r="A17" s="236" t="s">
        <v>23</v>
      </c>
      <c r="B17" s="237">
        <v>1178848</v>
      </c>
      <c r="C17" s="238">
        <v>583756</v>
      </c>
      <c r="D17" s="239">
        <v>595092</v>
      </c>
      <c r="E17" s="240">
        <v>1236817</v>
      </c>
      <c r="F17" s="238">
        <v>610848</v>
      </c>
      <c r="G17" s="239">
        <v>625969</v>
      </c>
      <c r="H17" s="240">
        <v>57969</v>
      </c>
      <c r="I17" s="241">
        <v>0.43734862136473041</v>
      </c>
    </row>
    <row r="18" spans="1:9" ht="26.25" customHeight="1" x14ac:dyDescent="0.25">
      <c r="A18" s="216" t="s">
        <v>121</v>
      </c>
      <c r="B18" s="151">
        <v>503045</v>
      </c>
      <c r="C18" s="152">
        <v>247844</v>
      </c>
      <c r="D18" s="153">
        <v>255201</v>
      </c>
      <c r="E18" s="227">
        <v>499349</v>
      </c>
      <c r="F18" s="152">
        <v>244688</v>
      </c>
      <c r="G18" s="153">
        <v>254661</v>
      </c>
      <c r="H18" s="227">
        <v>-3696</v>
      </c>
      <c r="I18" s="235">
        <v>-6.7017344567243953E-2</v>
      </c>
    </row>
    <row r="19" spans="1:9" ht="20.25" customHeight="1" thickBot="1" x14ac:dyDescent="0.3">
      <c r="A19" s="242" t="s">
        <v>127</v>
      </c>
      <c r="B19" s="164">
        <v>675803</v>
      </c>
      <c r="C19" s="243">
        <v>335912</v>
      </c>
      <c r="D19" s="244">
        <v>339891</v>
      </c>
      <c r="E19" s="245">
        <v>737468</v>
      </c>
      <c r="F19" s="243">
        <v>366160</v>
      </c>
      <c r="G19" s="244">
        <v>371308</v>
      </c>
      <c r="H19" s="245">
        <v>61665</v>
      </c>
      <c r="I19" s="246">
        <v>0.79698720493819319</v>
      </c>
    </row>
    <row r="20" spans="1:9" ht="18" customHeight="1" x14ac:dyDescent="0.25">
      <c r="A20" s="247" t="s">
        <v>131</v>
      </c>
      <c r="B20" s="247"/>
      <c r="C20" s="248"/>
      <c r="D20" s="248"/>
      <c r="E20" s="249"/>
      <c r="F20" s="248"/>
      <c r="G20" s="248"/>
      <c r="H20" s="250"/>
      <c r="I20" s="171"/>
    </row>
    <row r="21" spans="1:9" ht="16.5" customHeight="1" x14ac:dyDescent="0.25">
      <c r="A21" s="247" t="s">
        <v>132</v>
      </c>
      <c r="B21" s="247"/>
      <c r="C21" s="247"/>
      <c r="D21" s="247"/>
      <c r="E21" s="247"/>
      <c r="F21" s="247"/>
      <c r="G21" s="247"/>
      <c r="H21" s="247"/>
    </row>
    <row r="22" spans="1:9" ht="15.75" customHeight="1" x14ac:dyDescent="0.25">
      <c r="A22" s="104" t="s">
        <v>133</v>
      </c>
      <c r="B22" s="247"/>
      <c r="C22" s="247"/>
      <c r="D22" s="247"/>
      <c r="E22" s="247"/>
      <c r="F22" s="247"/>
      <c r="G22" s="247"/>
      <c r="H22" s="247"/>
    </row>
    <row r="23" spans="1:9" ht="14.25" customHeight="1" x14ac:dyDescent="0.25">
      <c r="A23" s="247" t="s">
        <v>134</v>
      </c>
    </row>
    <row r="24" spans="1:9" ht="17.25" customHeight="1" x14ac:dyDescent="0.25">
      <c r="A24" s="247" t="s">
        <v>135</v>
      </c>
      <c r="B24" s="251"/>
      <c r="C24" s="252"/>
      <c r="D24" s="252"/>
      <c r="E24" s="252"/>
      <c r="F24" s="253"/>
      <c r="G24" s="253"/>
      <c r="H24" s="253"/>
    </row>
    <row r="25" spans="1:9" ht="16.5" customHeight="1" x14ac:dyDescent="0.25">
      <c r="A25" s="105"/>
    </row>
    <row r="35" ht="6.75" customHeight="1" x14ac:dyDescent="0.25"/>
    <row r="36" ht="19.5" customHeight="1" x14ac:dyDescent="0.25"/>
    <row r="39" ht="7.5" customHeight="1" x14ac:dyDescent="0.25"/>
    <row r="40" ht="20.25" customHeight="1" x14ac:dyDescent="0.25"/>
    <row r="43" ht="7.5" customHeight="1" x14ac:dyDescent="0.25"/>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zoomScale="120" zoomScaleNormal="120" workbookViewId="0">
      <selection sqref="A1:C1"/>
    </sheetView>
  </sheetViews>
  <sheetFormatPr defaultColWidth="9.1640625" defaultRowHeight="15" x14ac:dyDescent="0.25"/>
  <cols>
    <col min="1" max="1" width="1.6640625" style="4107" customWidth="1"/>
    <col min="2" max="2" width="2.33203125" style="4107" customWidth="1"/>
    <col min="3" max="3" width="11.6640625" style="4156" customWidth="1"/>
    <col min="4" max="4" width="18" style="4156" customWidth="1"/>
    <col min="5" max="14" width="11.6640625" style="4107" customWidth="1"/>
    <col min="15" max="255" width="9.1640625" style="4107"/>
    <col min="256" max="256" width="1.6640625" style="4107" customWidth="1"/>
    <col min="257" max="257" width="2.33203125" style="4107" customWidth="1"/>
    <col min="258" max="258" width="1.5" style="4107" customWidth="1"/>
    <col min="259" max="259" width="18" style="4107" customWidth="1"/>
    <col min="260" max="268" width="12.33203125" style="4107" customWidth="1"/>
    <col min="269" max="269" width="1" style="4107" customWidth="1"/>
    <col min="270" max="270" width="5.6640625" style="4107" customWidth="1"/>
    <col min="271" max="511" width="9.1640625" style="4107"/>
    <col min="512" max="512" width="1.6640625" style="4107" customWidth="1"/>
    <col min="513" max="513" width="2.33203125" style="4107" customWidth="1"/>
    <col min="514" max="514" width="1.5" style="4107" customWidth="1"/>
    <col min="515" max="515" width="18" style="4107" customWidth="1"/>
    <col min="516" max="524" width="12.33203125" style="4107" customWidth="1"/>
    <col min="525" max="525" width="1" style="4107" customWidth="1"/>
    <col min="526" max="526" width="5.6640625" style="4107" customWidth="1"/>
    <col min="527" max="767" width="9.1640625" style="4107"/>
    <col min="768" max="768" width="1.6640625" style="4107" customWidth="1"/>
    <col min="769" max="769" width="2.33203125" style="4107" customWidth="1"/>
    <col min="770" max="770" width="1.5" style="4107" customWidth="1"/>
    <col min="771" max="771" width="18" style="4107" customWidth="1"/>
    <col min="772" max="780" width="12.33203125" style="4107" customWidth="1"/>
    <col min="781" max="781" width="1" style="4107" customWidth="1"/>
    <col min="782" max="782" width="5.6640625" style="4107" customWidth="1"/>
    <col min="783" max="1023" width="9.1640625" style="4107"/>
    <col min="1024" max="1024" width="1.6640625" style="4107" customWidth="1"/>
    <col min="1025" max="1025" width="2.33203125" style="4107" customWidth="1"/>
    <col min="1026" max="1026" width="1.5" style="4107" customWidth="1"/>
    <col min="1027" max="1027" width="18" style="4107" customWidth="1"/>
    <col min="1028" max="1036" width="12.33203125" style="4107" customWidth="1"/>
    <col min="1037" max="1037" width="1" style="4107" customWidth="1"/>
    <col min="1038" max="1038" width="5.6640625" style="4107" customWidth="1"/>
    <col min="1039" max="1279" width="9.1640625" style="4107"/>
    <col min="1280" max="1280" width="1.6640625" style="4107" customWidth="1"/>
    <col min="1281" max="1281" width="2.33203125" style="4107" customWidth="1"/>
    <col min="1282" max="1282" width="1.5" style="4107" customWidth="1"/>
    <col min="1283" max="1283" width="18" style="4107" customWidth="1"/>
    <col min="1284" max="1292" width="12.33203125" style="4107" customWidth="1"/>
    <col min="1293" max="1293" width="1" style="4107" customWidth="1"/>
    <col min="1294" max="1294" width="5.6640625" style="4107" customWidth="1"/>
    <col min="1295" max="1535" width="9.1640625" style="4107"/>
    <col min="1536" max="1536" width="1.6640625" style="4107" customWidth="1"/>
    <col min="1537" max="1537" width="2.33203125" style="4107" customWidth="1"/>
    <col min="1538" max="1538" width="1.5" style="4107" customWidth="1"/>
    <col min="1539" max="1539" width="18" style="4107" customWidth="1"/>
    <col min="1540" max="1548" width="12.33203125" style="4107" customWidth="1"/>
    <col min="1549" max="1549" width="1" style="4107" customWidth="1"/>
    <col min="1550" max="1550" width="5.6640625" style="4107" customWidth="1"/>
    <col min="1551" max="1791" width="9.1640625" style="4107"/>
    <col min="1792" max="1792" width="1.6640625" style="4107" customWidth="1"/>
    <col min="1793" max="1793" width="2.33203125" style="4107" customWidth="1"/>
    <col min="1794" max="1794" width="1.5" style="4107" customWidth="1"/>
    <col min="1795" max="1795" width="18" style="4107" customWidth="1"/>
    <col min="1796" max="1804" width="12.33203125" style="4107" customWidth="1"/>
    <col min="1805" max="1805" width="1" style="4107" customWidth="1"/>
    <col min="1806" max="1806" width="5.6640625" style="4107" customWidth="1"/>
    <col min="1807" max="2047" width="9.1640625" style="4107"/>
    <col min="2048" max="2048" width="1.6640625" style="4107" customWidth="1"/>
    <col min="2049" max="2049" width="2.33203125" style="4107" customWidth="1"/>
    <col min="2050" max="2050" width="1.5" style="4107" customWidth="1"/>
    <col min="2051" max="2051" width="18" style="4107" customWidth="1"/>
    <col min="2052" max="2060" width="12.33203125" style="4107" customWidth="1"/>
    <col min="2061" max="2061" width="1" style="4107" customWidth="1"/>
    <col min="2062" max="2062" width="5.6640625" style="4107" customWidth="1"/>
    <col min="2063" max="2303" width="9.1640625" style="4107"/>
    <col min="2304" max="2304" width="1.6640625" style="4107" customWidth="1"/>
    <col min="2305" max="2305" width="2.33203125" style="4107" customWidth="1"/>
    <col min="2306" max="2306" width="1.5" style="4107" customWidth="1"/>
    <col min="2307" max="2307" width="18" style="4107" customWidth="1"/>
    <col min="2308" max="2316" width="12.33203125" style="4107" customWidth="1"/>
    <col min="2317" max="2317" width="1" style="4107" customWidth="1"/>
    <col min="2318" max="2318" width="5.6640625" style="4107" customWidth="1"/>
    <col min="2319" max="2559" width="9.1640625" style="4107"/>
    <col min="2560" max="2560" width="1.6640625" style="4107" customWidth="1"/>
    <col min="2561" max="2561" width="2.33203125" style="4107" customWidth="1"/>
    <col min="2562" max="2562" width="1.5" style="4107" customWidth="1"/>
    <col min="2563" max="2563" width="18" style="4107" customWidth="1"/>
    <col min="2564" max="2572" width="12.33203125" style="4107" customWidth="1"/>
    <col min="2573" max="2573" width="1" style="4107" customWidth="1"/>
    <col min="2574" max="2574" width="5.6640625" style="4107" customWidth="1"/>
    <col min="2575" max="2815" width="9.1640625" style="4107"/>
    <col min="2816" max="2816" width="1.6640625" style="4107" customWidth="1"/>
    <col min="2817" max="2817" width="2.33203125" style="4107" customWidth="1"/>
    <col min="2818" max="2818" width="1.5" style="4107" customWidth="1"/>
    <col min="2819" max="2819" width="18" style="4107" customWidth="1"/>
    <col min="2820" max="2828" width="12.33203125" style="4107" customWidth="1"/>
    <col min="2829" max="2829" width="1" style="4107" customWidth="1"/>
    <col min="2830" max="2830" width="5.6640625" style="4107" customWidth="1"/>
    <col min="2831" max="3071" width="9.1640625" style="4107"/>
    <col min="3072" max="3072" width="1.6640625" style="4107" customWidth="1"/>
    <col min="3073" max="3073" width="2.33203125" style="4107" customWidth="1"/>
    <col min="3074" max="3074" width="1.5" style="4107" customWidth="1"/>
    <col min="3075" max="3075" width="18" style="4107" customWidth="1"/>
    <col min="3076" max="3084" width="12.33203125" style="4107" customWidth="1"/>
    <col min="3085" max="3085" width="1" style="4107" customWidth="1"/>
    <col min="3086" max="3086" width="5.6640625" style="4107" customWidth="1"/>
    <col min="3087" max="3327" width="9.1640625" style="4107"/>
    <col min="3328" max="3328" width="1.6640625" style="4107" customWidth="1"/>
    <col min="3329" max="3329" width="2.33203125" style="4107" customWidth="1"/>
    <col min="3330" max="3330" width="1.5" style="4107" customWidth="1"/>
    <col min="3331" max="3331" width="18" style="4107" customWidth="1"/>
    <col min="3332" max="3340" width="12.33203125" style="4107" customWidth="1"/>
    <col min="3341" max="3341" width="1" style="4107" customWidth="1"/>
    <col min="3342" max="3342" width="5.6640625" style="4107" customWidth="1"/>
    <col min="3343" max="3583" width="9.1640625" style="4107"/>
    <col min="3584" max="3584" width="1.6640625" style="4107" customWidth="1"/>
    <col min="3585" max="3585" width="2.33203125" style="4107" customWidth="1"/>
    <col min="3586" max="3586" width="1.5" style="4107" customWidth="1"/>
    <col min="3587" max="3587" width="18" style="4107" customWidth="1"/>
    <col min="3588" max="3596" width="12.33203125" style="4107" customWidth="1"/>
    <col min="3597" max="3597" width="1" style="4107" customWidth="1"/>
    <col min="3598" max="3598" width="5.6640625" style="4107" customWidth="1"/>
    <col min="3599" max="3839" width="9.1640625" style="4107"/>
    <col min="3840" max="3840" width="1.6640625" style="4107" customWidth="1"/>
    <col min="3841" max="3841" width="2.33203125" style="4107" customWidth="1"/>
    <col min="3842" max="3842" width="1.5" style="4107" customWidth="1"/>
    <col min="3843" max="3843" width="18" style="4107" customWidth="1"/>
    <col min="3844" max="3852" width="12.33203125" style="4107" customWidth="1"/>
    <col min="3853" max="3853" width="1" style="4107" customWidth="1"/>
    <col min="3854" max="3854" width="5.6640625" style="4107" customWidth="1"/>
    <col min="3855" max="4095" width="9.1640625" style="4107"/>
    <col min="4096" max="4096" width="1.6640625" style="4107" customWidth="1"/>
    <col min="4097" max="4097" width="2.33203125" style="4107" customWidth="1"/>
    <col min="4098" max="4098" width="1.5" style="4107" customWidth="1"/>
    <col min="4099" max="4099" width="18" style="4107" customWidth="1"/>
    <col min="4100" max="4108" width="12.33203125" style="4107" customWidth="1"/>
    <col min="4109" max="4109" width="1" style="4107" customWidth="1"/>
    <col min="4110" max="4110" width="5.6640625" style="4107" customWidth="1"/>
    <col min="4111" max="4351" width="9.1640625" style="4107"/>
    <col min="4352" max="4352" width="1.6640625" style="4107" customWidth="1"/>
    <col min="4353" max="4353" width="2.33203125" style="4107" customWidth="1"/>
    <col min="4354" max="4354" width="1.5" style="4107" customWidth="1"/>
    <col min="4355" max="4355" width="18" style="4107" customWidth="1"/>
    <col min="4356" max="4364" width="12.33203125" style="4107" customWidth="1"/>
    <col min="4365" max="4365" width="1" style="4107" customWidth="1"/>
    <col min="4366" max="4366" width="5.6640625" style="4107" customWidth="1"/>
    <col min="4367" max="4607" width="9.1640625" style="4107"/>
    <col min="4608" max="4608" width="1.6640625" style="4107" customWidth="1"/>
    <col min="4609" max="4609" width="2.33203125" style="4107" customWidth="1"/>
    <col min="4610" max="4610" width="1.5" style="4107" customWidth="1"/>
    <col min="4611" max="4611" width="18" style="4107" customWidth="1"/>
    <col min="4612" max="4620" width="12.33203125" style="4107" customWidth="1"/>
    <col min="4621" max="4621" width="1" style="4107" customWidth="1"/>
    <col min="4622" max="4622" width="5.6640625" style="4107" customWidth="1"/>
    <col min="4623" max="4863" width="9.1640625" style="4107"/>
    <col min="4864" max="4864" width="1.6640625" style="4107" customWidth="1"/>
    <col min="4865" max="4865" width="2.33203125" style="4107" customWidth="1"/>
    <col min="4866" max="4866" width="1.5" style="4107" customWidth="1"/>
    <col min="4867" max="4867" width="18" style="4107" customWidth="1"/>
    <col min="4868" max="4876" width="12.33203125" style="4107" customWidth="1"/>
    <col min="4877" max="4877" width="1" style="4107" customWidth="1"/>
    <col min="4878" max="4878" width="5.6640625" style="4107" customWidth="1"/>
    <col min="4879" max="5119" width="9.1640625" style="4107"/>
    <col min="5120" max="5120" width="1.6640625" style="4107" customWidth="1"/>
    <col min="5121" max="5121" width="2.33203125" style="4107" customWidth="1"/>
    <col min="5122" max="5122" width="1.5" style="4107" customWidth="1"/>
    <col min="5123" max="5123" width="18" style="4107" customWidth="1"/>
    <col min="5124" max="5132" width="12.33203125" style="4107" customWidth="1"/>
    <col min="5133" max="5133" width="1" style="4107" customWidth="1"/>
    <col min="5134" max="5134" width="5.6640625" style="4107" customWidth="1"/>
    <col min="5135" max="5375" width="9.1640625" style="4107"/>
    <col min="5376" max="5376" width="1.6640625" style="4107" customWidth="1"/>
    <col min="5377" max="5377" width="2.33203125" style="4107" customWidth="1"/>
    <col min="5378" max="5378" width="1.5" style="4107" customWidth="1"/>
    <col min="5379" max="5379" width="18" style="4107" customWidth="1"/>
    <col min="5380" max="5388" width="12.33203125" style="4107" customWidth="1"/>
    <col min="5389" max="5389" width="1" style="4107" customWidth="1"/>
    <col min="5390" max="5390" width="5.6640625" style="4107" customWidth="1"/>
    <col min="5391" max="5631" width="9.1640625" style="4107"/>
    <col min="5632" max="5632" width="1.6640625" style="4107" customWidth="1"/>
    <col min="5633" max="5633" width="2.33203125" style="4107" customWidth="1"/>
    <col min="5634" max="5634" width="1.5" style="4107" customWidth="1"/>
    <col min="5635" max="5635" width="18" style="4107" customWidth="1"/>
    <col min="5636" max="5644" width="12.33203125" style="4107" customWidth="1"/>
    <col min="5645" max="5645" width="1" style="4107" customWidth="1"/>
    <col min="5646" max="5646" width="5.6640625" style="4107" customWidth="1"/>
    <col min="5647" max="5887" width="9.1640625" style="4107"/>
    <col min="5888" max="5888" width="1.6640625" style="4107" customWidth="1"/>
    <col min="5889" max="5889" width="2.33203125" style="4107" customWidth="1"/>
    <col min="5890" max="5890" width="1.5" style="4107" customWidth="1"/>
    <col min="5891" max="5891" width="18" style="4107" customWidth="1"/>
    <col min="5892" max="5900" width="12.33203125" style="4107" customWidth="1"/>
    <col min="5901" max="5901" width="1" style="4107" customWidth="1"/>
    <col min="5902" max="5902" width="5.6640625" style="4107" customWidth="1"/>
    <col min="5903" max="6143" width="9.1640625" style="4107"/>
    <col min="6144" max="6144" width="1.6640625" style="4107" customWidth="1"/>
    <col min="6145" max="6145" width="2.33203125" style="4107" customWidth="1"/>
    <col min="6146" max="6146" width="1.5" style="4107" customWidth="1"/>
    <col min="6147" max="6147" width="18" style="4107" customWidth="1"/>
    <col min="6148" max="6156" width="12.33203125" style="4107" customWidth="1"/>
    <col min="6157" max="6157" width="1" style="4107" customWidth="1"/>
    <col min="6158" max="6158" width="5.6640625" style="4107" customWidth="1"/>
    <col min="6159" max="6399" width="9.1640625" style="4107"/>
    <col min="6400" max="6400" width="1.6640625" style="4107" customWidth="1"/>
    <col min="6401" max="6401" width="2.33203125" style="4107" customWidth="1"/>
    <col min="6402" max="6402" width="1.5" style="4107" customWidth="1"/>
    <col min="6403" max="6403" width="18" style="4107" customWidth="1"/>
    <col min="6404" max="6412" width="12.33203125" style="4107" customWidth="1"/>
    <col min="6413" max="6413" width="1" style="4107" customWidth="1"/>
    <col min="6414" max="6414" width="5.6640625" style="4107" customWidth="1"/>
    <col min="6415" max="6655" width="9.1640625" style="4107"/>
    <col min="6656" max="6656" width="1.6640625" style="4107" customWidth="1"/>
    <col min="6657" max="6657" width="2.33203125" style="4107" customWidth="1"/>
    <col min="6658" max="6658" width="1.5" style="4107" customWidth="1"/>
    <col min="6659" max="6659" width="18" style="4107" customWidth="1"/>
    <col min="6660" max="6668" width="12.33203125" style="4107" customWidth="1"/>
    <col min="6669" max="6669" width="1" style="4107" customWidth="1"/>
    <col min="6670" max="6670" width="5.6640625" style="4107" customWidth="1"/>
    <col min="6671" max="6911" width="9.1640625" style="4107"/>
    <col min="6912" max="6912" width="1.6640625" style="4107" customWidth="1"/>
    <col min="6913" max="6913" width="2.33203125" style="4107" customWidth="1"/>
    <col min="6914" max="6914" width="1.5" style="4107" customWidth="1"/>
    <col min="6915" max="6915" width="18" style="4107" customWidth="1"/>
    <col min="6916" max="6924" width="12.33203125" style="4107" customWidth="1"/>
    <col min="6925" max="6925" width="1" style="4107" customWidth="1"/>
    <col min="6926" max="6926" width="5.6640625" style="4107" customWidth="1"/>
    <col min="6927" max="7167" width="9.1640625" style="4107"/>
    <col min="7168" max="7168" width="1.6640625" style="4107" customWidth="1"/>
    <col min="7169" max="7169" width="2.33203125" style="4107" customWidth="1"/>
    <col min="7170" max="7170" width="1.5" style="4107" customWidth="1"/>
    <col min="7171" max="7171" width="18" style="4107" customWidth="1"/>
    <col min="7172" max="7180" width="12.33203125" style="4107" customWidth="1"/>
    <col min="7181" max="7181" width="1" style="4107" customWidth="1"/>
    <col min="7182" max="7182" width="5.6640625" style="4107" customWidth="1"/>
    <col min="7183" max="7423" width="9.1640625" style="4107"/>
    <col min="7424" max="7424" width="1.6640625" style="4107" customWidth="1"/>
    <col min="7425" max="7425" width="2.33203125" style="4107" customWidth="1"/>
    <col min="7426" max="7426" width="1.5" style="4107" customWidth="1"/>
    <col min="7427" max="7427" width="18" style="4107" customWidth="1"/>
    <col min="7428" max="7436" width="12.33203125" style="4107" customWidth="1"/>
    <col min="7437" max="7437" width="1" style="4107" customWidth="1"/>
    <col min="7438" max="7438" width="5.6640625" style="4107" customWidth="1"/>
    <col min="7439" max="7679" width="9.1640625" style="4107"/>
    <col min="7680" max="7680" width="1.6640625" style="4107" customWidth="1"/>
    <col min="7681" max="7681" width="2.33203125" style="4107" customWidth="1"/>
    <col min="7682" max="7682" width="1.5" style="4107" customWidth="1"/>
    <col min="7683" max="7683" width="18" style="4107" customWidth="1"/>
    <col min="7684" max="7692" width="12.33203125" style="4107" customWidth="1"/>
    <col min="7693" max="7693" width="1" style="4107" customWidth="1"/>
    <col min="7694" max="7694" width="5.6640625" style="4107" customWidth="1"/>
    <col min="7695" max="7935" width="9.1640625" style="4107"/>
    <col min="7936" max="7936" width="1.6640625" style="4107" customWidth="1"/>
    <col min="7937" max="7937" width="2.33203125" style="4107" customWidth="1"/>
    <col min="7938" max="7938" width="1.5" style="4107" customWidth="1"/>
    <col min="7939" max="7939" width="18" style="4107" customWidth="1"/>
    <col min="7940" max="7948" width="12.33203125" style="4107" customWidth="1"/>
    <col min="7949" max="7949" width="1" style="4107" customWidth="1"/>
    <col min="7950" max="7950" width="5.6640625" style="4107" customWidth="1"/>
    <col min="7951" max="8191" width="9.1640625" style="4107"/>
    <col min="8192" max="8192" width="1.6640625" style="4107" customWidth="1"/>
    <col min="8193" max="8193" width="2.33203125" style="4107" customWidth="1"/>
    <col min="8194" max="8194" width="1.5" style="4107" customWidth="1"/>
    <col min="8195" max="8195" width="18" style="4107" customWidth="1"/>
    <col min="8196" max="8204" width="12.33203125" style="4107" customWidth="1"/>
    <col min="8205" max="8205" width="1" style="4107" customWidth="1"/>
    <col min="8206" max="8206" width="5.6640625" style="4107" customWidth="1"/>
    <col min="8207" max="8447" width="9.1640625" style="4107"/>
    <col min="8448" max="8448" width="1.6640625" style="4107" customWidth="1"/>
    <col min="8449" max="8449" width="2.33203125" style="4107" customWidth="1"/>
    <col min="8450" max="8450" width="1.5" style="4107" customWidth="1"/>
    <col min="8451" max="8451" width="18" style="4107" customWidth="1"/>
    <col min="8452" max="8460" width="12.33203125" style="4107" customWidth="1"/>
    <col min="8461" max="8461" width="1" style="4107" customWidth="1"/>
    <col min="8462" max="8462" width="5.6640625" style="4107" customWidth="1"/>
    <col min="8463" max="8703" width="9.1640625" style="4107"/>
    <col min="8704" max="8704" width="1.6640625" style="4107" customWidth="1"/>
    <col min="8705" max="8705" width="2.33203125" style="4107" customWidth="1"/>
    <col min="8706" max="8706" width="1.5" style="4107" customWidth="1"/>
    <col min="8707" max="8707" width="18" style="4107" customWidth="1"/>
    <col min="8708" max="8716" width="12.33203125" style="4107" customWidth="1"/>
    <col min="8717" max="8717" width="1" style="4107" customWidth="1"/>
    <col min="8718" max="8718" width="5.6640625" style="4107" customWidth="1"/>
    <col min="8719" max="8959" width="9.1640625" style="4107"/>
    <col min="8960" max="8960" width="1.6640625" style="4107" customWidth="1"/>
    <col min="8961" max="8961" width="2.33203125" style="4107" customWidth="1"/>
    <col min="8962" max="8962" width="1.5" style="4107" customWidth="1"/>
    <col min="8963" max="8963" width="18" style="4107" customWidth="1"/>
    <col min="8964" max="8972" width="12.33203125" style="4107" customWidth="1"/>
    <col min="8973" max="8973" width="1" style="4107" customWidth="1"/>
    <col min="8974" max="8974" width="5.6640625" style="4107" customWidth="1"/>
    <col min="8975" max="9215" width="9.1640625" style="4107"/>
    <col min="9216" max="9216" width="1.6640625" style="4107" customWidth="1"/>
    <col min="9217" max="9217" width="2.33203125" style="4107" customWidth="1"/>
    <col min="9218" max="9218" width="1.5" style="4107" customWidth="1"/>
    <col min="9219" max="9219" width="18" style="4107" customWidth="1"/>
    <col min="9220" max="9228" width="12.33203125" style="4107" customWidth="1"/>
    <col min="9229" max="9229" width="1" style="4107" customWidth="1"/>
    <col min="9230" max="9230" width="5.6640625" style="4107" customWidth="1"/>
    <col min="9231" max="9471" width="9.1640625" style="4107"/>
    <col min="9472" max="9472" width="1.6640625" style="4107" customWidth="1"/>
    <col min="9473" max="9473" width="2.33203125" style="4107" customWidth="1"/>
    <col min="9474" max="9474" width="1.5" style="4107" customWidth="1"/>
    <col min="9475" max="9475" width="18" style="4107" customWidth="1"/>
    <col min="9476" max="9484" width="12.33203125" style="4107" customWidth="1"/>
    <col min="9485" max="9485" width="1" style="4107" customWidth="1"/>
    <col min="9486" max="9486" width="5.6640625" style="4107" customWidth="1"/>
    <col min="9487" max="9727" width="9.1640625" style="4107"/>
    <col min="9728" max="9728" width="1.6640625" style="4107" customWidth="1"/>
    <col min="9729" max="9729" width="2.33203125" style="4107" customWidth="1"/>
    <col min="9730" max="9730" width="1.5" style="4107" customWidth="1"/>
    <col min="9731" max="9731" width="18" style="4107" customWidth="1"/>
    <col min="9732" max="9740" width="12.33203125" style="4107" customWidth="1"/>
    <col min="9741" max="9741" width="1" style="4107" customWidth="1"/>
    <col min="9742" max="9742" width="5.6640625" style="4107" customWidth="1"/>
    <col min="9743" max="9983" width="9.1640625" style="4107"/>
    <col min="9984" max="9984" width="1.6640625" style="4107" customWidth="1"/>
    <col min="9985" max="9985" width="2.33203125" style="4107" customWidth="1"/>
    <col min="9986" max="9986" width="1.5" style="4107" customWidth="1"/>
    <col min="9987" max="9987" width="18" style="4107" customWidth="1"/>
    <col min="9988" max="9996" width="12.33203125" style="4107" customWidth="1"/>
    <col min="9997" max="9997" width="1" style="4107" customWidth="1"/>
    <col min="9998" max="9998" width="5.6640625" style="4107" customWidth="1"/>
    <col min="9999" max="10239" width="9.1640625" style="4107"/>
    <col min="10240" max="10240" width="1.6640625" style="4107" customWidth="1"/>
    <col min="10241" max="10241" width="2.33203125" style="4107" customWidth="1"/>
    <col min="10242" max="10242" width="1.5" style="4107" customWidth="1"/>
    <col min="10243" max="10243" width="18" style="4107" customWidth="1"/>
    <col min="10244" max="10252" width="12.33203125" style="4107" customWidth="1"/>
    <col min="10253" max="10253" width="1" style="4107" customWidth="1"/>
    <col min="10254" max="10254" width="5.6640625" style="4107" customWidth="1"/>
    <col min="10255" max="10495" width="9.1640625" style="4107"/>
    <col min="10496" max="10496" width="1.6640625" style="4107" customWidth="1"/>
    <col min="10497" max="10497" width="2.33203125" style="4107" customWidth="1"/>
    <col min="10498" max="10498" width="1.5" style="4107" customWidth="1"/>
    <col min="10499" max="10499" width="18" style="4107" customWidth="1"/>
    <col min="10500" max="10508" width="12.33203125" style="4107" customWidth="1"/>
    <col min="10509" max="10509" width="1" style="4107" customWidth="1"/>
    <col min="10510" max="10510" width="5.6640625" style="4107" customWidth="1"/>
    <col min="10511" max="10751" width="9.1640625" style="4107"/>
    <col min="10752" max="10752" width="1.6640625" style="4107" customWidth="1"/>
    <col min="10753" max="10753" width="2.33203125" style="4107" customWidth="1"/>
    <col min="10754" max="10754" width="1.5" style="4107" customWidth="1"/>
    <col min="10755" max="10755" width="18" style="4107" customWidth="1"/>
    <col min="10756" max="10764" width="12.33203125" style="4107" customWidth="1"/>
    <col min="10765" max="10765" width="1" style="4107" customWidth="1"/>
    <col min="10766" max="10766" width="5.6640625" style="4107" customWidth="1"/>
    <col min="10767" max="11007" width="9.1640625" style="4107"/>
    <col min="11008" max="11008" width="1.6640625" style="4107" customWidth="1"/>
    <col min="11009" max="11009" width="2.33203125" style="4107" customWidth="1"/>
    <col min="11010" max="11010" width="1.5" style="4107" customWidth="1"/>
    <col min="11011" max="11011" width="18" style="4107" customWidth="1"/>
    <col min="11012" max="11020" width="12.33203125" style="4107" customWidth="1"/>
    <col min="11021" max="11021" width="1" style="4107" customWidth="1"/>
    <col min="11022" max="11022" width="5.6640625" style="4107" customWidth="1"/>
    <col min="11023" max="11263" width="9.1640625" style="4107"/>
    <col min="11264" max="11264" width="1.6640625" style="4107" customWidth="1"/>
    <col min="11265" max="11265" width="2.33203125" style="4107" customWidth="1"/>
    <col min="11266" max="11266" width="1.5" style="4107" customWidth="1"/>
    <col min="11267" max="11267" width="18" style="4107" customWidth="1"/>
    <col min="11268" max="11276" width="12.33203125" style="4107" customWidth="1"/>
    <col min="11277" max="11277" width="1" style="4107" customWidth="1"/>
    <col min="11278" max="11278" width="5.6640625" style="4107" customWidth="1"/>
    <col min="11279" max="11519" width="9.1640625" style="4107"/>
    <col min="11520" max="11520" width="1.6640625" style="4107" customWidth="1"/>
    <col min="11521" max="11521" width="2.33203125" style="4107" customWidth="1"/>
    <col min="11522" max="11522" width="1.5" style="4107" customWidth="1"/>
    <col min="11523" max="11523" width="18" style="4107" customWidth="1"/>
    <col min="11524" max="11532" width="12.33203125" style="4107" customWidth="1"/>
    <col min="11533" max="11533" width="1" style="4107" customWidth="1"/>
    <col min="11534" max="11534" width="5.6640625" style="4107" customWidth="1"/>
    <col min="11535" max="11775" width="9.1640625" style="4107"/>
    <col min="11776" max="11776" width="1.6640625" style="4107" customWidth="1"/>
    <col min="11777" max="11777" width="2.33203125" style="4107" customWidth="1"/>
    <col min="11778" max="11778" width="1.5" style="4107" customWidth="1"/>
    <col min="11779" max="11779" width="18" style="4107" customWidth="1"/>
    <col min="11780" max="11788" width="12.33203125" style="4107" customWidth="1"/>
    <col min="11789" max="11789" width="1" style="4107" customWidth="1"/>
    <col min="11790" max="11790" width="5.6640625" style="4107" customWidth="1"/>
    <col min="11791" max="12031" width="9.1640625" style="4107"/>
    <col min="12032" max="12032" width="1.6640625" style="4107" customWidth="1"/>
    <col min="12033" max="12033" width="2.33203125" style="4107" customWidth="1"/>
    <col min="12034" max="12034" width="1.5" style="4107" customWidth="1"/>
    <col min="12035" max="12035" width="18" style="4107" customWidth="1"/>
    <col min="12036" max="12044" width="12.33203125" style="4107" customWidth="1"/>
    <col min="12045" max="12045" width="1" style="4107" customWidth="1"/>
    <col min="12046" max="12046" width="5.6640625" style="4107" customWidth="1"/>
    <col min="12047" max="12287" width="9.1640625" style="4107"/>
    <col min="12288" max="12288" width="1.6640625" style="4107" customWidth="1"/>
    <col min="12289" max="12289" width="2.33203125" style="4107" customWidth="1"/>
    <col min="12290" max="12290" width="1.5" style="4107" customWidth="1"/>
    <col min="12291" max="12291" width="18" style="4107" customWidth="1"/>
    <col min="12292" max="12300" width="12.33203125" style="4107" customWidth="1"/>
    <col min="12301" max="12301" width="1" style="4107" customWidth="1"/>
    <col min="12302" max="12302" width="5.6640625" style="4107" customWidth="1"/>
    <col min="12303" max="12543" width="9.1640625" style="4107"/>
    <col min="12544" max="12544" width="1.6640625" style="4107" customWidth="1"/>
    <col min="12545" max="12545" width="2.33203125" style="4107" customWidth="1"/>
    <col min="12546" max="12546" width="1.5" style="4107" customWidth="1"/>
    <col min="12547" max="12547" width="18" style="4107" customWidth="1"/>
    <col min="12548" max="12556" width="12.33203125" style="4107" customWidth="1"/>
    <col min="12557" max="12557" width="1" style="4107" customWidth="1"/>
    <col min="12558" max="12558" width="5.6640625" style="4107" customWidth="1"/>
    <col min="12559" max="12799" width="9.1640625" style="4107"/>
    <col min="12800" max="12800" width="1.6640625" style="4107" customWidth="1"/>
    <col min="12801" max="12801" width="2.33203125" style="4107" customWidth="1"/>
    <col min="12802" max="12802" width="1.5" style="4107" customWidth="1"/>
    <col min="12803" max="12803" width="18" style="4107" customWidth="1"/>
    <col min="12804" max="12812" width="12.33203125" style="4107" customWidth="1"/>
    <col min="12813" max="12813" width="1" style="4107" customWidth="1"/>
    <col min="12814" max="12814" width="5.6640625" style="4107" customWidth="1"/>
    <col min="12815" max="13055" width="9.1640625" style="4107"/>
    <col min="13056" max="13056" width="1.6640625" style="4107" customWidth="1"/>
    <col min="13057" max="13057" width="2.33203125" style="4107" customWidth="1"/>
    <col min="13058" max="13058" width="1.5" style="4107" customWidth="1"/>
    <col min="13059" max="13059" width="18" style="4107" customWidth="1"/>
    <col min="13060" max="13068" width="12.33203125" style="4107" customWidth="1"/>
    <col min="13069" max="13069" width="1" style="4107" customWidth="1"/>
    <col min="13070" max="13070" width="5.6640625" style="4107" customWidth="1"/>
    <col min="13071" max="13311" width="9.1640625" style="4107"/>
    <col min="13312" max="13312" width="1.6640625" style="4107" customWidth="1"/>
    <col min="13313" max="13313" width="2.33203125" style="4107" customWidth="1"/>
    <col min="13314" max="13314" width="1.5" style="4107" customWidth="1"/>
    <col min="13315" max="13315" width="18" style="4107" customWidth="1"/>
    <col min="13316" max="13324" width="12.33203125" style="4107" customWidth="1"/>
    <col min="13325" max="13325" width="1" style="4107" customWidth="1"/>
    <col min="13326" max="13326" width="5.6640625" style="4107" customWidth="1"/>
    <col min="13327" max="13567" width="9.1640625" style="4107"/>
    <col min="13568" max="13568" width="1.6640625" style="4107" customWidth="1"/>
    <col min="13569" max="13569" width="2.33203125" style="4107" customWidth="1"/>
    <col min="13570" max="13570" width="1.5" style="4107" customWidth="1"/>
    <col min="13571" max="13571" width="18" style="4107" customWidth="1"/>
    <col min="13572" max="13580" width="12.33203125" style="4107" customWidth="1"/>
    <col min="13581" max="13581" width="1" style="4107" customWidth="1"/>
    <col min="13582" max="13582" width="5.6640625" style="4107" customWidth="1"/>
    <col min="13583" max="13823" width="9.1640625" style="4107"/>
    <col min="13824" max="13824" width="1.6640625" style="4107" customWidth="1"/>
    <col min="13825" max="13825" width="2.33203125" style="4107" customWidth="1"/>
    <col min="13826" max="13826" width="1.5" style="4107" customWidth="1"/>
    <col min="13827" max="13827" width="18" style="4107" customWidth="1"/>
    <col min="13828" max="13836" width="12.33203125" style="4107" customWidth="1"/>
    <col min="13837" max="13837" width="1" style="4107" customWidth="1"/>
    <col min="13838" max="13838" width="5.6640625" style="4107" customWidth="1"/>
    <col min="13839" max="14079" width="9.1640625" style="4107"/>
    <col min="14080" max="14080" width="1.6640625" style="4107" customWidth="1"/>
    <col min="14081" max="14081" width="2.33203125" style="4107" customWidth="1"/>
    <col min="14082" max="14082" width="1.5" style="4107" customWidth="1"/>
    <col min="14083" max="14083" width="18" style="4107" customWidth="1"/>
    <col min="14084" max="14092" width="12.33203125" style="4107" customWidth="1"/>
    <col min="14093" max="14093" width="1" style="4107" customWidth="1"/>
    <col min="14094" max="14094" width="5.6640625" style="4107" customWidth="1"/>
    <col min="14095" max="14335" width="9.1640625" style="4107"/>
    <col min="14336" max="14336" width="1.6640625" style="4107" customWidth="1"/>
    <col min="14337" max="14337" width="2.33203125" style="4107" customWidth="1"/>
    <col min="14338" max="14338" width="1.5" style="4107" customWidth="1"/>
    <col min="14339" max="14339" width="18" style="4107" customWidth="1"/>
    <col min="14340" max="14348" width="12.33203125" style="4107" customWidth="1"/>
    <col min="14349" max="14349" width="1" style="4107" customWidth="1"/>
    <col min="14350" max="14350" width="5.6640625" style="4107" customWidth="1"/>
    <col min="14351" max="14591" width="9.1640625" style="4107"/>
    <col min="14592" max="14592" width="1.6640625" style="4107" customWidth="1"/>
    <col min="14593" max="14593" width="2.33203125" style="4107" customWidth="1"/>
    <col min="14594" max="14594" width="1.5" style="4107" customWidth="1"/>
    <col min="14595" max="14595" width="18" style="4107" customWidth="1"/>
    <col min="14596" max="14604" width="12.33203125" style="4107" customWidth="1"/>
    <col min="14605" max="14605" width="1" style="4107" customWidth="1"/>
    <col min="14606" max="14606" width="5.6640625" style="4107" customWidth="1"/>
    <col min="14607" max="14847" width="9.1640625" style="4107"/>
    <col min="14848" max="14848" width="1.6640625" style="4107" customWidth="1"/>
    <col min="14849" max="14849" width="2.33203125" style="4107" customWidth="1"/>
    <col min="14850" max="14850" width="1.5" style="4107" customWidth="1"/>
    <col min="14851" max="14851" width="18" style="4107" customWidth="1"/>
    <col min="14852" max="14860" width="12.33203125" style="4107" customWidth="1"/>
    <col min="14861" max="14861" width="1" style="4107" customWidth="1"/>
    <col min="14862" max="14862" width="5.6640625" style="4107" customWidth="1"/>
    <col min="14863" max="15103" width="9.1640625" style="4107"/>
    <col min="15104" max="15104" width="1.6640625" style="4107" customWidth="1"/>
    <col min="15105" max="15105" width="2.33203125" style="4107" customWidth="1"/>
    <col min="15106" max="15106" width="1.5" style="4107" customWidth="1"/>
    <col min="15107" max="15107" width="18" style="4107" customWidth="1"/>
    <col min="15108" max="15116" width="12.33203125" style="4107" customWidth="1"/>
    <col min="15117" max="15117" width="1" style="4107" customWidth="1"/>
    <col min="15118" max="15118" width="5.6640625" style="4107" customWidth="1"/>
    <col min="15119" max="15359" width="9.1640625" style="4107"/>
    <col min="15360" max="15360" width="1.6640625" style="4107" customWidth="1"/>
    <col min="15361" max="15361" width="2.33203125" style="4107" customWidth="1"/>
    <col min="15362" max="15362" width="1.5" style="4107" customWidth="1"/>
    <col min="15363" max="15363" width="18" style="4107" customWidth="1"/>
    <col min="15364" max="15372" width="12.33203125" style="4107" customWidth="1"/>
    <col min="15373" max="15373" width="1" style="4107" customWidth="1"/>
    <col min="15374" max="15374" width="5.6640625" style="4107" customWidth="1"/>
    <col min="15375" max="15615" width="9.1640625" style="4107"/>
    <col min="15616" max="15616" width="1.6640625" style="4107" customWidth="1"/>
    <col min="15617" max="15617" width="2.33203125" style="4107" customWidth="1"/>
    <col min="15618" max="15618" width="1.5" style="4107" customWidth="1"/>
    <col min="15619" max="15619" width="18" style="4107" customWidth="1"/>
    <col min="15620" max="15628" width="12.33203125" style="4107" customWidth="1"/>
    <col min="15629" max="15629" width="1" style="4107" customWidth="1"/>
    <col min="15630" max="15630" width="5.6640625" style="4107" customWidth="1"/>
    <col min="15631" max="15871" width="9.1640625" style="4107"/>
    <col min="15872" max="15872" width="1.6640625" style="4107" customWidth="1"/>
    <col min="15873" max="15873" width="2.33203125" style="4107" customWidth="1"/>
    <col min="15874" max="15874" width="1.5" style="4107" customWidth="1"/>
    <col min="15875" max="15875" width="18" style="4107" customWidth="1"/>
    <col min="15876" max="15884" width="12.33203125" style="4107" customWidth="1"/>
    <col min="15885" max="15885" width="1" style="4107" customWidth="1"/>
    <col min="15886" max="15886" width="5.6640625" style="4107" customWidth="1"/>
    <col min="15887" max="16127" width="9.1640625" style="4107"/>
    <col min="16128" max="16128" width="1.6640625" style="4107" customWidth="1"/>
    <col min="16129" max="16129" width="2.33203125" style="4107" customWidth="1"/>
    <col min="16130" max="16130" width="1.5" style="4107" customWidth="1"/>
    <col min="16131" max="16131" width="18" style="4107" customWidth="1"/>
    <col min="16132" max="16140" width="12.33203125" style="4107" customWidth="1"/>
    <col min="16141" max="16141" width="1" style="4107" customWidth="1"/>
    <col min="16142" max="16142" width="5.6640625" style="4107" customWidth="1"/>
    <col min="16143" max="16384" width="9.1640625" style="4107"/>
  </cols>
  <sheetData>
    <row r="1" spans="1:14" s="1032" customFormat="1" ht="15.75" x14ac:dyDescent="0.25">
      <c r="A1" s="6405" t="s">
        <v>801</v>
      </c>
      <c r="B1" s="6405"/>
      <c r="C1" s="6405"/>
    </row>
    <row r="2" spans="1:14" s="4104" customFormat="1" ht="23.25" customHeight="1" x14ac:dyDescent="0.25">
      <c r="A2" s="4101" t="s">
        <v>2283</v>
      </c>
      <c r="B2" s="4102"/>
      <c r="C2" s="4103"/>
      <c r="D2" s="4103"/>
      <c r="M2" s="6662" t="s">
        <v>2200</v>
      </c>
      <c r="N2" s="6662"/>
    </row>
    <row r="3" spans="1:14" ht="4.5" customHeight="1" thickBot="1" x14ac:dyDescent="0.3">
      <c r="A3" s="4105"/>
      <c r="B3" s="4105"/>
      <c r="C3" s="4106"/>
      <c r="D3" s="4106"/>
      <c r="K3" s="4105"/>
      <c r="L3" s="4105"/>
      <c r="M3" s="4071"/>
      <c r="N3" s="4071"/>
    </row>
    <row r="4" spans="1:14" s="4110" customFormat="1" ht="15" customHeight="1" x14ac:dyDescent="0.25">
      <c r="A4" s="4108"/>
      <c r="B4" s="4109"/>
      <c r="C4" s="6663" t="s">
        <v>2284</v>
      </c>
      <c r="D4" s="6664"/>
      <c r="E4" s="6667" t="s">
        <v>813</v>
      </c>
      <c r="F4" s="6667" t="s">
        <v>814</v>
      </c>
      <c r="G4" s="6667" t="s">
        <v>815</v>
      </c>
      <c r="H4" s="6667" t="s">
        <v>816</v>
      </c>
      <c r="I4" s="6667" t="s">
        <v>2015</v>
      </c>
      <c r="J4" s="6667" t="s">
        <v>4227</v>
      </c>
      <c r="K4" s="6669" t="s">
        <v>4227</v>
      </c>
      <c r="L4" s="6670"/>
      <c r="M4" s="6670"/>
      <c r="N4" s="6670"/>
    </row>
    <row r="5" spans="1:14" s="4110" customFormat="1" ht="14.25" customHeight="1" thickBot="1" x14ac:dyDescent="0.3">
      <c r="A5" s="4111"/>
      <c r="B5" s="4112"/>
      <c r="C5" s="6665"/>
      <c r="D5" s="6666"/>
      <c r="E5" s="6668"/>
      <c r="F5" s="6668"/>
      <c r="G5" s="6668"/>
      <c r="H5" s="6668"/>
      <c r="I5" s="6668"/>
      <c r="J5" s="6668"/>
      <c r="K5" s="4113" t="s">
        <v>1026</v>
      </c>
      <c r="L5" s="4114" t="s">
        <v>818</v>
      </c>
      <c r="M5" s="4114" t="s">
        <v>819</v>
      </c>
      <c r="N5" s="4114" t="s">
        <v>820</v>
      </c>
    </row>
    <row r="6" spans="1:14" s="4103" customFormat="1" ht="14.1" customHeight="1" x14ac:dyDescent="0.2">
      <c r="A6" s="4115"/>
      <c r="C6" s="4116" t="s">
        <v>2287</v>
      </c>
      <c r="D6" s="4117"/>
      <c r="E6" s="4118">
        <v>168023</v>
      </c>
      <c r="F6" s="4118">
        <v>165423</v>
      </c>
      <c r="G6" s="4118">
        <v>180867</v>
      </c>
      <c r="H6" s="4118">
        <v>192438</v>
      </c>
      <c r="I6" s="4118">
        <v>198639</v>
      </c>
      <c r="J6" s="4119">
        <v>165722</v>
      </c>
      <c r="K6" s="4120">
        <v>43963</v>
      </c>
      <c r="L6" s="4121">
        <v>34206</v>
      </c>
      <c r="M6" s="4121">
        <v>40241</v>
      </c>
      <c r="N6" s="4121">
        <v>47312</v>
      </c>
    </row>
    <row r="7" spans="1:14" s="4127" customFormat="1" ht="14.1" customHeight="1" x14ac:dyDescent="0.2">
      <c r="A7" s="4122"/>
      <c r="B7" s="4123"/>
      <c r="C7" s="4124" t="s">
        <v>2153</v>
      </c>
      <c r="D7" s="4125"/>
      <c r="E7" s="4119">
        <v>38603</v>
      </c>
      <c r="F7" s="4119">
        <v>41103</v>
      </c>
      <c r="G7" s="4119">
        <v>46555</v>
      </c>
      <c r="H7" s="4119">
        <v>48032</v>
      </c>
      <c r="I7" s="4119">
        <v>52333</v>
      </c>
      <c r="J7" s="4119">
        <v>44028</v>
      </c>
      <c r="K7" s="4120">
        <v>11232</v>
      </c>
      <c r="L7" s="4126">
        <v>9331</v>
      </c>
      <c r="M7" s="4126">
        <v>10772</v>
      </c>
      <c r="N7" s="4126">
        <v>12693</v>
      </c>
    </row>
    <row r="8" spans="1:14" ht="14.1" customHeight="1" x14ac:dyDescent="0.2">
      <c r="A8" s="4128"/>
      <c r="B8" s="4129"/>
      <c r="C8" s="4130"/>
      <c r="D8" s="4131" t="s">
        <v>868</v>
      </c>
      <c r="E8" s="4132">
        <v>328</v>
      </c>
      <c r="F8" s="4132">
        <v>349</v>
      </c>
      <c r="G8" s="4132">
        <v>332</v>
      </c>
      <c r="H8" s="4132">
        <v>392</v>
      </c>
      <c r="I8" s="4132">
        <v>540</v>
      </c>
      <c r="J8" s="4132">
        <v>364</v>
      </c>
      <c r="K8" s="4133">
        <v>86</v>
      </c>
      <c r="L8" s="4134">
        <v>106</v>
      </c>
      <c r="M8" s="4134">
        <v>71</v>
      </c>
      <c r="N8" s="4134">
        <v>101</v>
      </c>
    </row>
    <row r="9" spans="1:14" ht="14.1" customHeight="1" x14ac:dyDescent="0.2">
      <c r="A9" s="4128"/>
      <c r="C9" s="4135"/>
      <c r="D9" s="4131" t="s">
        <v>869</v>
      </c>
      <c r="E9" s="4132">
        <v>1243</v>
      </c>
      <c r="F9" s="4132">
        <v>1453</v>
      </c>
      <c r="G9" s="4132">
        <v>2716</v>
      </c>
      <c r="H9" s="4132">
        <v>4176</v>
      </c>
      <c r="I9" s="4132">
        <v>4051</v>
      </c>
      <c r="J9" s="4132">
        <v>2834</v>
      </c>
      <c r="K9" s="4133">
        <v>808</v>
      </c>
      <c r="L9" s="4134">
        <v>421</v>
      </c>
      <c r="M9" s="4134">
        <v>865</v>
      </c>
      <c r="N9" s="4134">
        <v>740</v>
      </c>
    </row>
    <row r="10" spans="1:14" ht="14.1" customHeight="1" x14ac:dyDescent="0.2">
      <c r="A10" s="4128"/>
      <c r="C10" s="4135"/>
      <c r="D10" s="4131" t="s">
        <v>871</v>
      </c>
      <c r="E10" s="4132">
        <v>360</v>
      </c>
      <c r="F10" s="4132">
        <v>679</v>
      </c>
      <c r="G10" s="4132">
        <v>2090</v>
      </c>
      <c r="H10" s="4132">
        <v>390</v>
      </c>
      <c r="I10" s="4132">
        <v>405</v>
      </c>
      <c r="J10" s="4132">
        <v>436</v>
      </c>
      <c r="K10" s="4133">
        <v>91</v>
      </c>
      <c r="L10" s="4134">
        <v>151</v>
      </c>
      <c r="M10" s="4134">
        <v>101</v>
      </c>
      <c r="N10" s="4134">
        <v>93</v>
      </c>
    </row>
    <row r="11" spans="1:14" ht="14.1" customHeight="1" x14ac:dyDescent="0.2">
      <c r="A11" s="4128"/>
      <c r="C11" s="4135"/>
      <c r="D11" s="4131" t="s">
        <v>873</v>
      </c>
      <c r="E11" s="4132">
        <v>97</v>
      </c>
      <c r="F11" s="4132">
        <v>112</v>
      </c>
      <c r="G11" s="4132">
        <v>83</v>
      </c>
      <c r="H11" s="4132">
        <v>97</v>
      </c>
      <c r="I11" s="4132">
        <v>85</v>
      </c>
      <c r="J11" s="4132">
        <v>119</v>
      </c>
      <c r="K11" s="4133">
        <v>22</v>
      </c>
      <c r="L11" s="4134">
        <v>11</v>
      </c>
      <c r="M11" s="4134">
        <v>45</v>
      </c>
      <c r="N11" s="4134">
        <v>41</v>
      </c>
    </row>
    <row r="12" spans="1:14" ht="14.1" customHeight="1" x14ac:dyDescent="0.2">
      <c r="A12" s="4128"/>
      <c r="C12" s="4135"/>
      <c r="D12" s="4131" t="s">
        <v>827</v>
      </c>
      <c r="E12" s="4132">
        <v>11954</v>
      </c>
      <c r="F12" s="4132">
        <v>12876</v>
      </c>
      <c r="G12" s="4132">
        <v>14373</v>
      </c>
      <c r="H12" s="4132">
        <v>15630</v>
      </c>
      <c r="I12" s="4132">
        <v>13818</v>
      </c>
      <c r="J12" s="4132">
        <v>11914</v>
      </c>
      <c r="K12" s="4133">
        <v>2736</v>
      </c>
      <c r="L12" s="4134">
        <v>2500</v>
      </c>
      <c r="M12" s="4134">
        <v>3091</v>
      </c>
      <c r="N12" s="4134">
        <v>3587</v>
      </c>
    </row>
    <row r="13" spans="1:14" ht="14.1" customHeight="1" x14ac:dyDescent="0.2">
      <c r="A13" s="4128"/>
      <c r="C13" s="4135"/>
      <c r="D13" s="4131" t="s">
        <v>828</v>
      </c>
      <c r="E13" s="4132">
        <v>3990</v>
      </c>
      <c r="F13" s="4132">
        <v>5115</v>
      </c>
      <c r="G13" s="4132">
        <v>4847</v>
      </c>
      <c r="H13" s="4136">
        <v>5442</v>
      </c>
      <c r="I13" s="4132">
        <v>5960</v>
      </c>
      <c r="J13" s="4132">
        <v>5377</v>
      </c>
      <c r="K13" s="4133">
        <v>1362</v>
      </c>
      <c r="L13" s="4134">
        <v>1072</v>
      </c>
      <c r="M13" s="4134">
        <v>1188</v>
      </c>
      <c r="N13" s="4134">
        <v>1755</v>
      </c>
    </row>
    <row r="14" spans="1:14" ht="14.1" customHeight="1" x14ac:dyDescent="0.2">
      <c r="A14" s="4128"/>
      <c r="C14" s="4135"/>
      <c r="D14" s="4131" t="s">
        <v>874</v>
      </c>
      <c r="E14" s="4132">
        <v>233</v>
      </c>
      <c r="F14" s="4132">
        <v>276</v>
      </c>
      <c r="G14" s="4132">
        <v>298</v>
      </c>
      <c r="H14" s="4132">
        <v>311</v>
      </c>
      <c r="I14" s="4132">
        <v>281</v>
      </c>
      <c r="J14" s="4132">
        <v>325</v>
      </c>
      <c r="K14" s="4133">
        <v>72</v>
      </c>
      <c r="L14" s="4134">
        <v>62</v>
      </c>
      <c r="M14" s="4134">
        <v>63</v>
      </c>
      <c r="N14" s="4134">
        <v>128</v>
      </c>
    </row>
    <row r="15" spans="1:14" ht="14.1" customHeight="1" x14ac:dyDescent="0.2">
      <c r="A15" s="4128"/>
      <c r="C15" s="4135"/>
      <c r="D15" s="4131" t="s">
        <v>875</v>
      </c>
      <c r="E15" s="4132">
        <v>479</v>
      </c>
      <c r="F15" s="4132">
        <v>518</v>
      </c>
      <c r="G15" s="4132">
        <v>411</v>
      </c>
      <c r="H15" s="4132">
        <v>562</v>
      </c>
      <c r="I15" s="4132">
        <v>646</v>
      </c>
      <c r="J15" s="4132">
        <v>515</v>
      </c>
      <c r="K15" s="4133">
        <v>105</v>
      </c>
      <c r="L15" s="4134">
        <v>98</v>
      </c>
      <c r="M15" s="4134">
        <v>174</v>
      </c>
      <c r="N15" s="4134">
        <v>138</v>
      </c>
    </row>
    <row r="16" spans="1:14" ht="14.1" customHeight="1" x14ac:dyDescent="0.2">
      <c r="A16" s="4128"/>
      <c r="C16" s="4135"/>
      <c r="D16" s="4131" t="s">
        <v>899</v>
      </c>
      <c r="E16" s="4132">
        <v>179</v>
      </c>
      <c r="F16" s="4132">
        <v>128</v>
      </c>
      <c r="G16" s="4132">
        <v>293</v>
      </c>
      <c r="H16" s="4132">
        <v>172</v>
      </c>
      <c r="I16" s="4132">
        <v>165</v>
      </c>
      <c r="J16" s="4132">
        <v>167</v>
      </c>
      <c r="K16" s="4133">
        <v>27</v>
      </c>
      <c r="L16" s="4134">
        <v>36</v>
      </c>
      <c r="M16" s="4134">
        <v>57</v>
      </c>
      <c r="N16" s="4134">
        <v>47</v>
      </c>
    </row>
    <row r="17" spans="1:14" ht="14.1" customHeight="1" x14ac:dyDescent="0.2">
      <c r="A17" s="4128"/>
      <c r="C17" s="4135"/>
      <c r="D17" s="4131" t="s">
        <v>831</v>
      </c>
      <c r="E17" s="4132">
        <v>3661</v>
      </c>
      <c r="F17" s="4132">
        <v>3757</v>
      </c>
      <c r="G17" s="4132">
        <v>4050</v>
      </c>
      <c r="H17" s="4132">
        <v>4349</v>
      </c>
      <c r="I17" s="4132">
        <v>4662</v>
      </c>
      <c r="J17" s="4132">
        <v>4017</v>
      </c>
      <c r="K17" s="4133">
        <v>895</v>
      </c>
      <c r="L17" s="4134">
        <v>903</v>
      </c>
      <c r="M17" s="4134">
        <v>915</v>
      </c>
      <c r="N17" s="4134">
        <v>1304</v>
      </c>
    </row>
    <row r="18" spans="1:14" ht="14.1" customHeight="1" x14ac:dyDescent="0.2">
      <c r="A18" s="4128"/>
      <c r="C18" s="4135"/>
      <c r="D18" s="4131" t="s">
        <v>880</v>
      </c>
      <c r="E18" s="4132">
        <v>905</v>
      </c>
      <c r="F18" s="4132">
        <v>1151</v>
      </c>
      <c r="G18" s="4132">
        <v>861</v>
      </c>
      <c r="H18" s="4132">
        <v>960</v>
      </c>
      <c r="I18" s="4132">
        <v>1077</v>
      </c>
      <c r="J18" s="4132">
        <v>1122</v>
      </c>
      <c r="K18" s="4133">
        <v>318</v>
      </c>
      <c r="L18" s="4134">
        <v>273</v>
      </c>
      <c r="M18" s="4134">
        <v>212</v>
      </c>
      <c r="N18" s="4134">
        <v>319</v>
      </c>
    </row>
    <row r="19" spans="1:14" ht="14.1" customHeight="1" x14ac:dyDescent="0.2">
      <c r="A19" s="4128"/>
      <c r="C19" s="4135"/>
      <c r="D19" s="4131" t="s">
        <v>881</v>
      </c>
      <c r="E19" s="4132">
        <v>471</v>
      </c>
      <c r="F19" s="4132">
        <v>513</v>
      </c>
      <c r="G19" s="4132">
        <v>607</v>
      </c>
      <c r="H19" s="4132">
        <v>636</v>
      </c>
      <c r="I19" s="4132">
        <v>668</v>
      </c>
      <c r="J19" s="4132">
        <v>619</v>
      </c>
      <c r="K19" s="4133">
        <v>145</v>
      </c>
      <c r="L19" s="4134">
        <v>155</v>
      </c>
      <c r="M19" s="4134">
        <v>120</v>
      </c>
      <c r="N19" s="4134">
        <v>199</v>
      </c>
    </row>
    <row r="20" spans="1:14" ht="14.1" customHeight="1" x14ac:dyDescent="0.2">
      <c r="A20" s="4128"/>
      <c r="C20" s="4135"/>
      <c r="D20" s="4131" t="s">
        <v>882</v>
      </c>
      <c r="E20" s="4132">
        <v>438</v>
      </c>
      <c r="F20" s="4132">
        <v>510</v>
      </c>
      <c r="G20" s="4132">
        <v>455</v>
      </c>
      <c r="H20" s="4132">
        <v>375</v>
      </c>
      <c r="I20" s="4132">
        <v>454</v>
      </c>
      <c r="J20" s="4132">
        <v>723</v>
      </c>
      <c r="K20" s="4133">
        <v>112</v>
      </c>
      <c r="L20" s="4134">
        <v>139</v>
      </c>
      <c r="M20" s="4134">
        <v>158</v>
      </c>
      <c r="N20" s="4134">
        <v>314</v>
      </c>
    </row>
    <row r="21" spans="1:14" ht="14.1" customHeight="1" x14ac:dyDescent="0.2">
      <c r="A21" s="4128"/>
      <c r="C21" s="4135"/>
      <c r="D21" s="4131" t="s">
        <v>887</v>
      </c>
      <c r="E21" s="4132">
        <v>745</v>
      </c>
      <c r="F21" s="4132">
        <v>500</v>
      </c>
      <c r="G21" s="4132">
        <v>386</v>
      </c>
      <c r="H21" s="4132">
        <v>187</v>
      </c>
      <c r="I21" s="4132">
        <v>70</v>
      </c>
      <c r="J21" s="4132">
        <v>63</v>
      </c>
      <c r="K21" s="4133">
        <v>15</v>
      </c>
      <c r="L21" s="4134">
        <v>25</v>
      </c>
      <c r="M21" s="4134">
        <v>13</v>
      </c>
      <c r="N21" s="4134">
        <v>10</v>
      </c>
    </row>
    <row r="22" spans="1:14" ht="14.1" customHeight="1" x14ac:dyDescent="0.2">
      <c r="A22" s="4128"/>
      <c r="C22" s="4135"/>
      <c r="D22" s="4131" t="s">
        <v>883</v>
      </c>
      <c r="E22" s="4132">
        <v>5214</v>
      </c>
      <c r="F22" s="4132">
        <v>4922</v>
      </c>
      <c r="G22" s="4132">
        <v>5833</v>
      </c>
      <c r="H22" s="4132">
        <v>3796</v>
      </c>
      <c r="I22" s="4132">
        <v>6208</v>
      </c>
      <c r="J22" s="4132">
        <v>5798</v>
      </c>
      <c r="K22" s="4133">
        <v>1990</v>
      </c>
      <c r="L22" s="4134">
        <v>1083</v>
      </c>
      <c r="M22" s="4134">
        <v>1487</v>
      </c>
      <c r="N22" s="4134">
        <v>1238</v>
      </c>
    </row>
    <row r="23" spans="1:14" ht="14.1" customHeight="1" x14ac:dyDescent="0.2">
      <c r="A23" s="4128"/>
      <c r="C23" s="4135"/>
      <c r="D23" s="4131" t="s">
        <v>884</v>
      </c>
      <c r="E23" s="4132">
        <v>258</v>
      </c>
      <c r="F23" s="4132">
        <v>252</v>
      </c>
      <c r="G23" s="4132">
        <v>246</v>
      </c>
      <c r="H23" s="4132">
        <v>281</v>
      </c>
      <c r="I23" s="4132">
        <v>370</v>
      </c>
      <c r="J23" s="4132">
        <v>276</v>
      </c>
      <c r="K23" s="4133">
        <v>77</v>
      </c>
      <c r="L23" s="4134">
        <v>67</v>
      </c>
      <c r="M23" s="4134">
        <v>66</v>
      </c>
      <c r="N23" s="4134">
        <v>66</v>
      </c>
    </row>
    <row r="24" spans="1:14" ht="14.1" customHeight="1" x14ac:dyDescent="0.2">
      <c r="A24" s="4128"/>
      <c r="C24" s="4135"/>
      <c r="D24" s="4131" t="s">
        <v>876</v>
      </c>
      <c r="E24" s="4132">
        <v>1236</v>
      </c>
      <c r="F24" s="4132">
        <v>1313</v>
      </c>
      <c r="G24" s="4132">
        <v>1199</v>
      </c>
      <c r="H24" s="4132">
        <v>1473</v>
      </c>
      <c r="I24" s="4132">
        <v>1503</v>
      </c>
      <c r="J24" s="4132">
        <v>1081</v>
      </c>
      <c r="K24" s="4133">
        <v>278</v>
      </c>
      <c r="L24" s="4134">
        <v>186</v>
      </c>
      <c r="M24" s="4134">
        <v>278</v>
      </c>
      <c r="N24" s="4134">
        <v>339</v>
      </c>
    </row>
    <row r="25" spans="1:14" ht="14.1" customHeight="1" x14ac:dyDescent="0.2">
      <c r="A25" s="4128"/>
      <c r="C25" s="4135"/>
      <c r="D25" s="4131" t="s">
        <v>885</v>
      </c>
      <c r="E25" s="4132">
        <v>1488</v>
      </c>
      <c r="F25" s="4132">
        <v>1415</v>
      </c>
      <c r="G25" s="4132">
        <v>1915</v>
      </c>
      <c r="H25" s="4132">
        <v>2609</v>
      </c>
      <c r="I25" s="4132">
        <v>3160</v>
      </c>
      <c r="J25" s="4132">
        <v>3101</v>
      </c>
      <c r="K25" s="4133">
        <v>770</v>
      </c>
      <c r="L25" s="4134">
        <v>782</v>
      </c>
      <c r="M25" s="4134">
        <v>646</v>
      </c>
      <c r="N25" s="4134">
        <v>903</v>
      </c>
    </row>
    <row r="26" spans="1:14" ht="14.1" customHeight="1" x14ac:dyDescent="0.2">
      <c r="A26" s="4128"/>
      <c r="C26" s="4135"/>
      <c r="D26" s="4131" t="s">
        <v>839</v>
      </c>
      <c r="E26" s="4132">
        <v>3678</v>
      </c>
      <c r="F26" s="4132">
        <v>3595</v>
      </c>
      <c r="G26" s="4132">
        <v>3811</v>
      </c>
      <c r="H26" s="4132">
        <v>4261</v>
      </c>
      <c r="I26" s="4132">
        <v>6016</v>
      </c>
      <c r="J26" s="4132">
        <v>3264</v>
      </c>
      <c r="K26" s="4133">
        <v>863</v>
      </c>
      <c r="L26" s="4134">
        <v>785</v>
      </c>
      <c r="M26" s="4134">
        <v>743</v>
      </c>
      <c r="N26" s="4134">
        <v>873</v>
      </c>
    </row>
    <row r="27" spans="1:14" ht="14.1" customHeight="1" x14ac:dyDescent="0.2">
      <c r="A27" s="4128"/>
      <c r="C27" s="4135"/>
      <c r="D27" s="4131" t="s">
        <v>840</v>
      </c>
      <c r="E27" s="4137">
        <f>E7-SUM(E8:E26)</f>
        <v>1646</v>
      </c>
      <c r="F27" s="4137">
        <v>1669</v>
      </c>
      <c r="G27" s="4137">
        <v>1749</v>
      </c>
      <c r="H27" s="4137">
        <v>1933</v>
      </c>
      <c r="I27" s="4137">
        <v>2194</v>
      </c>
      <c r="J27" s="4137">
        <v>1913</v>
      </c>
      <c r="K27" s="4133">
        <v>460</v>
      </c>
      <c r="L27" s="4134">
        <v>476</v>
      </c>
      <c r="M27" s="4134">
        <v>479</v>
      </c>
      <c r="N27" s="4134">
        <v>498</v>
      </c>
    </row>
    <row r="28" spans="1:14" s="4139" customFormat="1" ht="14.1" customHeight="1" x14ac:dyDescent="0.2">
      <c r="A28" s="4138"/>
      <c r="B28" s="4127"/>
      <c r="C28" s="4124" t="s">
        <v>2154</v>
      </c>
      <c r="D28" s="4125"/>
      <c r="E28" s="4119">
        <v>93234</v>
      </c>
      <c r="F28" s="4119">
        <v>87857</v>
      </c>
      <c r="G28" s="4119">
        <v>92432</v>
      </c>
      <c r="H28" s="4119">
        <v>103309</v>
      </c>
      <c r="I28" s="4119">
        <v>107585</v>
      </c>
      <c r="J28" s="4119">
        <v>90098</v>
      </c>
      <c r="K28" s="4120">
        <v>25499</v>
      </c>
      <c r="L28" s="4126">
        <v>17677</v>
      </c>
      <c r="M28" s="4126">
        <v>21354</v>
      </c>
      <c r="N28" s="4126">
        <v>25568</v>
      </c>
    </row>
    <row r="29" spans="1:14" ht="14.1" customHeight="1" x14ac:dyDescent="0.2">
      <c r="A29" s="4128"/>
      <c r="C29" s="4135"/>
      <c r="D29" s="4131" t="s">
        <v>2155</v>
      </c>
      <c r="E29" s="4132">
        <v>30317</v>
      </c>
      <c r="F29" s="4132">
        <v>29300</v>
      </c>
      <c r="G29" s="4132">
        <v>29675</v>
      </c>
      <c r="H29" s="4132">
        <v>31818</v>
      </c>
      <c r="I29" s="4132">
        <v>33234</v>
      </c>
      <c r="J29" s="4132">
        <v>27564</v>
      </c>
      <c r="K29" s="4133">
        <v>5553</v>
      </c>
      <c r="L29" s="4134">
        <v>6184</v>
      </c>
      <c r="M29" s="4134">
        <v>6445</v>
      </c>
      <c r="N29" s="4134">
        <v>9382</v>
      </c>
    </row>
    <row r="30" spans="1:14" ht="14.1" customHeight="1" x14ac:dyDescent="0.2">
      <c r="A30" s="4128"/>
      <c r="C30" s="4135"/>
      <c r="D30" s="4131" t="s">
        <v>4232</v>
      </c>
      <c r="E30" s="4132">
        <v>779</v>
      </c>
      <c r="F30" s="4132">
        <v>668</v>
      </c>
      <c r="G30" s="4132">
        <v>953</v>
      </c>
      <c r="H30" s="4132">
        <v>977</v>
      </c>
      <c r="I30" s="4132">
        <v>936</v>
      </c>
      <c r="J30" s="4132">
        <v>1124</v>
      </c>
      <c r="K30" s="4133">
        <v>266</v>
      </c>
      <c r="L30" s="4134">
        <v>301</v>
      </c>
      <c r="M30" s="4134">
        <v>241</v>
      </c>
      <c r="N30" s="4134">
        <v>316</v>
      </c>
    </row>
    <row r="31" spans="1:14" ht="14.1" customHeight="1" x14ac:dyDescent="0.2">
      <c r="A31" s="4128"/>
      <c r="C31" s="4135"/>
      <c r="D31" s="4131" t="s">
        <v>830</v>
      </c>
      <c r="E31" s="4132">
        <v>29822</v>
      </c>
      <c r="F31" s="4132">
        <v>27292</v>
      </c>
      <c r="G31" s="4132">
        <v>29646</v>
      </c>
      <c r="H31" s="4132">
        <v>35161</v>
      </c>
      <c r="I31" s="4132">
        <v>27579</v>
      </c>
      <c r="J31" s="4132">
        <v>15859</v>
      </c>
      <c r="K31" s="4133">
        <v>4210</v>
      </c>
      <c r="L31" s="4134">
        <v>3200</v>
      </c>
      <c r="M31" s="4134">
        <v>4352</v>
      </c>
      <c r="N31" s="4134">
        <v>4097</v>
      </c>
    </row>
    <row r="32" spans="1:14" ht="14.1" customHeight="1" x14ac:dyDescent="0.2">
      <c r="A32" s="4128"/>
      <c r="C32" s="4135"/>
      <c r="D32" s="4131" t="s">
        <v>898</v>
      </c>
      <c r="E32" s="4132">
        <v>2556</v>
      </c>
      <c r="F32" s="4132">
        <v>2701</v>
      </c>
      <c r="G32" s="4132">
        <v>2280</v>
      </c>
      <c r="H32" s="4132">
        <v>3587</v>
      </c>
      <c r="I32" s="4132">
        <v>3961</v>
      </c>
      <c r="J32" s="4132">
        <v>3594</v>
      </c>
      <c r="K32" s="4133">
        <v>879</v>
      </c>
      <c r="L32" s="4134">
        <v>788</v>
      </c>
      <c r="M32" s="4134">
        <v>904</v>
      </c>
      <c r="N32" s="4134">
        <v>1023</v>
      </c>
    </row>
    <row r="33" spans="1:14" ht="14.1" customHeight="1" x14ac:dyDescent="0.2">
      <c r="A33" s="4128"/>
      <c r="C33" s="4135"/>
      <c r="D33" s="4131" t="s">
        <v>905</v>
      </c>
      <c r="E33" s="4132">
        <v>17</v>
      </c>
      <c r="F33" s="4132">
        <v>8</v>
      </c>
      <c r="G33" s="4132">
        <v>12</v>
      </c>
      <c r="H33" s="4132">
        <v>8</v>
      </c>
      <c r="I33" s="4132">
        <v>11</v>
      </c>
      <c r="J33" s="4132">
        <v>20</v>
      </c>
      <c r="K33" s="4133">
        <v>1</v>
      </c>
      <c r="L33" s="4134">
        <v>3</v>
      </c>
      <c r="M33" s="4134">
        <v>15</v>
      </c>
      <c r="N33" s="4134">
        <v>1</v>
      </c>
    </row>
    <row r="34" spans="1:14" ht="14.1" customHeight="1" x14ac:dyDescent="0.2">
      <c r="A34" s="4128"/>
      <c r="C34" s="4135"/>
      <c r="D34" s="4131" t="s">
        <v>872</v>
      </c>
      <c r="E34" s="4132">
        <v>4144</v>
      </c>
      <c r="F34" s="4132">
        <v>5135</v>
      </c>
      <c r="G34" s="4132">
        <v>6048</v>
      </c>
      <c r="H34" s="4132">
        <v>5981</v>
      </c>
      <c r="I34" s="4132">
        <v>6143</v>
      </c>
      <c r="J34" s="4132">
        <v>4897</v>
      </c>
      <c r="K34" s="4133">
        <v>1286</v>
      </c>
      <c r="L34" s="4134">
        <v>1049</v>
      </c>
      <c r="M34" s="4134">
        <v>1268</v>
      </c>
      <c r="N34" s="4134">
        <v>1294</v>
      </c>
    </row>
    <row r="35" spans="1:14" ht="14.1" customHeight="1" thickBot="1" x14ac:dyDescent="0.25">
      <c r="A35" s="4140"/>
      <c r="B35" s="4105"/>
      <c r="C35" s="4141"/>
      <c r="D35" s="4142" t="s">
        <v>2288</v>
      </c>
      <c r="E35" s="4143">
        <v>1965</v>
      </c>
      <c r="F35" s="4143">
        <v>1501</v>
      </c>
      <c r="G35" s="4143">
        <v>2193</v>
      </c>
      <c r="H35" s="4143">
        <v>3374</v>
      </c>
      <c r="I35" s="4143">
        <v>3909</v>
      </c>
      <c r="J35" s="4143">
        <v>2245</v>
      </c>
      <c r="K35" s="4144">
        <v>743</v>
      </c>
      <c r="L35" s="4145">
        <v>384</v>
      </c>
      <c r="M35" s="4145">
        <v>426</v>
      </c>
      <c r="N35" s="4145">
        <v>692</v>
      </c>
    </row>
    <row r="36" spans="1:14" s="4146" customFormat="1" ht="18.75" x14ac:dyDescent="0.2">
      <c r="B36" s="4147"/>
      <c r="C36" s="4148"/>
      <c r="D36" s="6661" t="s">
        <v>4233</v>
      </c>
      <c r="E36" s="6661"/>
      <c r="F36" s="6661"/>
      <c r="G36" s="6661"/>
      <c r="H36" s="6661"/>
      <c r="I36" s="4149" t="s">
        <v>4234</v>
      </c>
      <c r="J36" s="4149"/>
      <c r="K36" s="2578" t="s">
        <v>2088</v>
      </c>
      <c r="L36" s="2578"/>
      <c r="M36" s="4150"/>
      <c r="N36" s="4150"/>
    </row>
    <row r="37" spans="1:14" s="4146" customFormat="1" ht="12.75" customHeight="1" x14ac:dyDescent="0.2">
      <c r="B37" s="4147"/>
      <c r="C37" s="4148"/>
      <c r="D37" s="4151"/>
      <c r="E37" s="4152"/>
      <c r="F37" s="4152"/>
      <c r="G37" s="4152"/>
      <c r="H37" s="4152"/>
      <c r="I37" s="4152"/>
      <c r="J37" s="4152"/>
      <c r="K37" s="4153"/>
      <c r="L37" s="4154"/>
      <c r="M37" s="4150"/>
      <c r="N37" s="4150"/>
    </row>
  </sheetData>
  <mergeCells count="11">
    <mergeCell ref="D36:H36"/>
    <mergeCell ref="A1:C1"/>
    <mergeCell ref="M2:N2"/>
    <mergeCell ref="C4:D5"/>
    <mergeCell ref="E4:E5"/>
    <mergeCell ref="F4:F5"/>
    <mergeCell ref="G4:G5"/>
    <mergeCell ref="H4:H5"/>
    <mergeCell ref="I4:I5"/>
    <mergeCell ref="J4:J5"/>
    <mergeCell ref="K4:N4"/>
  </mergeCells>
  <hyperlinks>
    <hyperlink ref="A1" location="CONTENT!A1" display="Back to table of contents"/>
  </hyperlinks>
  <pageMargins left="0.5" right="0.5" top="0.5" bottom="0.5" header="0.3" footer="0.3"/>
  <pageSetup paperSize="9" orientation="landscape" horizontalDpi="4294967294" verticalDpi="4294967294" r:id="rId1"/>
  <headerFooter alignWithMargins="0"/>
  <rowBreaks count="1" manualBreakCount="1">
    <brk id="36" max="16383" man="1"/>
  </rowBreaks>
  <ignoredErrors>
    <ignoredError sqref="E4:N5" numberStoredAsText="1"/>
  </ignoredError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showGridLines="0" zoomScale="120" zoomScaleNormal="120" workbookViewId="0">
      <selection sqref="A1:C1"/>
    </sheetView>
  </sheetViews>
  <sheetFormatPr defaultColWidth="9.1640625" defaultRowHeight="15" x14ac:dyDescent="0.25"/>
  <cols>
    <col min="1" max="1" width="1.6640625" style="4107" customWidth="1"/>
    <col min="2" max="2" width="2.33203125" style="4107" customWidth="1"/>
    <col min="3" max="3" width="8.1640625" style="4156" customWidth="1"/>
    <col min="4" max="4" width="18" style="4156" customWidth="1"/>
    <col min="5" max="14" width="11.6640625" style="4107" customWidth="1"/>
    <col min="15" max="255" width="9.1640625" style="4107"/>
    <col min="256" max="256" width="1.6640625" style="4107" customWidth="1"/>
    <col min="257" max="257" width="2.33203125" style="4107" customWidth="1"/>
    <col min="258" max="258" width="1.5" style="4107" customWidth="1"/>
    <col min="259" max="259" width="18" style="4107" customWidth="1"/>
    <col min="260" max="268" width="12.33203125" style="4107" customWidth="1"/>
    <col min="269" max="269" width="1" style="4107" customWidth="1"/>
    <col min="270" max="270" width="5.6640625" style="4107" customWidth="1"/>
    <col min="271" max="511" width="9.1640625" style="4107"/>
    <col min="512" max="512" width="1.6640625" style="4107" customWidth="1"/>
    <col min="513" max="513" width="2.33203125" style="4107" customWidth="1"/>
    <col min="514" max="514" width="1.5" style="4107" customWidth="1"/>
    <col min="515" max="515" width="18" style="4107" customWidth="1"/>
    <col min="516" max="524" width="12.33203125" style="4107" customWidth="1"/>
    <col min="525" max="525" width="1" style="4107" customWidth="1"/>
    <col min="526" max="526" width="5.6640625" style="4107" customWidth="1"/>
    <col min="527" max="767" width="9.1640625" style="4107"/>
    <col min="768" max="768" width="1.6640625" style="4107" customWidth="1"/>
    <col min="769" max="769" width="2.33203125" style="4107" customWidth="1"/>
    <col min="770" max="770" width="1.5" style="4107" customWidth="1"/>
    <col min="771" max="771" width="18" style="4107" customWidth="1"/>
    <col min="772" max="780" width="12.33203125" style="4107" customWidth="1"/>
    <col min="781" max="781" width="1" style="4107" customWidth="1"/>
    <col min="782" max="782" width="5.6640625" style="4107" customWidth="1"/>
    <col min="783" max="1023" width="9.1640625" style="4107"/>
    <col min="1024" max="1024" width="1.6640625" style="4107" customWidth="1"/>
    <col min="1025" max="1025" width="2.33203125" style="4107" customWidth="1"/>
    <col min="1026" max="1026" width="1.5" style="4107" customWidth="1"/>
    <col min="1027" max="1027" width="18" style="4107" customWidth="1"/>
    <col min="1028" max="1036" width="12.33203125" style="4107" customWidth="1"/>
    <col min="1037" max="1037" width="1" style="4107" customWidth="1"/>
    <col min="1038" max="1038" width="5.6640625" style="4107" customWidth="1"/>
    <col min="1039" max="1279" width="9.1640625" style="4107"/>
    <col min="1280" max="1280" width="1.6640625" style="4107" customWidth="1"/>
    <col min="1281" max="1281" width="2.33203125" style="4107" customWidth="1"/>
    <col min="1282" max="1282" width="1.5" style="4107" customWidth="1"/>
    <col min="1283" max="1283" width="18" style="4107" customWidth="1"/>
    <col min="1284" max="1292" width="12.33203125" style="4107" customWidth="1"/>
    <col min="1293" max="1293" width="1" style="4107" customWidth="1"/>
    <col min="1294" max="1294" width="5.6640625" style="4107" customWidth="1"/>
    <col min="1295" max="1535" width="9.1640625" style="4107"/>
    <col min="1536" max="1536" width="1.6640625" style="4107" customWidth="1"/>
    <col min="1537" max="1537" width="2.33203125" style="4107" customWidth="1"/>
    <col min="1538" max="1538" width="1.5" style="4107" customWidth="1"/>
    <col min="1539" max="1539" width="18" style="4107" customWidth="1"/>
    <col min="1540" max="1548" width="12.33203125" style="4107" customWidth="1"/>
    <col min="1549" max="1549" width="1" style="4107" customWidth="1"/>
    <col min="1550" max="1550" width="5.6640625" style="4107" customWidth="1"/>
    <col min="1551" max="1791" width="9.1640625" style="4107"/>
    <col min="1792" max="1792" width="1.6640625" style="4107" customWidth="1"/>
    <col min="1793" max="1793" width="2.33203125" style="4107" customWidth="1"/>
    <col min="1794" max="1794" width="1.5" style="4107" customWidth="1"/>
    <col min="1795" max="1795" width="18" style="4107" customWidth="1"/>
    <col min="1796" max="1804" width="12.33203125" style="4107" customWidth="1"/>
    <col min="1805" max="1805" width="1" style="4107" customWidth="1"/>
    <col min="1806" max="1806" width="5.6640625" style="4107" customWidth="1"/>
    <col min="1807" max="2047" width="9.1640625" style="4107"/>
    <col min="2048" max="2048" width="1.6640625" style="4107" customWidth="1"/>
    <col min="2049" max="2049" width="2.33203125" style="4107" customWidth="1"/>
    <col min="2050" max="2050" width="1.5" style="4107" customWidth="1"/>
    <col min="2051" max="2051" width="18" style="4107" customWidth="1"/>
    <col min="2052" max="2060" width="12.33203125" style="4107" customWidth="1"/>
    <col min="2061" max="2061" width="1" style="4107" customWidth="1"/>
    <col min="2062" max="2062" width="5.6640625" style="4107" customWidth="1"/>
    <col min="2063" max="2303" width="9.1640625" style="4107"/>
    <col min="2304" max="2304" width="1.6640625" style="4107" customWidth="1"/>
    <col min="2305" max="2305" width="2.33203125" style="4107" customWidth="1"/>
    <col min="2306" max="2306" width="1.5" style="4107" customWidth="1"/>
    <col min="2307" max="2307" width="18" style="4107" customWidth="1"/>
    <col min="2308" max="2316" width="12.33203125" style="4107" customWidth="1"/>
    <col min="2317" max="2317" width="1" style="4107" customWidth="1"/>
    <col min="2318" max="2318" width="5.6640625" style="4107" customWidth="1"/>
    <col min="2319" max="2559" width="9.1640625" style="4107"/>
    <col min="2560" max="2560" width="1.6640625" style="4107" customWidth="1"/>
    <col min="2561" max="2561" width="2.33203125" style="4107" customWidth="1"/>
    <col min="2562" max="2562" width="1.5" style="4107" customWidth="1"/>
    <col min="2563" max="2563" width="18" style="4107" customWidth="1"/>
    <col min="2564" max="2572" width="12.33203125" style="4107" customWidth="1"/>
    <col min="2573" max="2573" width="1" style="4107" customWidth="1"/>
    <col min="2574" max="2574" width="5.6640625" style="4107" customWidth="1"/>
    <col min="2575" max="2815" width="9.1640625" style="4107"/>
    <col min="2816" max="2816" width="1.6640625" style="4107" customWidth="1"/>
    <col min="2817" max="2817" width="2.33203125" style="4107" customWidth="1"/>
    <col min="2818" max="2818" width="1.5" style="4107" customWidth="1"/>
    <col min="2819" max="2819" width="18" style="4107" customWidth="1"/>
    <col min="2820" max="2828" width="12.33203125" style="4107" customWidth="1"/>
    <col min="2829" max="2829" width="1" style="4107" customWidth="1"/>
    <col min="2830" max="2830" width="5.6640625" style="4107" customWidth="1"/>
    <col min="2831" max="3071" width="9.1640625" style="4107"/>
    <col min="3072" max="3072" width="1.6640625" style="4107" customWidth="1"/>
    <col min="3073" max="3073" width="2.33203125" style="4107" customWidth="1"/>
    <col min="3074" max="3074" width="1.5" style="4107" customWidth="1"/>
    <col min="3075" max="3075" width="18" style="4107" customWidth="1"/>
    <col min="3076" max="3084" width="12.33203125" style="4107" customWidth="1"/>
    <col min="3085" max="3085" width="1" style="4107" customWidth="1"/>
    <col min="3086" max="3086" width="5.6640625" style="4107" customWidth="1"/>
    <col min="3087" max="3327" width="9.1640625" style="4107"/>
    <col min="3328" max="3328" width="1.6640625" style="4107" customWidth="1"/>
    <col min="3329" max="3329" width="2.33203125" style="4107" customWidth="1"/>
    <col min="3330" max="3330" width="1.5" style="4107" customWidth="1"/>
    <col min="3331" max="3331" width="18" style="4107" customWidth="1"/>
    <col min="3332" max="3340" width="12.33203125" style="4107" customWidth="1"/>
    <col min="3341" max="3341" width="1" style="4107" customWidth="1"/>
    <col min="3342" max="3342" width="5.6640625" style="4107" customWidth="1"/>
    <col min="3343" max="3583" width="9.1640625" style="4107"/>
    <col min="3584" max="3584" width="1.6640625" style="4107" customWidth="1"/>
    <col min="3585" max="3585" width="2.33203125" style="4107" customWidth="1"/>
    <col min="3586" max="3586" width="1.5" style="4107" customWidth="1"/>
    <col min="3587" max="3587" width="18" style="4107" customWidth="1"/>
    <col min="3588" max="3596" width="12.33203125" style="4107" customWidth="1"/>
    <col min="3597" max="3597" width="1" style="4107" customWidth="1"/>
    <col min="3598" max="3598" width="5.6640625" style="4107" customWidth="1"/>
    <col min="3599" max="3839" width="9.1640625" style="4107"/>
    <col min="3840" max="3840" width="1.6640625" style="4107" customWidth="1"/>
    <col min="3841" max="3841" width="2.33203125" style="4107" customWidth="1"/>
    <col min="3842" max="3842" width="1.5" style="4107" customWidth="1"/>
    <col min="3843" max="3843" width="18" style="4107" customWidth="1"/>
    <col min="3844" max="3852" width="12.33203125" style="4107" customWidth="1"/>
    <col min="3853" max="3853" width="1" style="4107" customWidth="1"/>
    <col min="3854" max="3854" width="5.6640625" style="4107" customWidth="1"/>
    <col min="3855" max="4095" width="9.1640625" style="4107"/>
    <col min="4096" max="4096" width="1.6640625" style="4107" customWidth="1"/>
    <col min="4097" max="4097" width="2.33203125" style="4107" customWidth="1"/>
    <col min="4098" max="4098" width="1.5" style="4107" customWidth="1"/>
    <col min="4099" max="4099" width="18" style="4107" customWidth="1"/>
    <col min="4100" max="4108" width="12.33203125" style="4107" customWidth="1"/>
    <col min="4109" max="4109" width="1" style="4107" customWidth="1"/>
    <col min="4110" max="4110" width="5.6640625" style="4107" customWidth="1"/>
    <col min="4111" max="4351" width="9.1640625" style="4107"/>
    <col min="4352" max="4352" width="1.6640625" style="4107" customWidth="1"/>
    <col min="4353" max="4353" width="2.33203125" style="4107" customWidth="1"/>
    <col min="4354" max="4354" width="1.5" style="4107" customWidth="1"/>
    <col min="4355" max="4355" width="18" style="4107" customWidth="1"/>
    <col min="4356" max="4364" width="12.33203125" style="4107" customWidth="1"/>
    <col min="4365" max="4365" width="1" style="4107" customWidth="1"/>
    <col min="4366" max="4366" width="5.6640625" style="4107" customWidth="1"/>
    <col min="4367" max="4607" width="9.1640625" style="4107"/>
    <col min="4608" max="4608" width="1.6640625" style="4107" customWidth="1"/>
    <col min="4609" max="4609" width="2.33203125" style="4107" customWidth="1"/>
    <col min="4610" max="4610" width="1.5" style="4107" customWidth="1"/>
    <col min="4611" max="4611" width="18" style="4107" customWidth="1"/>
    <col min="4612" max="4620" width="12.33203125" style="4107" customWidth="1"/>
    <col min="4621" max="4621" width="1" style="4107" customWidth="1"/>
    <col min="4622" max="4622" width="5.6640625" style="4107" customWidth="1"/>
    <col min="4623" max="4863" width="9.1640625" style="4107"/>
    <col min="4864" max="4864" width="1.6640625" style="4107" customWidth="1"/>
    <col min="4865" max="4865" width="2.33203125" style="4107" customWidth="1"/>
    <col min="4866" max="4866" width="1.5" style="4107" customWidth="1"/>
    <col min="4867" max="4867" width="18" style="4107" customWidth="1"/>
    <col min="4868" max="4876" width="12.33203125" style="4107" customWidth="1"/>
    <col min="4877" max="4877" width="1" style="4107" customWidth="1"/>
    <col min="4878" max="4878" width="5.6640625" style="4107" customWidth="1"/>
    <col min="4879" max="5119" width="9.1640625" style="4107"/>
    <col min="5120" max="5120" width="1.6640625" style="4107" customWidth="1"/>
    <col min="5121" max="5121" width="2.33203125" style="4107" customWidth="1"/>
    <col min="5122" max="5122" width="1.5" style="4107" customWidth="1"/>
    <col min="5123" max="5123" width="18" style="4107" customWidth="1"/>
    <col min="5124" max="5132" width="12.33203125" style="4107" customWidth="1"/>
    <col min="5133" max="5133" width="1" style="4107" customWidth="1"/>
    <col min="5134" max="5134" width="5.6640625" style="4107" customWidth="1"/>
    <col min="5135" max="5375" width="9.1640625" style="4107"/>
    <col min="5376" max="5376" width="1.6640625" style="4107" customWidth="1"/>
    <col min="5377" max="5377" width="2.33203125" style="4107" customWidth="1"/>
    <col min="5378" max="5378" width="1.5" style="4107" customWidth="1"/>
    <col min="5379" max="5379" width="18" style="4107" customWidth="1"/>
    <col min="5380" max="5388" width="12.33203125" style="4107" customWidth="1"/>
    <col min="5389" max="5389" width="1" style="4107" customWidth="1"/>
    <col min="5390" max="5390" width="5.6640625" style="4107" customWidth="1"/>
    <col min="5391" max="5631" width="9.1640625" style="4107"/>
    <col min="5632" max="5632" width="1.6640625" style="4107" customWidth="1"/>
    <col min="5633" max="5633" width="2.33203125" style="4107" customWidth="1"/>
    <col min="5634" max="5634" width="1.5" style="4107" customWidth="1"/>
    <col min="5635" max="5635" width="18" style="4107" customWidth="1"/>
    <col min="5636" max="5644" width="12.33203125" style="4107" customWidth="1"/>
    <col min="5645" max="5645" width="1" style="4107" customWidth="1"/>
    <col min="5646" max="5646" width="5.6640625" style="4107" customWidth="1"/>
    <col min="5647" max="5887" width="9.1640625" style="4107"/>
    <col min="5888" max="5888" width="1.6640625" style="4107" customWidth="1"/>
    <col min="5889" max="5889" width="2.33203125" style="4107" customWidth="1"/>
    <col min="5890" max="5890" width="1.5" style="4107" customWidth="1"/>
    <col min="5891" max="5891" width="18" style="4107" customWidth="1"/>
    <col min="5892" max="5900" width="12.33203125" style="4107" customWidth="1"/>
    <col min="5901" max="5901" width="1" style="4107" customWidth="1"/>
    <col min="5902" max="5902" width="5.6640625" style="4107" customWidth="1"/>
    <col min="5903" max="6143" width="9.1640625" style="4107"/>
    <col min="6144" max="6144" width="1.6640625" style="4107" customWidth="1"/>
    <col min="6145" max="6145" width="2.33203125" style="4107" customWidth="1"/>
    <col min="6146" max="6146" width="1.5" style="4107" customWidth="1"/>
    <col min="6147" max="6147" width="18" style="4107" customWidth="1"/>
    <col min="6148" max="6156" width="12.33203125" style="4107" customWidth="1"/>
    <col min="6157" max="6157" width="1" style="4107" customWidth="1"/>
    <col min="6158" max="6158" width="5.6640625" style="4107" customWidth="1"/>
    <col min="6159" max="6399" width="9.1640625" style="4107"/>
    <col min="6400" max="6400" width="1.6640625" style="4107" customWidth="1"/>
    <col min="6401" max="6401" width="2.33203125" style="4107" customWidth="1"/>
    <col min="6402" max="6402" width="1.5" style="4107" customWidth="1"/>
    <col min="6403" max="6403" width="18" style="4107" customWidth="1"/>
    <col min="6404" max="6412" width="12.33203125" style="4107" customWidth="1"/>
    <col min="6413" max="6413" width="1" style="4107" customWidth="1"/>
    <col min="6414" max="6414" width="5.6640625" style="4107" customWidth="1"/>
    <col min="6415" max="6655" width="9.1640625" style="4107"/>
    <col min="6656" max="6656" width="1.6640625" style="4107" customWidth="1"/>
    <col min="6657" max="6657" width="2.33203125" style="4107" customWidth="1"/>
    <col min="6658" max="6658" width="1.5" style="4107" customWidth="1"/>
    <col min="6659" max="6659" width="18" style="4107" customWidth="1"/>
    <col min="6660" max="6668" width="12.33203125" style="4107" customWidth="1"/>
    <col min="6669" max="6669" width="1" style="4107" customWidth="1"/>
    <col min="6670" max="6670" width="5.6640625" style="4107" customWidth="1"/>
    <col min="6671" max="6911" width="9.1640625" style="4107"/>
    <col min="6912" max="6912" width="1.6640625" style="4107" customWidth="1"/>
    <col min="6913" max="6913" width="2.33203125" style="4107" customWidth="1"/>
    <col min="6914" max="6914" width="1.5" style="4107" customWidth="1"/>
    <col min="6915" max="6915" width="18" style="4107" customWidth="1"/>
    <col min="6916" max="6924" width="12.33203125" style="4107" customWidth="1"/>
    <col min="6925" max="6925" width="1" style="4107" customWidth="1"/>
    <col min="6926" max="6926" width="5.6640625" style="4107" customWidth="1"/>
    <col min="6927" max="7167" width="9.1640625" style="4107"/>
    <col min="7168" max="7168" width="1.6640625" style="4107" customWidth="1"/>
    <col min="7169" max="7169" width="2.33203125" style="4107" customWidth="1"/>
    <col min="7170" max="7170" width="1.5" style="4107" customWidth="1"/>
    <col min="7171" max="7171" width="18" style="4107" customWidth="1"/>
    <col min="7172" max="7180" width="12.33203125" style="4107" customWidth="1"/>
    <col min="7181" max="7181" width="1" style="4107" customWidth="1"/>
    <col min="7182" max="7182" width="5.6640625" style="4107" customWidth="1"/>
    <col min="7183" max="7423" width="9.1640625" style="4107"/>
    <col min="7424" max="7424" width="1.6640625" style="4107" customWidth="1"/>
    <col min="7425" max="7425" width="2.33203125" style="4107" customWidth="1"/>
    <col min="7426" max="7426" width="1.5" style="4107" customWidth="1"/>
    <col min="7427" max="7427" width="18" style="4107" customWidth="1"/>
    <col min="7428" max="7436" width="12.33203125" style="4107" customWidth="1"/>
    <col min="7437" max="7437" width="1" style="4107" customWidth="1"/>
    <col min="7438" max="7438" width="5.6640625" style="4107" customWidth="1"/>
    <col min="7439" max="7679" width="9.1640625" style="4107"/>
    <col min="7680" max="7680" width="1.6640625" style="4107" customWidth="1"/>
    <col min="7681" max="7681" width="2.33203125" style="4107" customWidth="1"/>
    <col min="7682" max="7682" width="1.5" style="4107" customWidth="1"/>
    <col min="7683" max="7683" width="18" style="4107" customWidth="1"/>
    <col min="7684" max="7692" width="12.33203125" style="4107" customWidth="1"/>
    <col min="7693" max="7693" width="1" style="4107" customWidth="1"/>
    <col min="7694" max="7694" width="5.6640625" style="4107" customWidth="1"/>
    <col min="7695" max="7935" width="9.1640625" style="4107"/>
    <col min="7936" max="7936" width="1.6640625" style="4107" customWidth="1"/>
    <col min="7937" max="7937" width="2.33203125" style="4107" customWidth="1"/>
    <col min="7938" max="7938" width="1.5" style="4107" customWidth="1"/>
    <col min="7939" max="7939" width="18" style="4107" customWidth="1"/>
    <col min="7940" max="7948" width="12.33203125" style="4107" customWidth="1"/>
    <col min="7949" max="7949" width="1" style="4107" customWidth="1"/>
    <col min="7950" max="7950" width="5.6640625" style="4107" customWidth="1"/>
    <col min="7951" max="8191" width="9.1640625" style="4107"/>
    <col min="8192" max="8192" width="1.6640625" style="4107" customWidth="1"/>
    <col min="8193" max="8193" width="2.33203125" style="4107" customWidth="1"/>
    <col min="8194" max="8194" width="1.5" style="4107" customWidth="1"/>
    <col min="8195" max="8195" width="18" style="4107" customWidth="1"/>
    <col min="8196" max="8204" width="12.33203125" style="4107" customWidth="1"/>
    <col min="8205" max="8205" width="1" style="4107" customWidth="1"/>
    <col min="8206" max="8206" width="5.6640625" style="4107" customWidth="1"/>
    <col min="8207" max="8447" width="9.1640625" style="4107"/>
    <col min="8448" max="8448" width="1.6640625" style="4107" customWidth="1"/>
    <col min="8449" max="8449" width="2.33203125" style="4107" customWidth="1"/>
    <col min="8450" max="8450" width="1.5" style="4107" customWidth="1"/>
    <col min="8451" max="8451" width="18" style="4107" customWidth="1"/>
    <col min="8452" max="8460" width="12.33203125" style="4107" customWidth="1"/>
    <col min="8461" max="8461" width="1" style="4107" customWidth="1"/>
    <col min="8462" max="8462" width="5.6640625" style="4107" customWidth="1"/>
    <col min="8463" max="8703" width="9.1640625" style="4107"/>
    <col min="8704" max="8704" width="1.6640625" style="4107" customWidth="1"/>
    <col min="8705" max="8705" width="2.33203125" style="4107" customWidth="1"/>
    <col min="8706" max="8706" width="1.5" style="4107" customWidth="1"/>
    <col min="8707" max="8707" width="18" style="4107" customWidth="1"/>
    <col min="8708" max="8716" width="12.33203125" style="4107" customWidth="1"/>
    <col min="8717" max="8717" width="1" style="4107" customWidth="1"/>
    <col min="8718" max="8718" width="5.6640625" style="4107" customWidth="1"/>
    <col min="8719" max="8959" width="9.1640625" style="4107"/>
    <col min="8960" max="8960" width="1.6640625" style="4107" customWidth="1"/>
    <col min="8961" max="8961" width="2.33203125" style="4107" customWidth="1"/>
    <col min="8962" max="8962" width="1.5" style="4107" customWidth="1"/>
    <col min="8963" max="8963" width="18" style="4107" customWidth="1"/>
    <col min="8964" max="8972" width="12.33203125" style="4107" customWidth="1"/>
    <col min="8973" max="8973" width="1" style="4107" customWidth="1"/>
    <col min="8974" max="8974" width="5.6640625" style="4107" customWidth="1"/>
    <col min="8975" max="9215" width="9.1640625" style="4107"/>
    <col min="9216" max="9216" width="1.6640625" style="4107" customWidth="1"/>
    <col min="9217" max="9217" width="2.33203125" style="4107" customWidth="1"/>
    <col min="9218" max="9218" width="1.5" style="4107" customWidth="1"/>
    <col min="9219" max="9219" width="18" style="4107" customWidth="1"/>
    <col min="9220" max="9228" width="12.33203125" style="4107" customWidth="1"/>
    <col min="9229" max="9229" width="1" style="4107" customWidth="1"/>
    <col min="9230" max="9230" width="5.6640625" style="4107" customWidth="1"/>
    <col min="9231" max="9471" width="9.1640625" style="4107"/>
    <col min="9472" max="9472" width="1.6640625" style="4107" customWidth="1"/>
    <col min="9473" max="9473" width="2.33203125" style="4107" customWidth="1"/>
    <col min="9474" max="9474" width="1.5" style="4107" customWidth="1"/>
    <col min="9475" max="9475" width="18" style="4107" customWidth="1"/>
    <col min="9476" max="9484" width="12.33203125" style="4107" customWidth="1"/>
    <col min="9485" max="9485" width="1" style="4107" customWidth="1"/>
    <col min="9486" max="9486" width="5.6640625" style="4107" customWidth="1"/>
    <col min="9487" max="9727" width="9.1640625" style="4107"/>
    <col min="9728" max="9728" width="1.6640625" style="4107" customWidth="1"/>
    <col min="9729" max="9729" width="2.33203125" style="4107" customWidth="1"/>
    <col min="9730" max="9730" width="1.5" style="4107" customWidth="1"/>
    <col min="9731" max="9731" width="18" style="4107" customWidth="1"/>
    <col min="9732" max="9740" width="12.33203125" style="4107" customWidth="1"/>
    <col min="9741" max="9741" width="1" style="4107" customWidth="1"/>
    <col min="9742" max="9742" width="5.6640625" style="4107" customWidth="1"/>
    <col min="9743" max="9983" width="9.1640625" style="4107"/>
    <col min="9984" max="9984" width="1.6640625" style="4107" customWidth="1"/>
    <col min="9985" max="9985" width="2.33203125" style="4107" customWidth="1"/>
    <col min="9986" max="9986" width="1.5" style="4107" customWidth="1"/>
    <col min="9987" max="9987" width="18" style="4107" customWidth="1"/>
    <col min="9988" max="9996" width="12.33203125" style="4107" customWidth="1"/>
    <col min="9997" max="9997" width="1" style="4107" customWidth="1"/>
    <col min="9998" max="9998" width="5.6640625" style="4107" customWidth="1"/>
    <col min="9999" max="10239" width="9.1640625" style="4107"/>
    <col min="10240" max="10240" width="1.6640625" style="4107" customWidth="1"/>
    <col min="10241" max="10241" width="2.33203125" style="4107" customWidth="1"/>
    <col min="10242" max="10242" width="1.5" style="4107" customWidth="1"/>
    <col min="10243" max="10243" width="18" style="4107" customWidth="1"/>
    <col min="10244" max="10252" width="12.33203125" style="4107" customWidth="1"/>
    <col min="10253" max="10253" width="1" style="4107" customWidth="1"/>
    <col min="10254" max="10254" width="5.6640625" style="4107" customWidth="1"/>
    <col min="10255" max="10495" width="9.1640625" style="4107"/>
    <col min="10496" max="10496" width="1.6640625" style="4107" customWidth="1"/>
    <col min="10497" max="10497" width="2.33203125" style="4107" customWidth="1"/>
    <col min="10498" max="10498" width="1.5" style="4107" customWidth="1"/>
    <col min="10499" max="10499" width="18" style="4107" customWidth="1"/>
    <col min="10500" max="10508" width="12.33203125" style="4107" customWidth="1"/>
    <col min="10509" max="10509" width="1" style="4107" customWidth="1"/>
    <col min="10510" max="10510" width="5.6640625" style="4107" customWidth="1"/>
    <col min="10511" max="10751" width="9.1640625" style="4107"/>
    <col min="10752" max="10752" width="1.6640625" style="4107" customWidth="1"/>
    <col min="10753" max="10753" width="2.33203125" style="4107" customWidth="1"/>
    <col min="10754" max="10754" width="1.5" style="4107" customWidth="1"/>
    <col min="10755" max="10755" width="18" style="4107" customWidth="1"/>
    <col min="10756" max="10764" width="12.33203125" style="4107" customWidth="1"/>
    <col min="10765" max="10765" width="1" style="4107" customWidth="1"/>
    <col min="10766" max="10766" width="5.6640625" style="4107" customWidth="1"/>
    <col min="10767" max="11007" width="9.1640625" style="4107"/>
    <col min="11008" max="11008" width="1.6640625" style="4107" customWidth="1"/>
    <col min="11009" max="11009" width="2.33203125" style="4107" customWidth="1"/>
    <col min="11010" max="11010" width="1.5" style="4107" customWidth="1"/>
    <col min="11011" max="11011" width="18" style="4107" customWidth="1"/>
    <col min="11012" max="11020" width="12.33203125" style="4107" customWidth="1"/>
    <col min="11021" max="11021" width="1" style="4107" customWidth="1"/>
    <col min="11022" max="11022" width="5.6640625" style="4107" customWidth="1"/>
    <col min="11023" max="11263" width="9.1640625" style="4107"/>
    <col min="11264" max="11264" width="1.6640625" style="4107" customWidth="1"/>
    <col min="11265" max="11265" width="2.33203125" style="4107" customWidth="1"/>
    <col min="11266" max="11266" width="1.5" style="4107" customWidth="1"/>
    <col min="11267" max="11267" width="18" style="4107" customWidth="1"/>
    <col min="11268" max="11276" width="12.33203125" style="4107" customWidth="1"/>
    <col min="11277" max="11277" width="1" style="4107" customWidth="1"/>
    <col min="11278" max="11278" width="5.6640625" style="4107" customWidth="1"/>
    <col min="11279" max="11519" width="9.1640625" style="4107"/>
    <col min="11520" max="11520" width="1.6640625" style="4107" customWidth="1"/>
    <col min="11521" max="11521" width="2.33203125" style="4107" customWidth="1"/>
    <col min="11522" max="11522" width="1.5" style="4107" customWidth="1"/>
    <col min="11523" max="11523" width="18" style="4107" customWidth="1"/>
    <col min="11524" max="11532" width="12.33203125" style="4107" customWidth="1"/>
    <col min="11533" max="11533" width="1" style="4107" customWidth="1"/>
    <col min="11534" max="11534" width="5.6640625" style="4107" customWidth="1"/>
    <col min="11535" max="11775" width="9.1640625" style="4107"/>
    <col min="11776" max="11776" width="1.6640625" style="4107" customWidth="1"/>
    <col min="11777" max="11777" width="2.33203125" style="4107" customWidth="1"/>
    <col min="11778" max="11778" width="1.5" style="4107" customWidth="1"/>
    <col min="11779" max="11779" width="18" style="4107" customWidth="1"/>
    <col min="11780" max="11788" width="12.33203125" style="4107" customWidth="1"/>
    <col min="11789" max="11789" width="1" style="4107" customWidth="1"/>
    <col min="11790" max="11790" width="5.6640625" style="4107" customWidth="1"/>
    <col min="11791" max="12031" width="9.1640625" style="4107"/>
    <col min="12032" max="12032" width="1.6640625" style="4107" customWidth="1"/>
    <col min="12033" max="12033" width="2.33203125" style="4107" customWidth="1"/>
    <col min="12034" max="12034" width="1.5" style="4107" customWidth="1"/>
    <col min="12035" max="12035" width="18" style="4107" customWidth="1"/>
    <col min="12036" max="12044" width="12.33203125" style="4107" customWidth="1"/>
    <col min="12045" max="12045" width="1" style="4107" customWidth="1"/>
    <col min="12046" max="12046" width="5.6640625" style="4107" customWidth="1"/>
    <col min="12047" max="12287" width="9.1640625" style="4107"/>
    <col min="12288" max="12288" width="1.6640625" style="4107" customWidth="1"/>
    <col min="12289" max="12289" width="2.33203125" style="4107" customWidth="1"/>
    <col min="12290" max="12290" width="1.5" style="4107" customWidth="1"/>
    <col min="12291" max="12291" width="18" style="4107" customWidth="1"/>
    <col min="12292" max="12300" width="12.33203125" style="4107" customWidth="1"/>
    <col min="12301" max="12301" width="1" style="4107" customWidth="1"/>
    <col min="12302" max="12302" width="5.6640625" style="4107" customWidth="1"/>
    <col min="12303" max="12543" width="9.1640625" style="4107"/>
    <col min="12544" max="12544" width="1.6640625" style="4107" customWidth="1"/>
    <col min="12545" max="12545" width="2.33203125" style="4107" customWidth="1"/>
    <col min="12546" max="12546" width="1.5" style="4107" customWidth="1"/>
    <col min="12547" max="12547" width="18" style="4107" customWidth="1"/>
    <col min="12548" max="12556" width="12.33203125" style="4107" customWidth="1"/>
    <col min="12557" max="12557" width="1" style="4107" customWidth="1"/>
    <col min="12558" max="12558" width="5.6640625" style="4107" customWidth="1"/>
    <col min="12559" max="12799" width="9.1640625" style="4107"/>
    <col min="12800" max="12800" width="1.6640625" style="4107" customWidth="1"/>
    <col min="12801" max="12801" width="2.33203125" style="4107" customWidth="1"/>
    <col min="12802" max="12802" width="1.5" style="4107" customWidth="1"/>
    <col min="12803" max="12803" width="18" style="4107" customWidth="1"/>
    <col min="12804" max="12812" width="12.33203125" style="4107" customWidth="1"/>
    <col min="12813" max="12813" width="1" style="4107" customWidth="1"/>
    <col min="12814" max="12814" width="5.6640625" style="4107" customWidth="1"/>
    <col min="12815" max="13055" width="9.1640625" style="4107"/>
    <col min="13056" max="13056" width="1.6640625" style="4107" customWidth="1"/>
    <col min="13057" max="13057" width="2.33203125" style="4107" customWidth="1"/>
    <col min="13058" max="13058" width="1.5" style="4107" customWidth="1"/>
    <col min="13059" max="13059" width="18" style="4107" customWidth="1"/>
    <col min="13060" max="13068" width="12.33203125" style="4107" customWidth="1"/>
    <col min="13069" max="13069" width="1" style="4107" customWidth="1"/>
    <col min="13070" max="13070" width="5.6640625" style="4107" customWidth="1"/>
    <col min="13071" max="13311" width="9.1640625" style="4107"/>
    <col min="13312" max="13312" width="1.6640625" style="4107" customWidth="1"/>
    <col min="13313" max="13313" width="2.33203125" style="4107" customWidth="1"/>
    <col min="13314" max="13314" width="1.5" style="4107" customWidth="1"/>
    <col min="13315" max="13315" width="18" style="4107" customWidth="1"/>
    <col min="13316" max="13324" width="12.33203125" style="4107" customWidth="1"/>
    <col min="13325" max="13325" width="1" style="4107" customWidth="1"/>
    <col min="13326" max="13326" width="5.6640625" style="4107" customWidth="1"/>
    <col min="13327" max="13567" width="9.1640625" style="4107"/>
    <col min="13568" max="13568" width="1.6640625" style="4107" customWidth="1"/>
    <col min="13569" max="13569" width="2.33203125" style="4107" customWidth="1"/>
    <col min="13570" max="13570" width="1.5" style="4107" customWidth="1"/>
    <col min="13571" max="13571" width="18" style="4107" customWidth="1"/>
    <col min="13572" max="13580" width="12.33203125" style="4107" customWidth="1"/>
    <col min="13581" max="13581" width="1" style="4107" customWidth="1"/>
    <col min="13582" max="13582" width="5.6640625" style="4107" customWidth="1"/>
    <col min="13583" max="13823" width="9.1640625" style="4107"/>
    <col min="13824" max="13824" width="1.6640625" style="4107" customWidth="1"/>
    <col min="13825" max="13825" width="2.33203125" style="4107" customWidth="1"/>
    <col min="13826" max="13826" width="1.5" style="4107" customWidth="1"/>
    <col min="13827" max="13827" width="18" style="4107" customWidth="1"/>
    <col min="13828" max="13836" width="12.33203125" style="4107" customWidth="1"/>
    <col min="13837" max="13837" width="1" style="4107" customWidth="1"/>
    <col min="13838" max="13838" width="5.6640625" style="4107" customWidth="1"/>
    <col min="13839" max="14079" width="9.1640625" style="4107"/>
    <col min="14080" max="14080" width="1.6640625" style="4107" customWidth="1"/>
    <col min="14081" max="14081" width="2.33203125" style="4107" customWidth="1"/>
    <col min="14082" max="14082" width="1.5" style="4107" customWidth="1"/>
    <col min="14083" max="14083" width="18" style="4107" customWidth="1"/>
    <col min="14084" max="14092" width="12.33203125" style="4107" customWidth="1"/>
    <col min="14093" max="14093" width="1" style="4107" customWidth="1"/>
    <col min="14094" max="14094" width="5.6640625" style="4107" customWidth="1"/>
    <col min="14095" max="14335" width="9.1640625" style="4107"/>
    <col min="14336" max="14336" width="1.6640625" style="4107" customWidth="1"/>
    <col min="14337" max="14337" width="2.33203125" style="4107" customWidth="1"/>
    <col min="14338" max="14338" width="1.5" style="4107" customWidth="1"/>
    <col min="14339" max="14339" width="18" style="4107" customWidth="1"/>
    <col min="14340" max="14348" width="12.33203125" style="4107" customWidth="1"/>
    <col min="14349" max="14349" width="1" style="4107" customWidth="1"/>
    <col min="14350" max="14350" width="5.6640625" style="4107" customWidth="1"/>
    <col min="14351" max="14591" width="9.1640625" style="4107"/>
    <col min="14592" max="14592" width="1.6640625" style="4107" customWidth="1"/>
    <col min="14593" max="14593" width="2.33203125" style="4107" customWidth="1"/>
    <col min="14594" max="14594" width="1.5" style="4107" customWidth="1"/>
    <col min="14595" max="14595" width="18" style="4107" customWidth="1"/>
    <col min="14596" max="14604" width="12.33203125" style="4107" customWidth="1"/>
    <col min="14605" max="14605" width="1" style="4107" customWidth="1"/>
    <col min="14606" max="14606" width="5.6640625" style="4107" customWidth="1"/>
    <col min="14607" max="14847" width="9.1640625" style="4107"/>
    <col min="14848" max="14848" width="1.6640625" style="4107" customWidth="1"/>
    <col min="14849" max="14849" width="2.33203125" style="4107" customWidth="1"/>
    <col min="14850" max="14850" width="1.5" style="4107" customWidth="1"/>
    <col min="14851" max="14851" width="18" style="4107" customWidth="1"/>
    <col min="14852" max="14860" width="12.33203125" style="4107" customWidth="1"/>
    <col min="14861" max="14861" width="1" style="4107" customWidth="1"/>
    <col min="14862" max="14862" width="5.6640625" style="4107" customWidth="1"/>
    <col min="14863" max="15103" width="9.1640625" style="4107"/>
    <col min="15104" max="15104" width="1.6640625" style="4107" customWidth="1"/>
    <col min="15105" max="15105" width="2.33203125" style="4107" customWidth="1"/>
    <col min="15106" max="15106" width="1.5" style="4107" customWidth="1"/>
    <col min="15107" max="15107" width="18" style="4107" customWidth="1"/>
    <col min="15108" max="15116" width="12.33203125" style="4107" customWidth="1"/>
    <col min="15117" max="15117" width="1" style="4107" customWidth="1"/>
    <col min="15118" max="15118" width="5.6640625" style="4107" customWidth="1"/>
    <col min="15119" max="15359" width="9.1640625" style="4107"/>
    <col min="15360" max="15360" width="1.6640625" style="4107" customWidth="1"/>
    <col min="15361" max="15361" width="2.33203125" style="4107" customWidth="1"/>
    <col min="15362" max="15362" width="1.5" style="4107" customWidth="1"/>
    <col min="15363" max="15363" width="18" style="4107" customWidth="1"/>
    <col min="15364" max="15372" width="12.33203125" style="4107" customWidth="1"/>
    <col min="15373" max="15373" width="1" style="4107" customWidth="1"/>
    <col min="15374" max="15374" width="5.6640625" style="4107" customWidth="1"/>
    <col min="15375" max="15615" width="9.1640625" style="4107"/>
    <col min="15616" max="15616" width="1.6640625" style="4107" customWidth="1"/>
    <col min="15617" max="15617" width="2.33203125" style="4107" customWidth="1"/>
    <col min="15618" max="15618" width="1.5" style="4107" customWidth="1"/>
    <col min="15619" max="15619" width="18" style="4107" customWidth="1"/>
    <col min="15620" max="15628" width="12.33203125" style="4107" customWidth="1"/>
    <col min="15629" max="15629" width="1" style="4107" customWidth="1"/>
    <col min="15630" max="15630" width="5.6640625" style="4107" customWidth="1"/>
    <col min="15631" max="15871" width="9.1640625" style="4107"/>
    <col min="15872" max="15872" width="1.6640625" style="4107" customWidth="1"/>
    <col min="15873" max="15873" width="2.33203125" style="4107" customWidth="1"/>
    <col min="15874" max="15874" width="1.5" style="4107" customWidth="1"/>
    <col min="15875" max="15875" width="18" style="4107" customWidth="1"/>
    <col min="15876" max="15884" width="12.33203125" style="4107" customWidth="1"/>
    <col min="15885" max="15885" width="1" style="4107" customWidth="1"/>
    <col min="15886" max="15886" width="5.6640625" style="4107" customWidth="1"/>
    <col min="15887" max="16127" width="9.1640625" style="4107"/>
    <col min="16128" max="16128" width="1.6640625" style="4107" customWidth="1"/>
    <col min="16129" max="16129" width="2.33203125" style="4107" customWidth="1"/>
    <col min="16130" max="16130" width="1.5" style="4107" customWidth="1"/>
    <col min="16131" max="16131" width="18" style="4107" customWidth="1"/>
    <col min="16132" max="16140" width="12.33203125" style="4107" customWidth="1"/>
    <col min="16141" max="16141" width="1" style="4107" customWidth="1"/>
    <col min="16142" max="16142" width="5.6640625" style="4107" customWidth="1"/>
    <col min="16143" max="16384" width="9.1640625" style="4107"/>
  </cols>
  <sheetData>
    <row r="1" spans="1:14" s="1032" customFormat="1" ht="15.75" x14ac:dyDescent="0.25">
      <c r="A1" s="6405" t="s">
        <v>801</v>
      </c>
      <c r="B1" s="6405"/>
      <c r="C1" s="6405"/>
    </row>
    <row r="2" spans="1:14" s="4104" customFormat="1" ht="12" customHeight="1" x14ac:dyDescent="0.25">
      <c r="A2" s="4101" t="s">
        <v>2289</v>
      </c>
      <c r="B2" s="4102"/>
      <c r="C2" s="4102"/>
      <c r="D2" s="4102"/>
      <c r="K2" s="4155"/>
      <c r="L2" s="4155"/>
      <c r="M2" s="6671" t="s">
        <v>2200</v>
      </c>
      <c r="N2" s="6672"/>
    </row>
    <row r="3" spans="1:14" ht="5.0999999999999996" customHeight="1" thickBot="1" x14ac:dyDescent="0.3">
      <c r="K3" s="4157"/>
      <c r="L3" s="4157"/>
      <c r="M3" s="6672"/>
      <c r="N3" s="6672"/>
    </row>
    <row r="4" spans="1:14" ht="13.5" customHeight="1" x14ac:dyDescent="0.2">
      <c r="A4" s="4158"/>
      <c r="B4" s="4159"/>
      <c r="C4" s="6673" t="s">
        <v>2284</v>
      </c>
      <c r="D4" s="6674"/>
      <c r="E4" s="6667" t="s">
        <v>813</v>
      </c>
      <c r="F4" s="6667" t="s">
        <v>814</v>
      </c>
      <c r="G4" s="6667" t="s">
        <v>815</v>
      </c>
      <c r="H4" s="6667" t="s">
        <v>816</v>
      </c>
      <c r="I4" s="6667" t="s">
        <v>2015</v>
      </c>
      <c r="J4" s="6667" t="s">
        <v>4227</v>
      </c>
      <c r="K4" s="6669" t="s">
        <v>4227</v>
      </c>
      <c r="L4" s="6670"/>
      <c r="M4" s="6670"/>
      <c r="N4" s="6670"/>
    </row>
    <row r="5" spans="1:14" ht="11.25" customHeight="1" thickBot="1" x14ac:dyDescent="0.25">
      <c r="A5" s="4140"/>
      <c r="B5" s="4105"/>
      <c r="C5" s="6675"/>
      <c r="D5" s="6676"/>
      <c r="E5" s="6668"/>
      <c r="F5" s="6668"/>
      <c r="G5" s="6668"/>
      <c r="H5" s="6668"/>
      <c r="I5" s="6668"/>
      <c r="J5" s="6668"/>
      <c r="K5" s="4113" t="s">
        <v>1026</v>
      </c>
      <c r="L5" s="4114" t="s">
        <v>818</v>
      </c>
      <c r="M5" s="4114" t="s">
        <v>819</v>
      </c>
      <c r="N5" s="4114" t="s">
        <v>820</v>
      </c>
    </row>
    <row r="6" spans="1:14" ht="11.45" customHeight="1" x14ac:dyDescent="0.2">
      <c r="A6" s="4128"/>
      <c r="C6" s="4135"/>
      <c r="D6" s="4160" t="s">
        <v>833</v>
      </c>
      <c r="E6" s="4137">
        <v>3156</v>
      </c>
      <c r="F6" s="4137">
        <v>3323</v>
      </c>
      <c r="G6" s="4137">
        <v>3312</v>
      </c>
      <c r="H6" s="4137">
        <v>3453</v>
      </c>
      <c r="I6" s="4137">
        <v>4072</v>
      </c>
      <c r="J6" s="4137">
        <v>4314</v>
      </c>
      <c r="K6" s="4133">
        <v>1017</v>
      </c>
      <c r="L6" s="4134">
        <v>1154</v>
      </c>
      <c r="M6" s="4134">
        <v>1094</v>
      </c>
      <c r="N6" s="4161">
        <v>1049</v>
      </c>
    </row>
    <row r="7" spans="1:14" ht="11.45" customHeight="1" x14ac:dyDescent="0.2">
      <c r="A7" s="4128"/>
      <c r="C7" s="4135"/>
      <c r="D7" s="4160" t="s">
        <v>2290</v>
      </c>
      <c r="E7" s="4137">
        <v>32</v>
      </c>
      <c r="F7" s="4137">
        <v>18</v>
      </c>
      <c r="G7" s="4137">
        <v>37</v>
      </c>
      <c r="H7" s="4137">
        <v>30</v>
      </c>
      <c r="I7" s="4137">
        <v>36</v>
      </c>
      <c r="J7" s="4137">
        <v>37</v>
      </c>
      <c r="K7" s="4133">
        <v>6</v>
      </c>
      <c r="L7" s="4134">
        <v>9</v>
      </c>
      <c r="M7" s="4134">
        <v>12</v>
      </c>
      <c r="N7" s="4134">
        <v>10</v>
      </c>
    </row>
    <row r="8" spans="1:14" ht="11.45" customHeight="1" x14ac:dyDescent="0.2">
      <c r="A8" s="4128"/>
      <c r="C8" s="4135"/>
      <c r="D8" s="4160" t="s">
        <v>900</v>
      </c>
      <c r="E8" s="4137">
        <v>963</v>
      </c>
      <c r="F8" s="4137">
        <v>637</v>
      </c>
      <c r="G8" s="4137">
        <v>686</v>
      </c>
      <c r="H8" s="4137">
        <v>759</v>
      </c>
      <c r="I8" s="4137">
        <v>637</v>
      </c>
      <c r="J8" s="4137">
        <v>646</v>
      </c>
      <c r="K8" s="4133">
        <v>129</v>
      </c>
      <c r="L8" s="4134">
        <v>276</v>
      </c>
      <c r="M8" s="4134">
        <v>96</v>
      </c>
      <c r="N8" s="4134">
        <v>145</v>
      </c>
    </row>
    <row r="9" spans="1:14" ht="11.45" customHeight="1" x14ac:dyDescent="0.2">
      <c r="A9" s="4128"/>
      <c r="C9" s="4135"/>
      <c r="D9" s="4160" t="s">
        <v>901</v>
      </c>
      <c r="E9" s="4137">
        <v>275</v>
      </c>
      <c r="F9" s="4137">
        <v>215</v>
      </c>
      <c r="G9" s="4137">
        <v>148</v>
      </c>
      <c r="H9" s="4137">
        <v>134</v>
      </c>
      <c r="I9" s="4137">
        <v>143</v>
      </c>
      <c r="J9" s="4137">
        <v>101</v>
      </c>
      <c r="K9" s="4133">
        <v>21</v>
      </c>
      <c r="L9" s="4134">
        <v>21</v>
      </c>
      <c r="M9" s="4134">
        <v>24</v>
      </c>
      <c r="N9" s="4134">
        <v>35</v>
      </c>
    </row>
    <row r="10" spans="1:14" ht="11.45" customHeight="1" x14ac:dyDescent="0.2">
      <c r="A10" s="4128"/>
      <c r="C10" s="4135"/>
      <c r="D10" s="4160" t="s">
        <v>906</v>
      </c>
      <c r="E10" s="4137">
        <v>232</v>
      </c>
      <c r="F10" s="4137">
        <v>877</v>
      </c>
      <c r="G10" s="4137">
        <v>2604</v>
      </c>
      <c r="H10" s="4137">
        <v>2007</v>
      </c>
      <c r="I10" s="4137">
        <v>1283</v>
      </c>
      <c r="J10" s="4137">
        <v>255</v>
      </c>
      <c r="K10" s="4133">
        <v>26</v>
      </c>
      <c r="L10" s="4134">
        <v>51</v>
      </c>
      <c r="M10" s="4134">
        <v>114</v>
      </c>
      <c r="N10" s="4134">
        <v>64</v>
      </c>
    </row>
    <row r="11" spans="1:14" ht="11.45" customHeight="1" x14ac:dyDescent="0.2">
      <c r="A11" s="4128"/>
      <c r="C11" s="4135"/>
      <c r="D11" s="4160" t="s">
        <v>836</v>
      </c>
      <c r="E11" s="4137">
        <v>1919</v>
      </c>
      <c r="F11" s="4137">
        <v>1368</v>
      </c>
      <c r="G11" s="4137">
        <v>2398</v>
      </c>
      <c r="H11" s="4137">
        <v>764</v>
      </c>
      <c r="I11" s="4137">
        <v>1780</v>
      </c>
      <c r="J11" s="4137">
        <v>845</v>
      </c>
      <c r="K11" s="4133">
        <v>191</v>
      </c>
      <c r="L11" s="4134">
        <v>199</v>
      </c>
      <c r="M11" s="4134">
        <v>246</v>
      </c>
      <c r="N11" s="4134">
        <v>209</v>
      </c>
    </row>
    <row r="12" spans="1:14" ht="11.45" customHeight="1" x14ac:dyDescent="0.2">
      <c r="A12" s="4128"/>
      <c r="C12" s="4135"/>
      <c r="D12" s="4160" t="s">
        <v>903</v>
      </c>
      <c r="E12" s="4137">
        <v>3706</v>
      </c>
      <c r="F12" s="4137">
        <v>3310</v>
      </c>
      <c r="G12" s="4137">
        <v>3038</v>
      </c>
      <c r="H12" s="4137">
        <v>3897</v>
      </c>
      <c r="I12" s="4137">
        <v>3910</v>
      </c>
      <c r="J12" s="4137">
        <v>2870</v>
      </c>
      <c r="K12" s="4133">
        <v>863</v>
      </c>
      <c r="L12" s="4134">
        <v>575</v>
      </c>
      <c r="M12" s="4134">
        <v>644</v>
      </c>
      <c r="N12" s="4134">
        <v>788</v>
      </c>
    </row>
    <row r="13" spans="1:14" ht="11.45" customHeight="1" x14ac:dyDescent="0.2">
      <c r="A13" s="4128"/>
      <c r="C13" s="4135"/>
      <c r="D13" s="4160" t="s">
        <v>838</v>
      </c>
      <c r="E13" s="4137">
        <v>3220</v>
      </c>
      <c r="F13" s="4137">
        <v>3076</v>
      </c>
      <c r="G13" s="4137">
        <v>3849</v>
      </c>
      <c r="H13" s="4137">
        <v>6579</v>
      </c>
      <c r="I13" s="4137">
        <v>14161</v>
      </c>
      <c r="J13" s="4137">
        <v>20041</v>
      </c>
      <c r="K13" s="4133">
        <v>8940</v>
      </c>
      <c r="L13" s="4134">
        <v>2464</v>
      </c>
      <c r="M13" s="4134">
        <v>3820</v>
      </c>
      <c r="N13" s="4134">
        <v>4817</v>
      </c>
    </row>
    <row r="14" spans="1:14" ht="11.45" customHeight="1" x14ac:dyDescent="0.2">
      <c r="A14" s="4128"/>
      <c r="C14" s="4135"/>
      <c r="D14" s="4160" t="s">
        <v>2291</v>
      </c>
      <c r="E14" s="4137">
        <v>6129</v>
      </c>
      <c r="F14" s="4137">
        <v>3400</v>
      </c>
      <c r="G14" s="4137">
        <v>1455</v>
      </c>
      <c r="H14" s="4137">
        <v>1380</v>
      </c>
      <c r="I14" s="4137">
        <v>1293</v>
      </c>
      <c r="J14" s="4137">
        <v>1564</v>
      </c>
      <c r="K14" s="4133">
        <v>206</v>
      </c>
      <c r="L14" s="4134">
        <v>198</v>
      </c>
      <c r="M14" s="4134">
        <v>564</v>
      </c>
      <c r="N14" s="4134">
        <v>596</v>
      </c>
    </row>
    <row r="15" spans="1:14" ht="11.45" customHeight="1" x14ac:dyDescent="0.2">
      <c r="A15" s="4128"/>
      <c r="C15" s="4135"/>
      <c r="D15" s="4160" t="s">
        <v>840</v>
      </c>
      <c r="E15" s="4137">
        <v>4002</v>
      </c>
      <c r="F15" s="4137">
        <v>5028</v>
      </c>
      <c r="G15" s="4137">
        <v>4098</v>
      </c>
      <c r="H15" s="4137">
        <v>3400</v>
      </c>
      <c r="I15" s="4137">
        <v>4497</v>
      </c>
      <c r="J15" s="4137">
        <v>4122</v>
      </c>
      <c r="K15" s="4133">
        <v>1162</v>
      </c>
      <c r="L15" s="4134">
        <v>821</v>
      </c>
      <c r="M15" s="4134">
        <v>1089</v>
      </c>
      <c r="N15" s="4134">
        <v>1050</v>
      </c>
    </row>
    <row r="16" spans="1:14" s="4163" customFormat="1" ht="11.45" customHeight="1" x14ac:dyDescent="0.2">
      <c r="A16" s="4162"/>
      <c r="C16" s="4164" t="s">
        <v>2157</v>
      </c>
      <c r="D16" s="4165"/>
      <c r="E16" s="4166">
        <v>18411</v>
      </c>
      <c r="F16" s="4166">
        <v>22260</v>
      </c>
      <c r="G16" s="4166">
        <v>25734</v>
      </c>
      <c r="H16" s="4166">
        <v>26101</v>
      </c>
      <c r="I16" s="4166">
        <v>25432</v>
      </c>
      <c r="J16" s="4166">
        <v>19940</v>
      </c>
      <c r="K16" s="4167">
        <v>4646</v>
      </c>
      <c r="L16" s="4168">
        <v>4638</v>
      </c>
      <c r="M16" s="4168">
        <v>4762</v>
      </c>
      <c r="N16" s="4168">
        <v>5894</v>
      </c>
    </row>
    <row r="17" spans="1:14" ht="11.45" customHeight="1" x14ac:dyDescent="0.2">
      <c r="A17" s="4128"/>
      <c r="C17" s="4135"/>
      <c r="D17" s="4160" t="s">
        <v>888</v>
      </c>
      <c r="E17" s="4137">
        <v>15</v>
      </c>
      <c r="F17" s="4137">
        <v>66</v>
      </c>
      <c r="G17" s="4137">
        <v>63</v>
      </c>
      <c r="H17" s="4137">
        <v>118</v>
      </c>
      <c r="I17" s="4137">
        <v>142</v>
      </c>
      <c r="J17" s="4137">
        <v>68</v>
      </c>
      <c r="K17" s="4133">
        <v>4</v>
      </c>
      <c r="L17" s="3873">
        <v>0</v>
      </c>
      <c r="M17" s="3873">
        <v>0</v>
      </c>
      <c r="N17" s="4134">
        <v>64</v>
      </c>
    </row>
    <row r="18" spans="1:14" ht="11.45" customHeight="1" x14ac:dyDescent="0.2">
      <c r="A18" s="4128"/>
      <c r="C18" s="4135"/>
      <c r="D18" s="4160" t="s">
        <v>889</v>
      </c>
      <c r="E18" s="4137">
        <v>31</v>
      </c>
      <c r="F18" s="4137">
        <v>107</v>
      </c>
      <c r="G18" s="4137">
        <v>56</v>
      </c>
      <c r="H18" s="4137">
        <v>11</v>
      </c>
      <c r="I18" s="4137">
        <v>14</v>
      </c>
      <c r="J18" s="4137">
        <v>12</v>
      </c>
      <c r="K18" s="4169">
        <v>7</v>
      </c>
      <c r="L18" s="4134">
        <v>1</v>
      </c>
      <c r="M18" s="4134">
        <v>4</v>
      </c>
      <c r="N18" s="3873">
        <v>0</v>
      </c>
    </row>
    <row r="19" spans="1:14" ht="11.45" customHeight="1" x14ac:dyDescent="0.2">
      <c r="A19" s="4128"/>
      <c r="C19" s="4135"/>
      <c r="D19" s="4160" t="s">
        <v>890</v>
      </c>
      <c r="E19" s="4137">
        <v>1016</v>
      </c>
      <c r="F19" s="4137">
        <v>1003</v>
      </c>
      <c r="G19" s="4137">
        <v>1146</v>
      </c>
      <c r="H19" s="4137">
        <v>1159</v>
      </c>
      <c r="I19" s="4137">
        <v>1421</v>
      </c>
      <c r="J19" s="4137">
        <v>1196</v>
      </c>
      <c r="K19" s="4133">
        <v>293</v>
      </c>
      <c r="L19" s="4134">
        <v>371</v>
      </c>
      <c r="M19" s="4134">
        <v>233</v>
      </c>
      <c r="N19" s="4134">
        <v>299</v>
      </c>
    </row>
    <row r="20" spans="1:14" ht="11.45" customHeight="1" x14ac:dyDescent="0.2">
      <c r="A20" s="4128"/>
      <c r="C20" s="4135"/>
      <c r="D20" s="4160" t="s">
        <v>275</v>
      </c>
      <c r="E20" s="4137">
        <v>1268</v>
      </c>
      <c r="F20" s="4137">
        <v>1255</v>
      </c>
      <c r="G20" s="4137">
        <v>1453</v>
      </c>
      <c r="H20" s="4137">
        <v>1390</v>
      </c>
      <c r="I20" s="4137">
        <v>1439</v>
      </c>
      <c r="J20" s="4137">
        <v>1417</v>
      </c>
      <c r="K20" s="4133">
        <v>222</v>
      </c>
      <c r="L20" s="4134">
        <v>443</v>
      </c>
      <c r="M20" s="4134">
        <v>383</v>
      </c>
      <c r="N20" s="4134">
        <v>369</v>
      </c>
    </row>
    <row r="21" spans="1:14" ht="11.45" customHeight="1" x14ac:dyDescent="0.2">
      <c r="A21" s="4128"/>
      <c r="C21" s="4135"/>
      <c r="D21" s="4160" t="s">
        <v>2292</v>
      </c>
      <c r="E21" s="4137">
        <v>1159</v>
      </c>
      <c r="F21" s="4137">
        <v>1843</v>
      </c>
      <c r="G21" s="4137">
        <v>2529</v>
      </c>
      <c r="H21" s="4137">
        <v>1808</v>
      </c>
      <c r="I21" s="4137">
        <v>1501</v>
      </c>
      <c r="J21" s="4137">
        <v>913</v>
      </c>
      <c r="K21" s="4133">
        <v>179</v>
      </c>
      <c r="L21" s="4134">
        <v>216</v>
      </c>
      <c r="M21" s="4134">
        <v>202</v>
      </c>
      <c r="N21" s="4134">
        <v>316</v>
      </c>
    </row>
    <row r="22" spans="1:14" ht="11.45" customHeight="1" x14ac:dyDescent="0.2">
      <c r="A22" s="4128"/>
      <c r="C22" s="4135"/>
      <c r="D22" s="4160" t="s">
        <v>2293</v>
      </c>
      <c r="E22" s="4137">
        <v>59</v>
      </c>
      <c r="F22" s="4137">
        <v>36</v>
      </c>
      <c r="G22" s="4137">
        <v>21</v>
      </c>
      <c r="H22" s="4132">
        <v>1</v>
      </c>
      <c r="I22" s="4170">
        <v>0</v>
      </c>
      <c r="J22" s="4171">
        <v>1</v>
      </c>
      <c r="K22" s="4172">
        <v>0</v>
      </c>
      <c r="L22" s="3875">
        <v>0</v>
      </c>
      <c r="M22" s="3875">
        <v>0</v>
      </c>
      <c r="N22" s="3875">
        <v>1</v>
      </c>
    </row>
    <row r="23" spans="1:14" ht="11.45" customHeight="1" x14ac:dyDescent="0.2">
      <c r="A23" s="4128"/>
      <c r="C23" s="4135"/>
      <c r="D23" s="4160" t="s">
        <v>894</v>
      </c>
      <c r="E23" s="4137">
        <v>260</v>
      </c>
      <c r="F23" s="4137">
        <v>236</v>
      </c>
      <c r="G23" s="4137">
        <v>332</v>
      </c>
      <c r="H23" s="4137">
        <v>283</v>
      </c>
      <c r="I23" s="4137">
        <v>309</v>
      </c>
      <c r="J23" s="4137">
        <v>282</v>
      </c>
      <c r="K23" s="4133">
        <v>67</v>
      </c>
      <c r="L23" s="4134">
        <v>49</v>
      </c>
      <c r="M23" s="4134">
        <v>90</v>
      </c>
      <c r="N23" s="4134">
        <v>76</v>
      </c>
    </row>
    <row r="24" spans="1:14" ht="11.45" customHeight="1" x14ac:dyDescent="0.2">
      <c r="A24" s="4128"/>
      <c r="C24" s="4135"/>
      <c r="D24" s="4160" t="s">
        <v>895</v>
      </c>
      <c r="E24" s="4137">
        <v>370</v>
      </c>
      <c r="F24" s="4137">
        <v>493</v>
      </c>
      <c r="G24" s="4137">
        <v>359</v>
      </c>
      <c r="H24" s="4137">
        <v>297</v>
      </c>
      <c r="I24" s="4137">
        <v>335</v>
      </c>
      <c r="J24" s="4137">
        <v>347</v>
      </c>
      <c r="K24" s="4133">
        <v>120</v>
      </c>
      <c r="L24" s="4134">
        <v>66</v>
      </c>
      <c r="M24" s="4134">
        <v>75</v>
      </c>
      <c r="N24" s="4134">
        <v>86</v>
      </c>
    </row>
    <row r="25" spans="1:14" ht="11.45" customHeight="1" x14ac:dyDescent="0.2">
      <c r="A25" s="4128"/>
      <c r="C25" s="4135"/>
      <c r="D25" s="4160" t="s">
        <v>2160</v>
      </c>
      <c r="E25" s="4137">
        <v>101</v>
      </c>
      <c r="F25" s="4137">
        <v>99</v>
      </c>
      <c r="G25" s="4137">
        <v>96</v>
      </c>
      <c r="H25" s="4137">
        <v>134</v>
      </c>
      <c r="I25" s="4137">
        <v>102</v>
      </c>
      <c r="J25" s="4137">
        <v>143</v>
      </c>
      <c r="K25" s="4133">
        <v>27</v>
      </c>
      <c r="L25" s="4134">
        <v>19</v>
      </c>
      <c r="M25" s="4134">
        <v>66</v>
      </c>
      <c r="N25" s="4134">
        <v>31</v>
      </c>
    </row>
    <row r="26" spans="1:14" ht="11.45" customHeight="1" x14ac:dyDescent="0.2">
      <c r="A26" s="4128"/>
      <c r="C26" s="4135"/>
      <c r="D26" s="4160" t="s">
        <v>278</v>
      </c>
      <c r="E26" s="4137">
        <v>1120</v>
      </c>
      <c r="F26" s="4137">
        <v>2517</v>
      </c>
      <c r="G26" s="4137">
        <v>2708</v>
      </c>
      <c r="H26" s="4137">
        <v>1877</v>
      </c>
      <c r="I26" s="4137">
        <v>2244</v>
      </c>
      <c r="J26" s="4137">
        <v>1966</v>
      </c>
      <c r="K26" s="4133">
        <v>310</v>
      </c>
      <c r="L26" s="4134">
        <v>336</v>
      </c>
      <c r="M26" s="4134">
        <v>673</v>
      </c>
      <c r="N26" s="4134">
        <v>647</v>
      </c>
    </row>
    <row r="27" spans="1:14" ht="11.45" customHeight="1" x14ac:dyDescent="0.2">
      <c r="A27" s="4128"/>
      <c r="C27" s="4135"/>
      <c r="D27" s="4160" t="s">
        <v>2161</v>
      </c>
      <c r="E27" s="4137">
        <v>11345</v>
      </c>
      <c r="F27" s="4137">
        <v>12384</v>
      </c>
      <c r="G27" s="4137">
        <v>15392</v>
      </c>
      <c r="H27" s="4137">
        <v>17705</v>
      </c>
      <c r="I27" s="4137">
        <v>16008</v>
      </c>
      <c r="J27" s="4137">
        <v>12741</v>
      </c>
      <c r="K27" s="4133">
        <v>3216</v>
      </c>
      <c r="L27" s="4134">
        <v>2883</v>
      </c>
      <c r="M27" s="4134">
        <v>2796</v>
      </c>
      <c r="N27" s="4134">
        <v>3846</v>
      </c>
    </row>
    <row r="28" spans="1:14" ht="11.45" customHeight="1" x14ac:dyDescent="0.2">
      <c r="A28" s="4128"/>
      <c r="C28" s="4135"/>
      <c r="D28" s="4160" t="s">
        <v>4235</v>
      </c>
      <c r="E28" s="4137">
        <v>300</v>
      </c>
      <c r="F28" s="4137">
        <v>356</v>
      </c>
      <c r="G28" s="4137">
        <v>375</v>
      </c>
      <c r="H28" s="4137">
        <v>425</v>
      </c>
      <c r="I28" s="4137">
        <v>459</v>
      </c>
      <c r="J28" s="4137">
        <v>45</v>
      </c>
      <c r="K28" s="4133">
        <v>9</v>
      </c>
      <c r="L28" s="4134">
        <v>7</v>
      </c>
      <c r="M28" s="4134">
        <v>23</v>
      </c>
      <c r="N28" s="4134">
        <v>6</v>
      </c>
    </row>
    <row r="29" spans="1:14" ht="11.45" customHeight="1" x14ac:dyDescent="0.2">
      <c r="A29" s="4128"/>
      <c r="C29" s="4135"/>
      <c r="D29" s="4160" t="s">
        <v>896</v>
      </c>
      <c r="E29" s="4137">
        <v>370</v>
      </c>
      <c r="F29" s="4137">
        <v>716</v>
      </c>
      <c r="G29" s="4137">
        <v>205</v>
      </c>
      <c r="H29" s="4137">
        <v>109</v>
      </c>
      <c r="I29" s="4137">
        <v>66</v>
      </c>
      <c r="J29" s="4137">
        <v>52</v>
      </c>
      <c r="K29" s="4133">
        <v>12</v>
      </c>
      <c r="L29" s="4134">
        <v>33</v>
      </c>
      <c r="M29" s="4134">
        <v>7</v>
      </c>
      <c r="N29" s="3875">
        <v>0</v>
      </c>
    </row>
    <row r="30" spans="1:14" ht="11.45" customHeight="1" x14ac:dyDescent="0.2">
      <c r="A30" s="4128"/>
      <c r="C30" s="4135"/>
      <c r="D30" s="4160" t="s">
        <v>878</v>
      </c>
      <c r="E30" s="4137">
        <v>101</v>
      </c>
      <c r="F30" s="4137">
        <v>210</v>
      </c>
      <c r="G30" s="4137">
        <v>205</v>
      </c>
      <c r="H30" s="4137">
        <v>139</v>
      </c>
      <c r="I30" s="4137">
        <v>507</v>
      </c>
      <c r="J30" s="4137">
        <v>111</v>
      </c>
      <c r="K30" s="4169">
        <v>29</v>
      </c>
      <c r="L30" s="3873">
        <v>0</v>
      </c>
      <c r="M30" s="4134">
        <v>41</v>
      </c>
      <c r="N30" s="4134">
        <v>41</v>
      </c>
    </row>
    <row r="31" spans="1:14" ht="11.45" customHeight="1" x14ac:dyDescent="0.2">
      <c r="A31" s="4128"/>
      <c r="C31" s="4135"/>
      <c r="D31" s="4160" t="s">
        <v>879</v>
      </c>
      <c r="E31" s="4137">
        <v>9</v>
      </c>
      <c r="F31" s="4137">
        <v>21</v>
      </c>
      <c r="G31" s="4137">
        <v>115</v>
      </c>
      <c r="H31" s="4137">
        <v>168</v>
      </c>
      <c r="I31" s="4137">
        <v>319</v>
      </c>
      <c r="J31" s="4137">
        <v>20</v>
      </c>
      <c r="K31" s="4133">
        <v>20</v>
      </c>
      <c r="L31" s="3873">
        <v>0</v>
      </c>
      <c r="M31" s="3873">
        <v>0</v>
      </c>
      <c r="N31" s="3875">
        <v>0</v>
      </c>
    </row>
    <row r="32" spans="1:14" ht="11.45" customHeight="1" x14ac:dyDescent="0.2">
      <c r="A32" s="4128"/>
      <c r="C32" s="4135"/>
      <c r="D32" s="4160" t="s">
        <v>840</v>
      </c>
      <c r="E32" s="4137">
        <f>E16-SUM(E17:E31)</f>
        <v>887</v>
      </c>
      <c r="F32" s="4137">
        <v>918</v>
      </c>
      <c r="G32" s="4137">
        <v>679</v>
      </c>
      <c r="H32" s="4137">
        <v>477</v>
      </c>
      <c r="I32" s="4137">
        <v>566</v>
      </c>
      <c r="J32" s="4137">
        <v>626</v>
      </c>
      <c r="K32" s="4133">
        <v>131</v>
      </c>
      <c r="L32" s="4134">
        <v>214</v>
      </c>
      <c r="M32" s="4134">
        <v>169</v>
      </c>
      <c r="N32" s="4134">
        <v>112</v>
      </c>
    </row>
    <row r="33" spans="1:14" s="4163" customFormat="1" ht="11.45" customHeight="1" x14ac:dyDescent="0.2">
      <c r="A33" s="4162"/>
      <c r="C33" s="4124" t="s">
        <v>2162</v>
      </c>
      <c r="D33" s="4165"/>
      <c r="E33" s="4166">
        <v>8531</v>
      </c>
      <c r="F33" s="4166">
        <v>8387</v>
      </c>
      <c r="G33" s="4166">
        <v>9931</v>
      </c>
      <c r="H33" s="4166">
        <v>8893</v>
      </c>
      <c r="I33" s="4166">
        <v>8753</v>
      </c>
      <c r="J33" s="4166">
        <v>7024</v>
      </c>
      <c r="K33" s="4167">
        <v>1583</v>
      </c>
      <c r="L33" s="4168">
        <v>1447</v>
      </c>
      <c r="M33" s="4168">
        <v>2074</v>
      </c>
      <c r="N33" s="4168">
        <v>1920</v>
      </c>
    </row>
    <row r="34" spans="1:14" ht="11.45" customHeight="1" x14ac:dyDescent="0.2">
      <c r="A34" s="4128"/>
      <c r="C34" s="4135"/>
      <c r="D34" s="4160" t="s">
        <v>2294</v>
      </c>
      <c r="E34" s="4137">
        <v>2183</v>
      </c>
      <c r="F34" s="4137">
        <v>2087</v>
      </c>
      <c r="G34" s="4137">
        <v>2056</v>
      </c>
      <c r="H34" s="4137">
        <v>2291</v>
      </c>
      <c r="I34" s="4137">
        <v>1902</v>
      </c>
      <c r="J34" s="4137">
        <v>2100</v>
      </c>
      <c r="K34" s="4133">
        <v>414</v>
      </c>
      <c r="L34" s="4134">
        <v>600</v>
      </c>
      <c r="M34" s="4134">
        <v>555</v>
      </c>
      <c r="N34" s="4134">
        <v>531</v>
      </c>
    </row>
    <row r="35" spans="1:14" ht="11.45" customHeight="1" x14ac:dyDescent="0.2">
      <c r="A35" s="4128"/>
      <c r="C35" s="4135"/>
      <c r="D35" s="4160" t="s">
        <v>907</v>
      </c>
      <c r="E35" s="4137">
        <v>1084</v>
      </c>
      <c r="F35" s="4137">
        <v>1662</v>
      </c>
      <c r="G35" s="4137">
        <v>2363</v>
      </c>
      <c r="H35" s="4137">
        <v>618</v>
      </c>
      <c r="I35" s="4137">
        <v>1531</v>
      </c>
      <c r="J35" s="4137">
        <v>1079</v>
      </c>
      <c r="K35" s="4133">
        <v>118</v>
      </c>
      <c r="L35" s="4134">
        <v>131</v>
      </c>
      <c r="M35" s="4134">
        <v>627</v>
      </c>
      <c r="N35" s="4134">
        <v>203</v>
      </c>
    </row>
    <row r="36" spans="1:14" ht="11.45" customHeight="1" x14ac:dyDescent="0.2">
      <c r="A36" s="4128"/>
      <c r="C36" s="4135"/>
      <c r="D36" s="4160" t="s">
        <v>281</v>
      </c>
      <c r="E36" s="4137">
        <v>1392</v>
      </c>
      <c r="F36" s="4137">
        <v>757</v>
      </c>
      <c r="G36" s="4137">
        <v>539</v>
      </c>
      <c r="H36" s="4137">
        <v>323</v>
      </c>
      <c r="I36" s="4137">
        <v>287</v>
      </c>
      <c r="J36" s="4137">
        <v>298</v>
      </c>
      <c r="K36" s="4133">
        <v>89</v>
      </c>
      <c r="L36" s="4134">
        <v>60</v>
      </c>
      <c r="M36" s="4134">
        <v>67</v>
      </c>
      <c r="N36" s="4134">
        <v>82</v>
      </c>
    </row>
    <row r="37" spans="1:14" ht="11.45" customHeight="1" x14ac:dyDescent="0.2">
      <c r="A37" s="4128"/>
      <c r="C37" s="4135"/>
      <c r="D37" s="4160" t="s">
        <v>2295</v>
      </c>
      <c r="E37" s="4137">
        <v>27</v>
      </c>
      <c r="F37" s="4137">
        <v>26</v>
      </c>
      <c r="G37" s="4137">
        <v>59</v>
      </c>
      <c r="H37" s="4137">
        <v>38</v>
      </c>
      <c r="I37" s="4137">
        <v>40</v>
      </c>
      <c r="J37" s="4137">
        <v>59</v>
      </c>
      <c r="K37" s="4133">
        <v>15</v>
      </c>
      <c r="L37" s="4134">
        <v>10</v>
      </c>
      <c r="M37" s="4134">
        <v>13</v>
      </c>
      <c r="N37" s="4134">
        <v>21</v>
      </c>
    </row>
    <row r="38" spans="1:14" ht="11.45" customHeight="1" x14ac:dyDescent="0.2">
      <c r="A38" s="4128"/>
      <c r="C38" s="4135"/>
      <c r="D38" s="4160" t="s">
        <v>2296</v>
      </c>
      <c r="E38" s="4137">
        <v>102</v>
      </c>
      <c r="F38" s="4137">
        <v>227</v>
      </c>
      <c r="G38" s="4137">
        <v>214</v>
      </c>
      <c r="H38" s="4137">
        <v>258</v>
      </c>
      <c r="I38" s="4137">
        <v>257</v>
      </c>
      <c r="J38" s="4137">
        <v>228</v>
      </c>
      <c r="K38" s="4133">
        <v>56</v>
      </c>
      <c r="L38" s="4134">
        <v>37</v>
      </c>
      <c r="M38" s="4134">
        <v>50</v>
      </c>
      <c r="N38" s="4134">
        <v>85</v>
      </c>
    </row>
    <row r="39" spans="1:14" ht="11.45" customHeight="1" x14ac:dyDescent="0.2">
      <c r="A39" s="4128"/>
      <c r="C39" s="4135"/>
      <c r="D39" s="4160" t="s">
        <v>2297</v>
      </c>
      <c r="E39" s="4137">
        <v>2658</v>
      </c>
      <c r="F39" s="4137">
        <v>3491</v>
      </c>
      <c r="G39" s="4137">
        <v>4288</v>
      </c>
      <c r="H39" s="4137">
        <v>4663</v>
      </c>
      <c r="I39" s="4137">
        <v>4009</v>
      </c>
      <c r="J39" s="4137">
        <v>2724</v>
      </c>
      <c r="K39" s="4133">
        <v>857</v>
      </c>
      <c r="L39" s="4134">
        <v>448</v>
      </c>
      <c r="M39" s="4134">
        <v>612</v>
      </c>
      <c r="N39" s="4134">
        <v>807</v>
      </c>
    </row>
    <row r="40" spans="1:14" ht="11.45" customHeight="1" x14ac:dyDescent="0.2">
      <c r="A40" s="4128"/>
      <c r="C40" s="4135"/>
      <c r="D40" s="4160" t="s">
        <v>840</v>
      </c>
      <c r="E40" s="4137">
        <v>1085</v>
      </c>
      <c r="F40" s="4137">
        <v>137</v>
      </c>
      <c r="G40" s="4137">
        <v>412</v>
      </c>
      <c r="H40" s="4137">
        <v>702</v>
      </c>
      <c r="I40" s="4137">
        <v>727</v>
      </c>
      <c r="J40" s="4137">
        <v>536</v>
      </c>
      <c r="K40" s="4133">
        <v>34</v>
      </c>
      <c r="L40" s="4134">
        <v>161</v>
      </c>
      <c r="M40" s="4134">
        <v>150</v>
      </c>
      <c r="N40" s="4134">
        <v>191</v>
      </c>
    </row>
    <row r="41" spans="1:14" s="4163" customFormat="1" ht="11.45" customHeight="1" x14ac:dyDescent="0.2">
      <c r="A41" s="4162"/>
      <c r="C41" s="4124" t="s">
        <v>2165</v>
      </c>
      <c r="D41" s="4165"/>
      <c r="E41" s="4166">
        <v>6822</v>
      </c>
      <c r="F41" s="4166">
        <v>5816</v>
      </c>
      <c r="G41" s="4166">
        <v>6215</v>
      </c>
      <c r="H41" s="4166">
        <v>6103</v>
      </c>
      <c r="I41" s="4166">
        <v>4536</v>
      </c>
      <c r="J41" s="4166">
        <v>4632</v>
      </c>
      <c r="K41" s="4167">
        <v>1003</v>
      </c>
      <c r="L41" s="4168">
        <v>1112</v>
      </c>
      <c r="M41" s="4168">
        <v>1279</v>
      </c>
      <c r="N41" s="4168">
        <v>1238</v>
      </c>
    </row>
    <row r="42" spans="1:14" ht="11.45" customHeight="1" x14ac:dyDescent="0.2">
      <c r="A42" s="4128"/>
      <c r="C42" s="4135"/>
      <c r="D42" s="4160" t="s">
        <v>291</v>
      </c>
      <c r="E42" s="4137">
        <v>4367</v>
      </c>
      <c r="F42" s="4137">
        <v>3247</v>
      </c>
      <c r="G42" s="4137">
        <v>3779</v>
      </c>
      <c r="H42" s="4137">
        <v>3446</v>
      </c>
      <c r="I42" s="4137">
        <v>2728</v>
      </c>
      <c r="J42" s="4137">
        <v>2691</v>
      </c>
      <c r="K42" s="4133">
        <v>669</v>
      </c>
      <c r="L42" s="4134">
        <v>644</v>
      </c>
      <c r="M42" s="4134">
        <v>811</v>
      </c>
      <c r="N42" s="4134">
        <v>567</v>
      </c>
    </row>
    <row r="43" spans="1:14" ht="11.45" customHeight="1" x14ac:dyDescent="0.2">
      <c r="A43" s="4128"/>
      <c r="C43" s="4135"/>
      <c r="D43" s="4160" t="s">
        <v>292</v>
      </c>
      <c r="E43" s="4137">
        <v>2448</v>
      </c>
      <c r="F43" s="4137">
        <v>2566</v>
      </c>
      <c r="G43" s="4137">
        <v>2432</v>
      </c>
      <c r="H43" s="4137">
        <v>2540</v>
      </c>
      <c r="I43" s="4137">
        <v>1804</v>
      </c>
      <c r="J43" s="4137">
        <v>1940</v>
      </c>
      <c r="K43" s="4133">
        <v>333</v>
      </c>
      <c r="L43" s="4134">
        <v>468</v>
      </c>
      <c r="M43" s="4134">
        <v>468</v>
      </c>
      <c r="N43" s="4134">
        <v>670</v>
      </c>
    </row>
    <row r="44" spans="1:14" ht="11.45" customHeight="1" thickBot="1" x14ac:dyDescent="0.25">
      <c r="A44" s="4140"/>
      <c r="B44" s="4105"/>
      <c r="C44" s="4141"/>
      <c r="D44" s="4173" t="s">
        <v>840</v>
      </c>
      <c r="E44" s="4174">
        <f>E41-SUM(E42:E43)</f>
        <v>7</v>
      </c>
      <c r="F44" s="4174">
        <v>3</v>
      </c>
      <c r="G44" s="4174">
        <v>4</v>
      </c>
      <c r="H44" s="4174">
        <v>117</v>
      </c>
      <c r="I44" s="4143">
        <v>4</v>
      </c>
      <c r="J44" s="4175">
        <v>1</v>
      </c>
      <c r="K44" s="4176">
        <v>1</v>
      </c>
      <c r="L44" s="4177">
        <v>0</v>
      </c>
      <c r="M44" s="4178">
        <v>0</v>
      </c>
      <c r="N44" s="4178">
        <v>1</v>
      </c>
    </row>
    <row r="45" spans="1:14" s="4146" customFormat="1" ht="18.75" x14ac:dyDescent="0.2">
      <c r="B45" s="4147"/>
      <c r="C45" s="4148"/>
      <c r="D45" s="6661" t="s">
        <v>4233</v>
      </c>
      <c r="E45" s="6661"/>
      <c r="F45" s="6661"/>
      <c r="G45" s="6661"/>
      <c r="H45" s="6661"/>
      <c r="I45" s="4149" t="s">
        <v>4234</v>
      </c>
      <c r="J45" s="4149"/>
      <c r="K45" s="2578" t="s">
        <v>2088</v>
      </c>
      <c r="L45" s="2578"/>
      <c r="M45" s="4150"/>
      <c r="N45" s="4150"/>
    </row>
    <row r="46" spans="1:14" ht="12.75" customHeight="1" x14ac:dyDescent="0.25">
      <c r="C46" s="4179"/>
      <c r="E46" s="4179"/>
      <c r="F46" s="4179"/>
      <c r="G46" s="4179"/>
      <c r="H46" s="4179"/>
      <c r="I46" s="4179"/>
      <c r="J46" s="4179"/>
      <c r="K46" s="4179"/>
    </row>
    <row r="47" spans="1:14" x14ac:dyDescent="0.25">
      <c r="D47" s="4180"/>
    </row>
  </sheetData>
  <mergeCells count="11">
    <mergeCell ref="A1:C1"/>
    <mergeCell ref="D45:H45"/>
    <mergeCell ref="M2:N3"/>
    <mergeCell ref="C4:D5"/>
    <mergeCell ref="E4:E5"/>
    <mergeCell ref="F4:F5"/>
    <mergeCell ref="G4:G5"/>
    <mergeCell ref="H4:H5"/>
    <mergeCell ref="I4:I5"/>
    <mergeCell ref="J4:J5"/>
    <mergeCell ref="K4:N4"/>
  </mergeCells>
  <hyperlinks>
    <hyperlink ref="A1" location="CONTENT!A1" display="Back to table of contents"/>
  </hyperlinks>
  <pageMargins left="0.5" right="0.5" top="0.5" bottom="0.5" header="0.3" footer="0.3"/>
  <pageSetup paperSize="9" orientation="landscape" horizontalDpi="4294967294" verticalDpi="4294967294" r:id="rId1"/>
  <headerFooter alignWithMargins="0"/>
  <ignoredErrors>
    <ignoredError sqref="E4:N5" numberStoredAsText="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37"/>
  <sheetViews>
    <sheetView showGridLines="0" workbookViewId="0">
      <selection sqref="A1:C1"/>
    </sheetView>
  </sheetViews>
  <sheetFormatPr defaultColWidth="11.83203125" defaultRowHeight="12.75" x14ac:dyDescent="0.2"/>
  <cols>
    <col min="1" max="1" width="16.33203125" style="1671" customWidth="1"/>
    <col min="2" max="9" width="20.83203125" style="1671" customWidth="1"/>
    <col min="10" max="10" width="14.33203125" style="1671" customWidth="1"/>
    <col min="11" max="255" width="11.83203125" style="1671"/>
    <col min="256" max="256" width="17.5" style="1671" customWidth="1"/>
    <col min="257" max="264" width="14.33203125" style="1671" customWidth="1"/>
    <col min="265" max="265" width="7.1640625" style="1671" customWidth="1"/>
    <col min="266" max="266" width="16.6640625" style="1671" bestFit="1" customWidth="1"/>
    <col min="267" max="511" width="11.83203125" style="1671"/>
    <col min="512" max="512" width="17.5" style="1671" customWidth="1"/>
    <col min="513" max="520" width="14.33203125" style="1671" customWidth="1"/>
    <col min="521" max="521" width="7.1640625" style="1671" customWidth="1"/>
    <col min="522" max="522" width="16.6640625" style="1671" bestFit="1" customWidth="1"/>
    <col min="523" max="767" width="11.83203125" style="1671"/>
    <col min="768" max="768" width="17.5" style="1671" customWidth="1"/>
    <col min="769" max="776" width="14.33203125" style="1671" customWidth="1"/>
    <col min="777" max="777" width="7.1640625" style="1671" customWidth="1"/>
    <col min="778" max="778" width="16.6640625" style="1671" bestFit="1" customWidth="1"/>
    <col min="779" max="1023" width="11.83203125" style="1671"/>
    <col min="1024" max="1024" width="17.5" style="1671" customWidth="1"/>
    <col min="1025" max="1032" width="14.33203125" style="1671" customWidth="1"/>
    <col min="1033" max="1033" width="7.1640625" style="1671" customWidth="1"/>
    <col min="1034" max="1034" width="16.6640625" style="1671" bestFit="1" customWidth="1"/>
    <col min="1035" max="1279" width="11.83203125" style="1671"/>
    <col min="1280" max="1280" width="17.5" style="1671" customWidth="1"/>
    <col min="1281" max="1288" width="14.33203125" style="1671" customWidth="1"/>
    <col min="1289" max="1289" width="7.1640625" style="1671" customWidth="1"/>
    <col min="1290" max="1290" width="16.6640625" style="1671" bestFit="1" customWidth="1"/>
    <col min="1291" max="1535" width="11.83203125" style="1671"/>
    <col min="1536" max="1536" width="17.5" style="1671" customWidth="1"/>
    <col min="1537" max="1544" width="14.33203125" style="1671" customWidth="1"/>
    <col min="1545" max="1545" width="7.1640625" style="1671" customWidth="1"/>
    <col min="1546" max="1546" width="16.6640625" style="1671" bestFit="1" customWidth="1"/>
    <col min="1547" max="1791" width="11.83203125" style="1671"/>
    <col min="1792" max="1792" width="17.5" style="1671" customWidth="1"/>
    <col min="1793" max="1800" width="14.33203125" style="1671" customWidth="1"/>
    <col min="1801" max="1801" width="7.1640625" style="1671" customWidth="1"/>
    <col min="1802" max="1802" width="16.6640625" style="1671" bestFit="1" customWidth="1"/>
    <col min="1803" max="2047" width="11.83203125" style="1671"/>
    <col min="2048" max="2048" width="17.5" style="1671" customWidth="1"/>
    <col min="2049" max="2056" width="14.33203125" style="1671" customWidth="1"/>
    <col min="2057" max="2057" width="7.1640625" style="1671" customWidth="1"/>
    <col min="2058" max="2058" width="16.6640625" style="1671" bestFit="1" customWidth="1"/>
    <col min="2059" max="2303" width="11.83203125" style="1671"/>
    <col min="2304" max="2304" width="17.5" style="1671" customWidth="1"/>
    <col min="2305" max="2312" width="14.33203125" style="1671" customWidth="1"/>
    <col min="2313" max="2313" width="7.1640625" style="1671" customWidth="1"/>
    <col min="2314" max="2314" width="16.6640625" style="1671" bestFit="1" customWidth="1"/>
    <col min="2315" max="2559" width="11.83203125" style="1671"/>
    <col min="2560" max="2560" width="17.5" style="1671" customWidth="1"/>
    <col min="2561" max="2568" width="14.33203125" style="1671" customWidth="1"/>
    <col min="2569" max="2569" width="7.1640625" style="1671" customWidth="1"/>
    <col min="2570" max="2570" width="16.6640625" style="1671" bestFit="1" customWidth="1"/>
    <col min="2571" max="2815" width="11.83203125" style="1671"/>
    <col min="2816" max="2816" width="17.5" style="1671" customWidth="1"/>
    <col min="2817" max="2824" width="14.33203125" style="1671" customWidth="1"/>
    <col min="2825" max="2825" width="7.1640625" style="1671" customWidth="1"/>
    <col min="2826" max="2826" width="16.6640625" style="1671" bestFit="1" customWidth="1"/>
    <col min="2827" max="3071" width="11.83203125" style="1671"/>
    <col min="3072" max="3072" width="17.5" style="1671" customWidth="1"/>
    <col min="3073" max="3080" width="14.33203125" style="1671" customWidth="1"/>
    <col min="3081" max="3081" width="7.1640625" style="1671" customWidth="1"/>
    <col min="3082" max="3082" width="16.6640625" style="1671" bestFit="1" customWidth="1"/>
    <col min="3083" max="3327" width="11.83203125" style="1671"/>
    <col min="3328" max="3328" width="17.5" style="1671" customWidth="1"/>
    <col min="3329" max="3336" width="14.33203125" style="1671" customWidth="1"/>
    <col min="3337" max="3337" width="7.1640625" style="1671" customWidth="1"/>
    <col min="3338" max="3338" width="16.6640625" style="1671" bestFit="1" customWidth="1"/>
    <col min="3339" max="3583" width="11.83203125" style="1671"/>
    <col min="3584" max="3584" width="17.5" style="1671" customWidth="1"/>
    <col min="3585" max="3592" width="14.33203125" style="1671" customWidth="1"/>
    <col min="3593" max="3593" width="7.1640625" style="1671" customWidth="1"/>
    <col min="3594" max="3594" width="16.6640625" style="1671" bestFit="1" customWidth="1"/>
    <col min="3595" max="3839" width="11.83203125" style="1671"/>
    <col min="3840" max="3840" width="17.5" style="1671" customWidth="1"/>
    <col min="3841" max="3848" width="14.33203125" style="1671" customWidth="1"/>
    <col min="3849" max="3849" width="7.1640625" style="1671" customWidth="1"/>
    <col min="3850" max="3850" width="16.6640625" style="1671" bestFit="1" customWidth="1"/>
    <col min="3851" max="4095" width="11.83203125" style="1671"/>
    <col min="4096" max="4096" width="17.5" style="1671" customWidth="1"/>
    <col min="4097" max="4104" width="14.33203125" style="1671" customWidth="1"/>
    <col min="4105" max="4105" width="7.1640625" style="1671" customWidth="1"/>
    <col min="4106" max="4106" width="16.6640625" style="1671" bestFit="1" customWidth="1"/>
    <col min="4107" max="4351" width="11.83203125" style="1671"/>
    <col min="4352" max="4352" width="17.5" style="1671" customWidth="1"/>
    <col min="4353" max="4360" width="14.33203125" style="1671" customWidth="1"/>
    <col min="4361" max="4361" width="7.1640625" style="1671" customWidth="1"/>
    <col min="4362" max="4362" width="16.6640625" style="1671" bestFit="1" customWidth="1"/>
    <col min="4363" max="4607" width="11.83203125" style="1671"/>
    <col min="4608" max="4608" width="17.5" style="1671" customWidth="1"/>
    <col min="4609" max="4616" width="14.33203125" style="1671" customWidth="1"/>
    <col min="4617" max="4617" width="7.1640625" style="1671" customWidth="1"/>
    <col min="4618" max="4618" width="16.6640625" style="1671" bestFit="1" customWidth="1"/>
    <col min="4619" max="4863" width="11.83203125" style="1671"/>
    <col min="4864" max="4864" width="17.5" style="1671" customWidth="1"/>
    <col min="4865" max="4872" width="14.33203125" style="1671" customWidth="1"/>
    <col min="4873" max="4873" width="7.1640625" style="1671" customWidth="1"/>
    <col min="4874" max="4874" width="16.6640625" style="1671" bestFit="1" customWidth="1"/>
    <col min="4875" max="5119" width="11.83203125" style="1671"/>
    <col min="5120" max="5120" width="17.5" style="1671" customWidth="1"/>
    <col min="5121" max="5128" width="14.33203125" style="1671" customWidth="1"/>
    <col min="5129" max="5129" width="7.1640625" style="1671" customWidth="1"/>
    <col min="5130" max="5130" width="16.6640625" style="1671" bestFit="1" customWidth="1"/>
    <col min="5131" max="5375" width="11.83203125" style="1671"/>
    <col min="5376" max="5376" width="17.5" style="1671" customWidth="1"/>
    <col min="5377" max="5384" width="14.33203125" style="1671" customWidth="1"/>
    <col min="5385" max="5385" width="7.1640625" style="1671" customWidth="1"/>
    <col min="5386" max="5386" width="16.6640625" style="1671" bestFit="1" customWidth="1"/>
    <col min="5387" max="5631" width="11.83203125" style="1671"/>
    <col min="5632" max="5632" width="17.5" style="1671" customWidth="1"/>
    <col min="5633" max="5640" width="14.33203125" style="1671" customWidth="1"/>
    <col min="5641" max="5641" width="7.1640625" style="1671" customWidth="1"/>
    <col min="5642" max="5642" width="16.6640625" style="1671" bestFit="1" customWidth="1"/>
    <col min="5643" max="5887" width="11.83203125" style="1671"/>
    <col min="5888" max="5888" width="17.5" style="1671" customWidth="1"/>
    <col min="5889" max="5896" width="14.33203125" style="1671" customWidth="1"/>
    <col min="5897" max="5897" width="7.1640625" style="1671" customWidth="1"/>
    <col min="5898" max="5898" width="16.6640625" style="1671" bestFit="1" customWidth="1"/>
    <col min="5899" max="6143" width="11.83203125" style="1671"/>
    <col min="6144" max="6144" width="17.5" style="1671" customWidth="1"/>
    <col min="6145" max="6152" width="14.33203125" style="1671" customWidth="1"/>
    <col min="6153" max="6153" width="7.1640625" style="1671" customWidth="1"/>
    <col min="6154" max="6154" width="16.6640625" style="1671" bestFit="1" customWidth="1"/>
    <col min="6155" max="6399" width="11.83203125" style="1671"/>
    <col min="6400" max="6400" width="17.5" style="1671" customWidth="1"/>
    <col min="6401" max="6408" width="14.33203125" style="1671" customWidth="1"/>
    <col min="6409" max="6409" width="7.1640625" style="1671" customWidth="1"/>
    <col min="6410" max="6410" width="16.6640625" style="1671" bestFit="1" customWidth="1"/>
    <col min="6411" max="6655" width="11.83203125" style="1671"/>
    <col min="6656" max="6656" width="17.5" style="1671" customWidth="1"/>
    <col min="6657" max="6664" width="14.33203125" style="1671" customWidth="1"/>
    <col min="6665" max="6665" width="7.1640625" style="1671" customWidth="1"/>
    <col min="6666" max="6666" width="16.6640625" style="1671" bestFit="1" customWidth="1"/>
    <col min="6667" max="6911" width="11.83203125" style="1671"/>
    <col min="6912" max="6912" width="17.5" style="1671" customWidth="1"/>
    <col min="6913" max="6920" width="14.33203125" style="1671" customWidth="1"/>
    <col min="6921" max="6921" width="7.1640625" style="1671" customWidth="1"/>
    <col min="6922" max="6922" width="16.6640625" style="1671" bestFit="1" customWidth="1"/>
    <col min="6923" max="7167" width="11.83203125" style="1671"/>
    <col min="7168" max="7168" width="17.5" style="1671" customWidth="1"/>
    <col min="7169" max="7176" width="14.33203125" style="1671" customWidth="1"/>
    <col min="7177" max="7177" width="7.1640625" style="1671" customWidth="1"/>
    <col min="7178" max="7178" width="16.6640625" style="1671" bestFit="1" customWidth="1"/>
    <col min="7179" max="7423" width="11.83203125" style="1671"/>
    <col min="7424" max="7424" width="17.5" style="1671" customWidth="1"/>
    <col min="7425" max="7432" width="14.33203125" style="1671" customWidth="1"/>
    <col min="7433" max="7433" width="7.1640625" style="1671" customWidth="1"/>
    <col min="7434" max="7434" width="16.6640625" style="1671" bestFit="1" customWidth="1"/>
    <col min="7435" max="7679" width="11.83203125" style="1671"/>
    <col min="7680" max="7680" width="17.5" style="1671" customWidth="1"/>
    <col min="7681" max="7688" width="14.33203125" style="1671" customWidth="1"/>
    <col min="7689" max="7689" width="7.1640625" style="1671" customWidth="1"/>
    <col min="7690" max="7690" width="16.6640625" style="1671" bestFit="1" customWidth="1"/>
    <col min="7691" max="7935" width="11.83203125" style="1671"/>
    <col min="7936" max="7936" width="17.5" style="1671" customWidth="1"/>
    <col min="7937" max="7944" width="14.33203125" style="1671" customWidth="1"/>
    <col min="7945" max="7945" width="7.1640625" style="1671" customWidth="1"/>
    <col min="7946" max="7946" width="16.6640625" style="1671" bestFit="1" customWidth="1"/>
    <col min="7947" max="8191" width="11.83203125" style="1671"/>
    <col min="8192" max="8192" width="17.5" style="1671" customWidth="1"/>
    <col min="8193" max="8200" width="14.33203125" style="1671" customWidth="1"/>
    <col min="8201" max="8201" width="7.1640625" style="1671" customWidth="1"/>
    <col min="8202" max="8202" width="16.6640625" style="1671" bestFit="1" customWidth="1"/>
    <col min="8203" max="8447" width="11.83203125" style="1671"/>
    <col min="8448" max="8448" width="17.5" style="1671" customWidth="1"/>
    <col min="8449" max="8456" width="14.33203125" style="1671" customWidth="1"/>
    <col min="8457" max="8457" width="7.1640625" style="1671" customWidth="1"/>
    <col min="8458" max="8458" width="16.6640625" style="1671" bestFit="1" customWidth="1"/>
    <col min="8459" max="8703" width="11.83203125" style="1671"/>
    <col min="8704" max="8704" width="17.5" style="1671" customWidth="1"/>
    <col min="8705" max="8712" width="14.33203125" style="1671" customWidth="1"/>
    <col min="8713" max="8713" width="7.1640625" style="1671" customWidth="1"/>
    <col min="8714" max="8714" width="16.6640625" style="1671" bestFit="1" customWidth="1"/>
    <col min="8715" max="8959" width="11.83203125" style="1671"/>
    <col min="8960" max="8960" width="17.5" style="1671" customWidth="1"/>
    <col min="8961" max="8968" width="14.33203125" style="1671" customWidth="1"/>
    <col min="8969" max="8969" width="7.1640625" style="1671" customWidth="1"/>
    <col min="8970" max="8970" width="16.6640625" style="1671" bestFit="1" customWidth="1"/>
    <col min="8971" max="9215" width="11.83203125" style="1671"/>
    <col min="9216" max="9216" width="17.5" style="1671" customWidth="1"/>
    <col min="9217" max="9224" width="14.33203125" style="1671" customWidth="1"/>
    <col min="9225" max="9225" width="7.1640625" style="1671" customWidth="1"/>
    <col min="9226" max="9226" width="16.6640625" style="1671" bestFit="1" customWidth="1"/>
    <col min="9227" max="9471" width="11.83203125" style="1671"/>
    <col min="9472" max="9472" width="17.5" style="1671" customWidth="1"/>
    <col min="9473" max="9480" width="14.33203125" style="1671" customWidth="1"/>
    <col min="9481" max="9481" width="7.1640625" style="1671" customWidth="1"/>
    <col min="9482" max="9482" width="16.6640625" style="1671" bestFit="1" customWidth="1"/>
    <col min="9483" max="9727" width="11.83203125" style="1671"/>
    <col min="9728" max="9728" width="17.5" style="1671" customWidth="1"/>
    <col min="9729" max="9736" width="14.33203125" style="1671" customWidth="1"/>
    <col min="9737" max="9737" width="7.1640625" style="1671" customWidth="1"/>
    <col min="9738" max="9738" width="16.6640625" style="1671" bestFit="1" customWidth="1"/>
    <col min="9739" max="9983" width="11.83203125" style="1671"/>
    <col min="9984" max="9984" width="17.5" style="1671" customWidth="1"/>
    <col min="9985" max="9992" width="14.33203125" style="1671" customWidth="1"/>
    <col min="9993" max="9993" width="7.1640625" style="1671" customWidth="1"/>
    <col min="9994" max="9994" width="16.6640625" style="1671" bestFit="1" customWidth="1"/>
    <col min="9995" max="10239" width="11.83203125" style="1671"/>
    <col min="10240" max="10240" width="17.5" style="1671" customWidth="1"/>
    <col min="10241" max="10248" width="14.33203125" style="1671" customWidth="1"/>
    <col min="10249" max="10249" width="7.1640625" style="1671" customWidth="1"/>
    <col min="10250" max="10250" width="16.6640625" style="1671" bestFit="1" customWidth="1"/>
    <col min="10251" max="10495" width="11.83203125" style="1671"/>
    <col min="10496" max="10496" width="17.5" style="1671" customWidth="1"/>
    <col min="10497" max="10504" width="14.33203125" style="1671" customWidth="1"/>
    <col min="10505" max="10505" width="7.1640625" style="1671" customWidth="1"/>
    <col min="10506" max="10506" width="16.6640625" style="1671" bestFit="1" customWidth="1"/>
    <col min="10507" max="10751" width="11.83203125" style="1671"/>
    <col min="10752" max="10752" width="17.5" style="1671" customWidth="1"/>
    <col min="10753" max="10760" width="14.33203125" style="1671" customWidth="1"/>
    <col min="10761" max="10761" width="7.1640625" style="1671" customWidth="1"/>
    <col min="10762" max="10762" width="16.6640625" style="1671" bestFit="1" customWidth="1"/>
    <col min="10763" max="11007" width="11.83203125" style="1671"/>
    <col min="11008" max="11008" width="17.5" style="1671" customWidth="1"/>
    <col min="11009" max="11016" width="14.33203125" style="1671" customWidth="1"/>
    <col min="11017" max="11017" width="7.1640625" style="1671" customWidth="1"/>
    <col min="11018" max="11018" width="16.6640625" style="1671" bestFit="1" customWidth="1"/>
    <col min="11019" max="11263" width="11.83203125" style="1671"/>
    <col min="11264" max="11264" width="17.5" style="1671" customWidth="1"/>
    <col min="11265" max="11272" width="14.33203125" style="1671" customWidth="1"/>
    <col min="11273" max="11273" width="7.1640625" style="1671" customWidth="1"/>
    <col min="11274" max="11274" width="16.6640625" style="1671" bestFit="1" customWidth="1"/>
    <col min="11275" max="11519" width="11.83203125" style="1671"/>
    <col min="11520" max="11520" width="17.5" style="1671" customWidth="1"/>
    <col min="11521" max="11528" width="14.33203125" style="1671" customWidth="1"/>
    <col min="11529" max="11529" width="7.1640625" style="1671" customWidth="1"/>
    <col min="11530" max="11530" width="16.6640625" style="1671" bestFit="1" customWidth="1"/>
    <col min="11531" max="11775" width="11.83203125" style="1671"/>
    <col min="11776" max="11776" width="17.5" style="1671" customWidth="1"/>
    <col min="11777" max="11784" width="14.33203125" style="1671" customWidth="1"/>
    <col min="11785" max="11785" width="7.1640625" style="1671" customWidth="1"/>
    <col min="11786" max="11786" width="16.6640625" style="1671" bestFit="1" customWidth="1"/>
    <col min="11787" max="12031" width="11.83203125" style="1671"/>
    <col min="12032" max="12032" width="17.5" style="1671" customWidth="1"/>
    <col min="12033" max="12040" width="14.33203125" style="1671" customWidth="1"/>
    <col min="12041" max="12041" width="7.1640625" style="1671" customWidth="1"/>
    <col min="12042" max="12042" width="16.6640625" style="1671" bestFit="1" customWidth="1"/>
    <col min="12043" max="12287" width="11.83203125" style="1671"/>
    <col min="12288" max="12288" width="17.5" style="1671" customWidth="1"/>
    <col min="12289" max="12296" width="14.33203125" style="1671" customWidth="1"/>
    <col min="12297" max="12297" width="7.1640625" style="1671" customWidth="1"/>
    <col min="12298" max="12298" width="16.6640625" style="1671" bestFit="1" customWidth="1"/>
    <col min="12299" max="12543" width="11.83203125" style="1671"/>
    <col min="12544" max="12544" width="17.5" style="1671" customWidth="1"/>
    <col min="12545" max="12552" width="14.33203125" style="1671" customWidth="1"/>
    <col min="12553" max="12553" width="7.1640625" style="1671" customWidth="1"/>
    <col min="12554" max="12554" width="16.6640625" style="1671" bestFit="1" customWidth="1"/>
    <col min="12555" max="12799" width="11.83203125" style="1671"/>
    <col min="12800" max="12800" width="17.5" style="1671" customWidth="1"/>
    <col min="12801" max="12808" width="14.33203125" style="1671" customWidth="1"/>
    <col min="12809" max="12809" width="7.1640625" style="1671" customWidth="1"/>
    <col min="12810" max="12810" width="16.6640625" style="1671" bestFit="1" customWidth="1"/>
    <col min="12811" max="13055" width="11.83203125" style="1671"/>
    <col min="13056" max="13056" width="17.5" style="1671" customWidth="1"/>
    <col min="13057" max="13064" width="14.33203125" style="1671" customWidth="1"/>
    <col min="13065" max="13065" width="7.1640625" style="1671" customWidth="1"/>
    <col min="13066" max="13066" width="16.6640625" style="1671" bestFit="1" customWidth="1"/>
    <col min="13067" max="13311" width="11.83203125" style="1671"/>
    <col min="13312" max="13312" width="17.5" style="1671" customWidth="1"/>
    <col min="13313" max="13320" width="14.33203125" style="1671" customWidth="1"/>
    <col min="13321" max="13321" width="7.1640625" style="1671" customWidth="1"/>
    <col min="13322" max="13322" width="16.6640625" style="1671" bestFit="1" customWidth="1"/>
    <col min="13323" max="13567" width="11.83203125" style="1671"/>
    <col min="13568" max="13568" width="17.5" style="1671" customWidth="1"/>
    <col min="13569" max="13576" width="14.33203125" style="1671" customWidth="1"/>
    <col min="13577" max="13577" width="7.1640625" style="1671" customWidth="1"/>
    <col min="13578" max="13578" width="16.6640625" style="1671" bestFit="1" customWidth="1"/>
    <col min="13579" max="13823" width="11.83203125" style="1671"/>
    <col min="13824" max="13824" width="17.5" style="1671" customWidth="1"/>
    <col min="13825" max="13832" width="14.33203125" style="1671" customWidth="1"/>
    <col min="13833" max="13833" width="7.1640625" style="1671" customWidth="1"/>
    <col min="13834" max="13834" width="16.6640625" style="1671" bestFit="1" customWidth="1"/>
    <col min="13835" max="14079" width="11.83203125" style="1671"/>
    <col min="14080" max="14080" width="17.5" style="1671" customWidth="1"/>
    <col min="14081" max="14088" width="14.33203125" style="1671" customWidth="1"/>
    <col min="14089" max="14089" width="7.1640625" style="1671" customWidth="1"/>
    <col min="14090" max="14090" width="16.6640625" style="1671" bestFit="1" customWidth="1"/>
    <col min="14091" max="14335" width="11.83203125" style="1671"/>
    <col min="14336" max="14336" width="17.5" style="1671" customWidth="1"/>
    <col min="14337" max="14344" width="14.33203125" style="1671" customWidth="1"/>
    <col min="14345" max="14345" width="7.1640625" style="1671" customWidth="1"/>
    <col min="14346" max="14346" width="16.6640625" style="1671" bestFit="1" customWidth="1"/>
    <col min="14347" max="14591" width="11.83203125" style="1671"/>
    <col min="14592" max="14592" width="17.5" style="1671" customWidth="1"/>
    <col min="14593" max="14600" width="14.33203125" style="1671" customWidth="1"/>
    <col min="14601" max="14601" width="7.1640625" style="1671" customWidth="1"/>
    <col min="14602" max="14602" width="16.6640625" style="1671" bestFit="1" customWidth="1"/>
    <col min="14603" max="14847" width="11.83203125" style="1671"/>
    <col min="14848" max="14848" width="17.5" style="1671" customWidth="1"/>
    <col min="14849" max="14856" width="14.33203125" style="1671" customWidth="1"/>
    <col min="14857" max="14857" width="7.1640625" style="1671" customWidth="1"/>
    <col min="14858" max="14858" width="16.6640625" style="1671" bestFit="1" customWidth="1"/>
    <col min="14859" max="15103" width="11.83203125" style="1671"/>
    <col min="15104" max="15104" width="17.5" style="1671" customWidth="1"/>
    <col min="15105" max="15112" width="14.33203125" style="1671" customWidth="1"/>
    <col min="15113" max="15113" width="7.1640625" style="1671" customWidth="1"/>
    <col min="15114" max="15114" width="16.6640625" style="1671" bestFit="1" customWidth="1"/>
    <col min="15115" max="15359" width="11.83203125" style="1671"/>
    <col min="15360" max="15360" width="17.5" style="1671" customWidth="1"/>
    <col min="15361" max="15368" width="14.33203125" style="1671" customWidth="1"/>
    <col min="15369" max="15369" width="7.1640625" style="1671" customWidth="1"/>
    <col min="15370" max="15370" width="16.6640625" style="1671" bestFit="1" customWidth="1"/>
    <col min="15371" max="15615" width="11.83203125" style="1671"/>
    <col min="15616" max="15616" width="17.5" style="1671" customWidth="1"/>
    <col min="15617" max="15624" width="14.33203125" style="1671" customWidth="1"/>
    <col min="15625" max="15625" width="7.1640625" style="1671" customWidth="1"/>
    <col min="15626" max="15626" width="16.6640625" style="1671" bestFit="1" customWidth="1"/>
    <col min="15627" max="15871" width="11.83203125" style="1671"/>
    <col min="15872" max="15872" width="17.5" style="1671" customWidth="1"/>
    <col min="15873" max="15880" width="14.33203125" style="1671" customWidth="1"/>
    <col min="15881" max="15881" width="7.1640625" style="1671" customWidth="1"/>
    <col min="15882" max="15882" width="16.6640625" style="1671" bestFit="1" customWidth="1"/>
    <col min="15883" max="16127" width="11.83203125" style="1671"/>
    <col min="16128" max="16128" width="17.5" style="1671" customWidth="1"/>
    <col min="16129" max="16136" width="14.33203125" style="1671" customWidth="1"/>
    <col min="16137" max="16137" width="7.1640625" style="1671" customWidth="1"/>
    <col min="16138" max="16138" width="16.6640625" style="1671" bestFit="1" customWidth="1"/>
    <col min="16139" max="16384" width="11.83203125" style="1671"/>
  </cols>
  <sheetData>
    <row r="1" spans="1:89" s="1304" customFormat="1" ht="15.75" x14ac:dyDescent="0.25">
      <c r="A1" s="6263" t="s">
        <v>801</v>
      </c>
      <c r="B1" s="6263"/>
      <c r="C1" s="6263"/>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c r="AR1" s="1822"/>
      <c r="AS1" s="1822"/>
      <c r="AT1" s="1822"/>
      <c r="AU1" s="1822"/>
      <c r="AV1" s="1822"/>
      <c r="AW1" s="1822"/>
      <c r="AX1" s="1822"/>
      <c r="AY1" s="1822"/>
      <c r="AZ1" s="1822"/>
      <c r="BA1" s="1822"/>
      <c r="BB1" s="1822"/>
      <c r="BC1" s="1822"/>
      <c r="BD1" s="1822"/>
      <c r="BE1" s="1822"/>
      <c r="BF1" s="1822"/>
      <c r="BG1" s="1822"/>
      <c r="BH1" s="1822"/>
      <c r="BI1" s="1822"/>
      <c r="BJ1" s="1822"/>
      <c r="BK1" s="1822"/>
      <c r="BL1" s="1822"/>
      <c r="BM1" s="1822"/>
      <c r="BN1" s="1822"/>
      <c r="BO1" s="1822"/>
      <c r="BP1" s="1822"/>
      <c r="BQ1" s="1822"/>
      <c r="BR1" s="1822"/>
      <c r="BS1" s="1822"/>
      <c r="BT1" s="1822"/>
      <c r="BU1" s="1822"/>
      <c r="BV1" s="1822"/>
      <c r="BW1" s="1822"/>
      <c r="BX1" s="1822"/>
      <c r="BY1" s="1822"/>
      <c r="BZ1" s="1822"/>
      <c r="CA1" s="1822"/>
      <c r="CB1" s="1822"/>
      <c r="CC1" s="1822"/>
      <c r="CD1" s="1822"/>
      <c r="CE1" s="1822"/>
      <c r="CF1" s="1822"/>
      <c r="CG1" s="1822"/>
      <c r="CH1" s="1822"/>
      <c r="CI1" s="1822"/>
      <c r="CJ1" s="1822"/>
      <c r="CK1" s="1822"/>
    </row>
    <row r="2" spans="1:89" ht="15.75" x14ac:dyDescent="0.25">
      <c r="A2" s="1823" t="s">
        <v>2539</v>
      </c>
      <c r="B2" s="1824"/>
      <c r="C2" s="1824"/>
      <c r="D2" s="1825"/>
      <c r="E2" s="1824"/>
      <c r="F2" s="1826"/>
      <c r="G2" s="1827"/>
      <c r="H2" s="1824"/>
      <c r="I2" s="1828"/>
    </row>
    <row r="3" spans="1:89" ht="15.75" x14ac:dyDescent="0.25">
      <c r="A3" s="1823"/>
      <c r="B3" s="1824"/>
      <c r="C3" s="1824"/>
      <c r="D3" s="1825"/>
      <c r="E3" s="1824"/>
      <c r="F3" s="1826"/>
      <c r="G3" s="1827"/>
      <c r="H3" s="1824"/>
      <c r="I3" s="1828" t="s">
        <v>2540</v>
      </c>
    </row>
    <row r="4" spans="1:89" x14ac:dyDescent="0.2">
      <c r="A4" s="6677" t="s">
        <v>2</v>
      </c>
      <c r="B4" s="6677" t="s">
        <v>2541</v>
      </c>
      <c r="C4" s="6677"/>
      <c r="D4" s="6677"/>
      <c r="E4" s="6677" t="s">
        <v>2542</v>
      </c>
      <c r="F4" s="6677"/>
      <c r="G4" s="6677"/>
      <c r="H4" s="6677" t="s">
        <v>2543</v>
      </c>
      <c r="I4" s="6677"/>
    </row>
    <row r="5" spans="1:89" ht="26.25" x14ac:dyDescent="0.2">
      <c r="A5" s="6680"/>
      <c r="B5" s="1829" t="s">
        <v>2544</v>
      </c>
      <c r="C5" s="1829" t="s">
        <v>2545</v>
      </c>
      <c r="D5" s="1829" t="s">
        <v>237</v>
      </c>
      <c r="E5" s="1829" t="s">
        <v>2546</v>
      </c>
      <c r="F5" s="1829" t="s">
        <v>2547</v>
      </c>
      <c r="G5" s="1829" t="s">
        <v>237</v>
      </c>
      <c r="H5" s="1829" t="s">
        <v>90</v>
      </c>
      <c r="I5" s="1829" t="s">
        <v>2548</v>
      </c>
    </row>
    <row r="6" spans="1:89" ht="18" customHeight="1" x14ac:dyDescent="0.25">
      <c r="A6" s="1830" t="s">
        <v>4</v>
      </c>
      <c r="B6" s="1831"/>
      <c r="C6" s="1831"/>
      <c r="D6" s="1832"/>
      <c r="E6" s="1831"/>
      <c r="F6" s="1831"/>
      <c r="G6" s="1833"/>
      <c r="H6" s="1834"/>
      <c r="I6" s="1834"/>
    </row>
    <row r="7" spans="1:89" ht="18" customHeight="1" x14ac:dyDescent="0.25">
      <c r="A7" s="1835">
        <v>2013</v>
      </c>
      <c r="B7" s="1836">
        <v>571.20000000000005</v>
      </c>
      <c r="C7" s="1836">
        <v>26.3</v>
      </c>
      <c r="D7" s="1836">
        <v>597.5</v>
      </c>
      <c r="E7" s="1836">
        <v>312.5</v>
      </c>
      <c r="F7" s="1836">
        <v>239.5</v>
      </c>
      <c r="G7" s="1836">
        <v>552</v>
      </c>
      <c r="H7" s="1836">
        <v>45.500000000000057</v>
      </c>
      <c r="I7" s="1836">
        <v>8</v>
      </c>
    </row>
    <row r="8" spans="1:89" ht="18" customHeight="1" x14ac:dyDescent="0.25">
      <c r="A8" s="1835">
        <v>2014</v>
      </c>
      <c r="B8" s="1836">
        <v>575.70000000000005</v>
      </c>
      <c r="C8" s="1836">
        <v>28.3</v>
      </c>
      <c r="D8" s="1836">
        <v>604</v>
      </c>
      <c r="E8" s="1836">
        <v>313.5</v>
      </c>
      <c r="F8" s="1836">
        <v>245.7</v>
      </c>
      <c r="G8" s="1836">
        <v>559.20000000000005</v>
      </c>
      <c r="H8" s="1836">
        <v>44.8</v>
      </c>
      <c r="I8" s="1836">
        <v>7.8</v>
      </c>
    </row>
    <row r="9" spans="1:89" ht="18" customHeight="1" x14ac:dyDescent="0.25">
      <c r="A9" s="1835">
        <v>2015</v>
      </c>
      <c r="B9" s="1836">
        <v>584.6</v>
      </c>
      <c r="C9" s="1836">
        <v>28.3</v>
      </c>
      <c r="D9" s="1836">
        <v>612.9</v>
      </c>
      <c r="E9" s="1836">
        <v>314.10000000000002</v>
      </c>
      <c r="F9" s="1836">
        <v>252.5</v>
      </c>
      <c r="G9" s="1836">
        <v>566.6</v>
      </c>
      <c r="H9" s="1836">
        <v>46.3</v>
      </c>
      <c r="I9" s="1836">
        <v>7.9</v>
      </c>
    </row>
    <row r="10" spans="1:89" ht="18" customHeight="1" x14ac:dyDescent="0.25">
      <c r="A10" s="1835">
        <v>2016</v>
      </c>
      <c r="B10" s="1836">
        <v>581</v>
      </c>
      <c r="C10" s="1836">
        <v>28.6</v>
      </c>
      <c r="D10" s="1836">
        <v>609.6</v>
      </c>
      <c r="E10" s="1836">
        <v>314.2</v>
      </c>
      <c r="F10" s="1836">
        <v>253.00000000000006</v>
      </c>
      <c r="G10" s="1836">
        <v>567.20000000000005</v>
      </c>
      <c r="H10" s="1836">
        <v>42.4</v>
      </c>
      <c r="I10" s="1836">
        <v>7.3</v>
      </c>
    </row>
    <row r="11" spans="1:89" ht="18" customHeight="1" x14ac:dyDescent="0.25">
      <c r="A11" s="1835">
        <v>2017</v>
      </c>
      <c r="B11" s="1836">
        <v>586.9</v>
      </c>
      <c r="C11" s="1836">
        <v>28.4</v>
      </c>
      <c r="D11" s="1836">
        <v>615.29999999999995</v>
      </c>
      <c r="E11" s="1836">
        <v>316.89999999999998</v>
      </c>
      <c r="F11" s="1836">
        <v>256.60000000000002</v>
      </c>
      <c r="G11" s="1836">
        <v>573.5</v>
      </c>
      <c r="H11" s="1836">
        <v>41.8</v>
      </c>
      <c r="I11" s="1836">
        <v>7.1221673198159818</v>
      </c>
    </row>
    <row r="12" spans="1:89" ht="18" customHeight="1" x14ac:dyDescent="0.25">
      <c r="A12" s="1835">
        <v>2018</v>
      </c>
      <c r="B12" s="1836">
        <v>583.80000000000007</v>
      </c>
      <c r="C12" s="1836">
        <v>29.4</v>
      </c>
      <c r="D12" s="1836">
        <v>613.20000000000005</v>
      </c>
      <c r="E12" s="1836">
        <v>320</v>
      </c>
      <c r="F12" s="1836">
        <v>253.10000000000002</v>
      </c>
      <c r="G12" s="1836">
        <v>573.1</v>
      </c>
      <c r="H12" s="1836">
        <v>40.1</v>
      </c>
      <c r="I12" s="1836">
        <v>6.8687906817403217</v>
      </c>
    </row>
    <row r="13" spans="1:89" ht="18" customHeight="1" x14ac:dyDescent="0.25">
      <c r="A13" s="1835" t="s">
        <v>2549</v>
      </c>
      <c r="B13" s="1836">
        <v>591</v>
      </c>
      <c r="C13" s="1836">
        <v>30.9</v>
      </c>
      <c r="D13" s="1836">
        <v>621.9</v>
      </c>
      <c r="E13" s="1836">
        <v>325.2</v>
      </c>
      <c r="F13" s="1836">
        <v>257</v>
      </c>
      <c r="G13" s="1836">
        <v>582.20000000000005</v>
      </c>
      <c r="H13" s="1836">
        <v>39.700000000000003</v>
      </c>
      <c r="I13" s="1836">
        <v>6.7</v>
      </c>
    </row>
    <row r="14" spans="1:89" ht="18" customHeight="1" x14ac:dyDescent="0.25">
      <c r="A14" s="1837" t="s">
        <v>2550</v>
      </c>
      <c r="B14" s="1836">
        <v>570.1</v>
      </c>
      <c r="C14" s="1836">
        <v>31.8</v>
      </c>
      <c r="D14" s="1836">
        <v>601.9</v>
      </c>
      <c r="E14" s="1836">
        <v>326.5</v>
      </c>
      <c r="F14" s="1836">
        <v>223.2</v>
      </c>
      <c r="G14" s="1836">
        <v>549.70000000000005</v>
      </c>
      <c r="H14" s="1836">
        <v>52.2</v>
      </c>
      <c r="I14" s="1836">
        <v>9.1999999999999993</v>
      </c>
    </row>
    <row r="15" spans="1:89" ht="18" customHeight="1" x14ac:dyDescent="0.2">
      <c r="A15" s="1830" t="s">
        <v>5</v>
      </c>
      <c r="B15" s="1838"/>
      <c r="C15" s="1838"/>
      <c r="D15" s="1838"/>
      <c r="E15" s="1838"/>
      <c r="F15" s="1838"/>
      <c r="G15" s="1838"/>
      <c r="H15" s="1838"/>
      <c r="I15" s="1838"/>
    </row>
    <row r="16" spans="1:89" ht="18" customHeight="1" x14ac:dyDescent="0.25">
      <c r="A16" s="1835">
        <v>2013</v>
      </c>
      <c r="B16" s="1836">
        <v>350.4</v>
      </c>
      <c r="C16" s="1836">
        <v>16.5</v>
      </c>
      <c r="D16" s="1836">
        <v>366.9</v>
      </c>
      <c r="E16" s="1836">
        <v>199.1</v>
      </c>
      <c r="F16" s="1836">
        <v>149.19999999999999</v>
      </c>
      <c r="G16" s="1836">
        <v>348.29999999999995</v>
      </c>
      <c r="H16" s="1836">
        <v>18.600000000000023</v>
      </c>
      <c r="I16" s="1836">
        <v>5.3</v>
      </c>
    </row>
    <row r="17" spans="1:9" ht="18" customHeight="1" x14ac:dyDescent="0.25">
      <c r="A17" s="1835">
        <v>2014</v>
      </c>
      <c r="B17" s="1836">
        <v>352.8</v>
      </c>
      <c r="C17" s="1836">
        <v>18.3</v>
      </c>
      <c r="D17" s="1836">
        <v>371.1</v>
      </c>
      <c r="E17" s="1836">
        <v>199.3</v>
      </c>
      <c r="F17" s="1836">
        <v>152.4</v>
      </c>
      <c r="G17" s="1836">
        <v>351.7</v>
      </c>
      <c r="H17" s="1836">
        <v>19.399999999999999</v>
      </c>
      <c r="I17" s="1836">
        <v>5.5</v>
      </c>
    </row>
    <row r="18" spans="1:9" ht="18" customHeight="1" x14ac:dyDescent="0.25">
      <c r="A18" s="1835">
        <v>2015</v>
      </c>
      <c r="B18" s="1836">
        <v>353.3</v>
      </c>
      <c r="C18" s="1836">
        <v>18.600000000000001</v>
      </c>
      <c r="D18" s="1836">
        <v>371.9</v>
      </c>
      <c r="E18" s="1836">
        <v>198.5</v>
      </c>
      <c r="F18" s="1836">
        <v>153.9</v>
      </c>
      <c r="G18" s="1836">
        <v>352.4</v>
      </c>
      <c r="H18" s="1836">
        <v>19.5</v>
      </c>
      <c r="I18" s="1836">
        <v>5.5</v>
      </c>
    </row>
    <row r="19" spans="1:9" ht="18" customHeight="1" x14ac:dyDescent="0.25">
      <c r="A19" s="1835">
        <v>2016</v>
      </c>
      <c r="B19" s="1836">
        <v>353.59999999999997</v>
      </c>
      <c r="C19" s="1836">
        <v>19.3</v>
      </c>
      <c r="D19" s="1836">
        <v>372.9</v>
      </c>
      <c r="E19" s="1836">
        <v>198.6</v>
      </c>
      <c r="F19" s="1836">
        <v>157.4</v>
      </c>
      <c r="G19" s="1836">
        <v>356</v>
      </c>
      <c r="H19" s="1836">
        <v>16.899999999999999</v>
      </c>
      <c r="I19" s="1836">
        <v>4.8</v>
      </c>
    </row>
    <row r="20" spans="1:9" ht="18" customHeight="1" x14ac:dyDescent="0.25">
      <c r="A20" s="1835">
        <v>2017</v>
      </c>
      <c r="B20" s="1836">
        <v>356.6</v>
      </c>
      <c r="C20" s="1836">
        <v>20</v>
      </c>
      <c r="D20" s="1836">
        <v>376.6</v>
      </c>
      <c r="E20" s="1836">
        <v>194.8</v>
      </c>
      <c r="F20" s="1836">
        <v>164.59999999999997</v>
      </c>
      <c r="G20" s="1836">
        <v>359.4</v>
      </c>
      <c r="H20" s="1836">
        <v>17.2</v>
      </c>
      <c r="I20" s="1836">
        <v>4.8233314638250135</v>
      </c>
    </row>
    <row r="21" spans="1:9" ht="18" customHeight="1" x14ac:dyDescent="0.25">
      <c r="A21" s="1835">
        <v>2018</v>
      </c>
      <c r="B21" s="1836">
        <v>352.8</v>
      </c>
      <c r="C21" s="1836">
        <v>21.3</v>
      </c>
      <c r="D21" s="1836">
        <v>374.1</v>
      </c>
      <c r="E21" s="1836">
        <v>196</v>
      </c>
      <c r="F21" s="1836">
        <v>161.40000000000003</v>
      </c>
      <c r="G21" s="1836">
        <v>357.40000000000003</v>
      </c>
      <c r="H21" s="1836">
        <v>16.7</v>
      </c>
      <c r="I21" s="1836">
        <v>4.733560090702948</v>
      </c>
    </row>
    <row r="22" spans="1:9" ht="18" customHeight="1" x14ac:dyDescent="0.25">
      <c r="A22" s="1835" t="s">
        <v>2549</v>
      </c>
      <c r="B22" s="1836">
        <v>354.7</v>
      </c>
      <c r="C22" s="1836">
        <v>24.7</v>
      </c>
      <c r="D22" s="1836">
        <v>379.4</v>
      </c>
      <c r="E22" s="1836">
        <v>200.1</v>
      </c>
      <c r="F22" s="1836">
        <v>163.69999999999999</v>
      </c>
      <c r="G22" s="1836">
        <v>363.8</v>
      </c>
      <c r="H22" s="1836">
        <v>15.6</v>
      </c>
      <c r="I22" s="1836">
        <v>4.4000000000000004</v>
      </c>
    </row>
    <row r="23" spans="1:9" ht="18" customHeight="1" x14ac:dyDescent="0.25">
      <c r="A23" s="1837" t="s">
        <v>2550</v>
      </c>
      <c r="B23" s="1836">
        <v>336.6</v>
      </c>
      <c r="C23" s="1836">
        <v>24.9</v>
      </c>
      <c r="D23" s="1836">
        <v>361.5</v>
      </c>
      <c r="E23" s="1836">
        <v>199.2</v>
      </c>
      <c r="F23" s="1836">
        <v>136</v>
      </c>
      <c r="G23" s="1836">
        <v>335.2</v>
      </c>
      <c r="H23" s="1836">
        <v>26.3</v>
      </c>
      <c r="I23" s="1836">
        <v>7.8</v>
      </c>
    </row>
    <row r="24" spans="1:9" ht="18" customHeight="1" x14ac:dyDescent="0.25">
      <c r="A24" s="1830" t="s">
        <v>6</v>
      </c>
      <c r="B24" s="1839"/>
      <c r="C24" s="1839"/>
      <c r="D24" s="1839"/>
      <c r="E24" s="1839"/>
      <c r="F24" s="1839"/>
      <c r="G24" s="1840"/>
      <c r="H24" s="1841"/>
      <c r="I24" s="1841"/>
    </row>
    <row r="25" spans="1:9" ht="18" customHeight="1" x14ac:dyDescent="0.25">
      <c r="A25" s="1837" t="s">
        <v>917</v>
      </c>
      <c r="B25" s="1836">
        <v>220.8</v>
      </c>
      <c r="C25" s="1836">
        <v>9.8000000000000007</v>
      </c>
      <c r="D25" s="1836">
        <v>230.60000000000002</v>
      </c>
      <c r="E25" s="1836">
        <v>113.4</v>
      </c>
      <c r="F25" s="1836">
        <v>90.3</v>
      </c>
      <c r="G25" s="1836">
        <v>203.7</v>
      </c>
      <c r="H25" s="1836">
        <v>26.900000000000034</v>
      </c>
      <c r="I25" s="1836">
        <v>12.2</v>
      </c>
    </row>
    <row r="26" spans="1:9" ht="18" customHeight="1" x14ac:dyDescent="0.25">
      <c r="A26" s="1837" t="s">
        <v>2551</v>
      </c>
      <c r="B26" s="1836">
        <v>222.9</v>
      </c>
      <c r="C26" s="1836">
        <v>10</v>
      </c>
      <c r="D26" s="1836">
        <v>232.9</v>
      </c>
      <c r="E26" s="1836">
        <v>114.2</v>
      </c>
      <c r="F26" s="1836">
        <v>93.3</v>
      </c>
      <c r="G26" s="1836">
        <v>207.5</v>
      </c>
      <c r="H26" s="1836">
        <v>25.4</v>
      </c>
      <c r="I26" s="1836">
        <v>11.4</v>
      </c>
    </row>
    <row r="27" spans="1:9" ht="18" customHeight="1" x14ac:dyDescent="0.25">
      <c r="A27" s="1837" t="s">
        <v>2552</v>
      </c>
      <c r="B27" s="1836">
        <v>231.3</v>
      </c>
      <c r="C27" s="1836">
        <v>9.6999999999999993</v>
      </c>
      <c r="D27" s="1836">
        <v>241</v>
      </c>
      <c r="E27" s="1836">
        <v>115.6</v>
      </c>
      <c r="F27" s="1836">
        <v>98.6</v>
      </c>
      <c r="G27" s="1836">
        <v>214.2</v>
      </c>
      <c r="H27" s="1836">
        <v>26.8</v>
      </c>
      <c r="I27" s="1836">
        <v>11.6</v>
      </c>
    </row>
    <row r="28" spans="1:9" ht="18" customHeight="1" x14ac:dyDescent="0.25">
      <c r="A28" s="1837" t="s">
        <v>909</v>
      </c>
      <c r="B28" s="1836">
        <v>227.4</v>
      </c>
      <c r="C28" s="1836">
        <v>9.3000000000000007</v>
      </c>
      <c r="D28" s="1836">
        <v>236.70000000000002</v>
      </c>
      <c r="E28" s="1836">
        <v>115.6</v>
      </c>
      <c r="F28" s="1836">
        <v>95.600000000000051</v>
      </c>
      <c r="G28" s="1836">
        <v>211.20000000000005</v>
      </c>
      <c r="H28" s="1836">
        <v>25.5</v>
      </c>
      <c r="I28" s="1836">
        <v>11.2</v>
      </c>
    </row>
    <row r="29" spans="1:9" ht="18" customHeight="1" x14ac:dyDescent="0.25">
      <c r="A29" s="1837" t="s">
        <v>2553</v>
      </c>
      <c r="B29" s="1836">
        <v>230.29999999999995</v>
      </c>
      <c r="C29" s="1836">
        <v>8.3999999999999986</v>
      </c>
      <c r="D29" s="1836">
        <v>238.69999999999993</v>
      </c>
      <c r="E29" s="1836">
        <v>122.09999999999997</v>
      </c>
      <c r="F29" s="1836">
        <v>92.000000000000057</v>
      </c>
      <c r="G29" s="1836">
        <v>214.10000000000002</v>
      </c>
      <c r="H29" s="1836">
        <v>24.599999999999998</v>
      </c>
      <c r="I29" s="1836">
        <v>10.681719496309162</v>
      </c>
    </row>
    <row r="30" spans="1:9" ht="18" customHeight="1" x14ac:dyDescent="0.25">
      <c r="A30" s="1837" t="s">
        <v>2554</v>
      </c>
      <c r="B30" s="1836">
        <v>231.00000000000006</v>
      </c>
      <c r="C30" s="1836">
        <v>8.0999999999999979</v>
      </c>
      <c r="D30" s="1836">
        <v>239.10000000000002</v>
      </c>
      <c r="E30" s="1836">
        <v>124</v>
      </c>
      <c r="F30" s="1836">
        <v>91.699999999999989</v>
      </c>
      <c r="G30" s="1836">
        <v>215.7</v>
      </c>
      <c r="H30" s="1836">
        <v>23.400000000000002</v>
      </c>
      <c r="I30" s="1836">
        <v>10.129870129870127</v>
      </c>
    </row>
    <row r="31" spans="1:9" ht="18" customHeight="1" x14ac:dyDescent="0.25">
      <c r="A31" s="1835" t="s">
        <v>2549</v>
      </c>
      <c r="B31" s="1836">
        <v>236.3</v>
      </c>
      <c r="C31" s="1836">
        <v>6.2</v>
      </c>
      <c r="D31" s="1836">
        <v>242.5</v>
      </c>
      <c r="E31" s="1836">
        <v>125.1</v>
      </c>
      <c r="F31" s="1836">
        <v>93.3</v>
      </c>
      <c r="G31" s="1836">
        <v>218.4</v>
      </c>
      <c r="H31" s="1836">
        <v>24.1</v>
      </c>
      <c r="I31" s="1836">
        <v>10.199999999999999</v>
      </c>
    </row>
    <row r="32" spans="1:9" ht="18" customHeight="1" x14ac:dyDescent="0.25">
      <c r="A32" s="1842" t="s">
        <v>2550</v>
      </c>
      <c r="B32" s="2926">
        <v>233.5</v>
      </c>
      <c r="C32" s="2926">
        <v>6.9</v>
      </c>
      <c r="D32" s="2926">
        <v>240.4</v>
      </c>
      <c r="E32" s="2926">
        <v>127.3</v>
      </c>
      <c r="F32" s="2926">
        <v>87.2</v>
      </c>
      <c r="G32" s="2926">
        <v>214.5</v>
      </c>
      <c r="H32" s="2926">
        <v>25.9</v>
      </c>
      <c r="I32" s="2926">
        <v>11.1</v>
      </c>
    </row>
    <row r="33" spans="1:9" x14ac:dyDescent="0.2">
      <c r="A33" s="6678" t="s">
        <v>2555</v>
      </c>
      <c r="B33" s="6678"/>
      <c r="C33" s="6678"/>
      <c r="D33" s="6678"/>
      <c r="E33" s="6678"/>
      <c r="F33" s="6678"/>
      <c r="G33" s="6678"/>
      <c r="H33" s="6678"/>
      <c r="I33" s="6678"/>
    </row>
    <row r="34" spans="1:9" ht="15.75" x14ac:dyDescent="0.2">
      <c r="A34" s="1691" t="s">
        <v>2556</v>
      </c>
      <c r="B34" s="1843"/>
      <c r="C34" s="1843"/>
      <c r="D34" s="1844"/>
      <c r="E34" s="1845"/>
      <c r="F34" s="1693"/>
      <c r="G34" s="1846"/>
      <c r="H34" s="1691"/>
      <c r="I34" s="1691"/>
    </row>
    <row r="35" spans="1:9" ht="15.75" x14ac:dyDescent="0.2">
      <c r="A35" s="1691" t="s">
        <v>2557</v>
      </c>
      <c r="B35" s="1843"/>
      <c r="C35" s="1843"/>
      <c r="D35" s="1844"/>
      <c r="E35" s="1845"/>
      <c r="F35" s="1693"/>
      <c r="G35" s="1846"/>
      <c r="H35" s="1691"/>
      <c r="I35" s="1691"/>
    </row>
    <row r="36" spans="1:9" ht="15.75" x14ac:dyDescent="0.2">
      <c r="A36" s="1691" t="s">
        <v>2558</v>
      </c>
      <c r="B36" s="1843"/>
      <c r="C36" s="1843"/>
      <c r="D36" s="1844"/>
      <c r="E36" s="1845"/>
      <c r="F36" s="1693"/>
      <c r="G36" s="1846"/>
      <c r="H36" s="1691"/>
      <c r="I36" s="1691"/>
    </row>
    <row r="37" spans="1:9" ht="15.75" x14ac:dyDescent="0.2">
      <c r="A37" s="6679" t="s">
        <v>2559</v>
      </c>
      <c r="B37" s="6679"/>
      <c r="C37" s="6679"/>
      <c r="D37" s="6679"/>
      <c r="E37" s="1845"/>
      <c r="F37" s="1691"/>
      <c r="G37" s="1847"/>
      <c r="H37" s="1691"/>
      <c r="I37" s="1691"/>
    </row>
  </sheetData>
  <mergeCells count="7">
    <mergeCell ref="H4:I4"/>
    <mergeCell ref="A33:I33"/>
    <mergeCell ref="A37:D37"/>
    <mergeCell ref="A1:C1"/>
    <mergeCell ref="A4:A5"/>
    <mergeCell ref="B4:D4"/>
    <mergeCell ref="E4:G4"/>
  </mergeCells>
  <hyperlinks>
    <hyperlink ref="A1" location="CONTENT!A1" display="Back to table of contents"/>
  </hyperlinks>
  <pageMargins left="0.5" right="0.5" top="0.5" bottom="0.5" header="0.3" footer="0.3"/>
  <pageSetup paperSize="9" scale="83"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showGridLines="0" workbookViewId="0">
      <selection sqref="A1:C1"/>
    </sheetView>
  </sheetViews>
  <sheetFormatPr defaultColWidth="7.33203125" defaultRowHeight="12.75" x14ac:dyDescent="0.2"/>
  <cols>
    <col min="1" max="1" width="1.5" style="5801" customWidth="1"/>
    <col min="2" max="2" width="49.6640625" style="5801" customWidth="1"/>
    <col min="3" max="11" width="17.83203125" style="5801" customWidth="1"/>
    <col min="12" max="16384" width="7.33203125" style="5801"/>
  </cols>
  <sheetData>
    <row r="1" spans="1:11" s="5796" customFormat="1" ht="15.75" x14ac:dyDescent="0.2">
      <c r="A1" s="6268" t="s">
        <v>801</v>
      </c>
      <c r="B1" s="6268"/>
      <c r="C1" s="6268"/>
      <c r="H1" s="5797"/>
      <c r="I1" s="5797"/>
      <c r="J1" s="5797"/>
      <c r="K1" s="5797"/>
    </row>
    <row r="2" spans="1:11" ht="15.75" x14ac:dyDescent="0.2">
      <c r="A2" s="5798" t="s">
        <v>2300</v>
      </c>
      <c r="B2" s="5799"/>
      <c r="C2" s="5800"/>
      <c r="D2" s="5800"/>
      <c r="E2" s="5799"/>
    </row>
    <row r="3" spans="1:11" ht="15.75" x14ac:dyDescent="0.2">
      <c r="A3" s="5802"/>
      <c r="B3" s="5803" t="s">
        <v>406</v>
      </c>
      <c r="C3" s="6684"/>
      <c r="D3" s="6684"/>
      <c r="E3" s="6684"/>
      <c r="F3" s="6684"/>
      <c r="G3" s="6684"/>
      <c r="H3" s="6684"/>
      <c r="I3" s="6684"/>
      <c r="J3" s="6684"/>
      <c r="K3" s="6684"/>
    </row>
    <row r="4" spans="1:11" s="1618" customFormat="1" ht="15.75" x14ac:dyDescent="0.2">
      <c r="A4" s="5804"/>
      <c r="B4" s="5805"/>
      <c r="C4" s="6685" t="s">
        <v>2301</v>
      </c>
      <c r="D4" s="6686"/>
      <c r="E4" s="6687"/>
      <c r="F4" s="6688" t="s">
        <v>2302</v>
      </c>
      <c r="G4" s="6689"/>
      <c r="H4" s="6689"/>
      <c r="I4" s="6688" t="s">
        <v>2303</v>
      </c>
      <c r="J4" s="6689"/>
      <c r="K4" s="6689"/>
    </row>
    <row r="5" spans="1:11" s="1618" customFormat="1" ht="13.5" x14ac:dyDescent="0.2">
      <c r="A5" s="5806"/>
      <c r="B5" s="5807" t="s">
        <v>2304</v>
      </c>
      <c r="C5" s="6690" t="s">
        <v>5</v>
      </c>
      <c r="D5" s="6690" t="s">
        <v>6</v>
      </c>
      <c r="E5" s="5744" t="s">
        <v>2305</v>
      </c>
      <c r="F5" s="6690" t="s">
        <v>5</v>
      </c>
      <c r="G5" s="6681" t="s">
        <v>6</v>
      </c>
      <c r="H5" s="5744" t="s">
        <v>2305</v>
      </c>
      <c r="I5" s="6690" t="s">
        <v>5</v>
      </c>
      <c r="J5" s="6681" t="s">
        <v>6</v>
      </c>
      <c r="K5" s="5744" t="s">
        <v>2305</v>
      </c>
    </row>
    <row r="6" spans="1:11" s="1618" customFormat="1" ht="13.5" x14ac:dyDescent="0.2">
      <c r="A6" s="5808"/>
      <c r="B6" s="5809" t="s">
        <v>386</v>
      </c>
      <c r="C6" s="6691"/>
      <c r="D6" s="6691"/>
      <c r="E6" s="5745" t="s">
        <v>2306</v>
      </c>
      <c r="F6" s="6692"/>
      <c r="G6" s="6682"/>
      <c r="H6" s="5745" t="s">
        <v>2306</v>
      </c>
      <c r="I6" s="6692"/>
      <c r="J6" s="6682"/>
      <c r="K6" s="5745" t="s">
        <v>2306</v>
      </c>
    </row>
    <row r="7" spans="1:11" ht="20.100000000000001" customHeight="1" x14ac:dyDescent="0.2">
      <c r="A7" s="5810"/>
      <c r="B7" s="5811" t="s">
        <v>1901</v>
      </c>
      <c r="C7" s="2935">
        <v>8279</v>
      </c>
      <c r="D7" s="2935">
        <v>1953</v>
      </c>
      <c r="E7" s="2936">
        <v>10232</v>
      </c>
      <c r="F7" s="2935">
        <v>7935</v>
      </c>
      <c r="G7" s="2935">
        <v>1997</v>
      </c>
      <c r="H7" s="2936">
        <v>9932</v>
      </c>
      <c r="I7" s="2935">
        <v>7344</v>
      </c>
      <c r="J7" s="2935">
        <v>1828</v>
      </c>
      <c r="K7" s="2936">
        <v>9172</v>
      </c>
    </row>
    <row r="8" spans="1:11" s="5814" customFormat="1" ht="20.100000000000001" customHeight="1" x14ac:dyDescent="0.2">
      <c r="A8" s="5812"/>
      <c r="B8" s="5813" t="s">
        <v>2307</v>
      </c>
      <c r="C8" s="2937">
        <v>5026</v>
      </c>
      <c r="D8" s="2937">
        <v>884</v>
      </c>
      <c r="E8" s="2938">
        <v>5910</v>
      </c>
      <c r="F8" s="2937">
        <v>4764</v>
      </c>
      <c r="G8" s="2937">
        <v>875</v>
      </c>
      <c r="H8" s="2938">
        <v>5639</v>
      </c>
      <c r="I8" s="2937">
        <v>4188</v>
      </c>
      <c r="J8" s="2937">
        <v>719</v>
      </c>
      <c r="K8" s="2938">
        <v>4907</v>
      </c>
    </row>
    <row r="9" spans="1:11" ht="20.100000000000001" customHeight="1" x14ac:dyDescent="0.2">
      <c r="A9" s="5810"/>
      <c r="B9" s="5815" t="s">
        <v>1902</v>
      </c>
      <c r="C9" s="2939">
        <v>919</v>
      </c>
      <c r="D9" s="2939">
        <v>117</v>
      </c>
      <c r="E9" s="2940">
        <v>1036</v>
      </c>
      <c r="F9" s="2939">
        <v>952</v>
      </c>
      <c r="G9" s="2939">
        <v>129</v>
      </c>
      <c r="H9" s="2940">
        <v>1081</v>
      </c>
      <c r="I9" s="2939">
        <v>872</v>
      </c>
      <c r="J9" s="2939">
        <v>118</v>
      </c>
      <c r="K9" s="2940">
        <v>990</v>
      </c>
    </row>
    <row r="10" spans="1:11" ht="20.100000000000001" customHeight="1" x14ac:dyDescent="0.2">
      <c r="A10" s="5810"/>
      <c r="B10" s="5815" t="s">
        <v>1903</v>
      </c>
      <c r="C10" s="2939">
        <v>40809</v>
      </c>
      <c r="D10" s="2939">
        <v>29445</v>
      </c>
      <c r="E10" s="2940">
        <v>70254</v>
      </c>
      <c r="F10" s="2939">
        <v>39849</v>
      </c>
      <c r="G10" s="2939">
        <v>25871</v>
      </c>
      <c r="H10" s="2940">
        <v>65720</v>
      </c>
      <c r="I10" s="2939">
        <v>37777</v>
      </c>
      <c r="J10" s="2939">
        <v>24704</v>
      </c>
      <c r="K10" s="2940">
        <v>62481</v>
      </c>
    </row>
    <row r="11" spans="1:11" s="5817" customFormat="1" ht="20.100000000000001" customHeight="1" x14ac:dyDescent="0.2">
      <c r="A11" s="5812"/>
      <c r="B11" s="5816" t="s">
        <v>2308</v>
      </c>
      <c r="C11" s="2937">
        <v>1050</v>
      </c>
      <c r="D11" s="2937">
        <v>31</v>
      </c>
      <c r="E11" s="2938">
        <v>1081</v>
      </c>
      <c r="F11" s="2937">
        <v>919</v>
      </c>
      <c r="G11" s="2937">
        <v>21</v>
      </c>
      <c r="H11" s="2938">
        <v>940</v>
      </c>
      <c r="I11" s="2937">
        <v>692</v>
      </c>
      <c r="J11" s="2937">
        <v>19</v>
      </c>
      <c r="K11" s="2938">
        <v>711</v>
      </c>
    </row>
    <row r="12" spans="1:11" s="5817" customFormat="1" ht="20.100000000000001" customHeight="1" x14ac:dyDescent="0.2">
      <c r="A12" s="5812"/>
      <c r="B12" s="5818" t="s">
        <v>2309</v>
      </c>
      <c r="C12" s="2937">
        <v>5802</v>
      </c>
      <c r="D12" s="2937">
        <v>4986</v>
      </c>
      <c r="E12" s="2938">
        <v>10788</v>
      </c>
      <c r="F12" s="2937">
        <v>5759</v>
      </c>
      <c r="G12" s="2937">
        <v>5071</v>
      </c>
      <c r="H12" s="2938">
        <v>10830</v>
      </c>
      <c r="I12" s="2937">
        <v>5822</v>
      </c>
      <c r="J12" s="2937">
        <v>4990</v>
      </c>
      <c r="K12" s="2938">
        <v>10812</v>
      </c>
    </row>
    <row r="13" spans="1:11" s="5817" customFormat="1" ht="20.100000000000001" customHeight="1" x14ac:dyDescent="0.2">
      <c r="A13" s="5812"/>
      <c r="B13" s="5818" t="s">
        <v>2310</v>
      </c>
      <c r="C13" s="2937">
        <v>20745</v>
      </c>
      <c r="D13" s="2937">
        <v>18264</v>
      </c>
      <c r="E13" s="2938">
        <v>39009</v>
      </c>
      <c r="F13" s="2937">
        <v>20337</v>
      </c>
      <c r="G13" s="2937">
        <v>14601</v>
      </c>
      <c r="H13" s="2938">
        <v>34938</v>
      </c>
      <c r="I13" s="2937">
        <v>18463</v>
      </c>
      <c r="J13" s="2937">
        <v>13494</v>
      </c>
      <c r="K13" s="2938">
        <v>31957</v>
      </c>
    </row>
    <row r="14" spans="1:11" ht="20.100000000000001" customHeight="1" x14ac:dyDescent="0.2">
      <c r="A14" s="5810"/>
      <c r="B14" s="5815" t="s">
        <v>1904</v>
      </c>
      <c r="C14" s="2939">
        <v>2317</v>
      </c>
      <c r="D14" s="2939">
        <v>225</v>
      </c>
      <c r="E14" s="2940">
        <v>2542</v>
      </c>
      <c r="F14" s="2939">
        <v>2205</v>
      </c>
      <c r="G14" s="2939">
        <v>213</v>
      </c>
      <c r="H14" s="2940">
        <v>2418</v>
      </c>
      <c r="I14" s="2939">
        <v>2346</v>
      </c>
      <c r="J14" s="2939">
        <v>217</v>
      </c>
      <c r="K14" s="2940">
        <v>2563</v>
      </c>
    </row>
    <row r="15" spans="1:11" ht="24.75" customHeight="1" x14ac:dyDescent="0.2">
      <c r="A15" s="5810"/>
      <c r="B15" s="1614" t="s">
        <v>2311</v>
      </c>
      <c r="C15" s="2939">
        <v>1666</v>
      </c>
      <c r="D15" s="2939">
        <v>397</v>
      </c>
      <c r="E15" s="2940">
        <v>2063</v>
      </c>
      <c r="F15" s="2939">
        <v>1650</v>
      </c>
      <c r="G15" s="2939">
        <v>378</v>
      </c>
      <c r="H15" s="2940">
        <v>2028</v>
      </c>
      <c r="I15" s="2939">
        <v>1815</v>
      </c>
      <c r="J15" s="2939">
        <v>409</v>
      </c>
      <c r="K15" s="2940">
        <v>2224</v>
      </c>
    </row>
    <row r="16" spans="1:11" ht="20.100000000000001" customHeight="1" x14ac:dyDescent="0.2">
      <c r="A16" s="5810"/>
      <c r="B16" s="5815" t="s">
        <v>1906</v>
      </c>
      <c r="C16" s="2939">
        <v>13754</v>
      </c>
      <c r="D16" s="2939">
        <v>943</v>
      </c>
      <c r="E16" s="2940">
        <v>14697</v>
      </c>
      <c r="F16" s="2939">
        <v>16056</v>
      </c>
      <c r="G16" s="2939">
        <v>1000</v>
      </c>
      <c r="H16" s="2940">
        <v>17056</v>
      </c>
      <c r="I16" s="2939">
        <v>17132</v>
      </c>
      <c r="J16" s="2939">
        <v>984</v>
      </c>
      <c r="K16" s="2940">
        <v>18116</v>
      </c>
    </row>
    <row r="17" spans="1:11" ht="20.100000000000001" customHeight="1" x14ac:dyDescent="0.2">
      <c r="A17" s="5810"/>
      <c r="B17" s="1615" t="s">
        <v>2312</v>
      </c>
      <c r="C17" s="2939">
        <v>16938</v>
      </c>
      <c r="D17" s="2939">
        <v>12396</v>
      </c>
      <c r="E17" s="2940">
        <v>29334</v>
      </c>
      <c r="F17" s="2939">
        <v>17386</v>
      </c>
      <c r="G17" s="2939">
        <v>12955</v>
      </c>
      <c r="H17" s="2940">
        <v>30341</v>
      </c>
      <c r="I17" s="2939">
        <v>17884</v>
      </c>
      <c r="J17" s="2939">
        <v>13078</v>
      </c>
      <c r="K17" s="2940">
        <v>30962</v>
      </c>
    </row>
    <row r="18" spans="1:11" s="5817" customFormat="1" ht="20.100000000000001" customHeight="1" x14ac:dyDescent="0.2">
      <c r="A18" s="5812"/>
      <c r="B18" s="5816" t="s">
        <v>2313</v>
      </c>
      <c r="C18" s="2937">
        <v>16633</v>
      </c>
      <c r="D18" s="2937">
        <v>12349</v>
      </c>
      <c r="E18" s="2938">
        <v>28982</v>
      </c>
      <c r="F18" s="2937">
        <v>17091</v>
      </c>
      <c r="G18" s="2937">
        <v>12904</v>
      </c>
      <c r="H18" s="2938">
        <v>29995</v>
      </c>
      <c r="I18" s="2937">
        <v>17603</v>
      </c>
      <c r="J18" s="2937">
        <v>13022</v>
      </c>
      <c r="K18" s="2938">
        <v>30625</v>
      </c>
    </row>
    <row r="19" spans="1:11" ht="20.100000000000001" customHeight="1" x14ac:dyDescent="0.2">
      <c r="A19" s="5810"/>
      <c r="B19" s="5815" t="s">
        <v>1908</v>
      </c>
      <c r="C19" s="2939">
        <v>12517</v>
      </c>
      <c r="D19" s="2939">
        <v>2923</v>
      </c>
      <c r="E19" s="2940">
        <v>15440</v>
      </c>
      <c r="F19" s="2939">
        <v>12358</v>
      </c>
      <c r="G19" s="2939">
        <v>2945</v>
      </c>
      <c r="H19" s="2940">
        <v>15303</v>
      </c>
      <c r="I19" s="2939">
        <v>12670</v>
      </c>
      <c r="J19" s="2939">
        <v>3086</v>
      </c>
      <c r="K19" s="2940">
        <v>15756</v>
      </c>
    </row>
    <row r="20" spans="1:11" ht="20.100000000000001" customHeight="1" x14ac:dyDescent="0.2">
      <c r="A20" s="5810"/>
      <c r="B20" s="5815" t="s">
        <v>2030</v>
      </c>
      <c r="C20" s="2939">
        <v>18895</v>
      </c>
      <c r="D20" s="2939">
        <v>9390</v>
      </c>
      <c r="E20" s="2940">
        <v>28285</v>
      </c>
      <c r="F20" s="2939">
        <v>18889</v>
      </c>
      <c r="G20" s="2939">
        <v>9588</v>
      </c>
      <c r="H20" s="2940">
        <v>28477</v>
      </c>
      <c r="I20" s="2939">
        <v>18407</v>
      </c>
      <c r="J20" s="2939">
        <v>10746</v>
      </c>
      <c r="K20" s="2940">
        <v>29153</v>
      </c>
    </row>
    <row r="21" spans="1:11" ht="20.100000000000001" customHeight="1" x14ac:dyDescent="0.2">
      <c r="A21" s="5810"/>
      <c r="B21" s="5815" t="s">
        <v>1910</v>
      </c>
      <c r="C21" s="2939">
        <v>6589</v>
      </c>
      <c r="D21" s="2939">
        <v>4988</v>
      </c>
      <c r="E21" s="2940">
        <v>11577</v>
      </c>
      <c r="F21" s="2939">
        <v>6635</v>
      </c>
      <c r="G21" s="2939">
        <v>5171</v>
      </c>
      <c r="H21" s="2940">
        <v>11806</v>
      </c>
      <c r="I21" s="2939">
        <v>6798</v>
      </c>
      <c r="J21" s="2939">
        <v>5293</v>
      </c>
      <c r="K21" s="2940">
        <v>12091</v>
      </c>
    </row>
    <row r="22" spans="1:11" ht="20.100000000000001" customHeight="1" x14ac:dyDescent="0.2">
      <c r="A22" s="5810"/>
      <c r="B22" s="5815" t="s">
        <v>1911</v>
      </c>
      <c r="C22" s="2939">
        <v>6114</v>
      </c>
      <c r="D22" s="2939">
        <v>7319</v>
      </c>
      <c r="E22" s="2940">
        <v>13433</v>
      </c>
      <c r="F22" s="2939">
        <v>6310</v>
      </c>
      <c r="G22" s="2939">
        <v>7535</v>
      </c>
      <c r="H22" s="2940">
        <v>13845</v>
      </c>
      <c r="I22" s="2939">
        <v>6261</v>
      </c>
      <c r="J22" s="2939">
        <v>7847</v>
      </c>
      <c r="K22" s="2940">
        <v>14108</v>
      </c>
    </row>
    <row r="23" spans="1:11" s="5817" customFormat="1" ht="20.100000000000001" customHeight="1" x14ac:dyDescent="0.2">
      <c r="A23" s="5812"/>
      <c r="B23" s="5816" t="s">
        <v>2314</v>
      </c>
      <c r="C23" s="2937">
        <v>4032</v>
      </c>
      <c r="D23" s="2937">
        <v>4467</v>
      </c>
      <c r="E23" s="2938">
        <v>8499</v>
      </c>
      <c r="F23" s="2937">
        <v>4205</v>
      </c>
      <c r="G23" s="2937">
        <v>4627</v>
      </c>
      <c r="H23" s="2938">
        <v>8832</v>
      </c>
      <c r="I23" s="2937">
        <v>4078</v>
      </c>
      <c r="J23" s="2937">
        <v>4657</v>
      </c>
      <c r="K23" s="2938">
        <v>8735</v>
      </c>
    </row>
    <row r="24" spans="1:11" s="5817" customFormat="1" ht="20.100000000000001" customHeight="1" x14ac:dyDescent="0.2">
      <c r="A24" s="5812"/>
      <c r="B24" s="5818" t="s">
        <v>2315</v>
      </c>
      <c r="C24" s="2937">
        <v>324</v>
      </c>
      <c r="D24" s="2937">
        <v>626</v>
      </c>
      <c r="E24" s="2938">
        <v>950</v>
      </c>
      <c r="F24" s="2937">
        <v>326</v>
      </c>
      <c r="G24" s="2937">
        <v>631</v>
      </c>
      <c r="H24" s="2938">
        <v>957</v>
      </c>
      <c r="I24" s="2937">
        <v>310</v>
      </c>
      <c r="J24" s="2937">
        <v>625</v>
      </c>
      <c r="K24" s="2938">
        <v>935</v>
      </c>
    </row>
    <row r="25" spans="1:11" s="5817" customFormat="1" ht="20.100000000000001" customHeight="1" x14ac:dyDescent="0.2">
      <c r="A25" s="5812"/>
      <c r="B25" s="5818" t="s">
        <v>2316</v>
      </c>
      <c r="C25" s="2937">
        <v>1098</v>
      </c>
      <c r="D25" s="2937">
        <v>1457</v>
      </c>
      <c r="E25" s="2938">
        <v>2555</v>
      </c>
      <c r="F25" s="2937">
        <v>1076</v>
      </c>
      <c r="G25" s="2937">
        <v>1457</v>
      </c>
      <c r="H25" s="2938">
        <v>2533</v>
      </c>
      <c r="I25" s="2937">
        <v>1145</v>
      </c>
      <c r="J25" s="2937">
        <v>1659</v>
      </c>
      <c r="K25" s="2938">
        <v>2804</v>
      </c>
    </row>
    <row r="26" spans="1:11" ht="20.100000000000001" customHeight="1" x14ac:dyDescent="0.2">
      <c r="A26" s="5810"/>
      <c r="B26" s="5811" t="s">
        <v>2035</v>
      </c>
      <c r="C26" s="2939">
        <v>779</v>
      </c>
      <c r="D26" s="2939">
        <v>449</v>
      </c>
      <c r="E26" s="2940">
        <v>1228</v>
      </c>
      <c r="F26" s="2939">
        <v>790</v>
      </c>
      <c r="G26" s="2939">
        <v>462</v>
      </c>
      <c r="H26" s="2940">
        <v>1252</v>
      </c>
      <c r="I26" s="2939">
        <v>768</v>
      </c>
      <c r="J26" s="2939">
        <v>467</v>
      </c>
      <c r="K26" s="2940">
        <v>1235</v>
      </c>
    </row>
    <row r="27" spans="1:11" ht="20.100000000000001" customHeight="1" x14ac:dyDescent="0.2">
      <c r="A27" s="5810"/>
      <c r="B27" s="5811" t="s">
        <v>2037</v>
      </c>
      <c r="C27" s="2939">
        <v>5737</v>
      </c>
      <c r="D27" s="2939">
        <v>4877</v>
      </c>
      <c r="E27" s="2940">
        <v>10614</v>
      </c>
      <c r="F27" s="2939">
        <v>5801</v>
      </c>
      <c r="G27" s="2939">
        <v>5192</v>
      </c>
      <c r="H27" s="2940">
        <v>10993</v>
      </c>
      <c r="I27" s="2939">
        <v>5913</v>
      </c>
      <c r="J27" s="2939">
        <v>5495</v>
      </c>
      <c r="K27" s="2940">
        <v>11408</v>
      </c>
    </row>
    <row r="28" spans="1:11" ht="20.100000000000001" customHeight="1" x14ac:dyDescent="0.2">
      <c r="A28" s="5810"/>
      <c r="B28" s="5811" t="s">
        <v>1914</v>
      </c>
      <c r="C28" s="2939">
        <v>10884</v>
      </c>
      <c r="D28" s="2939">
        <v>8305</v>
      </c>
      <c r="E28" s="2940">
        <v>19189</v>
      </c>
      <c r="F28" s="2939">
        <v>10600</v>
      </c>
      <c r="G28" s="2939">
        <v>8178</v>
      </c>
      <c r="H28" s="2940">
        <v>18778</v>
      </c>
      <c r="I28" s="2939">
        <v>10390</v>
      </c>
      <c r="J28" s="2939">
        <v>8488</v>
      </c>
      <c r="K28" s="2940">
        <v>18878</v>
      </c>
    </row>
    <row r="29" spans="1:11" ht="29.25" customHeight="1" x14ac:dyDescent="0.2">
      <c r="A29" s="5810"/>
      <c r="B29" s="1615" t="s">
        <v>1915</v>
      </c>
      <c r="C29" s="2939">
        <v>30523</v>
      </c>
      <c r="D29" s="2939">
        <v>12374</v>
      </c>
      <c r="E29" s="2940">
        <v>42897</v>
      </c>
      <c r="F29" s="2939">
        <v>30994</v>
      </c>
      <c r="G29" s="2939">
        <v>13287</v>
      </c>
      <c r="H29" s="2940">
        <v>44281</v>
      </c>
      <c r="I29" s="2939">
        <v>30835</v>
      </c>
      <c r="J29" s="2939">
        <v>13919</v>
      </c>
      <c r="K29" s="2940">
        <v>44754</v>
      </c>
    </row>
    <row r="30" spans="1:11" ht="20.100000000000001" customHeight="1" x14ac:dyDescent="0.2">
      <c r="A30" s="5810"/>
      <c r="B30" s="5815" t="s">
        <v>1916</v>
      </c>
      <c r="C30" s="2939">
        <v>10179</v>
      </c>
      <c r="D30" s="2939">
        <v>17508</v>
      </c>
      <c r="E30" s="2940">
        <v>27687</v>
      </c>
      <c r="F30" s="2939">
        <v>9921</v>
      </c>
      <c r="G30" s="2939">
        <v>17482</v>
      </c>
      <c r="H30" s="2940">
        <v>27403</v>
      </c>
      <c r="I30" s="2939">
        <v>9784</v>
      </c>
      <c r="J30" s="2939">
        <v>17506</v>
      </c>
      <c r="K30" s="2940">
        <v>27290</v>
      </c>
    </row>
    <row r="31" spans="1:11" ht="20.100000000000001" customHeight="1" x14ac:dyDescent="0.2">
      <c r="A31" s="5810"/>
      <c r="B31" s="5815" t="s">
        <v>1917</v>
      </c>
      <c r="C31" s="2939">
        <v>7825</v>
      </c>
      <c r="D31" s="2939">
        <v>9877</v>
      </c>
      <c r="E31" s="2940">
        <v>17702</v>
      </c>
      <c r="F31" s="2939">
        <v>7992</v>
      </c>
      <c r="G31" s="2939">
        <v>10103</v>
      </c>
      <c r="H31" s="2940">
        <v>18095</v>
      </c>
      <c r="I31" s="2939">
        <v>7917</v>
      </c>
      <c r="J31" s="2939">
        <v>10210</v>
      </c>
      <c r="K31" s="2940">
        <v>18127</v>
      </c>
    </row>
    <row r="32" spans="1:11" ht="20.100000000000001" customHeight="1" x14ac:dyDescent="0.2">
      <c r="A32" s="5810"/>
      <c r="B32" s="5815" t="s">
        <v>2317</v>
      </c>
      <c r="C32" s="2939">
        <v>2969</v>
      </c>
      <c r="D32" s="2939">
        <v>1462</v>
      </c>
      <c r="E32" s="2940">
        <v>4431</v>
      </c>
      <c r="F32" s="2939">
        <v>2941</v>
      </c>
      <c r="G32" s="2939">
        <v>1379</v>
      </c>
      <c r="H32" s="2940">
        <v>4320</v>
      </c>
      <c r="I32" s="2939">
        <v>2942</v>
      </c>
      <c r="J32" s="2939">
        <v>1401</v>
      </c>
      <c r="K32" s="2940">
        <v>4343</v>
      </c>
    </row>
    <row r="33" spans="1:11" ht="20.100000000000001" customHeight="1" x14ac:dyDescent="0.2">
      <c r="A33" s="5810"/>
      <c r="B33" s="5815" t="s">
        <v>1919</v>
      </c>
      <c r="C33" s="2939">
        <v>977</v>
      </c>
      <c r="D33" s="2939">
        <v>801</v>
      </c>
      <c r="E33" s="2940">
        <v>1778</v>
      </c>
      <c r="F33" s="2939">
        <v>916</v>
      </c>
      <c r="G33" s="2939">
        <v>841</v>
      </c>
      <c r="H33" s="2940">
        <v>1757</v>
      </c>
      <c r="I33" s="2939">
        <v>893</v>
      </c>
      <c r="J33" s="2939">
        <v>807</v>
      </c>
      <c r="K33" s="2940">
        <v>1700</v>
      </c>
    </row>
    <row r="34" spans="1:11" s="1618" customFormat="1" ht="20.100000000000001" customHeight="1" x14ac:dyDescent="0.2">
      <c r="A34" s="1616"/>
      <c r="B34" s="1617" t="s">
        <v>237</v>
      </c>
      <c r="C34" s="5819">
        <v>198670</v>
      </c>
      <c r="D34" s="5819">
        <v>125749</v>
      </c>
      <c r="E34" s="5819">
        <v>324419</v>
      </c>
      <c r="F34" s="5820">
        <v>200180</v>
      </c>
      <c r="G34" s="5820">
        <v>124706</v>
      </c>
      <c r="H34" s="5820">
        <v>324886</v>
      </c>
      <c r="I34" s="5821">
        <v>198748</v>
      </c>
      <c r="J34" s="5821">
        <v>126603</v>
      </c>
      <c r="K34" s="5821">
        <v>325351</v>
      </c>
    </row>
    <row r="35" spans="1:11" s="5817" customFormat="1" ht="20.100000000000001" customHeight="1" x14ac:dyDescent="0.2">
      <c r="A35" s="5822"/>
      <c r="B35" s="1619" t="s">
        <v>2318</v>
      </c>
      <c r="C35" s="5823">
        <v>47231</v>
      </c>
      <c r="D35" s="5824">
        <v>31085</v>
      </c>
      <c r="E35" s="5825">
        <v>78316</v>
      </c>
      <c r="F35" s="5823">
        <v>47608</v>
      </c>
      <c r="G35" s="5824">
        <v>32253</v>
      </c>
      <c r="H35" s="5825">
        <v>79861</v>
      </c>
      <c r="I35" s="5823">
        <v>47025</v>
      </c>
      <c r="J35" s="5824">
        <v>32746</v>
      </c>
      <c r="K35" s="5825">
        <v>79771</v>
      </c>
    </row>
    <row r="36" spans="1:11" s="5817" customFormat="1" ht="5.25" customHeight="1" x14ac:dyDescent="0.2">
      <c r="A36" s="5826"/>
      <c r="B36" s="1620"/>
      <c r="C36" s="1621"/>
      <c r="D36" s="1621"/>
      <c r="E36" s="1622"/>
      <c r="F36" s="1621"/>
      <c r="G36" s="1621"/>
      <c r="H36" s="1622"/>
      <c r="I36" s="5827"/>
      <c r="J36" s="5827"/>
      <c r="K36" s="1622"/>
    </row>
    <row r="37" spans="1:11" s="5828" customFormat="1" ht="13.5" x14ac:dyDescent="0.2">
      <c r="B37" s="5829" t="s">
        <v>2319</v>
      </c>
      <c r="C37" s="5829" t="s">
        <v>2320</v>
      </c>
      <c r="D37" s="6683" t="s">
        <v>2321</v>
      </c>
      <c r="E37" s="6683"/>
    </row>
  </sheetData>
  <mergeCells count="12">
    <mergeCell ref="J5:J6"/>
    <mergeCell ref="D37:E37"/>
    <mergeCell ref="A1:C1"/>
    <mergeCell ref="C3:K3"/>
    <mergeCell ref="C4:E4"/>
    <mergeCell ref="F4:H4"/>
    <mergeCell ref="I4:K4"/>
    <mergeCell ref="C5:C6"/>
    <mergeCell ref="D5:D6"/>
    <mergeCell ref="F5:F6"/>
    <mergeCell ref="G5:G6"/>
    <mergeCell ref="I5:I6"/>
  </mergeCells>
  <hyperlinks>
    <hyperlink ref="A1" location="CONTENT!A1" display="Back to table of contents"/>
  </hyperlinks>
  <pageMargins left="0.5" right="0.5" top="0.5" bottom="0.5" header="0.3" footer="0.3"/>
  <pageSetup paperSize="9" scale="72"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57"/>
  <sheetViews>
    <sheetView showGridLines="0" workbookViewId="0">
      <selection sqref="A1:C1"/>
    </sheetView>
  </sheetViews>
  <sheetFormatPr defaultColWidth="8" defaultRowHeight="12.75" x14ac:dyDescent="0.2"/>
  <cols>
    <col min="1" max="1" width="1.33203125" style="1671" customWidth="1"/>
    <col min="2" max="2" width="64.33203125" style="1671" customWidth="1"/>
    <col min="3" max="5" width="15.83203125" style="1671" customWidth="1"/>
    <col min="6" max="219" width="8" style="1671"/>
    <col min="220" max="220" width="1.5" style="1671" customWidth="1"/>
    <col min="221" max="221" width="54" style="1671" customWidth="1"/>
    <col min="222" max="224" width="10.83203125" style="1671" customWidth="1"/>
    <col min="225" max="475" width="8" style="1671"/>
    <col min="476" max="476" width="1.5" style="1671" customWidth="1"/>
    <col min="477" max="477" width="54" style="1671" customWidth="1"/>
    <col min="478" max="480" width="10.83203125" style="1671" customWidth="1"/>
    <col min="481" max="731" width="8" style="1671"/>
    <col min="732" max="732" width="1.5" style="1671" customWidth="1"/>
    <col min="733" max="733" width="54" style="1671" customWidth="1"/>
    <col min="734" max="736" width="10.83203125" style="1671" customWidth="1"/>
    <col min="737" max="987" width="8" style="1671"/>
    <col min="988" max="988" width="1.5" style="1671" customWidth="1"/>
    <col min="989" max="989" width="54" style="1671" customWidth="1"/>
    <col min="990" max="992" width="10.83203125" style="1671" customWidth="1"/>
    <col min="993" max="1243" width="8" style="1671"/>
    <col min="1244" max="1244" width="1.5" style="1671" customWidth="1"/>
    <col min="1245" max="1245" width="54" style="1671" customWidth="1"/>
    <col min="1246" max="1248" width="10.83203125" style="1671" customWidth="1"/>
    <col min="1249" max="1499" width="8" style="1671"/>
    <col min="1500" max="1500" width="1.5" style="1671" customWidth="1"/>
    <col min="1501" max="1501" width="54" style="1671" customWidth="1"/>
    <col min="1502" max="1504" width="10.83203125" style="1671" customWidth="1"/>
    <col min="1505" max="1755" width="8" style="1671"/>
    <col min="1756" max="1756" width="1.5" style="1671" customWidth="1"/>
    <col min="1757" max="1757" width="54" style="1671" customWidth="1"/>
    <col min="1758" max="1760" width="10.83203125" style="1671" customWidth="1"/>
    <col min="1761" max="2011" width="8" style="1671"/>
    <col min="2012" max="2012" width="1.5" style="1671" customWidth="1"/>
    <col min="2013" max="2013" width="54" style="1671" customWidth="1"/>
    <col min="2014" max="2016" width="10.83203125" style="1671" customWidth="1"/>
    <col min="2017" max="2267" width="8" style="1671"/>
    <col min="2268" max="2268" width="1.5" style="1671" customWidth="1"/>
    <col min="2269" max="2269" width="54" style="1671" customWidth="1"/>
    <col min="2270" max="2272" width="10.83203125" style="1671" customWidth="1"/>
    <col min="2273" max="2523" width="8" style="1671"/>
    <col min="2524" max="2524" width="1.5" style="1671" customWidth="1"/>
    <col min="2525" max="2525" width="54" style="1671" customWidth="1"/>
    <col min="2526" max="2528" width="10.83203125" style="1671" customWidth="1"/>
    <col min="2529" max="2779" width="8" style="1671"/>
    <col min="2780" max="2780" width="1.5" style="1671" customWidth="1"/>
    <col min="2781" max="2781" width="54" style="1671" customWidth="1"/>
    <col min="2782" max="2784" width="10.83203125" style="1671" customWidth="1"/>
    <col min="2785" max="3035" width="8" style="1671"/>
    <col min="3036" max="3036" width="1.5" style="1671" customWidth="1"/>
    <col min="3037" max="3037" width="54" style="1671" customWidth="1"/>
    <col min="3038" max="3040" width="10.83203125" style="1671" customWidth="1"/>
    <col min="3041" max="3291" width="8" style="1671"/>
    <col min="3292" max="3292" width="1.5" style="1671" customWidth="1"/>
    <col min="3293" max="3293" width="54" style="1671" customWidth="1"/>
    <col min="3294" max="3296" width="10.83203125" style="1671" customWidth="1"/>
    <col min="3297" max="3547" width="8" style="1671"/>
    <col min="3548" max="3548" width="1.5" style="1671" customWidth="1"/>
    <col min="3549" max="3549" width="54" style="1671" customWidth="1"/>
    <col min="3550" max="3552" width="10.83203125" style="1671" customWidth="1"/>
    <col min="3553" max="3803" width="8" style="1671"/>
    <col min="3804" max="3804" width="1.5" style="1671" customWidth="1"/>
    <col min="3805" max="3805" width="54" style="1671" customWidth="1"/>
    <col min="3806" max="3808" width="10.83203125" style="1671" customWidth="1"/>
    <col min="3809" max="4059" width="8" style="1671"/>
    <col min="4060" max="4060" width="1.5" style="1671" customWidth="1"/>
    <col min="4061" max="4061" width="54" style="1671" customWidth="1"/>
    <col min="4062" max="4064" width="10.83203125" style="1671" customWidth="1"/>
    <col min="4065" max="4315" width="8" style="1671"/>
    <col min="4316" max="4316" width="1.5" style="1671" customWidth="1"/>
    <col min="4317" max="4317" width="54" style="1671" customWidth="1"/>
    <col min="4318" max="4320" width="10.83203125" style="1671" customWidth="1"/>
    <col min="4321" max="4571" width="8" style="1671"/>
    <col min="4572" max="4572" width="1.5" style="1671" customWidth="1"/>
    <col min="4573" max="4573" width="54" style="1671" customWidth="1"/>
    <col min="4574" max="4576" width="10.83203125" style="1671" customWidth="1"/>
    <col min="4577" max="4827" width="8" style="1671"/>
    <col min="4828" max="4828" width="1.5" style="1671" customWidth="1"/>
    <col min="4829" max="4829" width="54" style="1671" customWidth="1"/>
    <col min="4830" max="4832" width="10.83203125" style="1671" customWidth="1"/>
    <col min="4833" max="5083" width="8" style="1671"/>
    <col min="5084" max="5084" width="1.5" style="1671" customWidth="1"/>
    <col min="5085" max="5085" width="54" style="1671" customWidth="1"/>
    <col min="5086" max="5088" width="10.83203125" style="1671" customWidth="1"/>
    <col min="5089" max="5339" width="8" style="1671"/>
    <col min="5340" max="5340" width="1.5" style="1671" customWidth="1"/>
    <col min="5341" max="5341" width="54" style="1671" customWidth="1"/>
    <col min="5342" max="5344" width="10.83203125" style="1671" customWidth="1"/>
    <col min="5345" max="5595" width="8" style="1671"/>
    <col min="5596" max="5596" width="1.5" style="1671" customWidth="1"/>
    <col min="5597" max="5597" width="54" style="1671" customWidth="1"/>
    <col min="5598" max="5600" width="10.83203125" style="1671" customWidth="1"/>
    <col min="5601" max="5851" width="8" style="1671"/>
    <col min="5852" max="5852" width="1.5" style="1671" customWidth="1"/>
    <col min="5853" max="5853" width="54" style="1671" customWidth="1"/>
    <col min="5854" max="5856" width="10.83203125" style="1671" customWidth="1"/>
    <col min="5857" max="6107" width="8" style="1671"/>
    <col min="6108" max="6108" width="1.5" style="1671" customWidth="1"/>
    <col min="6109" max="6109" width="54" style="1671" customWidth="1"/>
    <col min="6110" max="6112" width="10.83203125" style="1671" customWidth="1"/>
    <col min="6113" max="6363" width="8" style="1671"/>
    <col min="6364" max="6364" width="1.5" style="1671" customWidth="1"/>
    <col min="6365" max="6365" width="54" style="1671" customWidth="1"/>
    <col min="6366" max="6368" width="10.83203125" style="1671" customWidth="1"/>
    <col min="6369" max="6619" width="8" style="1671"/>
    <col min="6620" max="6620" width="1.5" style="1671" customWidth="1"/>
    <col min="6621" max="6621" width="54" style="1671" customWidth="1"/>
    <col min="6622" max="6624" width="10.83203125" style="1671" customWidth="1"/>
    <col min="6625" max="6875" width="8" style="1671"/>
    <col min="6876" max="6876" width="1.5" style="1671" customWidth="1"/>
    <col min="6877" max="6877" width="54" style="1671" customWidth="1"/>
    <col min="6878" max="6880" width="10.83203125" style="1671" customWidth="1"/>
    <col min="6881" max="7131" width="8" style="1671"/>
    <col min="7132" max="7132" width="1.5" style="1671" customWidth="1"/>
    <col min="7133" max="7133" width="54" style="1671" customWidth="1"/>
    <col min="7134" max="7136" width="10.83203125" style="1671" customWidth="1"/>
    <col min="7137" max="7387" width="8" style="1671"/>
    <col min="7388" max="7388" width="1.5" style="1671" customWidth="1"/>
    <col min="7389" max="7389" width="54" style="1671" customWidth="1"/>
    <col min="7390" max="7392" width="10.83203125" style="1671" customWidth="1"/>
    <col min="7393" max="7643" width="8" style="1671"/>
    <col min="7644" max="7644" width="1.5" style="1671" customWidth="1"/>
    <col min="7645" max="7645" width="54" style="1671" customWidth="1"/>
    <col min="7646" max="7648" width="10.83203125" style="1671" customWidth="1"/>
    <col min="7649" max="7899" width="8" style="1671"/>
    <col min="7900" max="7900" width="1.5" style="1671" customWidth="1"/>
    <col min="7901" max="7901" width="54" style="1671" customWidth="1"/>
    <col min="7902" max="7904" width="10.83203125" style="1671" customWidth="1"/>
    <col min="7905" max="8155" width="8" style="1671"/>
    <col min="8156" max="8156" width="1.5" style="1671" customWidth="1"/>
    <col min="8157" max="8157" width="54" style="1671" customWidth="1"/>
    <col min="8158" max="8160" width="10.83203125" style="1671" customWidth="1"/>
    <col min="8161" max="8411" width="8" style="1671"/>
    <col min="8412" max="8412" width="1.5" style="1671" customWidth="1"/>
    <col min="8413" max="8413" width="54" style="1671" customWidth="1"/>
    <col min="8414" max="8416" width="10.83203125" style="1671" customWidth="1"/>
    <col min="8417" max="8667" width="8" style="1671"/>
    <col min="8668" max="8668" width="1.5" style="1671" customWidth="1"/>
    <col min="8669" max="8669" width="54" style="1671" customWidth="1"/>
    <col min="8670" max="8672" width="10.83203125" style="1671" customWidth="1"/>
    <col min="8673" max="8923" width="8" style="1671"/>
    <col min="8924" max="8924" width="1.5" style="1671" customWidth="1"/>
    <col min="8925" max="8925" width="54" style="1671" customWidth="1"/>
    <col min="8926" max="8928" width="10.83203125" style="1671" customWidth="1"/>
    <col min="8929" max="9179" width="8" style="1671"/>
    <col min="9180" max="9180" width="1.5" style="1671" customWidth="1"/>
    <col min="9181" max="9181" width="54" style="1671" customWidth="1"/>
    <col min="9182" max="9184" width="10.83203125" style="1671" customWidth="1"/>
    <col min="9185" max="9435" width="8" style="1671"/>
    <col min="9436" max="9436" width="1.5" style="1671" customWidth="1"/>
    <col min="9437" max="9437" width="54" style="1671" customWidth="1"/>
    <col min="9438" max="9440" width="10.83203125" style="1671" customWidth="1"/>
    <col min="9441" max="9691" width="8" style="1671"/>
    <col min="9692" max="9692" width="1.5" style="1671" customWidth="1"/>
    <col min="9693" max="9693" width="54" style="1671" customWidth="1"/>
    <col min="9694" max="9696" width="10.83203125" style="1671" customWidth="1"/>
    <col min="9697" max="9947" width="8" style="1671"/>
    <col min="9948" max="9948" width="1.5" style="1671" customWidth="1"/>
    <col min="9949" max="9949" width="54" style="1671" customWidth="1"/>
    <col min="9950" max="9952" width="10.83203125" style="1671" customWidth="1"/>
    <col min="9953" max="10203" width="8" style="1671"/>
    <col min="10204" max="10204" width="1.5" style="1671" customWidth="1"/>
    <col min="10205" max="10205" width="54" style="1671" customWidth="1"/>
    <col min="10206" max="10208" width="10.83203125" style="1671" customWidth="1"/>
    <col min="10209" max="10459" width="8" style="1671"/>
    <col min="10460" max="10460" width="1.5" style="1671" customWidth="1"/>
    <col min="10461" max="10461" width="54" style="1671" customWidth="1"/>
    <col min="10462" max="10464" width="10.83203125" style="1671" customWidth="1"/>
    <col min="10465" max="10715" width="8" style="1671"/>
    <col min="10716" max="10716" width="1.5" style="1671" customWidth="1"/>
    <col min="10717" max="10717" width="54" style="1671" customWidth="1"/>
    <col min="10718" max="10720" width="10.83203125" style="1671" customWidth="1"/>
    <col min="10721" max="10971" width="8" style="1671"/>
    <col min="10972" max="10972" width="1.5" style="1671" customWidth="1"/>
    <col min="10973" max="10973" width="54" style="1671" customWidth="1"/>
    <col min="10974" max="10976" width="10.83203125" style="1671" customWidth="1"/>
    <col min="10977" max="11227" width="8" style="1671"/>
    <col min="11228" max="11228" width="1.5" style="1671" customWidth="1"/>
    <col min="11229" max="11229" width="54" style="1671" customWidth="1"/>
    <col min="11230" max="11232" width="10.83203125" style="1671" customWidth="1"/>
    <col min="11233" max="11483" width="8" style="1671"/>
    <col min="11484" max="11484" width="1.5" style="1671" customWidth="1"/>
    <col min="11485" max="11485" width="54" style="1671" customWidth="1"/>
    <col min="11486" max="11488" width="10.83203125" style="1671" customWidth="1"/>
    <col min="11489" max="11739" width="8" style="1671"/>
    <col min="11740" max="11740" width="1.5" style="1671" customWidth="1"/>
    <col min="11741" max="11741" width="54" style="1671" customWidth="1"/>
    <col min="11742" max="11744" width="10.83203125" style="1671" customWidth="1"/>
    <col min="11745" max="11995" width="8" style="1671"/>
    <col min="11996" max="11996" width="1.5" style="1671" customWidth="1"/>
    <col min="11997" max="11997" width="54" style="1671" customWidth="1"/>
    <col min="11998" max="12000" width="10.83203125" style="1671" customWidth="1"/>
    <col min="12001" max="12251" width="8" style="1671"/>
    <col min="12252" max="12252" width="1.5" style="1671" customWidth="1"/>
    <col min="12253" max="12253" width="54" style="1671" customWidth="1"/>
    <col min="12254" max="12256" width="10.83203125" style="1671" customWidth="1"/>
    <col min="12257" max="12507" width="8" style="1671"/>
    <col min="12508" max="12508" width="1.5" style="1671" customWidth="1"/>
    <col min="12509" max="12509" width="54" style="1671" customWidth="1"/>
    <col min="12510" max="12512" width="10.83203125" style="1671" customWidth="1"/>
    <col min="12513" max="12763" width="8" style="1671"/>
    <col min="12764" max="12764" width="1.5" style="1671" customWidth="1"/>
    <col min="12765" max="12765" width="54" style="1671" customWidth="1"/>
    <col min="12766" max="12768" width="10.83203125" style="1671" customWidth="1"/>
    <col min="12769" max="13019" width="8" style="1671"/>
    <col min="13020" max="13020" width="1.5" style="1671" customWidth="1"/>
    <col min="13021" max="13021" width="54" style="1671" customWidth="1"/>
    <col min="13022" max="13024" width="10.83203125" style="1671" customWidth="1"/>
    <col min="13025" max="13275" width="8" style="1671"/>
    <col min="13276" max="13276" width="1.5" style="1671" customWidth="1"/>
    <col min="13277" max="13277" width="54" style="1671" customWidth="1"/>
    <col min="13278" max="13280" width="10.83203125" style="1671" customWidth="1"/>
    <col min="13281" max="13531" width="8" style="1671"/>
    <col min="13532" max="13532" width="1.5" style="1671" customWidth="1"/>
    <col min="13533" max="13533" width="54" style="1671" customWidth="1"/>
    <col min="13534" max="13536" width="10.83203125" style="1671" customWidth="1"/>
    <col min="13537" max="13787" width="8" style="1671"/>
    <col min="13788" max="13788" width="1.5" style="1671" customWidth="1"/>
    <col min="13789" max="13789" width="54" style="1671" customWidth="1"/>
    <col min="13790" max="13792" width="10.83203125" style="1671" customWidth="1"/>
    <col min="13793" max="14043" width="8" style="1671"/>
    <col min="14044" max="14044" width="1.5" style="1671" customWidth="1"/>
    <col min="14045" max="14045" width="54" style="1671" customWidth="1"/>
    <col min="14046" max="14048" width="10.83203125" style="1671" customWidth="1"/>
    <col min="14049" max="14299" width="8" style="1671"/>
    <col min="14300" max="14300" width="1.5" style="1671" customWidth="1"/>
    <col min="14301" max="14301" width="54" style="1671" customWidth="1"/>
    <col min="14302" max="14304" width="10.83203125" style="1671" customWidth="1"/>
    <col min="14305" max="14555" width="8" style="1671"/>
    <col min="14556" max="14556" width="1.5" style="1671" customWidth="1"/>
    <col min="14557" max="14557" width="54" style="1671" customWidth="1"/>
    <col min="14558" max="14560" width="10.83203125" style="1671" customWidth="1"/>
    <col min="14561" max="14811" width="8" style="1671"/>
    <col min="14812" max="14812" width="1.5" style="1671" customWidth="1"/>
    <col min="14813" max="14813" width="54" style="1671" customWidth="1"/>
    <col min="14814" max="14816" width="10.83203125" style="1671" customWidth="1"/>
    <col min="14817" max="15067" width="8" style="1671"/>
    <col min="15068" max="15068" width="1.5" style="1671" customWidth="1"/>
    <col min="15069" max="15069" width="54" style="1671" customWidth="1"/>
    <col min="15070" max="15072" width="10.83203125" style="1671" customWidth="1"/>
    <col min="15073" max="15323" width="8" style="1671"/>
    <col min="15324" max="15324" width="1.5" style="1671" customWidth="1"/>
    <col min="15325" max="15325" width="54" style="1671" customWidth="1"/>
    <col min="15326" max="15328" width="10.83203125" style="1671" customWidth="1"/>
    <col min="15329" max="15579" width="8" style="1671"/>
    <col min="15580" max="15580" width="1.5" style="1671" customWidth="1"/>
    <col min="15581" max="15581" width="54" style="1671" customWidth="1"/>
    <col min="15582" max="15584" width="10.83203125" style="1671" customWidth="1"/>
    <col min="15585" max="15835" width="8" style="1671"/>
    <col min="15836" max="15836" width="1.5" style="1671" customWidth="1"/>
    <col min="15837" max="15837" width="54" style="1671" customWidth="1"/>
    <col min="15838" max="15840" width="10.83203125" style="1671" customWidth="1"/>
    <col min="15841" max="16091" width="8" style="1671"/>
    <col min="16092" max="16092" width="1.5" style="1671" customWidth="1"/>
    <col min="16093" max="16093" width="54" style="1671" customWidth="1"/>
    <col min="16094" max="16096" width="10.83203125" style="1671" customWidth="1"/>
    <col min="16097" max="16384" width="8" style="1671"/>
  </cols>
  <sheetData>
    <row r="1" spans="1:84" s="1612" customFormat="1" ht="15.75" x14ac:dyDescent="0.25">
      <c r="A1" s="6263" t="s">
        <v>801</v>
      </c>
      <c r="B1" s="6263"/>
      <c r="C1" s="626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c r="BU1" s="1613"/>
      <c r="BV1" s="1613"/>
      <c r="BW1" s="1613"/>
      <c r="BX1" s="1613"/>
      <c r="BY1" s="1613"/>
      <c r="BZ1" s="1613"/>
      <c r="CA1" s="1613"/>
      <c r="CB1" s="1613"/>
      <c r="CC1" s="1613"/>
      <c r="CD1" s="1613"/>
      <c r="CE1" s="1613"/>
      <c r="CF1" s="1613"/>
    </row>
    <row r="2" spans="1:84" ht="16.5" x14ac:dyDescent="0.25">
      <c r="A2" s="1625" t="s">
        <v>2322</v>
      </c>
      <c r="B2" s="1626"/>
    </row>
    <row r="3" spans="1:84" ht="15.75" x14ac:dyDescent="0.25">
      <c r="A3" s="1627"/>
      <c r="B3" s="1628" t="s">
        <v>2323</v>
      </c>
      <c r="C3" s="1629" t="s">
        <v>2324</v>
      </c>
      <c r="D3" s="1629" t="s">
        <v>2325</v>
      </c>
      <c r="E3" s="1629" t="s">
        <v>2326</v>
      </c>
    </row>
    <row r="4" spans="1:84" s="1672" customFormat="1" ht="15.75" x14ac:dyDescent="0.25">
      <c r="A4" s="1627"/>
      <c r="B4" s="1630" t="s">
        <v>2327</v>
      </c>
      <c r="C4" s="1631">
        <v>100344</v>
      </c>
      <c r="D4" s="1631">
        <v>101778</v>
      </c>
      <c r="E4" s="1631">
        <v>102210</v>
      </c>
    </row>
    <row r="5" spans="1:84" s="1672" customFormat="1" ht="16.5" x14ac:dyDescent="0.25">
      <c r="A5" s="1627"/>
      <c r="B5" s="1632" t="s">
        <v>2328</v>
      </c>
      <c r="C5" s="1633">
        <v>78316</v>
      </c>
      <c r="D5" s="1633">
        <v>79861</v>
      </c>
      <c r="E5" s="1633">
        <v>79771</v>
      </c>
    </row>
    <row r="6" spans="1:84" s="1672" customFormat="1" ht="15.75" x14ac:dyDescent="0.25">
      <c r="A6" s="1627"/>
      <c r="B6" s="1632" t="s">
        <v>2329</v>
      </c>
      <c r="C6" s="1633">
        <v>22028</v>
      </c>
      <c r="D6" s="1633">
        <v>21917</v>
      </c>
      <c r="E6" s="1633">
        <v>22439</v>
      </c>
    </row>
    <row r="7" spans="1:84" s="1672" customFormat="1" ht="15.75" x14ac:dyDescent="0.25">
      <c r="A7" s="1627"/>
      <c r="B7" s="1630" t="s">
        <v>2330</v>
      </c>
      <c r="C7" s="1631">
        <v>224075</v>
      </c>
      <c r="D7" s="1631">
        <v>223108</v>
      </c>
      <c r="E7" s="1631">
        <v>223141</v>
      </c>
    </row>
    <row r="8" spans="1:84" s="1672" customFormat="1" ht="15.75" x14ac:dyDescent="0.25">
      <c r="A8" s="1627"/>
      <c r="B8" s="1634" t="s">
        <v>2331</v>
      </c>
      <c r="C8" s="1631">
        <v>50394</v>
      </c>
      <c r="D8" s="1631">
        <v>46472</v>
      </c>
      <c r="E8" s="1631">
        <v>43968</v>
      </c>
    </row>
    <row r="9" spans="1:84" s="1672" customFormat="1" ht="15.75" x14ac:dyDescent="0.25">
      <c r="A9" s="1627"/>
      <c r="B9" s="1635" t="s">
        <v>2332</v>
      </c>
      <c r="C9" s="1636">
        <v>48796</v>
      </c>
      <c r="D9" s="1636">
        <v>44777</v>
      </c>
      <c r="E9" s="1636">
        <v>42013</v>
      </c>
    </row>
    <row r="10" spans="1:84" s="1672" customFormat="1" ht="15.75" x14ac:dyDescent="0.25">
      <c r="A10" s="1627"/>
      <c r="B10" s="1637" t="s">
        <v>2333</v>
      </c>
      <c r="C10" s="1633">
        <v>4907</v>
      </c>
      <c r="D10" s="1633">
        <v>4549</v>
      </c>
      <c r="E10" s="1633">
        <v>4194</v>
      </c>
    </row>
    <row r="11" spans="1:84" s="1672" customFormat="1" ht="15.75" x14ac:dyDescent="0.25">
      <c r="A11" s="1627"/>
      <c r="B11" s="1637" t="s">
        <v>2334</v>
      </c>
      <c r="C11" s="1633">
        <v>32560</v>
      </c>
      <c r="D11" s="1633">
        <v>28872</v>
      </c>
      <c r="E11" s="1633">
        <v>26438</v>
      </c>
    </row>
    <row r="12" spans="1:84" s="1672" customFormat="1" ht="15.75" x14ac:dyDescent="0.25">
      <c r="A12" s="1627"/>
      <c r="B12" s="1637" t="s">
        <v>2335</v>
      </c>
      <c r="C12" s="1633">
        <v>1054</v>
      </c>
      <c r="D12" s="1633">
        <v>1046</v>
      </c>
      <c r="E12" s="1633">
        <v>1014</v>
      </c>
    </row>
    <row r="13" spans="1:84" s="1672" customFormat="1" ht="15.75" x14ac:dyDescent="0.25">
      <c r="A13" s="1627"/>
      <c r="B13" s="1637" t="s">
        <v>2336</v>
      </c>
      <c r="C13" s="1633">
        <v>10275</v>
      </c>
      <c r="D13" s="1633">
        <v>10310</v>
      </c>
      <c r="E13" s="1633">
        <v>10367</v>
      </c>
    </row>
    <row r="14" spans="1:84" s="1672" customFormat="1" ht="15.75" x14ac:dyDescent="0.25">
      <c r="A14" s="1627"/>
      <c r="B14" s="1638" t="s">
        <v>2337</v>
      </c>
      <c r="C14" s="1639">
        <v>1598</v>
      </c>
      <c r="D14" s="1639">
        <v>1695</v>
      </c>
      <c r="E14" s="1639">
        <v>1955</v>
      </c>
    </row>
    <row r="15" spans="1:84" s="1672" customFormat="1" ht="15.75" x14ac:dyDescent="0.25">
      <c r="A15" s="1627"/>
      <c r="B15" s="1640" t="s">
        <v>1185</v>
      </c>
      <c r="C15" s="1641">
        <v>324419</v>
      </c>
      <c r="D15" s="1641">
        <v>324886</v>
      </c>
      <c r="E15" s="1641">
        <v>325351</v>
      </c>
    </row>
    <row r="16" spans="1:84" s="1672" customFormat="1" ht="15.75" x14ac:dyDescent="0.25">
      <c r="A16" s="1627"/>
      <c r="B16" s="1642" t="s">
        <v>2338</v>
      </c>
      <c r="C16" s="1631">
        <v>6991</v>
      </c>
      <c r="D16" s="1631">
        <v>6579</v>
      </c>
      <c r="E16" s="1631">
        <v>5618</v>
      </c>
    </row>
    <row r="17" spans="1:5" s="1672" customFormat="1" ht="15.75" x14ac:dyDescent="0.25">
      <c r="A17" s="1627"/>
      <c r="B17" s="1643" t="s">
        <v>2339</v>
      </c>
      <c r="C17" s="1636">
        <v>5910</v>
      </c>
      <c r="D17" s="1636">
        <v>5639</v>
      </c>
      <c r="E17" s="1636">
        <v>4907</v>
      </c>
    </row>
    <row r="18" spans="1:5" s="1946" customFormat="1" ht="13.5" customHeight="1" x14ac:dyDescent="0.2">
      <c r="A18" s="1644"/>
      <c r="B18" s="1645" t="s">
        <v>2340</v>
      </c>
      <c r="C18" s="1646">
        <v>1081</v>
      </c>
      <c r="D18" s="1646">
        <v>940</v>
      </c>
      <c r="E18" s="1646">
        <v>711</v>
      </c>
    </row>
    <row r="19" spans="1:5" s="1946" customFormat="1" ht="3.75" customHeight="1" x14ac:dyDescent="0.2">
      <c r="A19" s="1647"/>
      <c r="B19" s="1648"/>
      <c r="C19" s="1649"/>
      <c r="D19" s="1649"/>
      <c r="E19" s="1649"/>
    </row>
    <row r="20" spans="1:5" s="1946" customFormat="1" ht="11.25" x14ac:dyDescent="0.2">
      <c r="A20" s="1647"/>
      <c r="B20" s="1650" t="s">
        <v>2341</v>
      </c>
      <c r="C20" s="1651"/>
      <c r="D20" s="1651"/>
      <c r="E20" s="1651"/>
    </row>
    <row r="21" spans="1:5" s="1946" customFormat="1" ht="11.25" x14ac:dyDescent="0.2">
      <c r="A21" s="1652"/>
      <c r="B21" s="6693" t="s">
        <v>2342</v>
      </c>
      <c r="C21" s="6693"/>
      <c r="D21" s="6693"/>
      <c r="E21" s="6693"/>
    </row>
    <row r="22" spans="1:5" s="1946" customFormat="1" ht="11.25" x14ac:dyDescent="0.2">
      <c r="A22" s="1653"/>
      <c r="B22" s="1654" t="s">
        <v>2343</v>
      </c>
      <c r="C22" s="1654"/>
      <c r="D22" s="1654"/>
      <c r="E22" s="1654"/>
    </row>
    <row r="23" spans="1:5" s="1946" customFormat="1" ht="11.25" x14ac:dyDescent="0.2">
      <c r="A23" s="1653"/>
      <c r="B23" s="1654"/>
      <c r="C23" s="1654"/>
      <c r="D23" s="1654"/>
      <c r="E23" s="1654"/>
    </row>
    <row r="24" spans="1:5" s="1327" customFormat="1" ht="27" customHeight="1" x14ac:dyDescent="0.2">
      <c r="B24" s="6694" t="s">
        <v>2344</v>
      </c>
      <c r="C24" s="6694"/>
      <c r="D24" s="6694"/>
      <c r="E24" s="6694"/>
    </row>
    <row r="25" spans="1:5" s="1327" customFormat="1" ht="12.75" customHeight="1" x14ac:dyDescent="0.2">
      <c r="C25" s="1655"/>
      <c r="D25" s="1655"/>
      <c r="E25" s="1656" t="s">
        <v>2345</v>
      </c>
    </row>
    <row r="26" spans="1:5" s="1657" customFormat="1" ht="14.25" x14ac:dyDescent="0.2">
      <c r="B26" s="1658" t="s">
        <v>2304</v>
      </c>
      <c r="C26" s="1629" t="s">
        <v>2324</v>
      </c>
      <c r="D26" s="1629" t="s">
        <v>2325</v>
      </c>
      <c r="E26" s="1629" t="s">
        <v>2326</v>
      </c>
    </row>
    <row r="27" spans="1:5" s="1327" customFormat="1" ht="14.1" customHeight="1" x14ac:dyDescent="0.2">
      <c r="B27" s="1659" t="s">
        <v>1901</v>
      </c>
      <c r="C27" s="2941">
        <v>22548.339297272829</v>
      </c>
      <c r="D27" s="2942">
        <v>23956.726079920329</v>
      </c>
      <c r="E27" s="2941">
        <v>24646.207588956149</v>
      </c>
    </row>
    <row r="28" spans="1:5" s="1660" customFormat="1" ht="14.1" customHeight="1" x14ac:dyDescent="0.2">
      <c r="B28" s="1661" t="s">
        <v>2346</v>
      </c>
      <c r="C28" s="2943">
        <v>22576.364143064631</v>
      </c>
      <c r="D28" s="2944">
        <v>24187.447893850043</v>
      </c>
      <c r="E28" s="2943">
        <v>23749.200631527812</v>
      </c>
    </row>
    <row r="29" spans="1:5" s="1327" customFormat="1" ht="14.1" customHeight="1" x14ac:dyDescent="0.2">
      <c r="B29" s="1662" t="s">
        <v>1902</v>
      </c>
      <c r="C29" s="2945">
        <v>23935.636897767334</v>
      </c>
      <c r="D29" s="2942">
        <v>28728.122162162163</v>
      </c>
      <c r="E29" s="2945">
        <v>30159.523861171368</v>
      </c>
    </row>
    <row r="30" spans="1:5" s="1327" customFormat="1" ht="14.1" customHeight="1" x14ac:dyDescent="0.2">
      <c r="B30" s="1662" t="s">
        <v>1903</v>
      </c>
      <c r="C30" s="2945">
        <v>18432.424493119026</v>
      </c>
      <c r="D30" s="2942">
        <v>19365.334276315789</v>
      </c>
      <c r="E30" s="2945">
        <v>20585.672909154357</v>
      </c>
    </row>
    <row r="31" spans="1:5" s="1660" customFormat="1" ht="14.1" customHeight="1" x14ac:dyDescent="0.2">
      <c r="B31" s="1663" t="s">
        <v>2347</v>
      </c>
      <c r="C31" s="2943">
        <v>22593.028624192058</v>
      </c>
      <c r="D31" s="2944">
        <v>24821.61530286929</v>
      </c>
      <c r="E31" s="2943">
        <v>29047.063291139242</v>
      </c>
    </row>
    <row r="32" spans="1:5" s="1660" customFormat="1" ht="14.1" customHeight="1" x14ac:dyDescent="0.2">
      <c r="B32" s="1663" t="s">
        <v>2348</v>
      </c>
      <c r="C32" s="2943">
        <v>18224.847784200385</v>
      </c>
      <c r="D32" s="2944">
        <v>18664.474591121496</v>
      </c>
      <c r="E32" s="2943">
        <v>20453.297324754487</v>
      </c>
    </row>
    <row r="33" spans="2:5" s="1660" customFormat="1" ht="14.1" customHeight="1" x14ac:dyDescent="0.2">
      <c r="B33" s="1663" t="s">
        <v>2349</v>
      </c>
      <c r="C33" s="2943">
        <v>16269.181755226198</v>
      </c>
      <c r="D33" s="2944">
        <v>17578.989414265816</v>
      </c>
      <c r="E33" s="2943">
        <v>17028.689161272552</v>
      </c>
    </row>
    <row r="34" spans="2:5" s="1327" customFormat="1" ht="14.1" customHeight="1" x14ac:dyDescent="0.2">
      <c r="B34" s="1662" t="s">
        <v>1904</v>
      </c>
      <c r="C34" s="2945">
        <v>53436.653543307089</v>
      </c>
      <c r="D34" s="2942">
        <v>56104.91525423729</v>
      </c>
      <c r="E34" s="2945">
        <v>57825.299726455647</v>
      </c>
    </row>
    <row r="35" spans="2:5" s="1327" customFormat="1" ht="14.1" customHeight="1" x14ac:dyDescent="0.2">
      <c r="B35" s="1664" t="s">
        <v>2311</v>
      </c>
      <c r="C35" s="2945">
        <v>32213.923415977963</v>
      </c>
      <c r="D35" s="2942">
        <v>32963.916849015317</v>
      </c>
      <c r="E35" s="2945">
        <v>33098.486916367365</v>
      </c>
    </row>
    <row r="36" spans="2:5" s="1327" customFormat="1" ht="12" customHeight="1" x14ac:dyDescent="0.2">
      <c r="B36" s="1662" t="s">
        <v>1906</v>
      </c>
      <c r="C36" s="2945">
        <v>26919.363297945678</v>
      </c>
      <c r="D36" s="2942">
        <v>30344.77768484443</v>
      </c>
      <c r="E36" s="2945">
        <v>30580.967377260982</v>
      </c>
    </row>
    <row r="37" spans="2:5" s="1327" customFormat="1" x14ac:dyDescent="0.2">
      <c r="B37" s="1665" t="s">
        <v>2312</v>
      </c>
      <c r="C37" s="2945">
        <v>22365.127159561071</v>
      </c>
      <c r="D37" s="2942">
        <v>23639.225626458356</v>
      </c>
      <c r="E37" s="2945">
        <v>24383.596228995702</v>
      </c>
    </row>
    <row r="38" spans="2:5" s="1327" customFormat="1" ht="12" customHeight="1" x14ac:dyDescent="0.2">
      <c r="B38" s="1663" t="s">
        <v>2313</v>
      </c>
      <c r="C38" s="2943">
        <v>22394.719940324576</v>
      </c>
      <c r="D38" s="2944">
        <v>23702.826226829395</v>
      </c>
      <c r="E38" s="2943">
        <v>24414.943932600876</v>
      </c>
    </row>
    <row r="39" spans="2:5" s="1327" customFormat="1" ht="14.1" customHeight="1" x14ac:dyDescent="0.2">
      <c r="B39" s="1662" t="s">
        <v>1908</v>
      </c>
      <c r="C39" s="2945">
        <v>37595.679469118411</v>
      </c>
      <c r="D39" s="2942">
        <v>40155.98983385176</v>
      </c>
      <c r="E39" s="2945">
        <v>42800.758198405521</v>
      </c>
    </row>
    <row r="40" spans="2:5" s="1327" customFormat="1" ht="14.1" customHeight="1" x14ac:dyDescent="0.2">
      <c r="B40" s="1662" t="s">
        <v>2030</v>
      </c>
      <c r="C40" s="2945">
        <v>20786.979997332979</v>
      </c>
      <c r="D40" s="2942">
        <v>21586.282828934633</v>
      </c>
      <c r="E40" s="2945">
        <v>20963.211668611435</v>
      </c>
    </row>
    <row r="41" spans="2:5" s="1327" customFormat="1" ht="14.1" customHeight="1" x14ac:dyDescent="0.2">
      <c r="B41" s="1662" t="s">
        <v>1910</v>
      </c>
      <c r="C41" s="2945">
        <v>38853.682020330365</v>
      </c>
      <c r="D41" s="2942">
        <v>39878.965244358893</v>
      </c>
      <c r="E41" s="2945">
        <v>45279.294743429287</v>
      </c>
    </row>
    <row r="42" spans="2:5" s="1327" customFormat="1" ht="14.1" customHeight="1" x14ac:dyDescent="0.2">
      <c r="B42" s="1662" t="s">
        <v>1911</v>
      </c>
      <c r="C42" s="2945">
        <v>51602.977645985404</v>
      </c>
      <c r="D42" s="2942">
        <v>54382.128530151924</v>
      </c>
      <c r="E42" s="2945">
        <v>55144.302445074412</v>
      </c>
    </row>
    <row r="43" spans="2:5" s="1660" customFormat="1" ht="14.1" customHeight="1" x14ac:dyDescent="0.2">
      <c r="B43" s="1663" t="s">
        <v>2350</v>
      </c>
      <c r="C43" s="2943">
        <v>54939.434139945166</v>
      </c>
      <c r="D43" s="2944">
        <v>57068.006430129753</v>
      </c>
      <c r="E43" s="2943">
        <v>58188.869200055073</v>
      </c>
    </row>
    <row r="44" spans="2:5" s="1660" customFormat="1" ht="14.1" customHeight="1" x14ac:dyDescent="0.2">
      <c r="B44" s="1663" t="s">
        <v>2351</v>
      </c>
      <c r="C44" s="2943">
        <v>42386.993576017128</v>
      </c>
      <c r="D44" s="2944">
        <v>43205.943589743591</v>
      </c>
      <c r="E44" s="2943">
        <v>44574.03084832905</v>
      </c>
    </row>
    <row r="45" spans="2:5" s="1660" customFormat="1" ht="12" customHeight="1" x14ac:dyDescent="0.2">
      <c r="B45" s="1663" t="s">
        <v>2352</v>
      </c>
      <c r="C45" s="2943">
        <v>42955.305092812945</v>
      </c>
      <c r="D45" s="2944">
        <v>43934.323706377858</v>
      </c>
      <c r="E45" s="2943">
        <v>45473.643614931236</v>
      </c>
    </row>
    <row r="46" spans="2:5" s="1327" customFormat="1" ht="14.1" customHeight="1" x14ac:dyDescent="0.2">
      <c r="B46" s="1666" t="s">
        <v>2035</v>
      </c>
      <c r="C46" s="2945">
        <v>41078.174226804127</v>
      </c>
      <c r="D46" s="2942">
        <v>44141.622559652926</v>
      </c>
      <c r="E46" s="2945">
        <v>46644.974187380496</v>
      </c>
    </row>
    <row r="47" spans="2:5" s="1327" customFormat="1" ht="14.1" customHeight="1" x14ac:dyDescent="0.2">
      <c r="B47" s="1666" t="s">
        <v>2037</v>
      </c>
      <c r="C47" s="2946">
        <v>45854.899021864214</v>
      </c>
      <c r="D47" s="2947">
        <v>49137.871611774994</v>
      </c>
      <c r="E47" s="2946">
        <v>50127.600993861444</v>
      </c>
    </row>
    <row r="48" spans="2:5" s="1327" customFormat="1" ht="14.1" customHeight="1" x14ac:dyDescent="0.2">
      <c r="B48" s="1666" t="s">
        <v>1914</v>
      </c>
      <c r="C48" s="2945">
        <v>18460.266170231189</v>
      </c>
      <c r="D48" s="2942">
        <v>19412.647223293483</v>
      </c>
      <c r="E48" s="2945">
        <v>24949.894291338584</v>
      </c>
    </row>
    <row r="49" spans="2:5" s="1327" customFormat="1" ht="14.1" customHeight="1" x14ac:dyDescent="0.2">
      <c r="B49" s="1662" t="s">
        <v>1915</v>
      </c>
      <c r="C49" s="2946">
        <v>37216.643681429348</v>
      </c>
      <c r="D49" s="2947">
        <v>36069.997978870008</v>
      </c>
      <c r="E49" s="2946">
        <v>37113.767542087538</v>
      </c>
    </row>
    <row r="50" spans="2:5" s="1327" customFormat="1" ht="12.75" customHeight="1" x14ac:dyDescent="0.2">
      <c r="B50" s="1662" t="s">
        <v>1916</v>
      </c>
      <c r="C50" s="2945">
        <v>35479.672106376551</v>
      </c>
      <c r="D50" s="2942">
        <v>35731.201974623007</v>
      </c>
      <c r="E50" s="2945">
        <v>37025.007209499578</v>
      </c>
    </row>
    <row r="51" spans="2:5" s="1327" customFormat="1" ht="12.75" customHeight="1" x14ac:dyDescent="0.2">
      <c r="B51" s="1662" t="s">
        <v>1917</v>
      </c>
      <c r="C51" s="2946">
        <v>37587.824502683929</v>
      </c>
      <c r="D51" s="2947">
        <v>36892.817593712214</v>
      </c>
      <c r="E51" s="2946">
        <v>38100.403236439917</v>
      </c>
    </row>
    <row r="52" spans="2:5" s="1327" customFormat="1" ht="12.75" customHeight="1" x14ac:dyDescent="0.2">
      <c r="B52" s="1662" t="s">
        <v>2317</v>
      </c>
      <c r="C52" s="2945">
        <v>21118.609303912646</v>
      </c>
      <c r="D52" s="2942">
        <v>23272.930017761988</v>
      </c>
      <c r="E52" s="2945">
        <v>24337.859226379202</v>
      </c>
    </row>
    <row r="53" spans="2:5" s="1327" customFormat="1" ht="12.75" customHeight="1" x14ac:dyDescent="0.2">
      <c r="B53" s="1662" t="s">
        <v>1919</v>
      </c>
      <c r="C53" s="2948">
        <v>21977.51662404092</v>
      </c>
      <c r="D53" s="2942">
        <v>22533.039695945947</v>
      </c>
      <c r="E53" s="2948">
        <v>25435.077889447235</v>
      </c>
    </row>
    <row r="54" spans="2:5" s="1657" customFormat="1" ht="14.1" customHeight="1" x14ac:dyDescent="0.2">
      <c r="B54" s="1667" t="s">
        <v>2353</v>
      </c>
      <c r="C54" s="1668">
        <v>30752</v>
      </c>
      <c r="D54" s="1668">
        <v>31798</v>
      </c>
      <c r="E54" s="2949">
        <v>30532</v>
      </c>
    </row>
    <row r="55" spans="2:5" s="1623" customFormat="1" ht="13.5" x14ac:dyDescent="0.2">
      <c r="B55" s="1669" t="s">
        <v>2354</v>
      </c>
      <c r="C55" s="1670"/>
      <c r="D55" s="1670"/>
      <c r="E55" s="1670"/>
    </row>
    <row r="56" spans="2:5" s="1623" customFormat="1" ht="13.5" x14ac:dyDescent="0.2">
      <c r="B56" s="1624" t="s">
        <v>2355</v>
      </c>
      <c r="C56" s="1624" t="s">
        <v>2356</v>
      </c>
      <c r="D56" s="1624" t="s">
        <v>2357</v>
      </c>
      <c r="E56" s="1670"/>
    </row>
    <row r="57" spans="2:5" s="1623" customFormat="1" ht="11.25" x14ac:dyDescent="0.2">
      <c r="D57" s="1670"/>
      <c r="E57" s="1670"/>
    </row>
  </sheetData>
  <mergeCells count="3">
    <mergeCell ref="A1:C1"/>
    <mergeCell ref="B21:E21"/>
    <mergeCell ref="B24:E24"/>
  </mergeCells>
  <hyperlinks>
    <hyperlink ref="A1" location="CONTENT!A1" display="Back to table of contents"/>
  </hyperlinks>
  <pageMargins left="0.5" right="0.5" top="0.5" bottom="0.5" header="0.3" footer="0.3"/>
  <pageSetup paperSize="9" scale="91"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6"/>
  <sheetViews>
    <sheetView showGridLines="0" workbookViewId="0">
      <selection sqref="A1:C1"/>
    </sheetView>
  </sheetViews>
  <sheetFormatPr defaultColWidth="8" defaultRowHeight="12.75" x14ac:dyDescent="0.2"/>
  <cols>
    <col min="1" max="1" width="60" style="1671" customWidth="1"/>
    <col min="2" max="4" width="15.83203125" style="1671" customWidth="1"/>
    <col min="5" max="203" width="8" style="1671"/>
    <col min="204" max="204" width="52.33203125" style="1671" customWidth="1"/>
    <col min="205" max="205" width="12.6640625" style="1671" customWidth="1"/>
    <col min="206" max="206" width="11.6640625" style="1671" customWidth="1"/>
    <col min="207" max="207" width="12.6640625" style="1671" customWidth="1"/>
    <col min="208" max="208" width="3.5" style="1671" customWidth="1"/>
    <col min="209" max="459" width="8" style="1671"/>
    <col min="460" max="460" width="52.33203125" style="1671" customWidth="1"/>
    <col min="461" max="461" width="12.6640625" style="1671" customWidth="1"/>
    <col min="462" max="462" width="11.6640625" style="1671" customWidth="1"/>
    <col min="463" max="463" width="12.6640625" style="1671" customWidth="1"/>
    <col min="464" max="464" width="3.5" style="1671" customWidth="1"/>
    <col min="465" max="715" width="8" style="1671"/>
    <col min="716" max="716" width="52.33203125" style="1671" customWidth="1"/>
    <col min="717" max="717" width="12.6640625" style="1671" customWidth="1"/>
    <col min="718" max="718" width="11.6640625" style="1671" customWidth="1"/>
    <col min="719" max="719" width="12.6640625" style="1671" customWidth="1"/>
    <col min="720" max="720" width="3.5" style="1671" customWidth="1"/>
    <col min="721" max="971" width="8" style="1671"/>
    <col min="972" max="972" width="52.33203125" style="1671" customWidth="1"/>
    <col min="973" max="973" width="12.6640625" style="1671" customWidth="1"/>
    <col min="974" max="974" width="11.6640625" style="1671" customWidth="1"/>
    <col min="975" max="975" width="12.6640625" style="1671" customWidth="1"/>
    <col min="976" max="976" width="3.5" style="1671" customWidth="1"/>
    <col min="977" max="1227" width="8" style="1671"/>
    <col min="1228" max="1228" width="52.33203125" style="1671" customWidth="1"/>
    <col min="1229" max="1229" width="12.6640625" style="1671" customWidth="1"/>
    <col min="1230" max="1230" width="11.6640625" style="1671" customWidth="1"/>
    <col min="1231" max="1231" width="12.6640625" style="1671" customWidth="1"/>
    <col min="1232" max="1232" width="3.5" style="1671" customWidth="1"/>
    <col min="1233" max="1483" width="8" style="1671"/>
    <col min="1484" max="1484" width="52.33203125" style="1671" customWidth="1"/>
    <col min="1485" max="1485" width="12.6640625" style="1671" customWidth="1"/>
    <col min="1486" max="1486" width="11.6640625" style="1671" customWidth="1"/>
    <col min="1487" max="1487" width="12.6640625" style="1671" customWidth="1"/>
    <col min="1488" max="1488" width="3.5" style="1671" customWidth="1"/>
    <col min="1489" max="1739" width="8" style="1671"/>
    <col min="1740" max="1740" width="52.33203125" style="1671" customWidth="1"/>
    <col min="1741" max="1741" width="12.6640625" style="1671" customWidth="1"/>
    <col min="1742" max="1742" width="11.6640625" style="1671" customWidth="1"/>
    <col min="1743" max="1743" width="12.6640625" style="1671" customWidth="1"/>
    <col min="1744" max="1744" width="3.5" style="1671" customWidth="1"/>
    <col min="1745" max="1995" width="8" style="1671"/>
    <col min="1996" max="1996" width="52.33203125" style="1671" customWidth="1"/>
    <col min="1997" max="1997" width="12.6640625" style="1671" customWidth="1"/>
    <col min="1998" max="1998" width="11.6640625" style="1671" customWidth="1"/>
    <col min="1999" max="1999" width="12.6640625" style="1671" customWidth="1"/>
    <col min="2000" max="2000" width="3.5" style="1671" customWidth="1"/>
    <col min="2001" max="2251" width="8" style="1671"/>
    <col min="2252" max="2252" width="52.33203125" style="1671" customWidth="1"/>
    <col min="2253" max="2253" width="12.6640625" style="1671" customWidth="1"/>
    <col min="2254" max="2254" width="11.6640625" style="1671" customWidth="1"/>
    <col min="2255" max="2255" width="12.6640625" style="1671" customWidth="1"/>
    <col min="2256" max="2256" width="3.5" style="1671" customWidth="1"/>
    <col min="2257" max="2507" width="8" style="1671"/>
    <col min="2508" max="2508" width="52.33203125" style="1671" customWidth="1"/>
    <col min="2509" max="2509" width="12.6640625" style="1671" customWidth="1"/>
    <col min="2510" max="2510" width="11.6640625" style="1671" customWidth="1"/>
    <col min="2511" max="2511" width="12.6640625" style="1671" customWidth="1"/>
    <col min="2512" max="2512" width="3.5" style="1671" customWidth="1"/>
    <col min="2513" max="2763" width="8" style="1671"/>
    <col min="2764" max="2764" width="52.33203125" style="1671" customWidth="1"/>
    <col min="2765" max="2765" width="12.6640625" style="1671" customWidth="1"/>
    <col min="2766" max="2766" width="11.6640625" style="1671" customWidth="1"/>
    <col min="2767" max="2767" width="12.6640625" style="1671" customWidth="1"/>
    <col min="2768" max="2768" width="3.5" style="1671" customWidth="1"/>
    <col min="2769" max="3019" width="8" style="1671"/>
    <col min="3020" max="3020" width="52.33203125" style="1671" customWidth="1"/>
    <col min="3021" max="3021" width="12.6640625" style="1671" customWidth="1"/>
    <col min="3022" max="3022" width="11.6640625" style="1671" customWidth="1"/>
    <col min="3023" max="3023" width="12.6640625" style="1671" customWidth="1"/>
    <col min="3024" max="3024" width="3.5" style="1671" customWidth="1"/>
    <col min="3025" max="3275" width="8" style="1671"/>
    <col min="3276" max="3276" width="52.33203125" style="1671" customWidth="1"/>
    <col min="3277" max="3277" width="12.6640625" style="1671" customWidth="1"/>
    <col min="3278" max="3278" width="11.6640625" style="1671" customWidth="1"/>
    <col min="3279" max="3279" width="12.6640625" style="1671" customWidth="1"/>
    <col min="3280" max="3280" width="3.5" style="1671" customWidth="1"/>
    <col min="3281" max="3531" width="8" style="1671"/>
    <col min="3532" max="3532" width="52.33203125" style="1671" customWidth="1"/>
    <col min="3533" max="3533" width="12.6640625" style="1671" customWidth="1"/>
    <col min="3534" max="3534" width="11.6640625" style="1671" customWidth="1"/>
    <col min="3535" max="3535" width="12.6640625" style="1671" customWidth="1"/>
    <col min="3536" max="3536" width="3.5" style="1671" customWidth="1"/>
    <col min="3537" max="3787" width="8" style="1671"/>
    <col min="3788" max="3788" width="52.33203125" style="1671" customWidth="1"/>
    <col min="3789" max="3789" width="12.6640625" style="1671" customWidth="1"/>
    <col min="3790" max="3790" width="11.6640625" style="1671" customWidth="1"/>
    <col min="3791" max="3791" width="12.6640625" style="1671" customWidth="1"/>
    <col min="3792" max="3792" width="3.5" style="1671" customWidth="1"/>
    <col min="3793" max="4043" width="8" style="1671"/>
    <col min="4044" max="4044" width="52.33203125" style="1671" customWidth="1"/>
    <col min="4045" max="4045" width="12.6640625" style="1671" customWidth="1"/>
    <col min="4046" max="4046" width="11.6640625" style="1671" customWidth="1"/>
    <col min="4047" max="4047" width="12.6640625" style="1671" customWidth="1"/>
    <col min="4048" max="4048" width="3.5" style="1671" customWidth="1"/>
    <col min="4049" max="4299" width="8" style="1671"/>
    <col min="4300" max="4300" width="52.33203125" style="1671" customWidth="1"/>
    <col min="4301" max="4301" width="12.6640625" style="1671" customWidth="1"/>
    <col min="4302" max="4302" width="11.6640625" style="1671" customWidth="1"/>
    <col min="4303" max="4303" width="12.6640625" style="1671" customWidth="1"/>
    <col min="4304" max="4304" width="3.5" style="1671" customWidth="1"/>
    <col min="4305" max="4555" width="8" style="1671"/>
    <col min="4556" max="4556" width="52.33203125" style="1671" customWidth="1"/>
    <col min="4557" max="4557" width="12.6640625" style="1671" customWidth="1"/>
    <col min="4558" max="4558" width="11.6640625" style="1671" customWidth="1"/>
    <col min="4559" max="4559" width="12.6640625" style="1671" customWidth="1"/>
    <col min="4560" max="4560" width="3.5" style="1671" customWidth="1"/>
    <col min="4561" max="4811" width="8" style="1671"/>
    <col min="4812" max="4812" width="52.33203125" style="1671" customWidth="1"/>
    <col min="4813" max="4813" width="12.6640625" style="1671" customWidth="1"/>
    <col min="4814" max="4814" width="11.6640625" style="1671" customWidth="1"/>
    <col min="4815" max="4815" width="12.6640625" style="1671" customWidth="1"/>
    <col min="4816" max="4816" width="3.5" style="1671" customWidth="1"/>
    <col min="4817" max="5067" width="8" style="1671"/>
    <col min="5068" max="5068" width="52.33203125" style="1671" customWidth="1"/>
    <col min="5069" max="5069" width="12.6640625" style="1671" customWidth="1"/>
    <col min="5070" max="5070" width="11.6640625" style="1671" customWidth="1"/>
    <col min="5071" max="5071" width="12.6640625" style="1671" customWidth="1"/>
    <col min="5072" max="5072" width="3.5" style="1671" customWidth="1"/>
    <col min="5073" max="5323" width="8" style="1671"/>
    <col min="5324" max="5324" width="52.33203125" style="1671" customWidth="1"/>
    <col min="5325" max="5325" width="12.6640625" style="1671" customWidth="1"/>
    <col min="5326" max="5326" width="11.6640625" style="1671" customWidth="1"/>
    <col min="5327" max="5327" width="12.6640625" style="1671" customWidth="1"/>
    <col min="5328" max="5328" width="3.5" style="1671" customWidth="1"/>
    <col min="5329" max="5579" width="8" style="1671"/>
    <col min="5580" max="5580" width="52.33203125" style="1671" customWidth="1"/>
    <col min="5581" max="5581" width="12.6640625" style="1671" customWidth="1"/>
    <col min="5582" max="5582" width="11.6640625" style="1671" customWidth="1"/>
    <col min="5583" max="5583" width="12.6640625" style="1671" customWidth="1"/>
    <col min="5584" max="5584" width="3.5" style="1671" customWidth="1"/>
    <col min="5585" max="5835" width="8" style="1671"/>
    <col min="5836" max="5836" width="52.33203125" style="1671" customWidth="1"/>
    <col min="5837" max="5837" width="12.6640625" style="1671" customWidth="1"/>
    <col min="5838" max="5838" width="11.6640625" style="1671" customWidth="1"/>
    <col min="5839" max="5839" width="12.6640625" style="1671" customWidth="1"/>
    <col min="5840" max="5840" width="3.5" style="1671" customWidth="1"/>
    <col min="5841" max="6091" width="8" style="1671"/>
    <col min="6092" max="6092" width="52.33203125" style="1671" customWidth="1"/>
    <col min="6093" max="6093" width="12.6640625" style="1671" customWidth="1"/>
    <col min="6094" max="6094" width="11.6640625" style="1671" customWidth="1"/>
    <col min="6095" max="6095" width="12.6640625" style="1671" customWidth="1"/>
    <col min="6096" max="6096" width="3.5" style="1671" customWidth="1"/>
    <col min="6097" max="6347" width="8" style="1671"/>
    <col min="6348" max="6348" width="52.33203125" style="1671" customWidth="1"/>
    <col min="6349" max="6349" width="12.6640625" style="1671" customWidth="1"/>
    <col min="6350" max="6350" width="11.6640625" style="1671" customWidth="1"/>
    <col min="6351" max="6351" width="12.6640625" style="1671" customWidth="1"/>
    <col min="6352" max="6352" width="3.5" style="1671" customWidth="1"/>
    <col min="6353" max="6603" width="8" style="1671"/>
    <col min="6604" max="6604" width="52.33203125" style="1671" customWidth="1"/>
    <col min="6605" max="6605" width="12.6640625" style="1671" customWidth="1"/>
    <col min="6606" max="6606" width="11.6640625" style="1671" customWidth="1"/>
    <col min="6607" max="6607" width="12.6640625" style="1671" customWidth="1"/>
    <col min="6608" max="6608" width="3.5" style="1671" customWidth="1"/>
    <col min="6609" max="6859" width="8" style="1671"/>
    <col min="6860" max="6860" width="52.33203125" style="1671" customWidth="1"/>
    <col min="6861" max="6861" width="12.6640625" style="1671" customWidth="1"/>
    <col min="6862" max="6862" width="11.6640625" style="1671" customWidth="1"/>
    <col min="6863" max="6863" width="12.6640625" style="1671" customWidth="1"/>
    <col min="6864" max="6864" width="3.5" style="1671" customWidth="1"/>
    <col min="6865" max="7115" width="8" style="1671"/>
    <col min="7116" max="7116" width="52.33203125" style="1671" customWidth="1"/>
    <col min="7117" max="7117" width="12.6640625" style="1671" customWidth="1"/>
    <col min="7118" max="7118" width="11.6640625" style="1671" customWidth="1"/>
    <col min="7119" max="7119" width="12.6640625" style="1671" customWidth="1"/>
    <col min="7120" max="7120" width="3.5" style="1671" customWidth="1"/>
    <col min="7121" max="7371" width="8" style="1671"/>
    <col min="7372" max="7372" width="52.33203125" style="1671" customWidth="1"/>
    <col min="7373" max="7373" width="12.6640625" style="1671" customWidth="1"/>
    <col min="7374" max="7374" width="11.6640625" style="1671" customWidth="1"/>
    <col min="7375" max="7375" width="12.6640625" style="1671" customWidth="1"/>
    <col min="7376" max="7376" width="3.5" style="1671" customWidth="1"/>
    <col min="7377" max="7627" width="8" style="1671"/>
    <col min="7628" max="7628" width="52.33203125" style="1671" customWidth="1"/>
    <col min="7629" max="7629" width="12.6640625" style="1671" customWidth="1"/>
    <col min="7630" max="7630" width="11.6640625" style="1671" customWidth="1"/>
    <col min="7631" max="7631" width="12.6640625" style="1671" customWidth="1"/>
    <col min="7632" max="7632" width="3.5" style="1671" customWidth="1"/>
    <col min="7633" max="7883" width="8" style="1671"/>
    <col min="7884" max="7884" width="52.33203125" style="1671" customWidth="1"/>
    <col min="7885" max="7885" width="12.6640625" style="1671" customWidth="1"/>
    <col min="7886" max="7886" width="11.6640625" style="1671" customWidth="1"/>
    <col min="7887" max="7887" width="12.6640625" style="1671" customWidth="1"/>
    <col min="7888" max="7888" width="3.5" style="1671" customWidth="1"/>
    <col min="7889" max="8139" width="8" style="1671"/>
    <col min="8140" max="8140" width="52.33203125" style="1671" customWidth="1"/>
    <col min="8141" max="8141" width="12.6640625" style="1671" customWidth="1"/>
    <col min="8142" max="8142" width="11.6640625" style="1671" customWidth="1"/>
    <col min="8143" max="8143" width="12.6640625" style="1671" customWidth="1"/>
    <col min="8144" max="8144" width="3.5" style="1671" customWidth="1"/>
    <col min="8145" max="8395" width="8" style="1671"/>
    <col min="8396" max="8396" width="52.33203125" style="1671" customWidth="1"/>
    <col min="8397" max="8397" width="12.6640625" style="1671" customWidth="1"/>
    <col min="8398" max="8398" width="11.6640625" style="1671" customWidth="1"/>
    <col min="8399" max="8399" width="12.6640625" style="1671" customWidth="1"/>
    <col min="8400" max="8400" width="3.5" style="1671" customWidth="1"/>
    <col min="8401" max="8651" width="8" style="1671"/>
    <col min="8652" max="8652" width="52.33203125" style="1671" customWidth="1"/>
    <col min="8653" max="8653" width="12.6640625" style="1671" customWidth="1"/>
    <col min="8654" max="8654" width="11.6640625" style="1671" customWidth="1"/>
    <col min="8655" max="8655" width="12.6640625" style="1671" customWidth="1"/>
    <col min="8656" max="8656" width="3.5" style="1671" customWidth="1"/>
    <col min="8657" max="8907" width="8" style="1671"/>
    <col min="8908" max="8908" width="52.33203125" style="1671" customWidth="1"/>
    <col min="8909" max="8909" width="12.6640625" style="1671" customWidth="1"/>
    <col min="8910" max="8910" width="11.6640625" style="1671" customWidth="1"/>
    <col min="8911" max="8911" width="12.6640625" style="1671" customWidth="1"/>
    <col min="8912" max="8912" width="3.5" style="1671" customWidth="1"/>
    <col min="8913" max="9163" width="8" style="1671"/>
    <col min="9164" max="9164" width="52.33203125" style="1671" customWidth="1"/>
    <col min="9165" max="9165" width="12.6640625" style="1671" customWidth="1"/>
    <col min="9166" max="9166" width="11.6640625" style="1671" customWidth="1"/>
    <col min="9167" max="9167" width="12.6640625" style="1671" customWidth="1"/>
    <col min="9168" max="9168" width="3.5" style="1671" customWidth="1"/>
    <col min="9169" max="9419" width="8" style="1671"/>
    <col min="9420" max="9420" width="52.33203125" style="1671" customWidth="1"/>
    <col min="9421" max="9421" width="12.6640625" style="1671" customWidth="1"/>
    <col min="9422" max="9422" width="11.6640625" style="1671" customWidth="1"/>
    <col min="9423" max="9423" width="12.6640625" style="1671" customWidth="1"/>
    <col min="9424" max="9424" width="3.5" style="1671" customWidth="1"/>
    <col min="9425" max="9675" width="8" style="1671"/>
    <col min="9676" max="9676" width="52.33203125" style="1671" customWidth="1"/>
    <col min="9677" max="9677" width="12.6640625" style="1671" customWidth="1"/>
    <col min="9678" max="9678" width="11.6640625" style="1671" customWidth="1"/>
    <col min="9679" max="9679" width="12.6640625" style="1671" customWidth="1"/>
    <col min="9680" max="9680" width="3.5" style="1671" customWidth="1"/>
    <col min="9681" max="9931" width="8" style="1671"/>
    <col min="9932" max="9932" width="52.33203125" style="1671" customWidth="1"/>
    <col min="9933" max="9933" width="12.6640625" style="1671" customWidth="1"/>
    <col min="9934" max="9934" width="11.6640625" style="1671" customWidth="1"/>
    <col min="9935" max="9935" width="12.6640625" style="1671" customWidth="1"/>
    <col min="9936" max="9936" width="3.5" style="1671" customWidth="1"/>
    <col min="9937" max="10187" width="8" style="1671"/>
    <col min="10188" max="10188" width="52.33203125" style="1671" customWidth="1"/>
    <col min="10189" max="10189" width="12.6640625" style="1671" customWidth="1"/>
    <col min="10190" max="10190" width="11.6640625" style="1671" customWidth="1"/>
    <col min="10191" max="10191" width="12.6640625" style="1671" customWidth="1"/>
    <col min="10192" max="10192" width="3.5" style="1671" customWidth="1"/>
    <col min="10193" max="10443" width="8" style="1671"/>
    <col min="10444" max="10444" width="52.33203125" style="1671" customWidth="1"/>
    <col min="10445" max="10445" width="12.6640625" style="1671" customWidth="1"/>
    <col min="10446" max="10446" width="11.6640625" style="1671" customWidth="1"/>
    <col min="10447" max="10447" width="12.6640625" style="1671" customWidth="1"/>
    <col min="10448" max="10448" width="3.5" style="1671" customWidth="1"/>
    <col min="10449" max="10699" width="8" style="1671"/>
    <col min="10700" max="10700" width="52.33203125" style="1671" customWidth="1"/>
    <col min="10701" max="10701" width="12.6640625" style="1671" customWidth="1"/>
    <col min="10702" max="10702" width="11.6640625" style="1671" customWidth="1"/>
    <col min="10703" max="10703" width="12.6640625" style="1671" customWidth="1"/>
    <col min="10704" max="10704" width="3.5" style="1671" customWidth="1"/>
    <col min="10705" max="10955" width="8" style="1671"/>
    <col min="10956" max="10956" width="52.33203125" style="1671" customWidth="1"/>
    <col min="10957" max="10957" width="12.6640625" style="1671" customWidth="1"/>
    <col min="10958" max="10958" width="11.6640625" style="1671" customWidth="1"/>
    <col min="10959" max="10959" width="12.6640625" style="1671" customWidth="1"/>
    <col min="10960" max="10960" width="3.5" style="1671" customWidth="1"/>
    <col min="10961" max="11211" width="8" style="1671"/>
    <col min="11212" max="11212" width="52.33203125" style="1671" customWidth="1"/>
    <col min="11213" max="11213" width="12.6640625" style="1671" customWidth="1"/>
    <col min="11214" max="11214" width="11.6640625" style="1671" customWidth="1"/>
    <col min="11215" max="11215" width="12.6640625" style="1671" customWidth="1"/>
    <col min="11216" max="11216" width="3.5" style="1671" customWidth="1"/>
    <col min="11217" max="11467" width="8" style="1671"/>
    <col min="11468" max="11468" width="52.33203125" style="1671" customWidth="1"/>
    <col min="11469" max="11469" width="12.6640625" style="1671" customWidth="1"/>
    <col min="11470" max="11470" width="11.6640625" style="1671" customWidth="1"/>
    <col min="11471" max="11471" width="12.6640625" style="1671" customWidth="1"/>
    <col min="11472" max="11472" width="3.5" style="1671" customWidth="1"/>
    <col min="11473" max="11723" width="8" style="1671"/>
    <col min="11724" max="11724" width="52.33203125" style="1671" customWidth="1"/>
    <col min="11725" max="11725" width="12.6640625" style="1671" customWidth="1"/>
    <col min="11726" max="11726" width="11.6640625" style="1671" customWidth="1"/>
    <col min="11727" max="11727" width="12.6640625" style="1671" customWidth="1"/>
    <col min="11728" max="11728" width="3.5" style="1671" customWidth="1"/>
    <col min="11729" max="11979" width="8" style="1671"/>
    <col min="11980" max="11980" width="52.33203125" style="1671" customWidth="1"/>
    <col min="11981" max="11981" width="12.6640625" style="1671" customWidth="1"/>
    <col min="11982" max="11982" width="11.6640625" style="1671" customWidth="1"/>
    <col min="11983" max="11983" width="12.6640625" style="1671" customWidth="1"/>
    <col min="11984" max="11984" width="3.5" style="1671" customWidth="1"/>
    <col min="11985" max="12235" width="8" style="1671"/>
    <col min="12236" max="12236" width="52.33203125" style="1671" customWidth="1"/>
    <col min="12237" max="12237" width="12.6640625" style="1671" customWidth="1"/>
    <col min="12238" max="12238" width="11.6640625" style="1671" customWidth="1"/>
    <col min="12239" max="12239" width="12.6640625" style="1671" customWidth="1"/>
    <col min="12240" max="12240" width="3.5" style="1671" customWidth="1"/>
    <col min="12241" max="12491" width="8" style="1671"/>
    <col min="12492" max="12492" width="52.33203125" style="1671" customWidth="1"/>
    <col min="12493" max="12493" width="12.6640625" style="1671" customWidth="1"/>
    <col min="12494" max="12494" width="11.6640625" style="1671" customWidth="1"/>
    <col min="12495" max="12495" width="12.6640625" style="1671" customWidth="1"/>
    <col min="12496" max="12496" width="3.5" style="1671" customWidth="1"/>
    <col min="12497" max="12747" width="8" style="1671"/>
    <col min="12748" max="12748" width="52.33203125" style="1671" customWidth="1"/>
    <col min="12749" max="12749" width="12.6640625" style="1671" customWidth="1"/>
    <col min="12750" max="12750" width="11.6640625" style="1671" customWidth="1"/>
    <col min="12751" max="12751" width="12.6640625" style="1671" customWidth="1"/>
    <col min="12752" max="12752" width="3.5" style="1671" customWidth="1"/>
    <col min="12753" max="13003" width="8" style="1671"/>
    <col min="13004" max="13004" width="52.33203125" style="1671" customWidth="1"/>
    <col min="13005" max="13005" width="12.6640625" style="1671" customWidth="1"/>
    <col min="13006" max="13006" width="11.6640625" style="1671" customWidth="1"/>
    <col min="13007" max="13007" width="12.6640625" style="1671" customWidth="1"/>
    <col min="13008" max="13008" width="3.5" style="1671" customWidth="1"/>
    <col min="13009" max="13259" width="8" style="1671"/>
    <col min="13260" max="13260" width="52.33203125" style="1671" customWidth="1"/>
    <col min="13261" max="13261" width="12.6640625" style="1671" customWidth="1"/>
    <col min="13262" max="13262" width="11.6640625" style="1671" customWidth="1"/>
    <col min="13263" max="13263" width="12.6640625" style="1671" customWidth="1"/>
    <col min="13264" max="13264" width="3.5" style="1671" customWidth="1"/>
    <col min="13265" max="13515" width="8" style="1671"/>
    <col min="13516" max="13516" width="52.33203125" style="1671" customWidth="1"/>
    <col min="13517" max="13517" width="12.6640625" style="1671" customWidth="1"/>
    <col min="13518" max="13518" width="11.6640625" style="1671" customWidth="1"/>
    <col min="13519" max="13519" width="12.6640625" style="1671" customWidth="1"/>
    <col min="13520" max="13520" width="3.5" style="1671" customWidth="1"/>
    <col min="13521" max="13771" width="8" style="1671"/>
    <col min="13772" max="13772" width="52.33203125" style="1671" customWidth="1"/>
    <col min="13773" max="13773" width="12.6640625" style="1671" customWidth="1"/>
    <col min="13774" max="13774" width="11.6640625" style="1671" customWidth="1"/>
    <col min="13775" max="13775" width="12.6640625" style="1671" customWidth="1"/>
    <col min="13776" max="13776" width="3.5" style="1671" customWidth="1"/>
    <col min="13777" max="14027" width="8" style="1671"/>
    <col min="14028" max="14028" width="52.33203125" style="1671" customWidth="1"/>
    <col min="14029" max="14029" width="12.6640625" style="1671" customWidth="1"/>
    <col min="14030" max="14030" width="11.6640625" style="1671" customWidth="1"/>
    <col min="14031" max="14031" width="12.6640625" style="1671" customWidth="1"/>
    <col min="14032" max="14032" width="3.5" style="1671" customWidth="1"/>
    <col min="14033" max="14283" width="8" style="1671"/>
    <col min="14284" max="14284" width="52.33203125" style="1671" customWidth="1"/>
    <col min="14285" max="14285" width="12.6640625" style="1671" customWidth="1"/>
    <col min="14286" max="14286" width="11.6640625" style="1671" customWidth="1"/>
    <col min="14287" max="14287" width="12.6640625" style="1671" customWidth="1"/>
    <col min="14288" max="14288" width="3.5" style="1671" customWidth="1"/>
    <col min="14289" max="14539" width="8" style="1671"/>
    <col min="14540" max="14540" width="52.33203125" style="1671" customWidth="1"/>
    <col min="14541" max="14541" width="12.6640625" style="1671" customWidth="1"/>
    <col min="14542" max="14542" width="11.6640625" style="1671" customWidth="1"/>
    <col min="14543" max="14543" width="12.6640625" style="1671" customWidth="1"/>
    <col min="14544" max="14544" width="3.5" style="1671" customWidth="1"/>
    <col min="14545" max="14795" width="8" style="1671"/>
    <col min="14796" max="14796" width="52.33203125" style="1671" customWidth="1"/>
    <col min="14797" max="14797" width="12.6640625" style="1671" customWidth="1"/>
    <col min="14798" max="14798" width="11.6640625" style="1671" customWidth="1"/>
    <col min="14799" max="14799" width="12.6640625" style="1671" customWidth="1"/>
    <col min="14800" max="14800" width="3.5" style="1671" customWidth="1"/>
    <col min="14801" max="15051" width="8" style="1671"/>
    <col min="15052" max="15052" width="52.33203125" style="1671" customWidth="1"/>
    <col min="15053" max="15053" width="12.6640625" style="1671" customWidth="1"/>
    <col min="15054" max="15054" width="11.6640625" style="1671" customWidth="1"/>
    <col min="15055" max="15055" width="12.6640625" style="1671" customWidth="1"/>
    <col min="15056" max="15056" width="3.5" style="1671" customWidth="1"/>
    <col min="15057" max="15307" width="8" style="1671"/>
    <col min="15308" max="15308" width="52.33203125" style="1671" customWidth="1"/>
    <col min="15309" max="15309" width="12.6640625" style="1671" customWidth="1"/>
    <col min="15310" max="15310" width="11.6640625" style="1671" customWidth="1"/>
    <col min="15311" max="15311" width="12.6640625" style="1671" customWidth="1"/>
    <col min="15312" max="15312" width="3.5" style="1671" customWidth="1"/>
    <col min="15313" max="15563" width="8" style="1671"/>
    <col min="15564" max="15564" width="52.33203125" style="1671" customWidth="1"/>
    <col min="15565" max="15565" width="12.6640625" style="1671" customWidth="1"/>
    <col min="15566" max="15566" width="11.6640625" style="1671" customWidth="1"/>
    <col min="15567" max="15567" width="12.6640625" style="1671" customWidth="1"/>
    <col min="15568" max="15568" width="3.5" style="1671" customWidth="1"/>
    <col min="15569" max="15819" width="8" style="1671"/>
    <col min="15820" max="15820" width="52.33203125" style="1671" customWidth="1"/>
    <col min="15821" max="15821" width="12.6640625" style="1671" customWidth="1"/>
    <col min="15822" max="15822" width="11.6640625" style="1671" customWidth="1"/>
    <col min="15823" max="15823" width="12.6640625" style="1671" customWidth="1"/>
    <col min="15824" max="15824" width="3.5" style="1671" customWidth="1"/>
    <col min="15825" max="16075" width="8" style="1671"/>
    <col min="16076" max="16076" width="52.33203125" style="1671" customWidth="1"/>
    <col min="16077" max="16077" width="12.6640625" style="1671" customWidth="1"/>
    <col min="16078" max="16078" width="11.6640625" style="1671" customWidth="1"/>
    <col min="16079" max="16079" width="12.6640625" style="1671" customWidth="1"/>
    <col min="16080" max="16080" width="3.5" style="1671" customWidth="1"/>
    <col min="16081" max="16384" width="8" style="1671"/>
  </cols>
  <sheetData>
    <row r="1" spans="1:71" s="1612" customFormat="1" ht="15.75" x14ac:dyDescent="0.25">
      <c r="A1" s="6263" t="s">
        <v>801</v>
      </c>
      <c r="B1" s="6263"/>
      <c r="C1" s="626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row>
    <row r="2" spans="1:71" ht="33" customHeight="1" x14ac:dyDescent="0.2">
      <c r="A2" s="6695" t="s">
        <v>4170</v>
      </c>
      <c r="B2" s="6695"/>
      <c r="C2" s="6695"/>
      <c r="D2" s="6695"/>
    </row>
    <row r="3" spans="1:71" ht="15.75" customHeight="1" x14ac:dyDescent="0.2">
      <c r="B3" s="1672"/>
      <c r="C3" s="1673"/>
      <c r="D3" s="1674" t="s">
        <v>2345</v>
      </c>
    </row>
    <row r="4" spans="1:71" ht="27.75" customHeight="1" x14ac:dyDescent="0.2">
      <c r="A4" s="1675" t="s">
        <v>2304</v>
      </c>
      <c r="B4" s="1676" t="s">
        <v>2358</v>
      </c>
      <c r="C4" s="1677" t="s">
        <v>2301</v>
      </c>
      <c r="D4" s="1677" t="s">
        <v>2359</v>
      </c>
    </row>
    <row r="5" spans="1:71" ht="23.25" customHeight="1" x14ac:dyDescent="0.2">
      <c r="A5" s="1678" t="s">
        <v>1901</v>
      </c>
      <c r="B5" s="2950">
        <v>24291</v>
      </c>
      <c r="C5" s="2951">
        <v>24068</v>
      </c>
      <c r="D5" s="2951">
        <v>25244</v>
      </c>
    </row>
    <row r="6" spans="1:71" s="1680" customFormat="1" ht="20.100000000000001" customHeight="1" x14ac:dyDescent="0.2">
      <c r="A6" s="1679" t="s">
        <v>2360</v>
      </c>
      <c r="B6" s="2952">
        <v>23857</v>
      </c>
      <c r="C6" s="2953">
        <v>23405</v>
      </c>
      <c r="D6" s="2953">
        <v>24963</v>
      </c>
    </row>
    <row r="7" spans="1:71" ht="20.100000000000001" customHeight="1" x14ac:dyDescent="0.2">
      <c r="A7" s="1681" t="s">
        <v>1902</v>
      </c>
      <c r="B7" s="2954">
        <v>22671</v>
      </c>
      <c r="C7" s="2955">
        <v>22904</v>
      </c>
      <c r="D7" s="2955">
        <v>27748</v>
      </c>
    </row>
    <row r="8" spans="1:71" ht="20.100000000000001" customHeight="1" x14ac:dyDescent="0.2">
      <c r="A8" s="1681" t="s">
        <v>1903</v>
      </c>
      <c r="B8" s="2954">
        <v>21597</v>
      </c>
      <c r="C8" s="2955">
        <v>21126</v>
      </c>
      <c r="D8" s="2955">
        <v>21552</v>
      </c>
    </row>
    <row r="9" spans="1:71" s="1680" customFormat="1" ht="20.100000000000001" customHeight="1" x14ac:dyDescent="0.2">
      <c r="A9" s="1682" t="s">
        <v>2361</v>
      </c>
      <c r="B9" s="2952">
        <v>23379</v>
      </c>
      <c r="C9" s="2953">
        <v>22568</v>
      </c>
      <c r="D9" s="2953">
        <v>24722</v>
      </c>
    </row>
    <row r="10" spans="1:71" s="1680" customFormat="1" ht="20.100000000000001" customHeight="1" x14ac:dyDescent="0.2">
      <c r="A10" s="1683" t="s">
        <v>2362</v>
      </c>
      <c r="B10" s="2952">
        <v>20248</v>
      </c>
      <c r="C10" s="2953">
        <v>19266</v>
      </c>
      <c r="D10" s="2953">
        <v>19509</v>
      </c>
    </row>
    <row r="11" spans="1:71" s="1680" customFormat="1" ht="20.100000000000001" customHeight="1" x14ac:dyDescent="0.2">
      <c r="A11" s="1683" t="s">
        <v>2363</v>
      </c>
      <c r="B11" s="2952">
        <v>21750</v>
      </c>
      <c r="C11" s="2953">
        <v>21932</v>
      </c>
      <c r="D11" s="2953">
        <v>21964</v>
      </c>
    </row>
    <row r="12" spans="1:71" ht="22.5" customHeight="1" x14ac:dyDescent="0.2">
      <c r="A12" s="1681" t="s">
        <v>1904</v>
      </c>
      <c r="B12" s="2954">
        <v>54614</v>
      </c>
      <c r="C12" s="2955">
        <v>53437</v>
      </c>
      <c r="D12" s="2955">
        <v>56105</v>
      </c>
    </row>
    <row r="13" spans="1:71" ht="31.5" customHeight="1" x14ac:dyDescent="0.2">
      <c r="A13" s="1684" t="s">
        <v>2311</v>
      </c>
      <c r="B13" s="2954">
        <v>32284</v>
      </c>
      <c r="C13" s="2955">
        <v>32214</v>
      </c>
      <c r="D13" s="2955">
        <v>33316</v>
      </c>
    </row>
    <row r="14" spans="1:71" ht="20.100000000000001" customHeight="1" x14ac:dyDescent="0.2">
      <c r="A14" s="1681" t="s">
        <v>1906</v>
      </c>
      <c r="B14" s="2954">
        <v>28166</v>
      </c>
      <c r="C14" s="2955">
        <v>30535</v>
      </c>
      <c r="D14" s="2955">
        <v>33391</v>
      </c>
    </row>
    <row r="15" spans="1:71" ht="28.5" customHeight="1" x14ac:dyDescent="0.2">
      <c r="A15" s="1684" t="s">
        <v>2312</v>
      </c>
      <c r="B15" s="2954">
        <v>21609</v>
      </c>
      <c r="C15" s="2955">
        <v>22188</v>
      </c>
      <c r="D15" s="2955">
        <v>23714</v>
      </c>
    </row>
    <row r="16" spans="1:71" ht="20.100000000000001" customHeight="1" x14ac:dyDescent="0.2">
      <c r="A16" s="1682" t="s">
        <v>2364</v>
      </c>
      <c r="B16" s="2952">
        <v>21601</v>
      </c>
      <c r="C16" s="2953">
        <v>22206</v>
      </c>
      <c r="D16" s="2953">
        <v>23737</v>
      </c>
    </row>
    <row r="17" spans="1:4" ht="20.100000000000001" customHeight="1" x14ac:dyDescent="0.2">
      <c r="A17" s="1681" t="s">
        <v>1908</v>
      </c>
      <c r="B17" s="2954">
        <v>35908</v>
      </c>
      <c r="C17" s="2955">
        <v>38537</v>
      </c>
      <c r="D17" s="2955">
        <v>41014</v>
      </c>
    </row>
    <row r="18" spans="1:4" ht="21.75" customHeight="1" x14ac:dyDescent="0.2">
      <c r="A18" s="1681" t="s">
        <v>2030</v>
      </c>
      <c r="B18" s="2954">
        <v>20181</v>
      </c>
      <c r="C18" s="2955">
        <v>20798</v>
      </c>
      <c r="D18" s="2955">
        <v>21601</v>
      </c>
    </row>
    <row r="19" spans="1:4" ht="20.25" customHeight="1" x14ac:dyDescent="0.2">
      <c r="A19" s="1681" t="s">
        <v>1910</v>
      </c>
      <c r="B19" s="2954">
        <v>41140</v>
      </c>
      <c r="C19" s="2955">
        <v>38934</v>
      </c>
      <c r="D19" s="2955">
        <v>39879</v>
      </c>
    </row>
    <row r="20" spans="1:4" ht="21" customHeight="1" x14ac:dyDescent="0.2">
      <c r="A20" s="1681" t="s">
        <v>1911</v>
      </c>
      <c r="B20" s="2954">
        <v>46179</v>
      </c>
      <c r="C20" s="2955">
        <v>51603</v>
      </c>
      <c r="D20" s="2955">
        <v>54382</v>
      </c>
    </row>
    <row r="21" spans="1:4" s="1680" customFormat="1" ht="20.25" customHeight="1" x14ac:dyDescent="0.2">
      <c r="A21" s="1685" t="s">
        <v>2365</v>
      </c>
      <c r="B21" s="2952">
        <v>48484</v>
      </c>
      <c r="C21" s="2953">
        <v>54498</v>
      </c>
      <c r="D21" s="2953">
        <v>56914</v>
      </c>
    </row>
    <row r="22" spans="1:4" s="1680" customFormat="1" ht="20.100000000000001" customHeight="1" x14ac:dyDescent="0.2">
      <c r="A22" s="1686" t="s">
        <v>2366</v>
      </c>
      <c r="B22" s="2952">
        <v>38403</v>
      </c>
      <c r="C22" s="2953">
        <v>42387</v>
      </c>
      <c r="D22" s="2953">
        <v>43206</v>
      </c>
    </row>
    <row r="23" spans="1:4" s="1680" customFormat="1" ht="20.100000000000001" customHeight="1" x14ac:dyDescent="0.2">
      <c r="A23" s="1686" t="s">
        <v>2367</v>
      </c>
      <c r="B23" s="2952">
        <v>35690</v>
      </c>
      <c r="C23" s="2953">
        <v>42955</v>
      </c>
      <c r="D23" s="2953">
        <v>43423</v>
      </c>
    </row>
    <row r="24" spans="1:4" ht="20.100000000000001" customHeight="1" x14ac:dyDescent="0.2">
      <c r="A24" s="1687" t="s">
        <v>2035</v>
      </c>
      <c r="B24" s="2954">
        <v>39760</v>
      </c>
      <c r="C24" s="2955">
        <v>41173</v>
      </c>
      <c r="D24" s="2955">
        <v>43861</v>
      </c>
    </row>
    <row r="25" spans="1:4" ht="20.100000000000001" customHeight="1" x14ac:dyDescent="0.2">
      <c r="A25" s="1687" t="s">
        <v>2037</v>
      </c>
      <c r="B25" s="2954">
        <v>44418</v>
      </c>
      <c r="C25" s="2955">
        <v>45797</v>
      </c>
      <c r="D25" s="2955">
        <v>46197</v>
      </c>
    </row>
    <row r="26" spans="1:4" ht="20.100000000000001" customHeight="1" x14ac:dyDescent="0.2">
      <c r="A26" s="1687" t="s">
        <v>1914</v>
      </c>
      <c r="B26" s="2954">
        <v>16793</v>
      </c>
      <c r="C26" s="2955">
        <v>18908</v>
      </c>
      <c r="D26" s="2955">
        <v>19435</v>
      </c>
    </row>
    <row r="27" spans="1:4" ht="21.75" customHeight="1" x14ac:dyDescent="0.2">
      <c r="A27" s="1681" t="s">
        <v>1915</v>
      </c>
      <c r="B27" s="2954">
        <v>35279</v>
      </c>
      <c r="C27" s="2955">
        <v>37232</v>
      </c>
      <c r="D27" s="2955">
        <v>35861</v>
      </c>
    </row>
    <row r="28" spans="1:4" ht="20.100000000000001" customHeight="1" x14ac:dyDescent="0.2">
      <c r="A28" s="1681" t="s">
        <v>1916</v>
      </c>
      <c r="B28" s="2954">
        <v>35442</v>
      </c>
      <c r="C28" s="2955">
        <v>35655</v>
      </c>
      <c r="D28" s="2955">
        <v>35945</v>
      </c>
    </row>
    <row r="29" spans="1:4" ht="20.100000000000001" customHeight="1" x14ac:dyDescent="0.2">
      <c r="A29" s="1681" t="s">
        <v>1917</v>
      </c>
      <c r="B29" s="2954">
        <v>37313</v>
      </c>
      <c r="C29" s="2955">
        <v>37616</v>
      </c>
      <c r="D29" s="2955">
        <v>36950</v>
      </c>
    </row>
    <row r="30" spans="1:4" ht="20.100000000000001" customHeight="1" x14ac:dyDescent="0.2">
      <c r="A30" s="1681" t="s">
        <v>2317</v>
      </c>
      <c r="B30" s="2954">
        <v>21408</v>
      </c>
      <c r="C30" s="2955">
        <v>21560</v>
      </c>
      <c r="D30" s="2955">
        <v>23376</v>
      </c>
    </row>
    <row r="31" spans="1:4" ht="20.100000000000001" customHeight="1" x14ac:dyDescent="0.2">
      <c r="A31" s="1688" t="s">
        <v>1919</v>
      </c>
      <c r="B31" s="2954">
        <v>21614</v>
      </c>
      <c r="C31" s="2955">
        <v>22020</v>
      </c>
      <c r="D31" s="2955">
        <v>22656</v>
      </c>
    </row>
    <row r="32" spans="1:4" s="1690" customFormat="1" ht="20.100000000000001" customHeight="1" x14ac:dyDescent="0.2">
      <c r="A32" s="1689" t="s">
        <v>2353</v>
      </c>
      <c r="B32" s="2956">
        <v>30950</v>
      </c>
      <c r="C32" s="2957">
        <v>30341</v>
      </c>
      <c r="D32" s="2957">
        <v>32785</v>
      </c>
    </row>
    <row r="33" spans="1:4" ht="19.5" customHeight="1" x14ac:dyDescent="0.2">
      <c r="A33" s="1691" t="s">
        <v>2368</v>
      </c>
    </row>
    <row r="34" spans="1:4" ht="15.75" customHeight="1" x14ac:dyDescent="0.2">
      <c r="A34" s="1692" t="s">
        <v>2369</v>
      </c>
    </row>
    <row r="35" spans="1:4" ht="19.5" customHeight="1" x14ac:dyDescent="0.2">
      <c r="A35" s="1693" t="s">
        <v>2370</v>
      </c>
    </row>
    <row r="36" spans="1:4" ht="37.5" customHeight="1" x14ac:dyDescent="0.2">
      <c r="A36" s="6696" t="s">
        <v>4171</v>
      </c>
      <c r="B36" s="6696"/>
      <c r="C36" s="6696"/>
      <c r="D36" s="6696"/>
    </row>
  </sheetData>
  <mergeCells count="3">
    <mergeCell ref="A1:C1"/>
    <mergeCell ref="A2:D2"/>
    <mergeCell ref="A36:D36"/>
  </mergeCells>
  <hyperlinks>
    <hyperlink ref="A1" location="CONTENT!A1" display="Back to table of contents"/>
  </hyperlinks>
  <pageMargins left="0.5" right="0.5" top="0.5" bottom="0.5" header="0.3" footer="0.3"/>
  <pageSetup paperSize="9" scale="96"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1"/>
  <sheetViews>
    <sheetView showGridLines="0" workbookViewId="0">
      <selection sqref="A1:C1"/>
    </sheetView>
  </sheetViews>
  <sheetFormatPr defaultColWidth="8" defaultRowHeight="12.75" x14ac:dyDescent="0.2"/>
  <cols>
    <col min="1" max="1" width="1.33203125" style="1705" customWidth="1"/>
    <col min="2" max="2" width="48.6640625" style="1705" customWidth="1"/>
    <col min="3" max="3" width="25.83203125" style="1738" customWidth="1"/>
    <col min="4" max="5" width="25.83203125" style="2687" customWidth="1"/>
    <col min="6" max="16384" width="8" style="1705"/>
  </cols>
  <sheetData>
    <row r="1" spans="1:5" s="1612" customFormat="1" ht="15.75" x14ac:dyDescent="0.25">
      <c r="A1" s="6263" t="s">
        <v>801</v>
      </c>
      <c r="B1" s="6263"/>
      <c r="C1" s="6263"/>
    </row>
    <row r="2" spans="1:5" s="1738" customFormat="1" ht="24.75" customHeight="1" x14ac:dyDescent="0.2">
      <c r="B2" s="6697" t="s">
        <v>4172</v>
      </c>
      <c r="C2" s="6697"/>
      <c r="D2" s="6697"/>
      <c r="E2" s="6697"/>
    </row>
    <row r="3" spans="1:5" s="1738" customFormat="1" ht="19.5" customHeight="1" x14ac:dyDescent="0.2">
      <c r="B3" s="1694" t="s">
        <v>2304</v>
      </c>
      <c r="C3" s="1629" t="s">
        <v>2371</v>
      </c>
      <c r="D3" s="1629" t="s">
        <v>2324</v>
      </c>
      <c r="E3" s="1629" t="s">
        <v>2372</v>
      </c>
    </row>
    <row r="4" spans="1:5" s="1738" customFormat="1" ht="15" customHeight="1" x14ac:dyDescent="0.2">
      <c r="A4" s="1736"/>
      <c r="B4" s="1695" t="s">
        <v>1901</v>
      </c>
      <c r="C4" s="2958">
        <v>544</v>
      </c>
      <c r="D4" s="2959">
        <v>557</v>
      </c>
      <c r="E4" s="2960">
        <v>563</v>
      </c>
    </row>
    <row r="5" spans="1:5" s="1738" customFormat="1" ht="15" customHeight="1" x14ac:dyDescent="0.2">
      <c r="A5" s="1736"/>
      <c r="B5" s="1696" t="s">
        <v>2373</v>
      </c>
      <c r="C5" s="2961">
        <v>632</v>
      </c>
      <c r="D5" s="2962">
        <v>646</v>
      </c>
      <c r="E5" s="2963">
        <v>655</v>
      </c>
    </row>
    <row r="6" spans="1:5" s="1738" customFormat="1" ht="15" customHeight="1" x14ac:dyDescent="0.2">
      <c r="A6" s="1736"/>
      <c r="B6" s="1697" t="s">
        <v>1902</v>
      </c>
      <c r="C6" s="2958">
        <v>818</v>
      </c>
      <c r="D6" s="2964">
        <v>912</v>
      </c>
      <c r="E6" s="2963">
        <v>170</v>
      </c>
    </row>
    <row r="7" spans="1:5" s="1738" customFormat="1" ht="15" customHeight="1" x14ac:dyDescent="0.2">
      <c r="A7" s="1736"/>
      <c r="B7" s="1697" t="s">
        <v>1903</v>
      </c>
      <c r="C7" s="2958">
        <v>480</v>
      </c>
      <c r="D7" s="2964">
        <v>524</v>
      </c>
      <c r="E7" s="2963">
        <v>532</v>
      </c>
    </row>
    <row r="8" spans="1:5" s="1738" customFormat="1" ht="15" customHeight="1" x14ac:dyDescent="0.2">
      <c r="A8" s="1736"/>
      <c r="B8" s="1698" t="s">
        <v>2374</v>
      </c>
      <c r="C8" s="2961">
        <v>900</v>
      </c>
      <c r="D8" s="2962">
        <v>962</v>
      </c>
      <c r="E8" s="2963">
        <v>1229</v>
      </c>
    </row>
    <row r="9" spans="1:5" s="1738" customFormat="1" ht="15" customHeight="1" x14ac:dyDescent="0.2">
      <c r="A9" s="1736"/>
      <c r="B9" s="1699" t="s">
        <v>2375</v>
      </c>
      <c r="C9" s="2961">
        <v>415</v>
      </c>
      <c r="D9" s="2962">
        <v>375</v>
      </c>
      <c r="E9" s="2963">
        <v>376</v>
      </c>
    </row>
    <row r="10" spans="1:5" s="1738" customFormat="1" ht="15" customHeight="1" x14ac:dyDescent="0.2">
      <c r="A10" s="1736"/>
      <c r="B10" s="1699" t="s">
        <v>2376</v>
      </c>
      <c r="C10" s="2961">
        <v>443</v>
      </c>
      <c r="D10" s="2962">
        <v>514</v>
      </c>
      <c r="E10" s="2963">
        <v>534</v>
      </c>
    </row>
    <row r="11" spans="1:5" s="1738" customFormat="1" ht="15" customHeight="1" x14ac:dyDescent="0.2">
      <c r="A11" s="1736"/>
      <c r="B11" s="1697" t="s">
        <v>1904</v>
      </c>
      <c r="C11" s="2965" t="s">
        <v>558</v>
      </c>
      <c r="D11" s="2966" t="s">
        <v>558</v>
      </c>
      <c r="E11" s="2963" t="s">
        <v>558</v>
      </c>
    </row>
    <row r="12" spans="1:5" s="1738" customFormat="1" ht="25.5" customHeight="1" x14ac:dyDescent="0.2">
      <c r="A12" s="1736"/>
      <c r="B12" s="1700" t="s">
        <v>1905</v>
      </c>
      <c r="C12" s="2958">
        <v>483</v>
      </c>
      <c r="D12" s="2964">
        <v>483</v>
      </c>
      <c r="E12" s="2963">
        <v>483</v>
      </c>
    </row>
    <row r="13" spans="1:5" s="1738" customFormat="1" ht="15" customHeight="1" x14ac:dyDescent="0.2">
      <c r="A13" s="1736"/>
      <c r="B13" s="1697" t="s">
        <v>1906</v>
      </c>
      <c r="C13" s="2958">
        <v>714</v>
      </c>
      <c r="D13" s="2964">
        <v>744</v>
      </c>
      <c r="E13" s="2963">
        <v>833</v>
      </c>
    </row>
    <row r="14" spans="1:5" s="1738" customFormat="1" ht="26.25" customHeight="1" x14ac:dyDescent="0.2">
      <c r="A14" s="1736"/>
      <c r="B14" s="1701" t="s">
        <v>2312</v>
      </c>
      <c r="C14" s="2958">
        <v>480</v>
      </c>
      <c r="D14" s="2964">
        <v>468</v>
      </c>
      <c r="E14" s="2963">
        <v>430</v>
      </c>
    </row>
    <row r="15" spans="1:5" s="1738" customFormat="1" ht="15" customHeight="1" x14ac:dyDescent="0.2">
      <c r="A15" s="1736"/>
      <c r="B15" s="1697" t="s">
        <v>1908</v>
      </c>
      <c r="C15" s="2958">
        <v>784</v>
      </c>
      <c r="D15" s="2964">
        <v>764</v>
      </c>
      <c r="E15" s="2963">
        <v>740</v>
      </c>
    </row>
    <row r="16" spans="1:5" s="1738" customFormat="1" ht="15" customHeight="1" x14ac:dyDescent="0.2">
      <c r="A16" s="1736"/>
      <c r="B16" s="1697" t="s">
        <v>2030</v>
      </c>
      <c r="C16" s="2958">
        <v>426</v>
      </c>
      <c r="D16" s="2964">
        <v>351</v>
      </c>
      <c r="E16" s="2963">
        <v>287</v>
      </c>
    </row>
    <row r="17" spans="1:5" s="1738" customFormat="1" ht="15" customHeight="1" x14ac:dyDescent="0.2">
      <c r="A17" s="1736"/>
      <c r="B17" s="1697" t="s">
        <v>1910</v>
      </c>
      <c r="C17" s="2965" t="s">
        <v>558</v>
      </c>
      <c r="D17" s="2964">
        <v>883</v>
      </c>
      <c r="E17" s="2963" t="s">
        <v>558</v>
      </c>
    </row>
    <row r="18" spans="1:5" s="1738" customFormat="1" ht="15" customHeight="1" x14ac:dyDescent="0.2">
      <c r="A18" s="1736"/>
      <c r="B18" s="1697" t="s">
        <v>1911</v>
      </c>
      <c r="C18" s="2965" t="s">
        <v>558</v>
      </c>
      <c r="D18" s="2966" t="s">
        <v>558</v>
      </c>
      <c r="E18" s="2963" t="s">
        <v>558</v>
      </c>
    </row>
    <row r="19" spans="1:5" s="1738" customFormat="1" ht="15" customHeight="1" x14ac:dyDescent="0.2">
      <c r="A19" s="1736"/>
      <c r="B19" s="1702" t="s">
        <v>2035</v>
      </c>
      <c r="C19" s="2965" t="s">
        <v>558</v>
      </c>
      <c r="D19" s="2966" t="s">
        <v>558</v>
      </c>
      <c r="E19" s="2963" t="s">
        <v>558</v>
      </c>
    </row>
    <row r="20" spans="1:5" s="1738" customFormat="1" ht="15" customHeight="1" x14ac:dyDescent="0.2">
      <c r="A20" s="1736"/>
      <c r="B20" s="1702" t="s">
        <v>2037</v>
      </c>
      <c r="C20" s="2964">
        <v>599</v>
      </c>
      <c r="D20" s="2964">
        <v>599</v>
      </c>
      <c r="E20" s="2963">
        <v>599</v>
      </c>
    </row>
    <row r="21" spans="1:5" s="1738" customFormat="1" ht="15" customHeight="1" x14ac:dyDescent="0.2">
      <c r="A21" s="1736"/>
      <c r="B21" s="1702" t="s">
        <v>1914</v>
      </c>
      <c r="C21" s="2958">
        <v>440</v>
      </c>
      <c r="D21" s="2964">
        <v>451</v>
      </c>
      <c r="E21" s="2963">
        <v>296</v>
      </c>
    </row>
    <row r="22" spans="1:5" s="1738" customFormat="1" ht="28.5" customHeight="1" x14ac:dyDescent="0.2">
      <c r="A22" s="1736"/>
      <c r="B22" s="1700" t="s">
        <v>1915</v>
      </c>
      <c r="C22" s="2967">
        <v>1953</v>
      </c>
      <c r="D22" s="2964">
        <v>701</v>
      </c>
      <c r="E22" s="2963">
        <v>1021</v>
      </c>
    </row>
    <row r="23" spans="1:5" s="1738" customFormat="1" ht="15" customHeight="1" x14ac:dyDescent="0.2">
      <c r="A23" s="1736"/>
      <c r="B23" s="1697" t="s">
        <v>1916</v>
      </c>
      <c r="C23" s="2958">
        <v>546</v>
      </c>
      <c r="D23" s="2964">
        <v>713</v>
      </c>
      <c r="E23" s="2963">
        <v>375</v>
      </c>
    </row>
    <row r="24" spans="1:5" s="1738" customFormat="1" ht="15" customHeight="1" x14ac:dyDescent="0.2">
      <c r="A24" s="1736"/>
      <c r="B24" s="1697" t="s">
        <v>1917</v>
      </c>
      <c r="C24" s="2967">
        <v>1063</v>
      </c>
      <c r="D24" s="2964">
        <v>645</v>
      </c>
      <c r="E24" s="2963">
        <v>423</v>
      </c>
    </row>
    <row r="25" spans="1:5" s="1738" customFormat="1" ht="15" customHeight="1" x14ac:dyDescent="0.2">
      <c r="A25" s="1736"/>
      <c r="B25" s="1697" t="s">
        <v>2317</v>
      </c>
      <c r="C25" s="2958">
        <v>423</v>
      </c>
      <c r="D25" s="2964">
        <v>484</v>
      </c>
      <c r="E25" s="2963">
        <v>632</v>
      </c>
    </row>
    <row r="26" spans="1:5" s="1738" customFormat="1" ht="15" customHeight="1" x14ac:dyDescent="0.2">
      <c r="A26" s="1736"/>
      <c r="B26" s="1703" t="s">
        <v>1919</v>
      </c>
      <c r="C26" s="2958">
        <v>327</v>
      </c>
      <c r="D26" s="2968">
        <v>327</v>
      </c>
      <c r="E26" s="2969">
        <v>327</v>
      </c>
    </row>
    <row r="27" spans="1:5" s="2684" customFormat="1" ht="15" customHeight="1" x14ac:dyDescent="0.2">
      <c r="B27" s="1704" t="s">
        <v>2353</v>
      </c>
      <c r="C27" s="2970">
        <v>583</v>
      </c>
      <c r="D27" s="2971">
        <v>591</v>
      </c>
      <c r="E27" s="2972">
        <v>632</v>
      </c>
    </row>
    <row r="28" spans="1:5" ht="30.75" customHeight="1" x14ac:dyDescent="0.2">
      <c r="B28" s="6698" t="s">
        <v>2377</v>
      </c>
      <c r="C28" s="6698"/>
      <c r="D28" s="6698"/>
      <c r="E28" s="6698"/>
    </row>
    <row r="29" spans="1:5" ht="15" customHeight="1" x14ac:dyDescent="0.2">
      <c r="A29" s="1706"/>
      <c r="B29" s="1707" t="s">
        <v>2304</v>
      </c>
      <c r="C29" s="1629" t="s">
        <v>2371</v>
      </c>
      <c r="D29" s="1629" t="s">
        <v>2378</v>
      </c>
      <c r="E29" s="1629" t="s">
        <v>2372</v>
      </c>
    </row>
    <row r="30" spans="1:5" s="2685" customFormat="1" ht="15" customHeight="1" x14ac:dyDescent="0.2">
      <c r="A30" s="1706"/>
      <c r="B30" s="1708" t="s">
        <v>1903</v>
      </c>
      <c r="C30" s="1709">
        <v>21613.441008950365</v>
      </c>
      <c r="D30" s="1710">
        <v>19855</v>
      </c>
      <c r="E30" s="1711">
        <v>19947</v>
      </c>
    </row>
    <row r="31" spans="1:5" ht="15" customHeight="1" x14ac:dyDescent="0.2">
      <c r="A31" s="1712"/>
      <c r="B31" s="1713" t="s">
        <v>2379</v>
      </c>
      <c r="C31" s="1714">
        <v>17526.446753246753</v>
      </c>
      <c r="D31" s="1715">
        <v>15372</v>
      </c>
      <c r="E31" s="1716">
        <v>16027</v>
      </c>
    </row>
    <row r="32" spans="1:5" ht="15" customHeight="1" x14ac:dyDescent="0.2">
      <c r="A32" s="1712"/>
      <c r="B32" s="1713" t="s">
        <v>2380</v>
      </c>
      <c r="C32" s="1714">
        <v>20414.784974093265</v>
      </c>
      <c r="D32" s="1715">
        <v>21285</v>
      </c>
      <c r="E32" s="1716">
        <v>21292</v>
      </c>
    </row>
    <row r="33" spans="1:5" ht="15" customHeight="1" x14ac:dyDescent="0.2">
      <c r="A33" s="1712"/>
      <c r="B33" s="1713" t="s">
        <v>2381</v>
      </c>
      <c r="C33" s="1714">
        <v>22859.629622305714</v>
      </c>
      <c r="D33" s="1715">
        <v>22250</v>
      </c>
      <c r="E33" s="1716">
        <v>22582</v>
      </c>
    </row>
    <row r="34" spans="1:5" s="2686" customFormat="1" ht="15" customHeight="1" x14ac:dyDescent="0.2">
      <c r="A34" s="1717"/>
      <c r="B34" s="1713" t="s">
        <v>2382</v>
      </c>
      <c r="C34" s="1714">
        <v>21036.090322580643</v>
      </c>
      <c r="D34" s="1715">
        <v>21606</v>
      </c>
      <c r="E34" s="1716">
        <v>21880</v>
      </c>
    </row>
    <row r="35" spans="1:5" ht="15" customHeight="1" x14ac:dyDescent="0.2">
      <c r="A35" s="1712"/>
      <c r="B35" s="1713" t="s">
        <v>2383</v>
      </c>
      <c r="C35" s="1714">
        <v>15834.130653266331</v>
      </c>
      <c r="D35" s="1715">
        <v>16821</v>
      </c>
      <c r="E35" s="1716">
        <v>17296</v>
      </c>
    </row>
    <row r="36" spans="1:5" ht="15" customHeight="1" x14ac:dyDescent="0.2">
      <c r="A36" s="1712"/>
      <c r="B36" s="1713" t="s">
        <v>2384</v>
      </c>
      <c r="C36" s="1714">
        <v>19888.747609942639</v>
      </c>
      <c r="D36" s="1715">
        <v>18885</v>
      </c>
      <c r="E36" s="1716">
        <v>19234</v>
      </c>
    </row>
    <row r="37" spans="1:5" ht="15" customHeight="1" x14ac:dyDescent="0.2">
      <c r="A37" s="1712"/>
      <c r="B37" s="1713" t="s">
        <v>2191</v>
      </c>
      <c r="C37" s="1714">
        <v>18855.15028901734</v>
      </c>
      <c r="D37" s="1715">
        <v>20107</v>
      </c>
      <c r="E37" s="1716">
        <v>17539</v>
      </c>
    </row>
    <row r="38" spans="1:5" s="2686" customFormat="1" ht="15" customHeight="1" x14ac:dyDescent="0.2">
      <c r="A38" s="1717"/>
      <c r="B38" s="1713" t="s">
        <v>2385</v>
      </c>
      <c r="C38" s="1714">
        <v>17759.647422680413</v>
      </c>
      <c r="D38" s="1715">
        <v>19791</v>
      </c>
      <c r="E38" s="1716">
        <v>20129</v>
      </c>
    </row>
    <row r="39" spans="1:5" ht="15" customHeight="1" x14ac:dyDescent="0.2">
      <c r="A39" s="1712"/>
      <c r="B39" s="1713" t="s">
        <v>2386</v>
      </c>
      <c r="C39" s="1714">
        <v>22326.915619389587</v>
      </c>
      <c r="D39" s="1715">
        <v>23378</v>
      </c>
      <c r="E39" s="1716">
        <v>23984</v>
      </c>
    </row>
    <row r="40" spans="1:5" s="2686" customFormat="1" ht="15" customHeight="1" x14ac:dyDescent="0.2">
      <c r="A40" s="1717"/>
      <c r="B40" s="1713" t="s">
        <v>2387</v>
      </c>
      <c r="C40" s="1714">
        <v>23250.55235602094</v>
      </c>
      <c r="D40" s="1715">
        <v>24678</v>
      </c>
      <c r="E40" s="1716">
        <v>24671</v>
      </c>
    </row>
    <row r="41" spans="1:5" ht="15" customHeight="1" x14ac:dyDescent="0.2">
      <c r="A41" s="1712"/>
      <c r="B41" s="1713" t="s">
        <v>1934</v>
      </c>
      <c r="C41" s="1714">
        <v>14105.461102106969</v>
      </c>
      <c r="D41" s="1715">
        <v>14305</v>
      </c>
      <c r="E41" s="1716">
        <v>14418</v>
      </c>
    </row>
    <row r="42" spans="1:5" s="2685" customFormat="1" ht="15" customHeight="1" x14ac:dyDescent="0.2">
      <c r="A42" s="1706"/>
      <c r="B42" s="1708" t="s">
        <v>2388</v>
      </c>
      <c r="C42" s="1714">
        <v>28129.740890688259</v>
      </c>
      <c r="D42" s="1715">
        <v>29052</v>
      </c>
      <c r="E42" s="1716">
        <v>29029</v>
      </c>
    </row>
    <row r="43" spans="1:5" s="2685" customFormat="1" ht="15" customHeight="1" x14ac:dyDescent="0.2">
      <c r="A43" s="1706"/>
      <c r="B43" s="1718" t="s">
        <v>2353</v>
      </c>
      <c r="C43" s="1719">
        <v>21925.182694170056</v>
      </c>
      <c r="D43" s="1720">
        <v>20490</v>
      </c>
      <c r="E43" s="1721">
        <v>20834</v>
      </c>
    </row>
    <row r="44" spans="1:5" s="2685" customFormat="1" ht="15" customHeight="1" x14ac:dyDescent="0.2">
      <c r="A44" s="1706"/>
      <c r="B44" s="1722"/>
      <c r="C44" s="1723"/>
      <c r="D44" s="1724"/>
      <c r="E44" s="1724"/>
    </row>
    <row r="45" spans="1:5" ht="30" customHeight="1" x14ac:dyDescent="0.2">
      <c r="B45" s="6698" t="s">
        <v>2389</v>
      </c>
      <c r="C45" s="6698"/>
      <c r="D45" s="6698"/>
      <c r="E45" s="6698"/>
    </row>
    <row r="46" spans="1:5" ht="15" customHeight="1" x14ac:dyDescent="0.2">
      <c r="A46" s="1706"/>
      <c r="B46" s="1707" t="s">
        <v>2304</v>
      </c>
      <c r="C46" s="1629" t="s">
        <v>2371</v>
      </c>
      <c r="D46" s="1629" t="s">
        <v>2324</v>
      </c>
      <c r="E46" s="1629" t="s">
        <v>2372</v>
      </c>
    </row>
    <row r="47" spans="1:5" ht="15" customHeight="1" x14ac:dyDescent="0.2">
      <c r="A47" s="1712"/>
      <c r="B47" s="1708" t="s">
        <v>1903</v>
      </c>
      <c r="C47" s="1725">
        <v>456.70469484739249</v>
      </c>
      <c r="D47" s="1725">
        <v>491</v>
      </c>
      <c r="E47" s="1726">
        <v>522</v>
      </c>
    </row>
    <row r="48" spans="1:5" ht="15" customHeight="1" x14ac:dyDescent="0.2">
      <c r="A48" s="1712"/>
      <c r="B48" s="1713" t="s">
        <v>2379</v>
      </c>
      <c r="C48" s="1727">
        <v>318.43347953216374</v>
      </c>
      <c r="D48" s="1727">
        <v>318</v>
      </c>
      <c r="E48" s="1728">
        <v>305</v>
      </c>
    </row>
    <row r="49" spans="1:5" ht="15" customHeight="1" x14ac:dyDescent="0.2">
      <c r="A49" s="1712"/>
      <c r="B49" s="1713" t="s">
        <v>2380</v>
      </c>
      <c r="C49" s="1727">
        <v>501.66428571428571</v>
      </c>
      <c r="D49" s="1727" t="s">
        <v>558</v>
      </c>
      <c r="E49" s="1728" t="s">
        <v>558</v>
      </c>
    </row>
    <row r="50" spans="1:5" ht="15" customHeight="1" x14ac:dyDescent="0.2">
      <c r="A50" s="1712"/>
      <c r="B50" s="1713" t="s">
        <v>2381</v>
      </c>
      <c r="C50" s="1727">
        <v>444.23438163043988</v>
      </c>
      <c r="D50" s="1727">
        <v>454</v>
      </c>
      <c r="E50" s="1728">
        <v>513</v>
      </c>
    </row>
    <row r="51" spans="1:5" ht="15" customHeight="1" x14ac:dyDescent="0.2">
      <c r="A51" s="1712"/>
      <c r="B51" s="1713" t="s">
        <v>2382</v>
      </c>
      <c r="C51" s="1727">
        <v>536.5831932773109</v>
      </c>
      <c r="D51" s="1727">
        <v>558</v>
      </c>
      <c r="E51" s="1728">
        <v>506</v>
      </c>
    </row>
    <row r="52" spans="1:5" ht="15" customHeight="1" x14ac:dyDescent="0.2">
      <c r="A52" s="1712"/>
      <c r="B52" s="1713" t="s">
        <v>2383</v>
      </c>
      <c r="C52" s="1727">
        <v>480.54049251078953</v>
      </c>
      <c r="D52" s="1727">
        <v>540</v>
      </c>
      <c r="E52" s="1728">
        <v>513</v>
      </c>
    </row>
    <row r="53" spans="1:5" ht="15" customHeight="1" x14ac:dyDescent="0.2">
      <c r="A53" s="1712"/>
      <c r="B53" s="1713" t="s">
        <v>2384</v>
      </c>
      <c r="C53" s="1727">
        <v>330.35784313725492</v>
      </c>
      <c r="D53" s="1727">
        <v>0</v>
      </c>
      <c r="E53" s="1729">
        <v>0</v>
      </c>
    </row>
    <row r="54" spans="1:5" ht="15" customHeight="1" x14ac:dyDescent="0.2">
      <c r="A54" s="1712"/>
      <c r="B54" s="1730" t="s">
        <v>2385</v>
      </c>
      <c r="C54" s="1727">
        <v>589.64815882692153</v>
      </c>
      <c r="D54" s="1727">
        <v>633</v>
      </c>
      <c r="E54" s="1728">
        <v>677</v>
      </c>
    </row>
    <row r="55" spans="1:5" ht="15" customHeight="1" x14ac:dyDescent="0.2">
      <c r="A55" s="1712"/>
      <c r="B55" s="1713" t="s">
        <v>2386</v>
      </c>
      <c r="C55" s="1731">
        <v>0</v>
      </c>
      <c r="D55" s="1731">
        <v>0</v>
      </c>
      <c r="E55" s="1728">
        <v>536</v>
      </c>
    </row>
    <row r="56" spans="1:5" ht="15" customHeight="1" x14ac:dyDescent="0.2">
      <c r="A56" s="1712"/>
      <c r="B56" s="1713" t="s">
        <v>2387</v>
      </c>
      <c r="C56" s="1732">
        <v>344.58391608391611</v>
      </c>
      <c r="D56" s="1727">
        <v>342</v>
      </c>
      <c r="E56" s="1728">
        <v>357</v>
      </c>
    </row>
    <row r="57" spans="1:5" ht="15" customHeight="1" x14ac:dyDescent="0.2">
      <c r="A57" s="1712"/>
      <c r="B57" s="1713" t="s">
        <v>1934</v>
      </c>
      <c r="C57" s="1727" t="s">
        <v>558</v>
      </c>
      <c r="D57" s="1731">
        <v>0</v>
      </c>
      <c r="E57" s="1729">
        <v>0</v>
      </c>
    </row>
    <row r="58" spans="1:5" ht="15" customHeight="1" x14ac:dyDescent="0.2">
      <c r="A58" s="1712"/>
      <c r="B58" s="1733" t="s">
        <v>2388</v>
      </c>
      <c r="C58" s="1725">
        <v>502</v>
      </c>
      <c r="D58" s="1734">
        <v>501</v>
      </c>
      <c r="E58" s="1734">
        <v>606</v>
      </c>
    </row>
    <row r="59" spans="1:5" s="2685" customFormat="1" ht="15" customHeight="1" x14ac:dyDescent="0.2">
      <c r="A59" s="1706"/>
      <c r="B59" s="1735" t="s">
        <v>2353</v>
      </c>
      <c r="C59" s="1719">
        <v>461</v>
      </c>
      <c r="D59" s="1720">
        <v>492</v>
      </c>
      <c r="E59" s="1720">
        <v>518</v>
      </c>
    </row>
    <row r="60" spans="1:5" s="1736" customFormat="1" ht="15" customHeight="1" x14ac:dyDescent="0.2">
      <c r="B60" s="1737" t="s">
        <v>2390</v>
      </c>
      <c r="C60" s="1738"/>
      <c r="D60" s="1738"/>
      <c r="E60" s="1738"/>
    </row>
    <row r="61" spans="1:5" s="1736" customFormat="1" ht="41.25" customHeight="1" x14ac:dyDescent="0.2">
      <c r="B61" s="6699" t="s">
        <v>4171</v>
      </c>
      <c r="C61" s="6699"/>
      <c r="D61" s="6699"/>
      <c r="E61" s="6699"/>
    </row>
  </sheetData>
  <mergeCells count="5">
    <mergeCell ref="A1:C1"/>
    <mergeCell ref="B2:E2"/>
    <mergeCell ref="B28:E28"/>
    <mergeCell ref="B45:E45"/>
    <mergeCell ref="B61:E61"/>
  </mergeCells>
  <hyperlinks>
    <hyperlink ref="A1" location="CONTENT!A1" display="Back to table of contents"/>
  </hyperlinks>
  <pageMargins left="0.5" right="0.5" top="0.5" bottom="0.5" header="0.3" footer="0.3"/>
  <pageSetup paperSize="9" scale="77"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40"/>
  <sheetViews>
    <sheetView showGridLines="0" workbookViewId="0">
      <selection sqref="A1:C1"/>
    </sheetView>
  </sheetViews>
  <sheetFormatPr defaultColWidth="9.1640625" defaultRowHeight="12.75" x14ac:dyDescent="0.2"/>
  <cols>
    <col min="1" max="1" width="1.83203125" style="1739" customWidth="1"/>
    <col min="2" max="2" width="49.6640625" style="1739" customWidth="1"/>
    <col min="3" max="3" width="50.83203125" style="1741" customWidth="1"/>
    <col min="4" max="6" width="18.83203125" style="1739" customWidth="1"/>
    <col min="7" max="7" width="9.6640625" style="1739" bestFit="1" customWidth="1"/>
    <col min="8" max="237" width="9.1640625" style="1739"/>
    <col min="238" max="238" width="3.33203125" style="1739" customWidth="1"/>
    <col min="239" max="239" width="42.5" style="1739" customWidth="1"/>
    <col min="240" max="240" width="35" style="1739" customWidth="1"/>
    <col min="241" max="241" width="18.6640625" style="1739" customWidth="1"/>
    <col min="242" max="242" width="16.5" style="1739" customWidth="1"/>
    <col min="243" max="243" width="19" style="1739" customWidth="1"/>
    <col min="244" max="255" width="9.1640625" style="1739"/>
    <col min="256" max="256" width="1.83203125" style="1739" customWidth="1"/>
    <col min="257" max="257" width="42.5" style="1739" customWidth="1"/>
    <col min="258" max="258" width="34.5" style="1739" customWidth="1"/>
    <col min="259" max="261" width="16.5" style="1739" customWidth="1"/>
    <col min="262" max="262" width="9.83203125" style="1739" customWidth="1"/>
    <col min="263" max="493" width="9.1640625" style="1739"/>
    <col min="494" max="494" width="3.33203125" style="1739" customWidth="1"/>
    <col min="495" max="495" width="42.5" style="1739" customWidth="1"/>
    <col min="496" max="496" width="35" style="1739" customWidth="1"/>
    <col min="497" max="497" width="18.6640625" style="1739" customWidth="1"/>
    <col min="498" max="498" width="16.5" style="1739" customWidth="1"/>
    <col min="499" max="499" width="19" style="1739" customWidth="1"/>
    <col min="500" max="511" width="9.1640625" style="1739"/>
    <col min="512" max="512" width="1.83203125" style="1739" customWidth="1"/>
    <col min="513" max="513" width="42.5" style="1739" customWidth="1"/>
    <col min="514" max="514" width="34.5" style="1739" customWidth="1"/>
    <col min="515" max="517" width="16.5" style="1739" customWidth="1"/>
    <col min="518" max="518" width="9.83203125" style="1739" customWidth="1"/>
    <col min="519" max="749" width="9.1640625" style="1739"/>
    <col min="750" max="750" width="3.33203125" style="1739" customWidth="1"/>
    <col min="751" max="751" width="42.5" style="1739" customWidth="1"/>
    <col min="752" max="752" width="35" style="1739" customWidth="1"/>
    <col min="753" max="753" width="18.6640625" style="1739" customWidth="1"/>
    <col min="754" max="754" width="16.5" style="1739" customWidth="1"/>
    <col min="755" max="755" width="19" style="1739" customWidth="1"/>
    <col min="756" max="767" width="9.1640625" style="1739"/>
    <col min="768" max="768" width="1.83203125" style="1739" customWidth="1"/>
    <col min="769" max="769" width="42.5" style="1739" customWidth="1"/>
    <col min="770" max="770" width="34.5" style="1739" customWidth="1"/>
    <col min="771" max="773" width="16.5" style="1739" customWidth="1"/>
    <col min="774" max="774" width="9.83203125" style="1739" customWidth="1"/>
    <col min="775" max="1005" width="9.1640625" style="1739"/>
    <col min="1006" max="1006" width="3.33203125" style="1739" customWidth="1"/>
    <col min="1007" max="1007" width="42.5" style="1739" customWidth="1"/>
    <col min="1008" max="1008" width="35" style="1739" customWidth="1"/>
    <col min="1009" max="1009" width="18.6640625" style="1739" customWidth="1"/>
    <col min="1010" max="1010" width="16.5" style="1739" customWidth="1"/>
    <col min="1011" max="1011" width="19" style="1739" customWidth="1"/>
    <col min="1012" max="1023" width="9.1640625" style="1739"/>
    <col min="1024" max="1024" width="1.83203125" style="1739" customWidth="1"/>
    <col min="1025" max="1025" width="42.5" style="1739" customWidth="1"/>
    <col min="1026" max="1026" width="34.5" style="1739" customWidth="1"/>
    <col min="1027" max="1029" width="16.5" style="1739" customWidth="1"/>
    <col min="1030" max="1030" width="9.83203125" style="1739" customWidth="1"/>
    <col min="1031" max="1261" width="9.1640625" style="1739"/>
    <col min="1262" max="1262" width="3.33203125" style="1739" customWidth="1"/>
    <col min="1263" max="1263" width="42.5" style="1739" customWidth="1"/>
    <col min="1264" max="1264" width="35" style="1739" customWidth="1"/>
    <col min="1265" max="1265" width="18.6640625" style="1739" customWidth="1"/>
    <col min="1266" max="1266" width="16.5" style="1739" customWidth="1"/>
    <col min="1267" max="1267" width="19" style="1739" customWidth="1"/>
    <col min="1268" max="1279" width="9.1640625" style="1739"/>
    <col min="1280" max="1280" width="1.83203125" style="1739" customWidth="1"/>
    <col min="1281" max="1281" width="42.5" style="1739" customWidth="1"/>
    <col min="1282" max="1282" width="34.5" style="1739" customWidth="1"/>
    <col min="1283" max="1285" width="16.5" style="1739" customWidth="1"/>
    <col min="1286" max="1286" width="9.83203125" style="1739" customWidth="1"/>
    <col min="1287" max="1517" width="9.1640625" style="1739"/>
    <col min="1518" max="1518" width="3.33203125" style="1739" customWidth="1"/>
    <col min="1519" max="1519" width="42.5" style="1739" customWidth="1"/>
    <col min="1520" max="1520" width="35" style="1739" customWidth="1"/>
    <col min="1521" max="1521" width="18.6640625" style="1739" customWidth="1"/>
    <col min="1522" max="1522" width="16.5" style="1739" customWidth="1"/>
    <col min="1523" max="1523" width="19" style="1739" customWidth="1"/>
    <col min="1524" max="1535" width="9.1640625" style="1739"/>
    <col min="1536" max="1536" width="1.83203125" style="1739" customWidth="1"/>
    <col min="1537" max="1537" width="42.5" style="1739" customWidth="1"/>
    <col min="1538" max="1538" width="34.5" style="1739" customWidth="1"/>
    <col min="1539" max="1541" width="16.5" style="1739" customWidth="1"/>
    <col min="1542" max="1542" width="9.83203125" style="1739" customWidth="1"/>
    <col min="1543" max="1773" width="9.1640625" style="1739"/>
    <col min="1774" max="1774" width="3.33203125" style="1739" customWidth="1"/>
    <col min="1775" max="1775" width="42.5" style="1739" customWidth="1"/>
    <col min="1776" max="1776" width="35" style="1739" customWidth="1"/>
    <col min="1777" max="1777" width="18.6640625" style="1739" customWidth="1"/>
    <col min="1778" max="1778" width="16.5" style="1739" customWidth="1"/>
    <col min="1779" max="1779" width="19" style="1739" customWidth="1"/>
    <col min="1780" max="1791" width="9.1640625" style="1739"/>
    <col min="1792" max="1792" width="1.83203125" style="1739" customWidth="1"/>
    <col min="1793" max="1793" width="42.5" style="1739" customWidth="1"/>
    <col min="1794" max="1794" width="34.5" style="1739" customWidth="1"/>
    <col min="1795" max="1797" width="16.5" style="1739" customWidth="1"/>
    <col min="1798" max="1798" width="9.83203125" style="1739" customWidth="1"/>
    <col min="1799" max="2029" width="9.1640625" style="1739"/>
    <col min="2030" max="2030" width="3.33203125" style="1739" customWidth="1"/>
    <col min="2031" max="2031" width="42.5" style="1739" customWidth="1"/>
    <col min="2032" max="2032" width="35" style="1739" customWidth="1"/>
    <col min="2033" max="2033" width="18.6640625" style="1739" customWidth="1"/>
    <col min="2034" max="2034" width="16.5" style="1739" customWidth="1"/>
    <col min="2035" max="2035" width="19" style="1739" customWidth="1"/>
    <col min="2036" max="2047" width="9.1640625" style="1739"/>
    <col min="2048" max="2048" width="1.83203125" style="1739" customWidth="1"/>
    <col min="2049" max="2049" width="42.5" style="1739" customWidth="1"/>
    <col min="2050" max="2050" width="34.5" style="1739" customWidth="1"/>
    <col min="2051" max="2053" width="16.5" style="1739" customWidth="1"/>
    <col min="2054" max="2054" width="9.83203125" style="1739" customWidth="1"/>
    <col min="2055" max="2285" width="9.1640625" style="1739"/>
    <col min="2286" max="2286" width="3.33203125" style="1739" customWidth="1"/>
    <col min="2287" max="2287" width="42.5" style="1739" customWidth="1"/>
    <col min="2288" max="2288" width="35" style="1739" customWidth="1"/>
    <col min="2289" max="2289" width="18.6640625" style="1739" customWidth="1"/>
    <col min="2290" max="2290" width="16.5" style="1739" customWidth="1"/>
    <col min="2291" max="2291" width="19" style="1739" customWidth="1"/>
    <col min="2292" max="2303" width="9.1640625" style="1739"/>
    <col min="2304" max="2304" width="1.83203125" style="1739" customWidth="1"/>
    <col min="2305" max="2305" width="42.5" style="1739" customWidth="1"/>
    <col min="2306" max="2306" width="34.5" style="1739" customWidth="1"/>
    <col min="2307" max="2309" width="16.5" style="1739" customWidth="1"/>
    <col min="2310" max="2310" width="9.83203125" style="1739" customWidth="1"/>
    <col min="2311" max="2541" width="9.1640625" style="1739"/>
    <col min="2542" max="2542" width="3.33203125" style="1739" customWidth="1"/>
    <col min="2543" max="2543" width="42.5" style="1739" customWidth="1"/>
    <col min="2544" max="2544" width="35" style="1739" customWidth="1"/>
    <col min="2545" max="2545" width="18.6640625" style="1739" customWidth="1"/>
    <col min="2546" max="2546" width="16.5" style="1739" customWidth="1"/>
    <col min="2547" max="2547" width="19" style="1739" customWidth="1"/>
    <col min="2548" max="2559" width="9.1640625" style="1739"/>
    <col min="2560" max="2560" width="1.83203125" style="1739" customWidth="1"/>
    <col min="2561" max="2561" width="42.5" style="1739" customWidth="1"/>
    <col min="2562" max="2562" width="34.5" style="1739" customWidth="1"/>
    <col min="2563" max="2565" width="16.5" style="1739" customWidth="1"/>
    <col min="2566" max="2566" width="9.83203125" style="1739" customWidth="1"/>
    <col min="2567" max="2797" width="9.1640625" style="1739"/>
    <col min="2798" max="2798" width="3.33203125" style="1739" customWidth="1"/>
    <col min="2799" max="2799" width="42.5" style="1739" customWidth="1"/>
    <col min="2800" max="2800" width="35" style="1739" customWidth="1"/>
    <col min="2801" max="2801" width="18.6640625" style="1739" customWidth="1"/>
    <col min="2802" max="2802" width="16.5" style="1739" customWidth="1"/>
    <col min="2803" max="2803" width="19" style="1739" customWidth="1"/>
    <col min="2804" max="2815" width="9.1640625" style="1739"/>
    <col min="2816" max="2816" width="1.83203125" style="1739" customWidth="1"/>
    <col min="2817" max="2817" width="42.5" style="1739" customWidth="1"/>
    <col min="2818" max="2818" width="34.5" style="1739" customWidth="1"/>
    <col min="2819" max="2821" width="16.5" style="1739" customWidth="1"/>
    <col min="2822" max="2822" width="9.83203125" style="1739" customWidth="1"/>
    <col min="2823" max="3053" width="9.1640625" style="1739"/>
    <col min="3054" max="3054" width="3.33203125" style="1739" customWidth="1"/>
    <col min="3055" max="3055" width="42.5" style="1739" customWidth="1"/>
    <col min="3056" max="3056" width="35" style="1739" customWidth="1"/>
    <col min="3057" max="3057" width="18.6640625" style="1739" customWidth="1"/>
    <col min="3058" max="3058" width="16.5" style="1739" customWidth="1"/>
    <col min="3059" max="3059" width="19" style="1739" customWidth="1"/>
    <col min="3060" max="3071" width="9.1640625" style="1739"/>
    <col min="3072" max="3072" width="1.83203125" style="1739" customWidth="1"/>
    <col min="3073" max="3073" width="42.5" style="1739" customWidth="1"/>
    <col min="3074" max="3074" width="34.5" style="1739" customWidth="1"/>
    <col min="3075" max="3077" width="16.5" style="1739" customWidth="1"/>
    <col min="3078" max="3078" width="9.83203125" style="1739" customWidth="1"/>
    <col min="3079" max="3309" width="9.1640625" style="1739"/>
    <col min="3310" max="3310" width="3.33203125" style="1739" customWidth="1"/>
    <col min="3311" max="3311" width="42.5" style="1739" customWidth="1"/>
    <col min="3312" max="3312" width="35" style="1739" customWidth="1"/>
    <col min="3313" max="3313" width="18.6640625" style="1739" customWidth="1"/>
    <col min="3314" max="3314" width="16.5" style="1739" customWidth="1"/>
    <col min="3315" max="3315" width="19" style="1739" customWidth="1"/>
    <col min="3316" max="3327" width="9.1640625" style="1739"/>
    <col min="3328" max="3328" width="1.83203125" style="1739" customWidth="1"/>
    <col min="3329" max="3329" width="42.5" style="1739" customWidth="1"/>
    <col min="3330" max="3330" width="34.5" style="1739" customWidth="1"/>
    <col min="3331" max="3333" width="16.5" style="1739" customWidth="1"/>
    <col min="3334" max="3334" width="9.83203125" style="1739" customWidth="1"/>
    <col min="3335" max="3565" width="9.1640625" style="1739"/>
    <col min="3566" max="3566" width="3.33203125" style="1739" customWidth="1"/>
    <col min="3567" max="3567" width="42.5" style="1739" customWidth="1"/>
    <col min="3568" max="3568" width="35" style="1739" customWidth="1"/>
    <col min="3569" max="3569" width="18.6640625" style="1739" customWidth="1"/>
    <col min="3570" max="3570" width="16.5" style="1739" customWidth="1"/>
    <col min="3571" max="3571" width="19" style="1739" customWidth="1"/>
    <col min="3572" max="3583" width="9.1640625" style="1739"/>
    <col min="3584" max="3584" width="1.83203125" style="1739" customWidth="1"/>
    <col min="3585" max="3585" width="42.5" style="1739" customWidth="1"/>
    <col min="3586" max="3586" width="34.5" style="1739" customWidth="1"/>
    <col min="3587" max="3589" width="16.5" style="1739" customWidth="1"/>
    <col min="3590" max="3590" width="9.83203125" style="1739" customWidth="1"/>
    <col min="3591" max="3821" width="9.1640625" style="1739"/>
    <col min="3822" max="3822" width="3.33203125" style="1739" customWidth="1"/>
    <col min="3823" max="3823" width="42.5" style="1739" customWidth="1"/>
    <col min="3824" max="3824" width="35" style="1739" customWidth="1"/>
    <col min="3825" max="3825" width="18.6640625" style="1739" customWidth="1"/>
    <col min="3826" max="3826" width="16.5" style="1739" customWidth="1"/>
    <col min="3827" max="3827" width="19" style="1739" customWidth="1"/>
    <col min="3828" max="3839" width="9.1640625" style="1739"/>
    <col min="3840" max="3840" width="1.83203125" style="1739" customWidth="1"/>
    <col min="3841" max="3841" width="42.5" style="1739" customWidth="1"/>
    <col min="3842" max="3842" width="34.5" style="1739" customWidth="1"/>
    <col min="3843" max="3845" width="16.5" style="1739" customWidth="1"/>
    <col min="3846" max="3846" width="9.83203125" style="1739" customWidth="1"/>
    <col min="3847" max="4077" width="9.1640625" style="1739"/>
    <col min="4078" max="4078" width="3.33203125" style="1739" customWidth="1"/>
    <col min="4079" max="4079" width="42.5" style="1739" customWidth="1"/>
    <col min="4080" max="4080" width="35" style="1739" customWidth="1"/>
    <col min="4081" max="4081" width="18.6640625" style="1739" customWidth="1"/>
    <col min="4082" max="4082" width="16.5" style="1739" customWidth="1"/>
    <col min="4083" max="4083" width="19" style="1739" customWidth="1"/>
    <col min="4084" max="4095" width="9.1640625" style="1739"/>
    <col min="4096" max="4096" width="1.83203125" style="1739" customWidth="1"/>
    <col min="4097" max="4097" width="42.5" style="1739" customWidth="1"/>
    <col min="4098" max="4098" width="34.5" style="1739" customWidth="1"/>
    <col min="4099" max="4101" width="16.5" style="1739" customWidth="1"/>
    <col min="4102" max="4102" width="9.83203125" style="1739" customWidth="1"/>
    <col min="4103" max="4333" width="9.1640625" style="1739"/>
    <col min="4334" max="4334" width="3.33203125" style="1739" customWidth="1"/>
    <col min="4335" max="4335" width="42.5" style="1739" customWidth="1"/>
    <col min="4336" max="4336" width="35" style="1739" customWidth="1"/>
    <col min="4337" max="4337" width="18.6640625" style="1739" customWidth="1"/>
    <col min="4338" max="4338" width="16.5" style="1739" customWidth="1"/>
    <col min="4339" max="4339" width="19" style="1739" customWidth="1"/>
    <col min="4340" max="4351" width="9.1640625" style="1739"/>
    <col min="4352" max="4352" width="1.83203125" style="1739" customWidth="1"/>
    <col min="4353" max="4353" width="42.5" style="1739" customWidth="1"/>
    <col min="4354" max="4354" width="34.5" style="1739" customWidth="1"/>
    <col min="4355" max="4357" width="16.5" style="1739" customWidth="1"/>
    <col min="4358" max="4358" width="9.83203125" style="1739" customWidth="1"/>
    <col min="4359" max="4589" width="9.1640625" style="1739"/>
    <col min="4590" max="4590" width="3.33203125" style="1739" customWidth="1"/>
    <col min="4591" max="4591" width="42.5" style="1739" customWidth="1"/>
    <col min="4592" max="4592" width="35" style="1739" customWidth="1"/>
    <col min="4593" max="4593" width="18.6640625" style="1739" customWidth="1"/>
    <col min="4594" max="4594" width="16.5" style="1739" customWidth="1"/>
    <col min="4595" max="4595" width="19" style="1739" customWidth="1"/>
    <col min="4596" max="4607" width="9.1640625" style="1739"/>
    <col min="4608" max="4608" width="1.83203125" style="1739" customWidth="1"/>
    <col min="4609" max="4609" width="42.5" style="1739" customWidth="1"/>
    <col min="4610" max="4610" width="34.5" style="1739" customWidth="1"/>
    <col min="4611" max="4613" width="16.5" style="1739" customWidth="1"/>
    <col min="4614" max="4614" width="9.83203125" style="1739" customWidth="1"/>
    <col min="4615" max="4845" width="9.1640625" style="1739"/>
    <col min="4846" max="4846" width="3.33203125" style="1739" customWidth="1"/>
    <col min="4847" max="4847" width="42.5" style="1739" customWidth="1"/>
    <col min="4848" max="4848" width="35" style="1739" customWidth="1"/>
    <col min="4849" max="4849" width="18.6640625" style="1739" customWidth="1"/>
    <col min="4850" max="4850" width="16.5" style="1739" customWidth="1"/>
    <col min="4851" max="4851" width="19" style="1739" customWidth="1"/>
    <col min="4852" max="4863" width="9.1640625" style="1739"/>
    <col min="4864" max="4864" width="1.83203125" style="1739" customWidth="1"/>
    <col min="4865" max="4865" width="42.5" style="1739" customWidth="1"/>
    <col min="4866" max="4866" width="34.5" style="1739" customWidth="1"/>
    <col min="4867" max="4869" width="16.5" style="1739" customWidth="1"/>
    <col min="4870" max="4870" width="9.83203125" style="1739" customWidth="1"/>
    <col min="4871" max="5101" width="9.1640625" style="1739"/>
    <col min="5102" max="5102" width="3.33203125" style="1739" customWidth="1"/>
    <col min="5103" max="5103" width="42.5" style="1739" customWidth="1"/>
    <col min="5104" max="5104" width="35" style="1739" customWidth="1"/>
    <col min="5105" max="5105" width="18.6640625" style="1739" customWidth="1"/>
    <col min="5106" max="5106" width="16.5" style="1739" customWidth="1"/>
    <col min="5107" max="5107" width="19" style="1739" customWidth="1"/>
    <col min="5108" max="5119" width="9.1640625" style="1739"/>
    <col min="5120" max="5120" width="1.83203125" style="1739" customWidth="1"/>
    <col min="5121" max="5121" width="42.5" style="1739" customWidth="1"/>
    <col min="5122" max="5122" width="34.5" style="1739" customWidth="1"/>
    <col min="5123" max="5125" width="16.5" style="1739" customWidth="1"/>
    <col min="5126" max="5126" width="9.83203125" style="1739" customWidth="1"/>
    <col min="5127" max="5357" width="9.1640625" style="1739"/>
    <col min="5358" max="5358" width="3.33203125" style="1739" customWidth="1"/>
    <col min="5359" max="5359" width="42.5" style="1739" customWidth="1"/>
    <col min="5360" max="5360" width="35" style="1739" customWidth="1"/>
    <col min="5361" max="5361" width="18.6640625" style="1739" customWidth="1"/>
    <col min="5362" max="5362" width="16.5" style="1739" customWidth="1"/>
    <col min="5363" max="5363" width="19" style="1739" customWidth="1"/>
    <col min="5364" max="5375" width="9.1640625" style="1739"/>
    <col min="5376" max="5376" width="1.83203125" style="1739" customWidth="1"/>
    <col min="5377" max="5377" width="42.5" style="1739" customWidth="1"/>
    <col min="5378" max="5378" width="34.5" style="1739" customWidth="1"/>
    <col min="5379" max="5381" width="16.5" style="1739" customWidth="1"/>
    <col min="5382" max="5382" width="9.83203125" style="1739" customWidth="1"/>
    <col min="5383" max="5613" width="9.1640625" style="1739"/>
    <col min="5614" max="5614" width="3.33203125" style="1739" customWidth="1"/>
    <col min="5615" max="5615" width="42.5" style="1739" customWidth="1"/>
    <col min="5616" max="5616" width="35" style="1739" customWidth="1"/>
    <col min="5617" max="5617" width="18.6640625" style="1739" customWidth="1"/>
    <col min="5618" max="5618" width="16.5" style="1739" customWidth="1"/>
    <col min="5619" max="5619" width="19" style="1739" customWidth="1"/>
    <col min="5620" max="5631" width="9.1640625" style="1739"/>
    <col min="5632" max="5632" width="1.83203125" style="1739" customWidth="1"/>
    <col min="5633" max="5633" width="42.5" style="1739" customWidth="1"/>
    <col min="5634" max="5634" width="34.5" style="1739" customWidth="1"/>
    <col min="5635" max="5637" width="16.5" style="1739" customWidth="1"/>
    <col min="5638" max="5638" width="9.83203125" style="1739" customWidth="1"/>
    <col min="5639" max="5869" width="9.1640625" style="1739"/>
    <col min="5870" max="5870" width="3.33203125" style="1739" customWidth="1"/>
    <col min="5871" max="5871" width="42.5" style="1739" customWidth="1"/>
    <col min="5872" max="5872" width="35" style="1739" customWidth="1"/>
    <col min="5873" max="5873" width="18.6640625" style="1739" customWidth="1"/>
    <col min="5874" max="5874" width="16.5" style="1739" customWidth="1"/>
    <col min="5875" max="5875" width="19" style="1739" customWidth="1"/>
    <col min="5876" max="5887" width="9.1640625" style="1739"/>
    <col min="5888" max="5888" width="1.83203125" style="1739" customWidth="1"/>
    <col min="5889" max="5889" width="42.5" style="1739" customWidth="1"/>
    <col min="5890" max="5890" width="34.5" style="1739" customWidth="1"/>
    <col min="5891" max="5893" width="16.5" style="1739" customWidth="1"/>
    <col min="5894" max="5894" width="9.83203125" style="1739" customWidth="1"/>
    <col min="5895" max="6125" width="9.1640625" style="1739"/>
    <col min="6126" max="6126" width="3.33203125" style="1739" customWidth="1"/>
    <col min="6127" max="6127" width="42.5" style="1739" customWidth="1"/>
    <col min="6128" max="6128" width="35" style="1739" customWidth="1"/>
    <col min="6129" max="6129" width="18.6640625" style="1739" customWidth="1"/>
    <col min="6130" max="6130" width="16.5" style="1739" customWidth="1"/>
    <col min="6131" max="6131" width="19" style="1739" customWidth="1"/>
    <col min="6132" max="6143" width="9.1640625" style="1739"/>
    <col min="6144" max="6144" width="1.83203125" style="1739" customWidth="1"/>
    <col min="6145" max="6145" width="42.5" style="1739" customWidth="1"/>
    <col min="6146" max="6146" width="34.5" style="1739" customWidth="1"/>
    <col min="6147" max="6149" width="16.5" style="1739" customWidth="1"/>
    <col min="6150" max="6150" width="9.83203125" style="1739" customWidth="1"/>
    <col min="6151" max="6381" width="9.1640625" style="1739"/>
    <col min="6382" max="6382" width="3.33203125" style="1739" customWidth="1"/>
    <col min="6383" max="6383" width="42.5" style="1739" customWidth="1"/>
    <col min="6384" max="6384" width="35" style="1739" customWidth="1"/>
    <col min="6385" max="6385" width="18.6640625" style="1739" customWidth="1"/>
    <col min="6386" max="6386" width="16.5" style="1739" customWidth="1"/>
    <col min="6387" max="6387" width="19" style="1739" customWidth="1"/>
    <col min="6388" max="6399" width="9.1640625" style="1739"/>
    <col min="6400" max="6400" width="1.83203125" style="1739" customWidth="1"/>
    <col min="6401" max="6401" width="42.5" style="1739" customWidth="1"/>
    <col min="6402" max="6402" width="34.5" style="1739" customWidth="1"/>
    <col min="6403" max="6405" width="16.5" style="1739" customWidth="1"/>
    <col min="6406" max="6406" width="9.83203125" style="1739" customWidth="1"/>
    <col min="6407" max="6637" width="9.1640625" style="1739"/>
    <col min="6638" max="6638" width="3.33203125" style="1739" customWidth="1"/>
    <col min="6639" max="6639" width="42.5" style="1739" customWidth="1"/>
    <col min="6640" max="6640" width="35" style="1739" customWidth="1"/>
    <col min="6641" max="6641" width="18.6640625" style="1739" customWidth="1"/>
    <col min="6642" max="6642" width="16.5" style="1739" customWidth="1"/>
    <col min="6643" max="6643" width="19" style="1739" customWidth="1"/>
    <col min="6644" max="6655" width="9.1640625" style="1739"/>
    <col min="6656" max="6656" width="1.83203125" style="1739" customWidth="1"/>
    <col min="6657" max="6657" width="42.5" style="1739" customWidth="1"/>
    <col min="6658" max="6658" width="34.5" style="1739" customWidth="1"/>
    <col min="6659" max="6661" width="16.5" style="1739" customWidth="1"/>
    <col min="6662" max="6662" width="9.83203125" style="1739" customWidth="1"/>
    <col min="6663" max="6893" width="9.1640625" style="1739"/>
    <col min="6894" max="6894" width="3.33203125" style="1739" customWidth="1"/>
    <col min="6895" max="6895" width="42.5" style="1739" customWidth="1"/>
    <col min="6896" max="6896" width="35" style="1739" customWidth="1"/>
    <col min="6897" max="6897" width="18.6640625" style="1739" customWidth="1"/>
    <col min="6898" max="6898" width="16.5" style="1739" customWidth="1"/>
    <col min="6899" max="6899" width="19" style="1739" customWidth="1"/>
    <col min="6900" max="6911" width="9.1640625" style="1739"/>
    <col min="6912" max="6912" width="1.83203125" style="1739" customWidth="1"/>
    <col min="6913" max="6913" width="42.5" style="1739" customWidth="1"/>
    <col min="6914" max="6914" width="34.5" style="1739" customWidth="1"/>
    <col min="6915" max="6917" width="16.5" style="1739" customWidth="1"/>
    <col min="6918" max="6918" width="9.83203125" style="1739" customWidth="1"/>
    <col min="6919" max="7149" width="9.1640625" style="1739"/>
    <col min="7150" max="7150" width="3.33203125" style="1739" customWidth="1"/>
    <col min="7151" max="7151" width="42.5" style="1739" customWidth="1"/>
    <col min="7152" max="7152" width="35" style="1739" customWidth="1"/>
    <col min="7153" max="7153" width="18.6640625" style="1739" customWidth="1"/>
    <col min="7154" max="7154" width="16.5" style="1739" customWidth="1"/>
    <col min="7155" max="7155" width="19" style="1739" customWidth="1"/>
    <col min="7156" max="7167" width="9.1640625" style="1739"/>
    <col min="7168" max="7168" width="1.83203125" style="1739" customWidth="1"/>
    <col min="7169" max="7169" width="42.5" style="1739" customWidth="1"/>
    <col min="7170" max="7170" width="34.5" style="1739" customWidth="1"/>
    <col min="7171" max="7173" width="16.5" style="1739" customWidth="1"/>
    <col min="7174" max="7174" width="9.83203125" style="1739" customWidth="1"/>
    <col min="7175" max="7405" width="9.1640625" style="1739"/>
    <col min="7406" max="7406" width="3.33203125" style="1739" customWidth="1"/>
    <col min="7407" max="7407" width="42.5" style="1739" customWidth="1"/>
    <col min="7408" max="7408" width="35" style="1739" customWidth="1"/>
    <col min="7409" max="7409" width="18.6640625" style="1739" customWidth="1"/>
    <col min="7410" max="7410" width="16.5" style="1739" customWidth="1"/>
    <col min="7411" max="7411" width="19" style="1739" customWidth="1"/>
    <col min="7412" max="7423" width="9.1640625" style="1739"/>
    <col min="7424" max="7424" width="1.83203125" style="1739" customWidth="1"/>
    <col min="7425" max="7425" width="42.5" style="1739" customWidth="1"/>
    <col min="7426" max="7426" width="34.5" style="1739" customWidth="1"/>
    <col min="7427" max="7429" width="16.5" style="1739" customWidth="1"/>
    <col min="7430" max="7430" width="9.83203125" style="1739" customWidth="1"/>
    <col min="7431" max="7661" width="9.1640625" style="1739"/>
    <col min="7662" max="7662" width="3.33203125" style="1739" customWidth="1"/>
    <col min="7663" max="7663" width="42.5" style="1739" customWidth="1"/>
    <col min="7664" max="7664" width="35" style="1739" customWidth="1"/>
    <col min="7665" max="7665" width="18.6640625" style="1739" customWidth="1"/>
    <col min="7666" max="7666" width="16.5" style="1739" customWidth="1"/>
    <col min="7667" max="7667" width="19" style="1739" customWidth="1"/>
    <col min="7668" max="7679" width="9.1640625" style="1739"/>
    <col min="7680" max="7680" width="1.83203125" style="1739" customWidth="1"/>
    <col min="7681" max="7681" width="42.5" style="1739" customWidth="1"/>
    <col min="7682" max="7682" width="34.5" style="1739" customWidth="1"/>
    <col min="7683" max="7685" width="16.5" style="1739" customWidth="1"/>
    <col min="7686" max="7686" width="9.83203125" style="1739" customWidth="1"/>
    <col min="7687" max="7917" width="9.1640625" style="1739"/>
    <col min="7918" max="7918" width="3.33203125" style="1739" customWidth="1"/>
    <col min="7919" max="7919" width="42.5" style="1739" customWidth="1"/>
    <col min="7920" max="7920" width="35" style="1739" customWidth="1"/>
    <col min="7921" max="7921" width="18.6640625" style="1739" customWidth="1"/>
    <col min="7922" max="7922" width="16.5" style="1739" customWidth="1"/>
    <col min="7923" max="7923" width="19" style="1739" customWidth="1"/>
    <col min="7924" max="7935" width="9.1640625" style="1739"/>
    <col min="7936" max="7936" width="1.83203125" style="1739" customWidth="1"/>
    <col min="7937" max="7937" width="42.5" style="1739" customWidth="1"/>
    <col min="7938" max="7938" width="34.5" style="1739" customWidth="1"/>
    <col min="7939" max="7941" width="16.5" style="1739" customWidth="1"/>
    <col min="7942" max="7942" width="9.83203125" style="1739" customWidth="1"/>
    <col min="7943" max="8173" width="9.1640625" style="1739"/>
    <col min="8174" max="8174" width="3.33203125" style="1739" customWidth="1"/>
    <col min="8175" max="8175" width="42.5" style="1739" customWidth="1"/>
    <col min="8176" max="8176" width="35" style="1739" customWidth="1"/>
    <col min="8177" max="8177" width="18.6640625" style="1739" customWidth="1"/>
    <col min="8178" max="8178" width="16.5" style="1739" customWidth="1"/>
    <col min="8179" max="8179" width="19" style="1739" customWidth="1"/>
    <col min="8180" max="8191" width="9.1640625" style="1739"/>
    <col min="8192" max="8192" width="1.83203125" style="1739" customWidth="1"/>
    <col min="8193" max="8193" width="42.5" style="1739" customWidth="1"/>
    <col min="8194" max="8194" width="34.5" style="1739" customWidth="1"/>
    <col min="8195" max="8197" width="16.5" style="1739" customWidth="1"/>
    <col min="8198" max="8198" width="9.83203125" style="1739" customWidth="1"/>
    <col min="8199" max="8429" width="9.1640625" style="1739"/>
    <col min="8430" max="8430" width="3.33203125" style="1739" customWidth="1"/>
    <col min="8431" max="8431" width="42.5" style="1739" customWidth="1"/>
    <col min="8432" max="8432" width="35" style="1739" customWidth="1"/>
    <col min="8433" max="8433" width="18.6640625" style="1739" customWidth="1"/>
    <col min="8434" max="8434" width="16.5" style="1739" customWidth="1"/>
    <col min="8435" max="8435" width="19" style="1739" customWidth="1"/>
    <col min="8436" max="8447" width="9.1640625" style="1739"/>
    <col min="8448" max="8448" width="1.83203125" style="1739" customWidth="1"/>
    <col min="8449" max="8449" width="42.5" style="1739" customWidth="1"/>
    <col min="8450" max="8450" width="34.5" style="1739" customWidth="1"/>
    <col min="8451" max="8453" width="16.5" style="1739" customWidth="1"/>
    <col min="8454" max="8454" width="9.83203125" style="1739" customWidth="1"/>
    <col min="8455" max="8685" width="9.1640625" style="1739"/>
    <col min="8686" max="8686" width="3.33203125" style="1739" customWidth="1"/>
    <col min="8687" max="8687" width="42.5" style="1739" customWidth="1"/>
    <col min="8688" max="8688" width="35" style="1739" customWidth="1"/>
    <col min="8689" max="8689" width="18.6640625" style="1739" customWidth="1"/>
    <col min="8690" max="8690" width="16.5" style="1739" customWidth="1"/>
    <col min="8691" max="8691" width="19" style="1739" customWidth="1"/>
    <col min="8692" max="8703" width="9.1640625" style="1739"/>
    <col min="8704" max="8704" width="1.83203125" style="1739" customWidth="1"/>
    <col min="8705" max="8705" width="42.5" style="1739" customWidth="1"/>
    <col min="8706" max="8706" width="34.5" style="1739" customWidth="1"/>
    <col min="8707" max="8709" width="16.5" style="1739" customWidth="1"/>
    <col min="8710" max="8710" width="9.83203125" style="1739" customWidth="1"/>
    <col min="8711" max="8941" width="9.1640625" style="1739"/>
    <col min="8942" max="8942" width="3.33203125" style="1739" customWidth="1"/>
    <col min="8943" max="8943" width="42.5" style="1739" customWidth="1"/>
    <col min="8944" max="8944" width="35" style="1739" customWidth="1"/>
    <col min="8945" max="8945" width="18.6640625" style="1739" customWidth="1"/>
    <col min="8946" max="8946" width="16.5" style="1739" customWidth="1"/>
    <col min="8947" max="8947" width="19" style="1739" customWidth="1"/>
    <col min="8948" max="8959" width="9.1640625" style="1739"/>
    <col min="8960" max="8960" width="1.83203125" style="1739" customWidth="1"/>
    <col min="8961" max="8961" width="42.5" style="1739" customWidth="1"/>
    <col min="8962" max="8962" width="34.5" style="1739" customWidth="1"/>
    <col min="8963" max="8965" width="16.5" style="1739" customWidth="1"/>
    <col min="8966" max="8966" width="9.83203125" style="1739" customWidth="1"/>
    <col min="8967" max="9197" width="9.1640625" style="1739"/>
    <col min="9198" max="9198" width="3.33203125" style="1739" customWidth="1"/>
    <col min="9199" max="9199" width="42.5" style="1739" customWidth="1"/>
    <col min="9200" max="9200" width="35" style="1739" customWidth="1"/>
    <col min="9201" max="9201" width="18.6640625" style="1739" customWidth="1"/>
    <col min="9202" max="9202" width="16.5" style="1739" customWidth="1"/>
    <col min="9203" max="9203" width="19" style="1739" customWidth="1"/>
    <col min="9204" max="9215" width="9.1640625" style="1739"/>
    <col min="9216" max="9216" width="1.83203125" style="1739" customWidth="1"/>
    <col min="9217" max="9217" width="42.5" style="1739" customWidth="1"/>
    <col min="9218" max="9218" width="34.5" style="1739" customWidth="1"/>
    <col min="9219" max="9221" width="16.5" style="1739" customWidth="1"/>
    <col min="9222" max="9222" width="9.83203125" style="1739" customWidth="1"/>
    <col min="9223" max="9453" width="9.1640625" style="1739"/>
    <col min="9454" max="9454" width="3.33203125" style="1739" customWidth="1"/>
    <col min="9455" max="9455" width="42.5" style="1739" customWidth="1"/>
    <col min="9456" max="9456" width="35" style="1739" customWidth="1"/>
    <col min="9457" max="9457" width="18.6640625" style="1739" customWidth="1"/>
    <col min="9458" max="9458" width="16.5" style="1739" customWidth="1"/>
    <col min="9459" max="9459" width="19" style="1739" customWidth="1"/>
    <col min="9460" max="9471" width="9.1640625" style="1739"/>
    <col min="9472" max="9472" width="1.83203125" style="1739" customWidth="1"/>
    <col min="9473" max="9473" width="42.5" style="1739" customWidth="1"/>
    <col min="9474" max="9474" width="34.5" style="1739" customWidth="1"/>
    <col min="9475" max="9477" width="16.5" style="1739" customWidth="1"/>
    <col min="9478" max="9478" width="9.83203125" style="1739" customWidth="1"/>
    <col min="9479" max="9709" width="9.1640625" style="1739"/>
    <col min="9710" max="9710" width="3.33203125" style="1739" customWidth="1"/>
    <col min="9711" max="9711" width="42.5" style="1739" customWidth="1"/>
    <col min="9712" max="9712" width="35" style="1739" customWidth="1"/>
    <col min="9713" max="9713" width="18.6640625" style="1739" customWidth="1"/>
    <col min="9714" max="9714" width="16.5" style="1739" customWidth="1"/>
    <col min="9715" max="9715" width="19" style="1739" customWidth="1"/>
    <col min="9716" max="9727" width="9.1640625" style="1739"/>
    <col min="9728" max="9728" width="1.83203125" style="1739" customWidth="1"/>
    <col min="9729" max="9729" width="42.5" style="1739" customWidth="1"/>
    <col min="9730" max="9730" width="34.5" style="1739" customWidth="1"/>
    <col min="9731" max="9733" width="16.5" style="1739" customWidth="1"/>
    <col min="9734" max="9734" width="9.83203125" style="1739" customWidth="1"/>
    <col min="9735" max="9965" width="9.1640625" style="1739"/>
    <col min="9966" max="9966" width="3.33203125" style="1739" customWidth="1"/>
    <col min="9967" max="9967" width="42.5" style="1739" customWidth="1"/>
    <col min="9968" max="9968" width="35" style="1739" customWidth="1"/>
    <col min="9969" max="9969" width="18.6640625" style="1739" customWidth="1"/>
    <col min="9970" max="9970" width="16.5" style="1739" customWidth="1"/>
    <col min="9971" max="9971" width="19" style="1739" customWidth="1"/>
    <col min="9972" max="9983" width="9.1640625" style="1739"/>
    <col min="9984" max="9984" width="1.83203125" style="1739" customWidth="1"/>
    <col min="9985" max="9985" width="42.5" style="1739" customWidth="1"/>
    <col min="9986" max="9986" width="34.5" style="1739" customWidth="1"/>
    <col min="9987" max="9989" width="16.5" style="1739" customWidth="1"/>
    <col min="9990" max="9990" width="9.83203125" style="1739" customWidth="1"/>
    <col min="9991" max="10221" width="9.1640625" style="1739"/>
    <col min="10222" max="10222" width="3.33203125" style="1739" customWidth="1"/>
    <col min="10223" max="10223" width="42.5" style="1739" customWidth="1"/>
    <col min="10224" max="10224" width="35" style="1739" customWidth="1"/>
    <col min="10225" max="10225" width="18.6640625" style="1739" customWidth="1"/>
    <col min="10226" max="10226" width="16.5" style="1739" customWidth="1"/>
    <col min="10227" max="10227" width="19" style="1739" customWidth="1"/>
    <col min="10228" max="10239" width="9.1640625" style="1739"/>
    <col min="10240" max="10240" width="1.83203125" style="1739" customWidth="1"/>
    <col min="10241" max="10241" width="42.5" style="1739" customWidth="1"/>
    <col min="10242" max="10242" width="34.5" style="1739" customWidth="1"/>
    <col min="10243" max="10245" width="16.5" style="1739" customWidth="1"/>
    <col min="10246" max="10246" width="9.83203125" style="1739" customWidth="1"/>
    <col min="10247" max="10477" width="9.1640625" style="1739"/>
    <col min="10478" max="10478" width="3.33203125" style="1739" customWidth="1"/>
    <col min="10479" max="10479" width="42.5" style="1739" customWidth="1"/>
    <col min="10480" max="10480" width="35" style="1739" customWidth="1"/>
    <col min="10481" max="10481" width="18.6640625" style="1739" customWidth="1"/>
    <col min="10482" max="10482" width="16.5" style="1739" customWidth="1"/>
    <col min="10483" max="10483" width="19" style="1739" customWidth="1"/>
    <col min="10484" max="10495" width="9.1640625" style="1739"/>
    <col min="10496" max="10496" width="1.83203125" style="1739" customWidth="1"/>
    <col min="10497" max="10497" width="42.5" style="1739" customWidth="1"/>
    <col min="10498" max="10498" width="34.5" style="1739" customWidth="1"/>
    <col min="10499" max="10501" width="16.5" style="1739" customWidth="1"/>
    <col min="10502" max="10502" width="9.83203125" style="1739" customWidth="1"/>
    <col min="10503" max="10733" width="9.1640625" style="1739"/>
    <col min="10734" max="10734" width="3.33203125" style="1739" customWidth="1"/>
    <col min="10735" max="10735" width="42.5" style="1739" customWidth="1"/>
    <col min="10736" max="10736" width="35" style="1739" customWidth="1"/>
    <col min="10737" max="10737" width="18.6640625" style="1739" customWidth="1"/>
    <col min="10738" max="10738" width="16.5" style="1739" customWidth="1"/>
    <col min="10739" max="10739" width="19" style="1739" customWidth="1"/>
    <col min="10740" max="10751" width="9.1640625" style="1739"/>
    <col min="10752" max="10752" width="1.83203125" style="1739" customWidth="1"/>
    <col min="10753" max="10753" width="42.5" style="1739" customWidth="1"/>
    <col min="10754" max="10754" width="34.5" style="1739" customWidth="1"/>
    <col min="10755" max="10757" width="16.5" style="1739" customWidth="1"/>
    <col min="10758" max="10758" width="9.83203125" style="1739" customWidth="1"/>
    <col min="10759" max="10989" width="9.1640625" style="1739"/>
    <col min="10990" max="10990" width="3.33203125" style="1739" customWidth="1"/>
    <col min="10991" max="10991" width="42.5" style="1739" customWidth="1"/>
    <col min="10992" max="10992" width="35" style="1739" customWidth="1"/>
    <col min="10993" max="10993" width="18.6640625" style="1739" customWidth="1"/>
    <col min="10994" max="10994" width="16.5" style="1739" customWidth="1"/>
    <col min="10995" max="10995" width="19" style="1739" customWidth="1"/>
    <col min="10996" max="11007" width="9.1640625" style="1739"/>
    <col min="11008" max="11008" width="1.83203125" style="1739" customWidth="1"/>
    <col min="11009" max="11009" width="42.5" style="1739" customWidth="1"/>
    <col min="11010" max="11010" width="34.5" style="1739" customWidth="1"/>
    <col min="11011" max="11013" width="16.5" style="1739" customWidth="1"/>
    <col min="11014" max="11014" width="9.83203125" style="1739" customWidth="1"/>
    <col min="11015" max="11245" width="9.1640625" style="1739"/>
    <col min="11246" max="11246" width="3.33203125" style="1739" customWidth="1"/>
    <col min="11247" max="11247" width="42.5" style="1739" customWidth="1"/>
    <col min="11248" max="11248" width="35" style="1739" customWidth="1"/>
    <col min="11249" max="11249" width="18.6640625" style="1739" customWidth="1"/>
    <col min="11250" max="11250" width="16.5" style="1739" customWidth="1"/>
    <col min="11251" max="11251" width="19" style="1739" customWidth="1"/>
    <col min="11252" max="11263" width="9.1640625" style="1739"/>
    <col min="11264" max="11264" width="1.83203125" style="1739" customWidth="1"/>
    <col min="11265" max="11265" width="42.5" style="1739" customWidth="1"/>
    <col min="11266" max="11266" width="34.5" style="1739" customWidth="1"/>
    <col min="11267" max="11269" width="16.5" style="1739" customWidth="1"/>
    <col min="11270" max="11270" width="9.83203125" style="1739" customWidth="1"/>
    <col min="11271" max="11501" width="9.1640625" style="1739"/>
    <col min="11502" max="11502" width="3.33203125" style="1739" customWidth="1"/>
    <col min="11503" max="11503" width="42.5" style="1739" customWidth="1"/>
    <col min="11504" max="11504" width="35" style="1739" customWidth="1"/>
    <col min="11505" max="11505" width="18.6640625" style="1739" customWidth="1"/>
    <col min="11506" max="11506" width="16.5" style="1739" customWidth="1"/>
    <col min="11507" max="11507" width="19" style="1739" customWidth="1"/>
    <col min="11508" max="11519" width="9.1640625" style="1739"/>
    <col min="11520" max="11520" width="1.83203125" style="1739" customWidth="1"/>
    <col min="11521" max="11521" width="42.5" style="1739" customWidth="1"/>
    <col min="11522" max="11522" width="34.5" style="1739" customWidth="1"/>
    <col min="11523" max="11525" width="16.5" style="1739" customWidth="1"/>
    <col min="11526" max="11526" width="9.83203125" style="1739" customWidth="1"/>
    <col min="11527" max="11757" width="9.1640625" style="1739"/>
    <col min="11758" max="11758" width="3.33203125" style="1739" customWidth="1"/>
    <col min="11759" max="11759" width="42.5" style="1739" customWidth="1"/>
    <col min="11760" max="11760" width="35" style="1739" customWidth="1"/>
    <col min="11761" max="11761" width="18.6640625" style="1739" customWidth="1"/>
    <col min="11762" max="11762" width="16.5" style="1739" customWidth="1"/>
    <col min="11763" max="11763" width="19" style="1739" customWidth="1"/>
    <col min="11764" max="11775" width="9.1640625" style="1739"/>
    <col min="11776" max="11776" width="1.83203125" style="1739" customWidth="1"/>
    <col min="11777" max="11777" width="42.5" style="1739" customWidth="1"/>
    <col min="11778" max="11778" width="34.5" style="1739" customWidth="1"/>
    <col min="11779" max="11781" width="16.5" style="1739" customWidth="1"/>
    <col min="11782" max="11782" width="9.83203125" style="1739" customWidth="1"/>
    <col min="11783" max="12013" width="9.1640625" style="1739"/>
    <col min="12014" max="12014" width="3.33203125" style="1739" customWidth="1"/>
    <col min="12015" max="12015" width="42.5" style="1739" customWidth="1"/>
    <col min="12016" max="12016" width="35" style="1739" customWidth="1"/>
    <col min="12017" max="12017" width="18.6640625" style="1739" customWidth="1"/>
    <col min="12018" max="12018" width="16.5" style="1739" customWidth="1"/>
    <col min="12019" max="12019" width="19" style="1739" customWidth="1"/>
    <col min="12020" max="12031" width="9.1640625" style="1739"/>
    <col min="12032" max="12032" width="1.83203125" style="1739" customWidth="1"/>
    <col min="12033" max="12033" width="42.5" style="1739" customWidth="1"/>
    <col min="12034" max="12034" width="34.5" style="1739" customWidth="1"/>
    <col min="12035" max="12037" width="16.5" style="1739" customWidth="1"/>
    <col min="12038" max="12038" width="9.83203125" style="1739" customWidth="1"/>
    <col min="12039" max="12269" width="9.1640625" style="1739"/>
    <col min="12270" max="12270" width="3.33203125" style="1739" customWidth="1"/>
    <col min="12271" max="12271" width="42.5" style="1739" customWidth="1"/>
    <col min="12272" max="12272" width="35" style="1739" customWidth="1"/>
    <col min="12273" max="12273" width="18.6640625" style="1739" customWidth="1"/>
    <col min="12274" max="12274" width="16.5" style="1739" customWidth="1"/>
    <col min="12275" max="12275" width="19" style="1739" customWidth="1"/>
    <col min="12276" max="12287" width="9.1640625" style="1739"/>
    <col min="12288" max="12288" width="1.83203125" style="1739" customWidth="1"/>
    <col min="12289" max="12289" width="42.5" style="1739" customWidth="1"/>
    <col min="12290" max="12290" width="34.5" style="1739" customWidth="1"/>
    <col min="12291" max="12293" width="16.5" style="1739" customWidth="1"/>
    <col min="12294" max="12294" width="9.83203125" style="1739" customWidth="1"/>
    <col min="12295" max="12525" width="9.1640625" style="1739"/>
    <col min="12526" max="12526" width="3.33203125" style="1739" customWidth="1"/>
    <col min="12527" max="12527" width="42.5" style="1739" customWidth="1"/>
    <col min="12528" max="12528" width="35" style="1739" customWidth="1"/>
    <col min="12529" max="12529" width="18.6640625" style="1739" customWidth="1"/>
    <col min="12530" max="12530" width="16.5" style="1739" customWidth="1"/>
    <col min="12531" max="12531" width="19" style="1739" customWidth="1"/>
    <col min="12532" max="12543" width="9.1640625" style="1739"/>
    <col min="12544" max="12544" width="1.83203125" style="1739" customWidth="1"/>
    <col min="12545" max="12545" width="42.5" style="1739" customWidth="1"/>
    <col min="12546" max="12546" width="34.5" style="1739" customWidth="1"/>
    <col min="12547" max="12549" width="16.5" style="1739" customWidth="1"/>
    <col min="12550" max="12550" width="9.83203125" style="1739" customWidth="1"/>
    <col min="12551" max="12781" width="9.1640625" style="1739"/>
    <col min="12782" max="12782" width="3.33203125" style="1739" customWidth="1"/>
    <col min="12783" max="12783" width="42.5" style="1739" customWidth="1"/>
    <col min="12784" max="12784" width="35" style="1739" customWidth="1"/>
    <col min="12785" max="12785" width="18.6640625" style="1739" customWidth="1"/>
    <col min="12786" max="12786" width="16.5" style="1739" customWidth="1"/>
    <col min="12787" max="12787" width="19" style="1739" customWidth="1"/>
    <col min="12788" max="12799" width="9.1640625" style="1739"/>
    <col min="12800" max="12800" width="1.83203125" style="1739" customWidth="1"/>
    <col min="12801" max="12801" width="42.5" style="1739" customWidth="1"/>
    <col min="12802" max="12802" width="34.5" style="1739" customWidth="1"/>
    <col min="12803" max="12805" width="16.5" style="1739" customWidth="1"/>
    <col min="12806" max="12806" width="9.83203125" style="1739" customWidth="1"/>
    <col min="12807" max="13037" width="9.1640625" style="1739"/>
    <col min="13038" max="13038" width="3.33203125" style="1739" customWidth="1"/>
    <col min="13039" max="13039" width="42.5" style="1739" customWidth="1"/>
    <col min="13040" max="13040" width="35" style="1739" customWidth="1"/>
    <col min="13041" max="13041" width="18.6640625" style="1739" customWidth="1"/>
    <col min="13042" max="13042" width="16.5" style="1739" customWidth="1"/>
    <col min="13043" max="13043" width="19" style="1739" customWidth="1"/>
    <col min="13044" max="13055" width="9.1640625" style="1739"/>
    <col min="13056" max="13056" width="1.83203125" style="1739" customWidth="1"/>
    <col min="13057" max="13057" width="42.5" style="1739" customWidth="1"/>
    <col min="13058" max="13058" width="34.5" style="1739" customWidth="1"/>
    <col min="13059" max="13061" width="16.5" style="1739" customWidth="1"/>
    <col min="13062" max="13062" width="9.83203125" style="1739" customWidth="1"/>
    <col min="13063" max="13293" width="9.1640625" style="1739"/>
    <col min="13294" max="13294" width="3.33203125" style="1739" customWidth="1"/>
    <col min="13295" max="13295" width="42.5" style="1739" customWidth="1"/>
    <col min="13296" max="13296" width="35" style="1739" customWidth="1"/>
    <col min="13297" max="13297" width="18.6640625" style="1739" customWidth="1"/>
    <col min="13298" max="13298" width="16.5" style="1739" customWidth="1"/>
    <col min="13299" max="13299" width="19" style="1739" customWidth="1"/>
    <col min="13300" max="13311" width="9.1640625" style="1739"/>
    <col min="13312" max="13312" width="1.83203125" style="1739" customWidth="1"/>
    <col min="13313" max="13313" width="42.5" style="1739" customWidth="1"/>
    <col min="13314" max="13314" width="34.5" style="1739" customWidth="1"/>
    <col min="13315" max="13317" width="16.5" style="1739" customWidth="1"/>
    <col min="13318" max="13318" width="9.83203125" style="1739" customWidth="1"/>
    <col min="13319" max="13549" width="9.1640625" style="1739"/>
    <col min="13550" max="13550" width="3.33203125" style="1739" customWidth="1"/>
    <col min="13551" max="13551" width="42.5" style="1739" customWidth="1"/>
    <col min="13552" max="13552" width="35" style="1739" customWidth="1"/>
    <col min="13553" max="13553" width="18.6640625" style="1739" customWidth="1"/>
    <col min="13554" max="13554" width="16.5" style="1739" customWidth="1"/>
    <col min="13555" max="13555" width="19" style="1739" customWidth="1"/>
    <col min="13556" max="13567" width="9.1640625" style="1739"/>
    <col min="13568" max="13568" width="1.83203125" style="1739" customWidth="1"/>
    <col min="13569" max="13569" width="42.5" style="1739" customWidth="1"/>
    <col min="13570" max="13570" width="34.5" style="1739" customWidth="1"/>
    <col min="13571" max="13573" width="16.5" style="1739" customWidth="1"/>
    <col min="13574" max="13574" width="9.83203125" style="1739" customWidth="1"/>
    <col min="13575" max="13805" width="9.1640625" style="1739"/>
    <col min="13806" max="13806" width="3.33203125" style="1739" customWidth="1"/>
    <col min="13807" max="13807" width="42.5" style="1739" customWidth="1"/>
    <col min="13808" max="13808" width="35" style="1739" customWidth="1"/>
    <col min="13809" max="13809" width="18.6640625" style="1739" customWidth="1"/>
    <col min="13810" max="13810" width="16.5" style="1739" customWidth="1"/>
    <col min="13811" max="13811" width="19" style="1739" customWidth="1"/>
    <col min="13812" max="13823" width="9.1640625" style="1739"/>
    <col min="13824" max="13824" width="1.83203125" style="1739" customWidth="1"/>
    <col min="13825" max="13825" width="42.5" style="1739" customWidth="1"/>
    <col min="13826" max="13826" width="34.5" style="1739" customWidth="1"/>
    <col min="13827" max="13829" width="16.5" style="1739" customWidth="1"/>
    <col min="13830" max="13830" width="9.83203125" style="1739" customWidth="1"/>
    <col min="13831" max="14061" width="9.1640625" style="1739"/>
    <col min="14062" max="14062" width="3.33203125" style="1739" customWidth="1"/>
    <col min="14063" max="14063" width="42.5" style="1739" customWidth="1"/>
    <col min="14064" max="14064" width="35" style="1739" customWidth="1"/>
    <col min="14065" max="14065" width="18.6640625" style="1739" customWidth="1"/>
    <col min="14066" max="14066" width="16.5" style="1739" customWidth="1"/>
    <col min="14067" max="14067" width="19" style="1739" customWidth="1"/>
    <col min="14068" max="14079" width="9.1640625" style="1739"/>
    <col min="14080" max="14080" width="1.83203125" style="1739" customWidth="1"/>
    <col min="14081" max="14081" width="42.5" style="1739" customWidth="1"/>
    <col min="14082" max="14082" width="34.5" style="1739" customWidth="1"/>
    <col min="14083" max="14085" width="16.5" style="1739" customWidth="1"/>
    <col min="14086" max="14086" width="9.83203125" style="1739" customWidth="1"/>
    <col min="14087" max="14317" width="9.1640625" style="1739"/>
    <col min="14318" max="14318" width="3.33203125" style="1739" customWidth="1"/>
    <col min="14319" max="14319" width="42.5" style="1739" customWidth="1"/>
    <col min="14320" max="14320" width="35" style="1739" customWidth="1"/>
    <col min="14321" max="14321" width="18.6640625" style="1739" customWidth="1"/>
    <col min="14322" max="14322" width="16.5" style="1739" customWidth="1"/>
    <col min="14323" max="14323" width="19" style="1739" customWidth="1"/>
    <col min="14324" max="14335" width="9.1640625" style="1739"/>
    <col min="14336" max="14336" width="1.83203125" style="1739" customWidth="1"/>
    <col min="14337" max="14337" width="42.5" style="1739" customWidth="1"/>
    <col min="14338" max="14338" width="34.5" style="1739" customWidth="1"/>
    <col min="14339" max="14341" width="16.5" style="1739" customWidth="1"/>
    <col min="14342" max="14342" width="9.83203125" style="1739" customWidth="1"/>
    <col min="14343" max="14573" width="9.1640625" style="1739"/>
    <col min="14574" max="14574" width="3.33203125" style="1739" customWidth="1"/>
    <col min="14575" max="14575" width="42.5" style="1739" customWidth="1"/>
    <col min="14576" max="14576" width="35" style="1739" customWidth="1"/>
    <col min="14577" max="14577" width="18.6640625" style="1739" customWidth="1"/>
    <col min="14578" max="14578" width="16.5" style="1739" customWidth="1"/>
    <col min="14579" max="14579" width="19" style="1739" customWidth="1"/>
    <col min="14580" max="14591" width="9.1640625" style="1739"/>
    <col min="14592" max="14592" width="1.83203125" style="1739" customWidth="1"/>
    <col min="14593" max="14593" width="42.5" style="1739" customWidth="1"/>
    <col min="14594" max="14594" width="34.5" style="1739" customWidth="1"/>
    <col min="14595" max="14597" width="16.5" style="1739" customWidth="1"/>
    <col min="14598" max="14598" width="9.83203125" style="1739" customWidth="1"/>
    <col min="14599" max="14829" width="9.1640625" style="1739"/>
    <col min="14830" max="14830" width="3.33203125" style="1739" customWidth="1"/>
    <col min="14831" max="14831" width="42.5" style="1739" customWidth="1"/>
    <col min="14832" max="14832" width="35" style="1739" customWidth="1"/>
    <col min="14833" max="14833" width="18.6640625" style="1739" customWidth="1"/>
    <col min="14834" max="14834" width="16.5" style="1739" customWidth="1"/>
    <col min="14835" max="14835" width="19" style="1739" customWidth="1"/>
    <col min="14836" max="14847" width="9.1640625" style="1739"/>
    <col min="14848" max="14848" width="1.83203125" style="1739" customWidth="1"/>
    <col min="14849" max="14849" width="42.5" style="1739" customWidth="1"/>
    <col min="14850" max="14850" width="34.5" style="1739" customWidth="1"/>
    <col min="14851" max="14853" width="16.5" style="1739" customWidth="1"/>
    <col min="14854" max="14854" width="9.83203125" style="1739" customWidth="1"/>
    <col min="14855" max="15085" width="9.1640625" style="1739"/>
    <col min="15086" max="15086" width="3.33203125" style="1739" customWidth="1"/>
    <col min="15087" max="15087" width="42.5" style="1739" customWidth="1"/>
    <col min="15088" max="15088" width="35" style="1739" customWidth="1"/>
    <col min="15089" max="15089" width="18.6640625" style="1739" customWidth="1"/>
    <col min="15090" max="15090" width="16.5" style="1739" customWidth="1"/>
    <col min="15091" max="15091" width="19" style="1739" customWidth="1"/>
    <col min="15092" max="15103" width="9.1640625" style="1739"/>
    <col min="15104" max="15104" width="1.83203125" style="1739" customWidth="1"/>
    <col min="15105" max="15105" width="42.5" style="1739" customWidth="1"/>
    <col min="15106" max="15106" width="34.5" style="1739" customWidth="1"/>
    <col min="15107" max="15109" width="16.5" style="1739" customWidth="1"/>
    <col min="15110" max="15110" width="9.83203125" style="1739" customWidth="1"/>
    <col min="15111" max="15341" width="9.1640625" style="1739"/>
    <col min="15342" max="15342" width="3.33203125" style="1739" customWidth="1"/>
    <col min="15343" max="15343" width="42.5" style="1739" customWidth="1"/>
    <col min="15344" max="15344" width="35" style="1739" customWidth="1"/>
    <col min="15345" max="15345" width="18.6640625" style="1739" customWidth="1"/>
    <col min="15346" max="15346" width="16.5" style="1739" customWidth="1"/>
    <col min="15347" max="15347" width="19" style="1739" customWidth="1"/>
    <col min="15348" max="15359" width="9.1640625" style="1739"/>
    <col min="15360" max="15360" width="1.83203125" style="1739" customWidth="1"/>
    <col min="15361" max="15361" width="42.5" style="1739" customWidth="1"/>
    <col min="15362" max="15362" width="34.5" style="1739" customWidth="1"/>
    <col min="15363" max="15365" width="16.5" style="1739" customWidth="1"/>
    <col min="15366" max="15366" width="9.83203125" style="1739" customWidth="1"/>
    <col min="15367" max="15597" width="9.1640625" style="1739"/>
    <col min="15598" max="15598" width="3.33203125" style="1739" customWidth="1"/>
    <col min="15599" max="15599" width="42.5" style="1739" customWidth="1"/>
    <col min="15600" max="15600" width="35" style="1739" customWidth="1"/>
    <col min="15601" max="15601" width="18.6640625" style="1739" customWidth="1"/>
    <col min="15602" max="15602" width="16.5" style="1739" customWidth="1"/>
    <col min="15603" max="15603" width="19" style="1739" customWidth="1"/>
    <col min="15604" max="15615" width="9.1640625" style="1739"/>
    <col min="15616" max="15616" width="1.83203125" style="1739" customWidth="1"/>
    <col min="15617" max="15617" width="42.5" style="1739" customWidth="1"/>
    <col min="15618" max="15618" width="34.5" style="1739" customWidth="1"/>
    <col min="15619" max="15621" width="16.5" style="1739" customWidth="1"/>
    <col min="15622" max="15622" width="9.83203125" style="1739" customWidth="1"/>
    <col min="15623" max="15853" width="9.1640625" style="1739"/>
    <col min="15854" max="15854" width="3.33203125" style="1739" customWidth="1"/>
    <col min="15855" max="15855" width="42.5" style="1739" customWidth="1"/>
    <col min="15856" max="15856" width="35" style="1739" customWidth="1"/>
    <col min="15857" max="15857" width="18.6640625" style="1739" customWidth="1"/>
    <col min="15858" max="15858" width="16.5" style="1739" customWidth="1"/>
    <col min="15859" max="15859" width="19" style="1739" customWidth="1"/>
    <col min="15860" max="15871" width="9.1640625" style="1739"/>
    <col min="15872" max="15872" width="1.83203125" style="1739" customWidth="1"/>
    <col min="15873" max="15873" width="42.5" style="1739" customWidth="1"/>
    <col min="15874" max="15874" width="34.5" style="1739" customWidth="1"/>
    <col min="15875" max="15877" width="16.5" style="1739" customWidth="1"/>
    <col min="15878" max="15878" width="9.83203125" style="1739" customWidth="1"/>
    <col min="15879" max="16109" width="9.1640625" style="1739"/>
    <col min="16110" max="16110" width="3.33203125" style="1739" customWidth="1"/>
    <col min="16111" max="16111" width="42.5" style="1739" customWidth="1"/>
    <col min="16112" max="16112" width="35" style="1739" customWidth="1"/>
    <col min="16113" max="16113" width="18.6640625" style="1739" customWidth="1"/>
    <col min="16114" max="16114" width="16.5" style="1739" customWidth="1"/>
    <col min="16115" max="16115" width="19" style="1739" customWidth="1"/>
    <col min="16116" max="16127" width="9.1640625" style="1739"/>
    <col min="16128" max="16128" width="1.83203125" style="1739" customWidth="1"/>
    <col min="16129" max="16129" width="42.5" style="1739" customWidth="1"/>
    <col min="16130" max="16130" width="34.5" style="1739" customWidth="1"/>
    <col min="16131" max="16133" width="16.5" style="1739" customWidth="1"/>
    <col min="16134" max="16134" width="9.83203125" style="1739" customWidth="1"/>
    <col min="16135" max="16365" width="9.1640625" style="1739"/>
    <col min="16366" max="16366" width="3.33203125" style="1739" customWidth="1"/>
    <col min="16367" max="16367" width="42.5" style="1739" customWidth="1"/>
    <col min="16368" max="16368" width="35" style="1739" customWidth="1"/>
    <col min="16369" max="16369" width="18.6640625" style="1739" customWidth="1"/>
    <col min="16370" max="16370" width="16.5" style="1739" customWidth="1"/>
    <col min="16371" max="16371" width="19" style="1739" customWidth="1"/>
    <col min="16372" max="16384" width="9.1640625" style="1739"/>
  </cols>
  <sheetData>
    <row r="1" spans="1:89" s="758" customFormat="1" ht="15.75" x14ac:dyDescent="0.25">
      <c r="A1" s="6405" t="s">
        <v>801</v>
      </c>
      <c r="B1" s="6405"/>
      <c r="C1" s="6405"/>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30" customHeight="1" x14ac:dyDescent="0.2">
      <c r="A2" s="6700" t="s">
        <v>4174</v>
      </c>
      <c r="B2" s="6701"/>
      <c r="C2" s="6701"/>
      <c r="D2" s="6701"/>
      <c r="E2" s="6701"/>
      <c r="F2" s="6701"/>
    </row>
    <row r="3" spans="1:89" ht="12" customHeight="1" x14ac:dyDescent="0.2">
      <c r="B3" s="1740"/>
      <c r="D3" s="1742"/>
      <c r="E3" s="2973"/>
      <c r="F3" s="1743" t="s">
        <v>2345</v>
      </c>
    </row>
    <row r="4" spans="1:89" ht="18" customHeight="1" x14ac:dyDescent="0.2">
      <c r="A4" s="1744"/>
      <c r="B4" s="1745" t="s">
        <v>2391</v>
      </c>
      <c r="C4" s="1746" t="s">
        <v>2392</v>
      </c>
      <c r="D4" s="1747">
        <v>2016</v>
      </c>
      <c r="E4" s="1747">
        <v>2017</v>
      </c>
      <c r="F4" s="1747">
        <v>2019</v>
      </c>
    </row>
    <row r="5" spans="1:89" ht="12" customHeight="1" x14ac:dyDescent="0.2">
      <c r="A5" s="1748" t="s">
        <v>386</v>
      </c>
      <c r="B5" s="1749" t="s">
        <v>2393</v>
      </c>
      <c r="C5" s="1750"/>
      <c r="D5" s="1751"/>
      <c r="E5" s="1751"/>
      <c r="F5" s="1751"/>
    </row>
    <row r="6" spans="1:89" ht="12" customHeight="1" x14ac:dyDescent="0.2">
      <c r="A6" s="1752"/>
      <c r="B6" s="1753" t="s">
        <v>2394</v>
      </c>
      <c r="C6" s="1754" t="s">
        <v>2395</v>
      </c>
      <c r="D6" s="1751"/>
      <c r="E6" s="1751"/>
      <c r="F6" s="1751"/>
    </row>
    <row r="7" spans="1:89" ht="12" customHeight="1" x14ac:dyDescent="0.2">
      <c r="A7" s="1752"/>
      <c r="B7" s="1753"/>
      <c r="C7" s="1754" t="s">
        <v>2396</v>
      </c>
      <c r="D7" s="2927">
        <v>9008</v>
      </c>
      <c r="E7" s="2927">
        <v>9208</v>
      </c>
      <c r="F7" s="2927">
        <v>11355</v>
      </c>
      <c r="G7" s="2974"/>
    </row>
    <row r="8" spans="1:89" ht="12" customHeight="1" x14ac:dyDescent="0.2">
      <c r="A8" s="1752"/>
      <c r="B8" s="1753"/>
      <c r="C8" s="1754" t="s">
        <v>2397</v>
      </c>
      <c r="D8" s="2927">
        <v>7463</v>
      </c>
      <c r="E8" s="2927">
        <v>7663</v>
      </c>
      <c r="F8" s="2927">
        <v>9528</v>
      </c>
      <c r="G8" s="2974"/>
    </row>
    <row r="9" spans="1:89" ht="12" customHeight="1" x14ac:dyDescent="0.2">
      <c r="A9" s="1752"/>
      <c r="B9" s="1753"/>
      <c r="C9" s="1754" t="s">
        <v>2398</v>
      </c>
      <c r="D9" s="2927">
        <v>10657</v>
      </c>
      <c r="E9" s="2927">
        <v>10857</v>
      </c>
      <c r="F9" s="2927">
        <v>13314</v>
      </c>
      <c r="G9" s="2974"/>
    </row>
    <row r="10" spans="1:89" ht="12" customHeight="1" x14ac:dyDescent="0.2">
      <c r="A10" s="1752"/>
      <c r="B10" s="6702"/>
      <c r="C10" s="6703" t="s">
        <v>2399</v>
      </c>
      <c r="D10" s="6704">
        <v>9952</v>
      </c>
      <c r="E10" s="6704">
        <v>10152</v>
      </c>
      <c r="F10" s="6704">
        <v>12371</v>
      </c>
      <c r="G10" s="2974"/>
    </row>
    <row r="11" spans="1:89" ht="12" customHeight="1" x14ac:dyDescent="0.2">
      <c r="A11" s="1752"/>
      <c r="B11" s="6702"/>
      <c r="C11" s="6703"/>
      <c r="D11" s="6705"/>
      <c r="E11" s="6704"/>
      <c r="F11" s="6704"/>
      <c r="G11" s="2974"/>
    </row>
    <row r="12" spans="1:89" ht="12" customHeight="1" x14ac:dyDescent="0.2">
      <c r="A12" s="1752"/>
      <c r="B12" s="6702"/>
      <c r="C12" s="6703"/>
      <c r="D12" s="6705"/>
      <c r="E12" s="6704"/>
      <c r="F12" s="6704"/>
      <c r="G12" s="2974"/>
    </row>
    <row r="13" spans="1:89" ht="12" customHeight="1" x14ac:dyDescent="0.2">
      <c r="A13" s="1752"/>
      <c r="B13" s="1753"/>
      <c r="C13" s="1754" t="s">
        <v>2400</v>
      </c>
      <c r="D13" s="1755">
        <v>9314</v>
      </c>
      <c r="E13" s="1755">
        <v>9514</v>
      </c>
      <c r="F13" s="1755">
        <v>11624</v>
      </c>
      <c r="G13" s="2974"/>
    </row>
    <row r="14" spans="1:89" ht="12" customHeight="1" x14ac:dyDescent="0.2">
      <c r="A14" s="1752"/>
      <c r="B14" s="1753" t="s">
        <v>2401</v>
      </c>
      <c r="C14" s="1754" t="s">
        <v>2402</v>
      </c>
      <c r="D14" s="2927"/>
      <c r="E14" s="2927"/>
      <c r="F14" s="2927"/>
      <c r="G14" s="2974"/>
    </row>
    <row r="15" spans="1:89" ht="12" customHeight="1" x14ac:dyDescent="0.2">
      <c r="A15" s="1752"/>
      <c r="B15" s="1753"/>
      <c r="C15" s="1754" t="s">
        <v>2396</v>
      </c>
      <c r="D15" s="2927">
        <v>7757</v>
      </c>
      <c r="E15" s="2927">
        <v>8520</v>
      </c>
      <c r="F15" s="2927">
        <v>9280</v>
      </c>
      <c r="G15" s="2974"/>
    </row>
    <row r="16" spans="1:89" ht="12" customHeight="1" x14ac:dyDescent="0.2">
      <c r="A16" s="1752"/>
      <c r="B16" s="1753"/>
      <c r="C16" s="1754" t="s">
        <v>2397</v>
      </c>
      <c r="D16" s="2927">
        <v>6611</v>
      </c>
      <c r="E16" s="2927">
        <v>7374</v>
      </c>
      <c r="F16" s="2927">
        <v>8900</v>
      </c>
      <c r="G16" s="2974"/>
    </row>
    <row r="17" spans="1:7" ht="18.75" customHeight="1" x14ac:dyDescent="0.2">
      <c r="A17" s="1756" t="s">
        <v>386</v>
      </c>
      <c r="B17" s="1757" t="s">
        <v>2403</v>
      </c>
      <c r="C17" s="1754"/>
      <c r="D17" s="2927"/>
      <c r="E17" s="2927"/>
      <c r="F17" s="2927"/>
      <c r="G17" s="2974"/>
    </row>
    <row r="18" spans="1:7" ht="13.5" customHeight="1" x14ac:dyDescent="0.2">
      <c r="A18" s="1752"/>
      <c r="B18" s="1758" t="s">
        <v>2404</v>
      </c>
      <c r="C18" s="1754" t="s">
        <v>2405</v>
      </c>
      <c r="D18" s="2927">
        <v>9639</v>
      </c>
      <c r="E18" s="2927">
        <v>9839</v>
      </c>
      <c r="F18" s="2927">
        <v>10599</v>
      </c>
      <c r="G18" s="2974"/>
    </row>
    <row r="19" spans="1:7" ht="13.5" customHeight="1" x14ac:dyDescent="0.2">
      <c r="A19" s="1752"/>
      <c r="B19" s="1758" t="s">
        <v>2406</v>
      </c>
      <c r="C19" s="1754" t="s">
        <v>2407</v>
      </c>
      <c r="D19" s="2927">
        <v>5113</v>
      </c>
      <c r="E19" s="2927">
        <v>5314</v>
      </c>
      <c r="F19" s="2927">
        <v>8540</v>
      </c>
      <c r="G19" s="2974"/>
    </row>
    <row r="20" spans="1:7" ht="13.5" customHeight="1" x14ac:dyDescent="0.2">
      <c r="A20" s="1752"/>
      <c r="B20" s="1758" t="s">
        <v>4175</v>
      </c>
      <c r="C20" s="1754" t="s">
        <v>2408</v>
      </c>
      <c r="D20" s="2927">
        <v>9436</v>
      </c>
      <c r="E20" s="2927">
        <v>10288</v>
      </c>
      <c r="F20" s="2927">
        <v>11048</v>
      </c>
      <c r="G20" s="2974"/>
    </row>
    <row r="21" spans="1:7" ht="13.5" customHeight="1" x14ac:dyDescent="0.2">
      <c r="A21" s="1752"/>
      <c r="B21" s="1753" t="s">
        <v>2409</v>
      </c>
      <c r="C21" s="1754" t="s">
        <v>2410</v>
      </c>
      <c r="D21" s="2927">
        <v>9730</v>
      </c>
      <c r="E21" s="2927">
        <v>9930</v>
      </c>
      <c r="F21" s="2927">
        <v>10690</v>
      </c>
      <c r="G21" s="2974"/>
    </row>
    <row r="22" spans="1:7" ht="25.5" customHeight="1" x14ac:dyDescent="0.2">
      <c r="A22" s="1752"/>
      <c r="B22" s="1759" t="s">
        <v>2411</v>
      </c>
      <c r="C22" s="1754" t="s">
        <v>2412</v>
      </c>
      <c r="D22" s="2927">
        <v>11452</v>
      </c>
      <c r="E22" s="2927">
        <v>11652</v>
      </c>
      <c r="F22" s="2927">
        <v>13910</v>
      </c>
      <c r="G22" s="2974"/>
    </row>
    <row r="23" spans="1:7" ht="15.75" customHeight="1" x14ac:dyDescent="0.2">
      <c r="A23" s="1752" t="s">
        <v>2413</v>
      </c>
      <c r="B23" s="1760" t="s">
        <v>2414</v>
      </c>
      <c r="C23" s="1754" t="s">
        <v>2415</v>
      </c>
      <c r="D23" s="2927">
        <v>10419</v>
      </c>
      <c r="E23" s="2927">
        <v>10619</v>
      </c>
      <c r="F23" s="2927">
        <v>11379</v>
      </c>
      <c r="G23" s="2974"/>
    </row>
    <row r="24" spans="1:7" ht="15" customHeight="1" x14ac:dyDescent="0.2">
      <c r="A24" s="1756" t="s">
        <v>386</v>
      </c>
      <c r="B24" s="1757" t="s">
        <v>2416</v>
      </c>
      <c r="C24" s="1753"/>
      <c r="D24" s="2927"/>
      <c r="E24" s="2927"/>
      <c r="F24" s="2927"/>
      <c r="G24" s="2974"/>
    </row>
    <row r="25" spans="1:7" ht="12" customHeight="1" x14ac:dyDescent="0.2">
      <c r="A25" s="1756"/>
      <c r="B25" s="1757"/>
      <c r="C25" s="1753" t="s">
        <v>2417</v>
      </c>
      <c r="D25" s="2927">
        <v>11676</v>
      </c>
      <c r="E25" s="2927">
        <v>11876</v>
      </c>
      <c r="F25" s="2927">
        <v>14144</v>
      </c>
      <c r="G25" s="2974"/>
    </row>
    <row r="26" spans="1:7" ht="12" customHeight="1" x14ac:dyDescent="0.2">
      <c r="A26" s="1752"/>
      <c r="B26" s="1753"/>
      <c r="C26" s="1753" t="s">
        <v>2418</v>
      </c>
      <c r="D26" s="2927">
        <v>11676</v>
      </c>
      <c r="E26" s="2927">
        <v>11876</v>
      </c>
      <c r="F26" s="2927">
        <v>14144</v>
      </c>
      <c r="G26" s="2974"/>
    </row>
    <row r="27" spans="1:7" ht="12" customHeight="1" x14ac:dyDescent="0.2">
      <c r="A27" s="1756"/>
      <c r="B27" s="1761" t="s">
        <v>2312</v>
      </c>
      <c r="C27" s="1762"/>
      <c r="D27" s="1763"/>
      <c r="E27" s="1763"/>
      <c r="F27" s="1763"/>
      <c r="G27" s="2974"/>
    </row>
    <row r="28" spans="1:7" ht="12" customHeight="1" x14ac:dyDescent="0.2">
      <c r="A28" s="1752"/>
      <c r="B28" s="1764" t="s">
        <v>2419</v>
      </c>
      <c r="C28" s="1764" t="s">
        <v>2420</v>
      </c>
      <c r="D28" s="1765">
        <v>8434</v>
      </c>
      <c r="E28" s="1765">
        <v>8634</v>
      </c>
      <c r="F28" s="1765">
        <v>9394</v>
      </c>
      <c r="G28" s="2974"/>
    </row>
    <row r="29" spans="1:7" ht="12" customHeight="1" x14ac:dyDescent="0.2">
      <c r="A29" s="1752"/>
      <c r="B29" s="1766" t="s">
        <v>2030</v>
      </c>
      <c r="C29" s="1764"/>
      <c r="D29" s="1765"/>
      <c r="E29" s="1765"/>
      <c r="F29" s="1765"/>
      <c r="G29" s="2974"/>
    </row>
    <row r="30" spans="1:7" ht="12" customHeight="1" x14ac:dyDescent="0.2">
      <c r="A30" s="1752"/>
      <c r="B30" s="1766"/>
      <c r="C30" s="1764" t="s">
        <v>2421</v>
      </c>
      <c r="D30" s="1765">
        <v>10632</v>
      </c>
      <c r="E30" s="1765">
        <v>10832</v>
      </c>
      <c r="F30" s="1765">
        <v>11592</v>
      </c>
      <c r="G30" s="2974"/>
    </row>
    <row r="31" spans="1:7" ht="12" customHeight="1" x14ac:dyDescent="0.2">
      <c r="A31" s="1752"/>
      <c r="B31" s="1764"/>
      <c r="C31" s="1764" t="s">
        <v>2422</v>
      </c>
      <c r="D31" s="1765">
        <v>11130</v>
      </c>
      <c r="E31" s="1765">
        <v>11330</v>
      </c>
      <c r="F31" s="1765">
        <v>12090</v>
      </c>
      <c r="G31" s="2974"/>
    </row>
    <row r="32" spans="1:7" ht="12" customHeight="1" x14ac:dyDescent="0.2">
      <c r="A32" s="1752"/>
      <c r="B32" s="1764"/>
      <c r="C32" s="1764" t="s">
        <v>2423</v>
      </c>
      <c r="D32" s="1765">
        <v>8792</v>
      </c>
      <c r="E32" s="1765">
        <v>8992</v>
      </c>
      <c r="F32" s="1765">
        <v>9752</v>
      </c>
      <c r="G32" s="2974"/>
    </row>
    <row r="33" spans="1:7" ht="12" customHeight="1" x14ac:dyDescent="0.2">
      <c r="A33" s="1756" t="s">
        <v>386</v>
      </c>
      <c r="B33" s="1767" t="s">
        <v>1908</v>
      </c>
      <c r="C33" s="2975"/>
      <c r="D33" s="1763"/>
      <c r="E33" s="1763"/>
      <c r="F33" s="1763"/>
      <c r="G33" s="2974"/>
    </row>
    <row r="34" spans="1:7" ht="12" customHeight="1" x14ac:dyDescent="0.2">
      <c r="A34" s="1752"/>
      <c r="B34" s="1768" t="s">
        <v>2424</v>
      </c>
      <c r="C34" s="1764" t="s">
        <v>2425</v>
      </c>
      <c r="D34" s="1769">
        <v>13543</v>
      </c>
      <c r="E34" s="1769">
        <v>14187</v>
      </c>
      <c r="F34" s="1769">
        <v>14947</v>
      </c>
      <c r="G34" s="2974"/>
    </row>
    <row r="35" spans="1:7" ht="12" customHeight="1" x14ac:dyDescent="0.2">
      <c r="A35" s="1752"/>
      <c r="B35" s="1764"/>
      <c r="C35" s="1764" t="s">
        <v>2426</v>
      </c>
      <c r="D35" s="1769">
        <v>12982</v>
      </c>
      <c r="E35" s="1769">
        <v>13608</v>
      </c>
      <c r="F35" s="1769">
        <v>14368</v>
      </c>
      <c r="G35" s="2974"/>
    </row>
    <row r="36" spans="1:7" ht="12" customHeight="1" x14ac:dyDescent="0.2">
      <c r="A36" s="1756" t="s">
        <v>386</v>
      </c>
      <c r="B36" s="1766" t="s">
        <v>1917</v>
      </c>
      <c r="C36" s="1764"/>
      <c r="D36" s="1763"/>
      <c r="E36" s="1763"/>
      <c r="F36" s="1763"/>
      <c r="G36" s="2974"/>
    </row>
    <row r="37" spans="1:7" ht="12" customHeight="1" x14ac:dyDescent="0.2">
      <c r="A37" s="1752"/>
      <c r="B37" s="1764" t="s">
        <v>4176</v>
      </c>
      <c r="C37" s="1770" t="s">
        <v>2427</v>
      </c>
      <c r="D37" s="1765">
        <v>8884</v>
      </c>
      <c r="E37" s="1765">
        <v>9944</v>
      </c>
      <c r="F37" s="1765">
        <v>10704</v>
      </c>
      <c r="G37" s="2974"/>
    </row>
    <row r="38" spans="1:7" ht="16.149999999999999" customHeight="1" x14ac:dyDescent="0.2">
      <c r="A38" s="1771"/>
      <c r="B38" s="1772"/>
      <c r="C38" s="1772" t="s">
        <v>2428</v>
      </c>
      <c r="D38" s="1773">
        <v>5890</v>
      </c>
      <c r="E38" s="1773">
        <v>6950</v>
      </c>
      <c r="F38" s="1773">
        <v>8900</v>
      </c>
      <c r="G38" s="2974"/>
    </row>
    <row r="39" spans="1:7" ht="16.5" customHeight="1" x14ac:dyDescent="0.2">
      <c r="B39" s="1774" t="s">
        <v>2429</v>
      </c>
      <c r="C39" s="1742"/>
      <c r="D39" s="1775"/>
      <c r="E39" s="1775"/>
      <c r="F39" s="1775"/>
    </row>
    <row r="40" spans="1:7" s="1780" customFormat="1" ht="14.25" x14ac:dyDescent="0.2">
      <c r="A40" s="1776"/>
      <c r="B40" s="1777" t="s">
        <v>2430</v>
      </c>
      <c r="C40" s="1778"/>
      <c r="D40" s="1779"/>
      <c r="E40" s="1779"/>
      <c r="F40" s="1779"/>
    </row>
  </sheetData>
  <mergeCells count="7">
    <mergeCell ref="A1:C1"/>
    <mergeCell ref="A2:F2"/>
    <mergeCell ref="B10:B12"/>
    <mergeCell ref="C10:C12"/>
    <mergeCell ref="D10:D12"/>
    <mergeCell ref="E10:E12"/>
    <mergeCell ref="F10:F12"/>
  </mergeCells>
  <hyperlinks>
    <hyperlink ref="A1" location="CONTENT!A1" display="Back to table of contents"/>
  </hyperlinks>
  <pageMargins left="0.5" right="0.5" top="0.5" bottom="0.5" header="0.3" footer="0.3"/>
  <pageSetup paperSize="9" scale="96"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6"/>
  <sheetViews>
    <sheetView showGridLines="0" workbookViewId="0">
      <selection sqref="A1:C1"/>
    </sheetView>
  </sheetViews>
  <sheetFormatPr defaultColWidth="2.5" defaultRowHeight="18" x14ac:dyDescent="0.25"/>
  <cols>
    <col min="1" max="1" width="2.5" style="1817"/>
    <col min="2" max="2" width="43" style="1781" customWidth="1"/>
    <col min="3" max="3" width="43.5" style="2683" customWidth="1"/>
    <col min="4" max="4" width="12.83203125" style="2683" customWidth="1"/>
    <col min="5" max="5" width="12.83203125" style="1818" customWidth="1"/>
    <col min="6" max="16384" width="2.5" style="1781"/>
  </cols>
  <sheetData>
    <row r="1" spans="1:5" s="758" customFormat="1" ht="15.75" x14ac:dyDescent="0.25">
      <c r="A1" s="6263" t="s">
        <v>801</v>
      </c>
      <c r="B1" s="6263"/>
      <c r="C1" s="6263"/>
    </row>
    <row r="2" spans="1:5" ht="33.75" customHeight="1" x14ac:dyDescent="0.25">
      <c r="A2" s="6706" t="s">
        <v>2431</v>
      </c>
      <c r="B2" s="6706"/>
      <c r="C2" s="6706"/>
      <c r="D2" s="6706"/>
      <c r="E2" s="6706"/>
    </row>
    <row r="3" spans="1:5" x14ac:dyDescent="0.25">
      <c r="A3" s="1782"/>
      <c r="B3" s="1783"/>
      <c r="C3" s="1784"/>
      <c r="D3" s="1784"/>
      <c r="E3" s="2976" t="s">
        <v>2345</v>
      </c>
    </row>
    <row r="4" spans="1:5" ht="16.5" x14ac:dyDescent="0.25">
      <c r="A4" s="2977" t="s">
        <v>2391</v>
      </c>
      <c r="B4" s="2978"/>
      <c r="C4" s="2979" t="s">
        <v>2432</v>
      </c>
      <c r="D4" s="2979" t="s">
        <v>2433</v>
      </c>
      <c r="E4" s="2979" t="s">
        <v>2434</v>
      </c>
    </row>
    <row r="5" spans="1:5" s="1789" customFormat="1" ht="13.5" x14ac:dyDescent="0.2">
      <c r="A5" s="1785" t="s">
        <v>2435</v>
      </c>
      <c r="B5" s="1786"/>
      <c r="C5" s="1787"/>
      <c r="D5" s="1788"/>
      <c r="E5" s="1788"/>
    </row>
    <row r="6" spans="1:5" s="1789" customFormat="1" ht="15" x14ac:dyDescent="0.25">
      <c r="A6" s="1790"/>
      <c r="B6" s="1791" t="s">
        <v>2436</v>
      </c>
      <c r="C6" s="1792" t="s">
        <v>2437</v>
      </c>
      <c r="D6" s="1793">
        <v>31522</v>
      </c>
      <c r="E6" s="1793">
        <v>32106</v>
      </c>
    </row>
    <row r="7" spans="1:5" s="1789" customFormat="1" ht="15" x14ac:dyDescent="0.25">
      <c r="A7" s="1790"/>
      <c r="B7" s="1791"/>
      <c r="C7" s="1792" t="s">
        <v>2438</v>
      </c>
      <c r="D7" s="1793">
        <v>17635</v>
      </c>
      <c r="E7" s="1793">
        <v>17997</v>
      </c>
    </row>
    <row r="8" spans="1:5" s="1789" customFormat="1" ht="13.5" x14ac:dyDescent="0.2">
      <c r="A8" s="1794" t="s">
        <v>1779</v>
      </c>
      <c r="B8" s="1795"/>
      <c r="C8" s="1787"/>
      <c r="D8" s="1793"/>
      <c r="E8" s="1793"/>
    </row>
    <row r="9" spans="1:5" s="1789" customFormat="1" ht="15" x14ac:dyDescent="0.25">
      <c r="A9" s="1790"/>
      <c r="B9" s="1796" t="s">
        <v>2439</v>
      </c>
      <c r="C9" s="1797" t="s">
        <v>2440</v>
      </c>
      <c r="D9" s="1793">
        <v>16959</v>
      </c>
      <c r="E9" s="1793">
        <v>17633</v>
      </c>
    </row>
    <row r="10" spans="1:5" s="1789" customFormat="1" ht="60" x14ac:dyDescent="0.25">
      <c r="A10" s="1790"/>
      <c r="B10" s="1798" t="s">
        <v>2441</v>
      </c>
      <c r="C10" s="1797" t="s">
        <v>2440</v>
      </c>
      <c r="D10" s="1793">
        <v>16740</v>
      </c>
      <c r="E10" s="1793">
        <v>19320</v>
      </c>
    </row>
    <row r="11" spans="1:5" s="1789" customFormat="1" ht="15" x14ac:dyDescent="0.25">
      <c r="A11" s="1790"/>
      <c r="B11" s="1799" t="s">
        <v>2442</v>
      </c>
      <c r="C11" s="1797" t="s">
        <v>2440</v>
      </c>
      <c r="D11" s="1793">
        <v>27555</v>
      </c>
      <c r="E11" s="1793">
        <v>25506</v>
      </c>
    </row>
    <row r="12" spans="1:5" s="1789" customFormat="1" ht="60" x14ac:dyDescent="0.25">
      <c r="A12" s="1790"/>
      <c r="B12" s="1800" t="s">
        <v>2443</v>
      </c>
      <c r="C12" s="1801" t="s">
        <v>2444</v>
      </c>
      <c r="D12" s="1793">
        <v>20243</v>
      </c>
      <c r="E12" s="1793">
        <v>20603</v>
      </c>
    </row>
    <row r="13" spans="1:5" s="1789" customFormat="1" ht="15" x14ac:dyDescent="0.25">
      <c r="A13" s="1790"/>
      <c r="B13" s="1802" t="s">
        <v>2445</v>
      </c>
      <c r="C13" s="1797" t="s">
        <v>2440</v>
      </c>
      <c r="D13" s="1793">
        <v>11937</v>
      </c>
      <c r="E13" s="1793">
        <v>10697</v>
      </c>
    </row>
    <row r="14" spans="1:5" s="1789" customFormat="1" ht="15" x14ac:dyDescent="0.25">
      <c r="A14" s="1790"/>
      <c r="B14" s="1796" t="s">
        <v>2381</v>
      </c>
      <c r="C14" s="1797" t="s">
        <v>2440</v>
      </c>
      <c r="D14" s="1793">
        <v>11959</v>
      </c>
      <c r="E14" s="1793">
        <v>10834</v>
      </c>
    </row>
    <row r="15" spans="1:5" s="1789" customFormat="1" ht="15" x14ac:dyDescent="0.25">
      <c r="A15" s="1790"/>
      <c r="B15" s="1799" t="s">
        <v>2446</v>
      </c>
      <c r="C15" s="1803" t="s">
        <v>2447</v>
      </c>
      <c r="D15" s="1793">
        <v>16290</v>
      </c>
      <c r="E15" s="1793">
        <v>16839</v>
      </c>
    </row>
    <row r="16" spans="1:5" s="1789" customFormat="1" ht="15" x14ac:dyDescent="0.25">
      <c r="A16" s="1790"/>
      <c r="B16" s="1799" t="s">
        <v>2448</v>
      </c>
      <c r="C16" s="1797" t="s">
        <v>2449</v>
      </c>
      <c r="D16" s="1793">
        <v>12660</v>
      </c>
      <c r="E16" s="1793">
        <v>11389</v>
      </c>
    </row>
    <row r="17" spans="1:5" s="1789" customFormat="1" ht="13.5" x14ac:dyDescent="0.2">
      <c r="A17" s="1794" t="s">
        <v>1780</v>
      </c>
      <c r="B17" s="1804"/>
      <c r="C17" s="1805"/>
      <c r="D17" s="1793"/>
      <c r="E17" s="1793"/>
    </row>
    <row r="18" spans="1:5" s="1789" customFormat="1" ht="13.5" x14ac:dyDescent="0.2">
      <c r="A18" s="1794"/>
      <c r="B18" s="1804"/>
      <c r="C18" s="1805" t="s">
        <v>2450</v>
      </c>
      <c r="D18" s="1793">
        <v>17117</v>
      </c>
      <c r="E18" s="1793">
        <v>18539</v>
      </c>
    </row>
    <row r="19" spans="1:5" s="1789" customFormat="1" ht="13.5" x14ac:dyDescent="0.2">
      <c r="A19" s="1790"/>
      <c r="B19" s="1806"/>
      <c r="C19" s="1805" t="s">
        <v>2451</v>
      </c>
      <c r="D19" s="1793">
        <v>16853</v>
      </c>
      <c r="E19" s="1793">
        <v>18379</v>
      </c>
    </row>
    <row r="20" spans="1:5" s="1789" customFormat="1" ht="13.5" x14ac:dyDescent="0.2">
      <c r="A20" s="1794" t="s">
        <v>2452</v>
      </c>
      <c r="B20" s="1804"/>
      <c r="C20" s="1805"/>
      <c r="D20" s="1793"/>
      <c r="E20" s="1793"/>
    </row>
    <row r="21" spans="1:5" s="1789" customFormat="1" ht="13.5" x14ac:dyDescent="0.2">
      <c r="A21" s="1790"/>
      <c r="B21" s="1806" t="s">
        <v>2453</v>
      </c>
      <c r="C21" s="1805" t="s">
        <v>2454</v>
      </c>
      <c r="D21" s="1793">
        <v>25726</v>
      </c>
      <c r="E21" s="1793">
        <v>25423</v>
      </c>
    </row>
    <row r="22" spans="1:5" s="1789" customFormat="1" ht="13.5" x14ac:dyDescent="0.2">
      <c r="A22" s="1790"/>
      <c r="B22" s="1806"/>
      <c r="C22" s="1805" t="s">
        <v>2455</v>
      </c>
      <c r="D22" s="1793">
        <v>23565</v>
      </c>
      <c r="E22" s="1793">
        <v>23669</v>
      </c>
    </row>
    <row r="23" spans="1:5" s="1789" customFormat="1" ht="13.5" x14ac:dyDescent="0.2">
      <c r="A23" s="1794" t="s">
        <v>1788</v>
      </c>
      <c r="B23" s="1804"/>
      <c r="C23" s="1805"/>
      <c r="D23" s="1793"/>
      <c r="E23" s="1807"/>
    </row>
    <row r="24" spans="1:5" s="1789" customFormat="1" ht="13.5" x14ac:dyDescent="0.2">
      <c r="A24" s="1790"/>
      <c r="B24" s="1806" t="s">
        <v>2456</v>
      </c>
      <c r="C24" s="1805" t="s">
        <v>2457</v>
      </c>
      <c r="D24" s="1793">
        <v>15687</v>
      </c>
      <c r="E24" s="1793">
        <v>14445</v>
      </c>
    </row>
    <row r="25" spans="1:5" s="1789" customFormat="1" ht="13.5" x14ac:dyDescent="0.2">
      <c r="A25" s="1790"/>
      <c r="B25" s="1806"/>
      <c r="C25" s="1805" t="s">
        <v>2458</v>
      </c>
      <c r="D25" s="1793">
        <v>12451</v>
      </c>
      <c r="E25" s="1793">
        <v>13112</v>
      </c>
    </row>
    <row r="26" spans="1:5" s="1789" customFormat="1" ht="13.5" x14ac:dyDescent="0.2">
      <c r="A26" s="1794" t="s">
        <v>2459</v>
      </c>
      <c r="B26" s="1804"/>
      <c r="C26" s="1805"/>
      <c r="D26" s="1793"/>
      <c r="E26" s="1807"/>
    </row>
    <row r="27" spans="1:5" s="1789" customFormat="1" ht="13.5" x14ac:dyDescent="0.2">
      <c r="A27" s="1790"/>
      <c r="B27" s="1806" t="s">
        <v>2460</v>
      </c>
      <c r="C27" s="1805" t="s">
        <v>2461</v>
      </c>
      <c r="D27" s="1793">
        <v>71175</v>
      </c>
      <c r="E27" s="1807">
        <v>68828</v>
      </c>
    </row>
    <row r="28" spans="1:5" s="1789" customFormat="1" ht="13.5" x14ac:dyDescent="0.2">
      <c r="A28" s="1790"/>
      <c r="B28" s="1806"/>
      <c r="C28" s="1805" t="s">
        <v>2462</v>
      </c>
      <c r="D28" s="1793">
        <v>52919</v>
      </c>
      <c r="E28" s="1807">
        <v>46839</v>
      </c>
    </row>
    <row r="29" spans="1:5" s="1789" customFormat="1" ht="13.5" x14ac:dyDescent="0.2">
      <c r="A29" s="1790"/>
      <c r="B29" s="1806" t="s">
        <v>2463</v>
      </c>
      <c r="C29" s="1805" t="s">
        <v>2464</v>
      </c>
      <c r="D29" s="1793">
        <v>48603</v>
      </c>
      <c r="E29" s="1807">
        <v>54553</v>
      </c>
    </row>
    <row r="30" spans="1:5" s="1789" customFormat="1" ht="13.5" x14ac:dyDescent="0.2">
      <c r="A30" s="1794" t="s">
        <v>2465</v>
      </c>
      <c r="B30" s="1804"/>
      <c r="C30" s="1805"/>
      <c r="D30" s="1793"/>
      <c r="E30" s="1807"/>
    </row>
    <row r="31" spans="1:5" s="1789" customFormat="1" ht="13.5" x14ac:dyDescent="0.2">
      <c r="A31" s="1790"/>
      <c r="B31" s="1806" t="s">
        <v>2466</v>
      </c>
      <c r="C31" s="1805" t="s">
        <v>2467</v>
      </c>
      <c r="D31" s="1793">
        <v>26204</v>
      </c>
      <c r="E31" s="1807">
        <v>25696</v>
      </c>
    </row>
    <row r="32" spans="1:5" s="1789" customFormat="1" ht="13.5" x14ac:dyDescent="0.2">
      <c r="A32" s="1790"/>
      <c r="B32" s="1806" t="s">
        <v>2468</v>
      </c>
      <c r="C32" s="1805" t="s">
        <v>2469</v>
      </c>
      <c r="D32" s="1793">
        <v>27888</v>
      </c>
      <c r="E32" s="1807">
        <v>27719</v>
      </c>
    </row>
    <row r="33" spans="1:5" s="1789" customFormat="1" ht="13.5" x14ac:dyDescent="0.2">
      <c r="A33" s="2980" t="s">
        <v>2470</v>
      </c>
      <c r="B33" s="1804"/>
      <c r="C33" s="1805"/>
      <c r="D33" s="1793"/>
      <c r="E33" s="1807"/>
    </row>
    <row r="34" spans="1:5" s="1789" customFormat="1" ht="45" x14ac:dyDescent="0.25">
      <c r="A34" s="1790"/>
      <c r="B34" s="1800" t="s">
        <v>2471</v>
      </c>
      <c r="C34" s="1808" t="s">
        <v>2472</v>
      </c>
      <c r="D34" s="1793">
        <v>25776</v>
      </c>
      <c r="E34" s="1807">
        <v>29262</v>
      </c>
    </row>
    <row r="35" spans="1:5" s="1789" customFormat="1" ht="14.25" x14ac:dyDescent="0.2">
      <c r="A35" s="1809" t="s">
        <v>2473</v>
      </c>
      <c r="B35" s="2682"/>
      <c r="C35" s="1805"/>
      <c r="D35" s="1793"/>
      <c r="E35" s="1807"/>
    </row>
    <row r="36" spans="1:5" s="1789" customFormat="1" ht="15" x14ac:dyDescent="0.25">
      <c r="A36" s="1790"/>
      <c r="B36" s="1799" t="s">
        <v>2474</v>
      </c>
      <c r="C36" s="1810" t="s">
        <v>2475</v>
      </c>
      <c r="D36" s="1793">
        <v>17240</v>
      </c>
      <c r="E36" s="1807">
        <v>18732</v>
      </c>
    </row>
    <row r="37" spans="1:5" s="1789" customFormat="1" ht="15" x14ac:dyDescent="0.25">
      <c r="A37" s="1790"/>
      <c r="B37" s="1799" t="s">
        <v>2476</v>
      </c>
      <c r="C37" s="1811" t="s">
        <v>2477</v>
      </c>
      <c r="D37" s="1793">
        <v>18422</v>
      </c>
      <c r="E37" s="1807">
        <v>17813</v>
      </c>
    </row>
    <row r="38" spans="1:5" s="1789" customFormat="1" ht="13.5" x14ac:dyDescent="0.2">
      <c r="A38" s="1794" t="s">
        <v>1766</v>
      </c>
      <c r="B38" s="1804"/>
      <c r="C38" s="1805"/>
      <c r="D38" s="1807"/>
      <c r="E38" s="1807"/>
    </row>
    <row r="39" spans="1:5" s="1789" customFormat="1" ht="15" x14ac:dyDescent="0.25">
      <c r="A39" s="1790"/>
      <c r="B39" s="2981" t="s">
        <v>2478</v>
      </c>
      <c r="C39" s="1797" t="s">
        <v>2479</v>
      </c>
      <c r="D39" s="1807">
        <v>25925</v>
      </c>
      <c r="E39" s="1807">
        <v>27659</v>
      </c>
    </row>
    <row r="40" spans="1:5" s="1789" customFormat="1" ht="13.5" x14ac:dyDescent="0.2">
      <c r="A40" s="1790"/>
      <c r="B40" s="1806"/>
      <c r="C40" s="1805" t="s">
        <v>2480</v>
      </c>
      <c r="D40" s="1807">
        <v>48316</v>
      </c>
      <c r="E40" s="1807">
        <v>49258</v>
      </c>
    </row>
    <row r="41" spans="1:5" s="1789" customFormat="1" ht="13.5" x14ac:dyDescent="0.2">
      <c r="A41" s="1794" t="s">
        <v>2481</v>
      </c>
      <c r="B41" s="1804"/>
      <c r="C41" s="1805"/>
      <c r="D41" s="1807"/>
      <c r="E41" s="1807"/>
    </row>
    <row r="42" spans="1:5" s="1789" customFormat="1" ht="13.5" x14ac:dyDescent="0.2">
      <c r="A42" s="1812"/>
      <c r="B42" s="2982" t="s">
        <v>2482</v>
      </c>
      <c r="C42" s="2983" t="s">
        <v>2483</v>
      </c>
      <c r="D42" s="2984">
        <v>17640</v>
      </c>
      <c r="E42" s="2984">
        <v>18819</v>
      </c>
    </row>
    <row r="43" spans="1:5" s="1789" customFormat="1" ht="13.5" x14ac:dyDescent="0.2">
      <c r="A43" s="1813"/>
      <c r="B43" s="2985"/>
      <c r="C43" s="2986"/>
      <c r="D43" s="2987"/>
      <c r="E43" s="2987"/>
    </row>
    <row r="44" spans="1:5" s="1815" customFormat="1" ht="28.5" customHeight="1" x14ac:dyDescent="0.2">
      <c r="A44" s="1814"/>
      <c r="B44" s="6707" t="s">
        <v>2484</v>
      </c>
      <c r="C44" s="6708"/>
      <c r="D44" s="6708"/>
      <c r="E44" s="6708"/>
    </row>
    <row r="45" spans="1:5" s="1815" customFormat="1" ht="15" customHeight="1" x14ac:dyDescent="0.2">
      <c r="A45" s="1816"/>
      <c r="B45" s="6709" t="s">
        <v>2485</v>
      </c>
      <c r="C45" s="6710"/>
      <c r="D45" s="6710"/>
      <c r="E45" s="6710"/>
    </row>
    <row r="46" spans="1:5" s="1815" customFormat="1" ht="15" customHeight="1" x14ac:dyDescent="0.2">
      <c r="A46" s="1814"/>
      <c r="B46" s="6710" t="s">
        <v>2486</v>
      </c>
      <c r="C46" s="6710"/>
      <c r="D46" s="6710"/>
      <c r="E46" s="6710"/>
    </row>
  </sheetData>
  <mergeCells count="5">
    <mergeCell ref="A1:C1"/>
    <mergeCell ref="A2:E2"/>
    <mergeCell ref="B44:E44"/>
    <mergeCell ref="B45:E45"/>
    <mergeCell ref="B46:E46"/>
  </mergeCells>
  <hyperlinks>
    <hyperlink ref="A1" location="CONTENT!A1" display="Back to table of contents"/>
  </hyperlinks>
  <pageMargins left="0.5" right="0.5" top="0.5" bottom="0.5" header="0.3" footer="0.3"/>
  <pageSetup paperSize="9" scale="90"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5"/>
  <sheetViews>
    <sheetView showGridLines="0" workbookViewId="0">
      <selection sqref="A1:C1"/>
    </sheetView>
  </sheetViews>
  <sheetFormatPr defaultColWidth="9.1640625" defaultRowHeight="15" x14ac:dyDescent="0.25"/>
  <cols>
    <col min="1" max="1" width="97" style="2989" customWidth="1"/>
    <col min="2" max="2" width="23.6640625" style="2989" customWidth="1"/>
    <col min="3" max="3" width="26" style="2989" customWidth="1"/>
    <col min="4" max="255" width="9.1640625" style="2989"/>
    <col min="256" max="256" width="87.1640625" style="2989" customWidth="1"/>
    <col min="257" max="258" width="23.6640625" style="2989" customWidth="1"/>
    <col min="259" max="511" width="9.1640625" style="2989"/>
    <col min="512" max="512" width="87.1640625" style="2989" customWidth="1"/>
    <col min="513" max="514" width="23.6640625" style="2989" customWidth="1"/>
    <col min="515" max="767" width="9.1640625" style="2989"/>
    <col min="768" max="768" width="87.1640625" style="2989" customWidth="1"/>
    <col min="769" max="770" width="23.6640625" style="2989" customWidth="1"/>
    <col min="771" max="1023" width="9.1640625" style="2989"/>
    <col min="1024" max="1024" width="87.1640625" style="2989" customWidth="1"/>
    <col min="1025" max="1026" width="23.6640625" style="2989" customWidth="1"/>
    <col min="1027" max="1279" width="9.1640625" style="2989"/>
    <col min="1280" max="1280" width="87.1640625" style="2989" customWidth="1"/>
    <col min="1281" max="1282" width="23.6640625" style="2989" customWidth="1"/>
    <col min="1283" max="1535" width="9.1640625" style="2989"/>
    <col min="1536" max="1536" width="87.1640625" style="2989" customWidth="1"/>
    <col min="1537" max="1538" width="23.6640625" style="2989" customWidth="1"/>
    <col min="1539" max="1791" width="9.1640625" style="2989"/>
    <col min="1792" max="1792" width="87.1640625" style="2989" customWidth="1"/>
    <col min="1793" max="1794" width="23.6640625" style="2989" customWidth="1"/>
    <col min="1795" max="2047" width="9.1640625" style="2989"/>
    <col min="2048" max="2048" width="87.1640625" style="2989" customWidth="1"/>
    <col min="2049" max="2050" width="23.6640625" style="2989" customWidth="1"/>
    <col min="2051" max="2303" width="9.1640625" style="2989"/>
    <col min="2304" max="2304" width="87.1640625" style="2989" customWidth="1"/>
    <col min="2305" max="2306" width="23.6640625" style="2989" customWidth="1"/>
    <col min="2307" max="2559" width="9.1640625" style="2989"/>
    <col min="2560" max="2560" width="87.1640625" style="2989" customWidth="1"/>
    <col min="2561" max="2562" width="23.6640625" style="2989" customWidth="1"/>
    <col min="2563" max="2815" width="9.1640625" style="2989"/>
    <col min="2816" max="2816" width="87.1640625" style="2989" customWidth="1"/>
    <col min="2817" max="2818" width="23.6640625" style="2989" customWidth="1"/>
    <col min="2819" max="3071" width="9.1640625" style="2989"/>
    <col min="3072" max="3072" width="87.1640625" style="2989" customWidth="1"/>
    <col min="3073" max="3074" width="23.6640625" style="2989" customWidth="1"/>
    <col min="3075" max="3327" width="9.1640625" style="2989"/>
    <col min="3328" max="3328" width="87.1640625" style="2989" customWidth="1"/>
    <col min="3329" max="3330" width="23.6640625" style="2989" customWidth="1"/>
    <col min="3331" max="3583" width="9.1640625" style="2989"/>
    <col min="3584" max="3584" width="87.1640625" style="2989" customWidth="1"/>
    <col min="3585" max="3586" width="23.6640625" style="2989" customWidth="1"/>
    <col min="3587" max="3839" width="9.1640625" style="2989"/>
    <col min="3840" max="3840" width="87.1640625" style="2989" customWidth="1"/>
    <col min="3841" max="3842" width="23.6640625" style="2989" customWidth="1"/>
    <col min="3843" max="4095" width="9.1640625" style="2989"/>
    <col min="4096" max="4096" width="87.1640625" style="2989" customWidth="1"/>
    <col min="4097" max="4098" width="23.6640625" style="2989" customWidth="1"/>
    <col min="4099" max="4351" width="9.1640625" style="2989"/>
    <col min="4352" max="4352" width="87.1640625" style="2989" customWidth="1"/>
    <col min="4353" max="4354" width="23.6640625" style="2989" customWidth="1"/>
    <col min="4355" max="4607" width="9.1640625" style="2989"/>
    <col min="4608" max="4608" width="87.1640625" style="2989" customWidth="1"/>
    <col min="4609" max="4610" width="23.6640625" style="2989" customWidth="1"/>
    <col min="4611" max="4863" width="9.1640625" style="2989"/>
    <col min="4864" max="4864" width="87.1640625" style="2989" customWidth="1"/>
    <col min="4865" max="4866" width="23.6640625" style="2989" customWidth="1"/>
    <col min="4867" max="5119" width="9.1640625" style="2989"/>
    <col min="5120" max="5120" width="87.1640625" style="2989" customWidth="1"/>
    <col min="5121" max="5122" width="23.6640625" style="2989" customWidth="1"/>
    <col min="5123" max="5375" width="9.1640625" style="2989"/>
    <col min="5376" max="5376" width="87.1640625" style="2989" customWidth="1"/>
    <col min="5377" max="5378" width="23.6640625" style="2989" customWidth="1"/>
    <col min="5379" max="5631" width="9.1640625" style="2989"/>
    <col min="5632" max="5632" width="87.1640625" style="2989" customWidth="1"/>
    <col min="5633" max="5634" width="23.6640625" style="2989" customWidth="1"/>
    <col min="5635" max="5887" width="9.1640625" style="2989"/>
    <col min="5888" max="5888" width="87.1640625" style="2989" customWidth="1"/>
    <col min="5889" max="5890" width="23.6640625" style="2989" customWidth="1"/>
    <col min="5891" max="6143" width="9.1640625" style="2989"/>
    <col min="6144" max="6144" width="87.1640625" style="2989" customWidth="1"/>
    <col min="6145" max="6146" width="23.6640625" style="2989" customWidth="1"/>
    <col min="6147" max="6399" width="9.1640625" style="2989"/>
    <col min="6400" max="6400" width="87.1640625" style="2989" customWidth="1"/>
    <col min="6401" max="6402" width="23.6640625" style="2989" customWidth="1"/>
    <col min="6403" max="6655" width="9.1640625" style="2989"/>
    <col min="6656" max="6656" width="87.1640625" style="2989" customWidth="1"/>
    <col min="6657" max="6658" width="23.6640625" style="2989" customWidth="1"/>
    <col min="6659" max="6911" width="9.1640625" style="2989"/>
    <col min="6912" max="6912" width="87.1640625" style="2989" customWidth="1"/>
    <col min="6913" max="6914" width="23.6640625" style="2989" customWidth="1"/>
    <col min="6915" max="7167" width="9.1640625" style="2989"/>
    <col min="7168" max="7168" width="87.1640625" style="2989" customWidth="1"/>
    <col min="7169" max="7170" width="23.6640625" style="2989" customWidth="1"/>
    <col min="7171" max="7423" width="9.1640625" style="2989"/>
    <col min="7424" max="7424" width="87.1640625" style="2989" customWidth="1"/>
    <col min="7425" max="7426" width="23.6640625" style="2989" customWidth="1"/>
    <col min="7427" max="7679" width="9.1640625" style="2989"/>
    <col min="7680" max="7680" width="87.1640625" style="2989" customWidth="1"/>
    <col min="7681" max="7682" width="23.6640625" style="2989" customWidth="1"/>
    <col min="7683" max="7935" width="9.1640625" style="2989"/>
    <col min="7936" max="7936" width="87.1640625" style="2989" customWidth="1"/>
    <col min="7937" max="7938" width="23.6640625" style="2989" customWidth="1"/>
    <col min="7939" max="8191" width="9.1640625" style="2989"/>
    <col min="8192" max="8192" width="87.1640625" style="2989" customWidth="1"/>
    <col min="8193" max="8194" width="23.6640625" style="2989" customWidth="1"/>
    <col min="8195" max="8447" width="9.1640625" style="2989"/>
    <col min="8448" max="8448" width="87.1640625" style="2989" customWidth="1"/>
    <col min="8449" max="8450" width="23.6640625" style="2989" customWidth="1"/>
    <col min="8451" max="8703" width="9.1640625" style="2989"/>
    <col min="8704" max="8704" width="87.1640625" style="2989" customWidth="1"/>
    <col min="8705" max="8706" width="23.6640625" style="2989" customWidth="1"/>
    <col min="8707" max="8959" width="9.1640625" style="2989"/>
    <col min="8960" max="8960" width="87.1640625" style="2989" customWidth="1"/>
    <col min="8961" max="8962" width="23.6640625" style="2989" customWidth="1"/>
    <col min="8963" max="9215" width="9.1640625" style="2989"/>
    <col min="9216" max="9216" width="87.1640625" style="2989" customWidth="1"/>
    <col min="9217" max="9218" width="23.6640625" style="2989" customWidth="1"/>
    <col min="9219" max="9471" width="9.1640625" style="2989"/>
    <col min="9472" max="9472" width="87.1640625" style="2989" customWidth="1"/>
    <col min="9473" max="9474" width="23.6640625" style="2989" customWidth="1"/>
    <col min="9475" max="9727" width="9.1640625" style="2989"/>
    <col min="9728" max="9728" width="87.1640625" style="2989" customWidth="1"/>
    <col min="9729" max="9730" width="23.6640625" style="2989" customWidth="1"/>
    <col min="9731" max="9983" width="9.1640625" style="2989"/>
    <col min="9984" max="9984" width="87.1640625" style="2989" customWidth="1"/>
    <col min="9985" max="9986" width="23.6640625" style="2989" customWidth="1"/>
    <col min="9987" max="10239" width="9.1640625" style="2989"/>
    <col min="10240" max="10240" width="87.1640625" style="2989" customWidth="1"/>
    <col min="10241" max="10242" width="23.6640625" style="2989" customWidth="1"/>
    <col min="10243" max="10495" width="9.1640625" style="2989"/>
    <col min="10496" max="10496" width="87.1640625" style="2989" customWidth="1"/>
    <col min="10497" max="10498" width="23.6640625" style="2989" customWidth="1"/>
    <col min="10499" max="10751" width="9.1640625" style="2989"/>
    <col min="10752" max="10752" width="87.1640625" style="2989" customWidth="1"/>
    <col min="10753" max="10754" width="23.6640625" style="2989" customWidth="1"/>
    <col min="10755" max="11007" width="9.1640625" style="2989"/>
    <col min="11008" max="11008" width="87.1640625" style="2989" customWidth="1"/>
    <col min="11009" max="11010" width="23.6640625" style="2989" customWidth="1"/>
    <col min="11011" max="11263" width="9.1640625" style="2989"/>
    <col min="11264" max="11264" width="87.1640625" style="2989" customWidth="1"/>
    <col min="11265" max="11266" width="23.6640625" style="2989" customWidth="1"/>
    <col min="11267" max="11519" width="9.1640625" style="2989"/>
    <col min="11520" max="11520" width="87.1640625" style="2989" customWidth="1"/>
    <col min="11521" max="11522" width="23.6640625" style="2989" customWidth="1"/>
    <col min="11523" max="11775" width="9.1640625" style="2989"/>
    <col min="11776" max="11776" width="87.1640625" style="2989" customWidth="1"/>
    <col min="11777" max="11778" width="23.6640625" style="2989" customWidth="1"/>
    <col min="11779" max="12031" width="9.1640625" style="2989"/>
    <col min="12032" max="12032" width="87.1640625" style="2989" customWidth="1"/>
    <col min="12033" max="12034" width="23.6640625" style="2989" customWidth="1"/>
    <col min="12035" max="12287" width="9.1640625" style="2989"/>
    <col min="12288" max="12288" width="87.1640625" style="2989" customWidth="1"/>
    <col min="12289" max="12290" width="23.6640625" style="2989" customWidth="1"/>
    <col min="12291" max="12543" width="9.1640625" style="2989"/>
    <col min="12544" max="12544" width="87.1640625" style="2989" customWidth="1"/>
    <col min="12545" max="12546" width="23.6640625" style="2989" customWidth="1"/>
    <col min="12547" max="12799" width="9.1640625" style="2989"/>
    <col min="12800" max="12800" width="87.1640625" style="2989" customWidth="1"/>
    <col min="12801" max="12802" width="23.6640625" style="2989" customWidth="1"/>
    <col min="12803" max="13055" width="9.1640625" style="2989"/>
    <col min="13056" max="13056" width="87.1640625" style="2989" customWidth="1"/>
    <col min="13057" max="13058" width="23.6640625" style="2989" customWidth="1"/>
    <col min="13059" max="13311" width="9.1640625" style="2989"/>
    <col min="13312" max="13312" width="87.1640625" style="2989" customWidth="1"/>
    <col min="13313" max="13314" width="23.6640625" style="2989" customWidth="1"/>
    <col min="13315" max="13567" width="9.1640625" style="2989"/>
    <col min="13568" max="13568" width="87.1640625" style="2989" customWidth="1"/>
    <col min="13569" max="13570" width="23.6640625" style="2989" customWidth="1"/>
    <col min="13571" max="13823" width="9.1640625" style="2989"/>
    <col min="13824" max="13824" width="87.1640625" style="2989" customWidth="1"/>
    <col min="13825" max="13826" width="23.6640625" style="2989" customWidth="1"/>
    <col min="13827" max="14079" width="9.1640625" style="2989"/>
    <col min="14080" max="14080" width="87.1640625" style="2989" customWidth="1"/>
    <col min="14081" max="14082" width="23.6640625" style="2989" customWidth="1"/>
    <col min="14083" max="14335" width="9.1640625" style="2989"/>
    <col min="14336" max="14336" width="87.1640625" style="2989" customWidth="1"/>
    <col min="14337" max="14338" width="23.6640625" style="2989" customWidth="1"/>
    <col min="14339" max="14591" width="9.1640625" style="2989"/>
    <col min="14592" max="14592" width="87.1640625" style="2989" customWidth="1"/>
    <col min="14593" max="14594" width="23.6640625" style="2989" customWidth="1"/>
    <col min="14595" max="14847" width="9.1640625" style="2989"/>
    <col min="14848" max="14848" width="87.1640625" style="2989" customWidth="1"/>
    <col min="14849" max="14850" width="23.6640625" style="2989" customWidth="1"/>
    <col min="14851" max="15103" width="9.1640625" style="2989"/>
    <col min="15104" max="15104" width="87.1640625" style="2989" customWidth="1"/>
    <col min="15105" max="15106" width="23.6640625" style="2989" customWidth="1"/>
    <col min="15107" max="15359" width="9.1640625" style="2989"/>
    <col min="15360" max="15360" width="87.1640625" style="2989" customWidth="1"/>
    <col min="15361" max="15362" width="23.6640625" style="2989" customWidth="1"/>
    <col min="15363" max="15615" width="9.1640625" style="2989"/>
    <col min="15616" max="15616" width="87.1640625" style="2989" customWidth="1"/>
    <col min="15617" max="15618" width="23.6640625" style="2989" customWidth="1"/>
    <col min="15619" max="15871" width="9.1640625" style="2989"/>
    <col min="15872" max="15872" width="87.1640625" style="2989" customWidth="1"/>
    <col min="15873" max="15874" width="23.6640625" style="2989" customWidth="1"/>
    <col min="15875" max="16127" width="9.1640625" style="2989"/>
    <col min="16128" max="16128" width="87.1640625" style="2989" customWidth="1"/>
    <col min="16129" max="16130" width="23.6640625" style="2989" customWidth="1"/>
    <col min="16131" max="16384" width="9.1640625" style="2989"/>
  </cols>
  <sheetData>
    <row r="1" spans="1:89" s="758" customFormat="1" ht="15.75" x14ac:dyDescent="0.25">
      <c r="A1" s="6263" t="s">
        <v>801</v>
      </c>
      <c r="B1" s="6263"/>
      <c r="C1" s="6263"/>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x14ac:dyDescent="0.25">
      <c r="A2" s="6711" t="s">
        <v>2487</v>
      </c>
      <c r="B2" s="6711"/>
      <c r="C2" s="6711"/>
      <c r="D2" s="2988"/>
      <c r="E2" s="2988"/>
      <c r="F2" s="2988"/>
    </row>
    <row r="3" spans="1:89" x14ac:dyDescent="0.25">
      <c r="A3" s="2990"/>
      <c r="B3" s="2990"/>
      <c r="C3" s="2991" t="s">
        <v>2345</v>
      </c>
      <c r="D3" s="2988"/>
      <c r="E3" s="2988"/>
      <c r="F3" s="2988"/>
    </row>
    <row r="4" spans="1:89" x14ac:dyDescent="0.25">
      <c r="A4" s="2992" t="s">
        <v>2432</v>
      </c>
      <c r="B4" s="2992" t="s">
        <v>2488</v>
      </c>
      <c r="C4" s="2992" t="s">
        <v>2489</v>
      </c>
    </row>
    <row r="5" spans="1:89" x14ac:dyDescent="0.25">
      <c r="A5" s="2993" t="s">
        <v>2393</v>
      </c>
      <c r="B5" s="2994"/>
      <c r="C5" s="2994"/>
    </row>
    <row r="6" spans="1:89" x14ac:dyDescent="0.25">
      <c r="A6" s="2995" t="s">
        <v>2490</v>
      </c>
      <c r="B6" s="2996">
        <v>19575</v>
      </c>
      <c r="C6" s="2996">
        <v>42325</v>
      </c>
    </row>
    <row r="7" spans="1:89" x14ac:dyDescent="0.25">
      <c r="A7" s="2997" t="s">
        <v>1906</v>
      </c>
      <c r="B7" s="2998"/>
      <c r="C7" s="2998"/>
    </row>
    <row r="8" spans="1:89" x14ac:dyDescent="0.25">
      <c r="A8" s="2995" t="s">
        <v>2451</v>
      </c>
      <c r="B8" s="2996">
        <v>13010</v>
      </c>
      <c r="C8" s="2996">
        <v>23975</v>
      </c>
    </row>
    <row r="9" spans="1:89" x14ac:dyDescent="0.25">
      <c r="A9" s="2995" t="s">
        <v>2491</v>
      </c>
      <c r="B9" s="2996">
        <v>13010</v>
      </c>
      <c r="C9" s="2996">
        <v>23975</v>
      </c>
    </row>
    <row r="10" spans="1:89" x14ac:dyDescent="0.25">
      <c r="A10" s="2995" t="s">
        <v>2492</v>
      </c>
      <c r="B10" s="2996">
        <v>10950</v>
      </c>
      <c r="C10" s="2996">
        <v>18075</v>
      </c>
    </row>
    <row r="11" spans="1:89" x14ac:dyDescent="0.25">
      <c r="A11" s="2995" t="s">
        <v>2493</v>
      </c>
      <c r="B11" s="2996">
        <v>13010</v>
      </c>
      <c r="C11" s="2996">
        <v>23975</v>
      </c>
    </row>
    <row r="12" spans="1:89" x14ac:dyDescent="0.25">
      <c r="A12" s="2995" t="s">
        <v>2494</v>
      </c>
      <c r="B12" s="2996">
        <v>13010</v>
      </c>
      <c r="C12" s="2996">
        <v>23975</v>
      </c>
    </row>
    <row r="13" spans="1:89" x14ac:dyDescent="0.25">
      <c r="A13" s="2995" t="s">
        <v>2495</v>
      </c>
      <c r="B13" s="2996">
        <v>46900</v>
      </c>
      <c r="C13" s="2996">
        <v>70450</v>
      </c>
      <c r="G13" s="2999"/>
    </row>
    <row r="14" spans="1:89" x14ac:dyDescent="0.25">
      <c r="A14" s="2997" t="s">
        <v>2496</v>
      </c>
      <c r="B14" s="2998"/>
      <c r="C14" s="2998"/>
    </row>
    <row r="15" spans="1:89" x14ac:dyDescent="0.25">
      <c r="A15" s="2995" t="s">
        <v>2497</v>
      </c>
      <c r="B15" s="2996">
        <v>21000</v>
      </c>
      <c r="C15" s="2996">
        <v>51575</v>
      </c>
    </row>
    <row r="16" spans="1:89" x14ac:dyDescent="0.25">
      <c r="A16" s="2995" t="s">
        <v>2498</v>
      </c>
      <c r="B16" s="2996">
        <v>12490</v>
      </c>
      <c r="C16" s="2996">
        <v>25525</v>
      </c>
    </row>
    <row r="17" spans="1:3" x14ac:dyDescent="0.25">
      <c r="A17" s="2997" t="s">
        <v>2499</v>
      </c>
      <c r="B17" s="2998"/>
      <c r="C17" s="2998"/>
    </row>
    <row r="18" spans="1:3" x14ac:dyDescent="0.25">
      <c r="A18" s="2995" t="s">
        <v>2500</v>
      </c>
      <c r="B18" s="2996">
        <v>16400</v>
      </c>
      <c r="C18" s="2996">
        <v>31725</v>
      </c>
    </row>
    <row r="19" spans="1:3" x14ac:dyDescent="0.25">
      <c r="A19" s="2995" t="s">
        <v>2501</v>
      </c>
      <c r="B19" s="2996">
        <v>12750</v>
      </c>
      <c r="C19" s="2996">
        <v>23200</v>
      </c>
    </row>
    <row r="20" spans="1:3" x14ac:dyDescent="0.25">
      <c r="A20" s="2995" t="s">
        <v>2502</v>
      </c>
      <c r="B20" s="2996">
        <v>22575</v>
      </c>
      <c r="C20" s="2996">
        <v>40800</v>
      </c>
    </row>
    <row r="21" spans="1:3" x14ac:dyDescent="0.25">
      <c r="A21" s="2995" t="s">
        <v>2503</v>
      </c>
      <c r="B21" s="2996">
        <v>7800</v>
      </c>
      <c r="C21" s="2996">
        <v>17375</v>
      </c>
    </row>
    <row r="22" spans="1:3" x14ac:dyDescent="0.25">
      <c r="A22" s="2995" t="s">
        <v>2504</v>
      </c>
      <c r="B22" s="2996">
        <v>16075</v>
      </c>
      <c r="C22" s="2996">
        <v>33425</v>
      </c>
    </row>
    <row r="23" spans="1:3" x14ac:dyDescent="0.25">
      <c r="A23" s="2995" t="s">
        <v>2505</v>
      </c>
      <c r="B23" s="2996">
        <v>13530</v>
      </c>
      <c r="C23" s="2996">
        <v>31725</v>
      </c>
    </row>
    <row r="24" spans="1:3" x14ac:dyDescent="0.25">
      <c r="A24" s="2995" t="s">
        <v>2506</v>
      </c>
      <c r="B24" s="2996">
        <v>16075</v>
      </c>
      <c r="C24" s="2996">
        <v>33425</v>
      </c>
    </row>
    <row r="25" spans="1:3" x14ac:dyDescent="0.25">
      <c r="A25" s="2995" t="s">
        <v>2507</v>
      </c>
      <c r="B25" s="2996">
        <v>13790</v>
      </c>
      <c r="C25" s="2996">
        <v>29400</v>
      </c>
    </row>
    <row r="26" spans="1:3" x14ac:dyDescent="0.25">
      <c r="A26" s="2995" t="s">
        <v>2508</v>
      </c>
      <c r="B26" s="2996">
        <v>25525</v>
      </c>
      <c r="C26" s="2996">
        <v>62950</v>
      </c>
    </row>
    <row r="27" spans="1:3" x14ac:dyDescent="0.25">
      <c r="A27" s="2997" t="s">
        <v>1916</v>
      </c>
      <c r="B27" s="2998"/>
      <c r="C27" s="2998"/>
    </row>
    <row r="28" spans="1:3" x14ac:dyDescent="0.25">
      <c r="A28" s="2995" t="s">
        <v>2509</v>
      </c>
      <c r="B28" s="2996">
        <v>19575</v>
      </c>
      <c r="C28" s="2996">
        <v>39575</v>
      </c>
    </row>
    <row r="29" spans="1:3" x14ac:dyDescent="0.25">
      <c r="A29" s="2995" t="s">
        <v>2510</v>
      </c>
      <c r="B29" s="2996">
        <v>19575</v>
      </c>
      <c r="C29" s="2996">
        <v>56450</v>
      </c>
    </row>
    <row r="30" spans="1:3" x14ac:dyDescent="0.25">
      <c r="A30" s="2997" t="s">
        <v>1917</v>
      </c>
      <c r="B30" s="2998"/>
      <c r="C30" s="2998"/>
    </row>
    <row r="31" spans="1:3" x14ac:dyDescent="0.25">
      <c r="A31" s="2995" t="s">
        <v>2511</v>
      </c>
      <c r="B31" s="2996">
        <v>40800</v>
      </c>
      <c r="C31" s="2996">
        <v>70450</v>
      </c>
    </row>
    <row r="32" spans="1:3" x14ac:dyDescent="0.25">
      <c r="A32" s="2995" t="s">
        <v>2512</v>
      </c>
      <c r="B32" s="2996">
        <v>19575</v>
      </c>
      <c r="C32" s="2996">
        <v>48425</v>
      </c>
    </row>
    <row r="33" spans="1:250" x14ac:dyDescent="0.25">
      <c r="A33" s="3000" t="s">
        <v>2513</v>
      </c>
      <c r="B33" s="3001">
        <v>17050</v>
      </c>
      <c r="C33" s="3001">
        <v>38350</v>
      </c>
    </row>
    <row r="34" spans="1:250" x14ac:dyDescent="0.25">
      <c r="A34" s="3002" t="s">
        <v>2514</v>
      </c>
    </row>
    <row r="35" spans="1:250" x14ac:dyDescent="0.25">
      <c r="A35" s="3003" t="s">
        <v>4079</v>
      </c>
      <c r="B35" s="3002"/>
      <c r="C35" s="3002"/>
      <c r="D35" s="3004"/>
      <c r="E35" s="3004"/>
      <c r="F35" s="3004"/>
      <c r="G35" s="3004"/>
      <c r="H35" s="3004"/>
      <c r="I35" s="3004"/>
      <c r="J35" s="3004"/>
      <c r="K35" s="3004"/>
      <c r="L35" s="3004"/>
      <c r="M35" s="3004"/>
      <c r="N35" s="3004"/>
      <c r="O35" s="3004"/>
      <c r="P35" s="3004"/>
      <c r="Q35" s="3004"/>
      <c r="R35" s="3004"/>
      <c r="S35" s="3004"/>
      <c r="T35" s="3004"/>
      <c r="U35" s="3004"/>
      <c r="V35" s="3004"/>
      <c r="W35" s="3004"/>
      <c r="X35" s="3004"/>
      <c r="Y35" s="3004"/>
      <c r="Z35" s="3004"/>
      <c r="AA35" s="3004"/>
      <c r="AB35" s="3004"/>
      <c r="AC35" s="3004"/>
      <c r="AD35" s="3004"/>
      <c r="AE35" s="3004"/>
      <c r="AF35" s="3004"/>
      <c r="AG35" s="3004"/>
      <c r="AH35" s="3004"/>
      <c r="AI35" s="3004"/>
      <c r="AJ35" s="3004"/>
      <c r="AK35" s="3004"/>
      <c r="AL35" s="3004"/>
      <c r="AM35" s="3004"/>
      <c r="AN35" s="3004"/>
      <c r="AO35" s="3004"/>
      <c r="AP35" s="3004"/>
      <c r="AQ35" s="3004"/>
      <c r="AR35" s="3004"/>
      <c r="AS35" s="3004"/>
      <c r="AT35" s="3004"/>
      <c r="AU35" s="3004"/>
      <c r="AV35" s="3004"/>
      <c r="AW35" s="3004"/>
      <c r="AX35" s="3004"/>
      <c r="AY35" s="3004"/>
      <c r="AZ35" s="3004"/>
      <c r="BA35" s="3004"/>
      <c r="BB35" s="3004"/>
      <c r="BC35" s="3004"/>
      <c r="BD35" s="3004"/>
      <c r="BE35" s="3004"/>
      <c r="BF35" s="3004"/>
      <c r="BG35" s="3004"/>
      <c r="BH35" s="3004"/>
      <c r="BI35" s="3004"/>
      <c r="BJ35" s="3004"/>
      <c r="BK35" s="3004"/>
      <c r="BL35" s="3004"/>
      <c r="BM35" s="3004"/>
      <c r="BN35" s="3004"/>
      <c r="BO35" s="3004"/>
      <c r="BP35" s="3004"/>
      <c r="BQ35" s="3004"/>
      <c r="BR35" s="3004"/>
      <c r="BS35" s="3004"/>
      <c r="BT35" s="3004"/>
      <c r="BU35" s="3004"/>
      <c r="BV35" s="3004"/>
      <c r="BW35" s="3004"/>
      <c r="BX35" s="3004"/>
      <c r="BY35" s="3004"/>
      <c r="BZ35" s="3004"/>
      <c r="CA35" s="3004"/>
      <c r="CB35" s="3004"/>
      <c r="CC35" s="3004"/>
      <c r="CD35" s="3004"/>
      <c r="CE35" s="3004"/>
      <c r="CF35" s="3004"/>
      <c r="CG35" s="3004"/>
      <c r="CH35" s="3004"/>
      <c r="CI35" s="3004"/>
      <c r="CJ35" s="3004"/>
      <c r="CK35" s="3004"/>
      <c r="CL35" s="3004"/>
      <c r="CM35" s="3004"/>
      <c r="CN35" s="3004"/>
      <c r="CO35" s="3004"/>
      <c r="CP35" s="3004"/>
      <c r="CQ35" s="3004"/>
      <c r="CR35" s="3004"/>
      <c r="CS35" s="3004"/>
      <c r="CT35" s="3004"/>
      <c r="CU35" s="3004"/>
      <c r="CV35" s="3004"/>
      <c r="CW35" s="3004"/>
      <c r="CX35" s="3004"/>
      <c r="CY35" s="3004"/>
      <c r="CZ35" s="3004"/>
      <c r="DA35" s="3004"/>
      <c r="DB35" s="3004"/>
      <c r="DC35" s="3004"/>
      <c r="DD35" s="3004"/>
      <c r="DE35" s="3004"/>
      <c r="DF35" s="3004"/>
      <c r="DG35" s="3004"/>
      <c r="DH35" s="3004"/>
      <c r="DI35" s="3004"/>
      <c r="DJ35" s="3004"/>
      <c r="DK35" s="3004"/>
      <c r="DL35" s="3004"/>
      <c r="DM35" s="3004"/>
      <c r="DN35" s="3004"/>
      <c r="DO35" s="3004"/>
      <c r="DP35" s="3004"/>
      <c r="DQ35" s="3004"/>
      <c r="DR35" s="3004"/>
      <c r="DS35" s="3004"/>
      <c r="DT35" s="3004"/>
      <c r="DU35" s="3004"/>
      <c r="DV35" s="3004"/>
      <c r="DW35" s="3004"/>
      <c r="DX35" s="3004"/>
      <c r="DY35" s="3004"/>
      <c r="DZ35" s="3004"/>
      <c r="EA35" s="3004"/>
      <c r="EB35" s="3004"/>
      <c r="EC35" s="3004"/>
      <c r="ED35" s="3004"/>
      <c r="EE35" s="3004"/>
      <c r="EF35" s="3004"/>
      <c r="EG35" s="3004"/>
      <c r="EH35" s="3004"/>
      <c r="EI35" s="3004"/>
      <c r="EJ35" s="3004"/>
      <c r="EK35" s="3004"/>
      <c r="EL35" s="3004"/>
      <c r="EM35" s="3004"/>
      <c r="EN35" s="3004"/>
      <c r="EO35" s="3004"/>
      <c r="EP35" s="3004"/>
      <c r="EQ35" s="3004"/>
      <c r="ER35" s="3004"/>
      <c r="ES35" s="3004"/>
      <c r="ET35" s="3004"/>
      <c r="EU35" s="3004"/>
      <c r="EV35" s="3004"/>
      <c r="EW35" s="3004"/>
      <c r="EX35" s="3004"/>
      <c r="EY35" s="3004"/>
      <c r="EZ35" s="3004"/>
      <c r="FA35" s="3004"/>
      <c r="FB35" s="3004"/>
      <c r="FC35" s="3004"/>
      <c r="FD35" s="3004"/>
      <c r="FE35" s="3004"/>
      <c r="FF35" s="3004"/>
      <c r="FG35" s="3004"/>
      <c r="FH35" s="3004"/>
      <c r="FI35" s="3004"/>
      <c r="FJ35" s="3004"/>
      <c r="FK35" s="3004"/>
      <c r="FL35" s="3004"/>
      <c r="FM35" s="3004"/>
      <c r="FN35" s="3004"/>
      <c r="FO35" s="3004"/>
      <c r="FP35" s="3004"/>
      <c r="FQ35" s="3004"/>
      <c r="FR35" s="3004"/>
      <c r="FS35" s="3004"/>
      <c r="FT35" s="3004"/>
      <c r="FU35" s="3004"/>
      <c r="FV35" s="3004"/>
      <c r="FW35" s="3004"/>
      <c r="FX35" s="3004"/>
      <c r="FY35" s="3004"/>
      <c r="FZ35" s="3004"/>
      <c r="GA35" s="3004"/>
      <c r="GB35" s="3004"/>
      <c r="GC35" s="3004"/>
      <c r="GD35" s="3004"/>
      <c r="GE35" s="3004"/>
      <c r="GF35" s="3004"/>
      <c r="GG35" s="3004"/>
      <c r="GH35" s="3004"/>
      <c r="GI35" s="3004"/>
      <c r="GJ35" s="3004"/>
      <c r="GK35" s="3004"/>
      <c r="GL35" s="3004"/>
      <c r="GM35" s="3004"/>
      <c r="GN35" s="3004"/>
      <c r="GO35" s="3004"/>
      <c r="GP35" s="3004"/>
      <c r="GQ35" s="3004"/>
      <c r="GR35" s="3004"/>
      <c r="GS35" s="3004"/>
      <c r="GT35" s="3004"/>
      <c r="GU35" s="3004"/>
      <c r="GV35" s="3004"/>
      <c r="GW35" s="3004"/>
      <c r="GX35" s="3004"/>
      <c r="GY35" s="3004"/>
      <c r="GZ35" s="3004"/>
      <c r="HA35" s="3004"/>
      <c r="HB35" s="3004"/>
      <c r="HC35" s="3004"/>
      <c r="HD35" s="3004"/>
      <c r="HE35" s="3004"/>
      <c r="HF35" s="3004"/>
      <c r="HG35" s="3004"/>
      <c r="HH35" s="3004"/>
      <c r="HI35" s="3004"/>
      <c r="HJ35" s="3004"/>
      <c r="HK35" s="3004"/>
      <c r="HL35" s="3004"/>
      <c r="HM35" s="3004"/>
      <c r="HN35" s="3004"/>
      <c r="HO35" s="3004"/>
      <c r="HP35" s="3004"/>
      <c r="HQ35" s="3004"/>
      <c r="HR35" s="3004"/>
      <c r="HS35" s="3004"/>
      <c r="HT35" s="3004"/>
      <c r="HU35" s="3004"/>
      <c r="HV35" s="3004"/>
      <c r="HW35" s="3004"/>
      <c r="HX35" s="3004"/>
      <c r="HY35" s="3004"/>
      <c r="HZ35" s="3004"/>
      <c r="IA35" s="3004"/>
      <c r="IB35" s="3004"/>
      <c r="IC35" s="3004"/>
      <c r="ID35" s="3004"/>
      <c r="IE35" s="3004"/>
      <c r="IF35" s="3004"/>
      <c r="IG35" s="3004"/>
      <c r="IH35" s="3004"/>
      <c r="II35" s="3004"/>
      <c r="IJ35" s="3004"/>
      <c r="IK35" s="3004"/>
      <c r="IL35" s="3004"/>
      <c r="IM35" s="3004"/>
      <c r="IN35" s="3004"/>
      <c r="IO35" s="3004"/>
      <c r="IP35" s="3004"/>
    </row>
  </sheetData>
  <mergeCells count="2">
    <mergeCell ref="A1:C1"/>
    <mergeCell ref="A2:C2"/>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6"/>
  <sheetViews>
    <sheetView showGridLines="0" workbookViewId="0">
      <selection sqref="A1:C1"/>
    </sheetView>
  </sheetViews>
  <sheetFormatPr defaultColWidth="9.33203125" defaultRowHeight="15.75" x14ac:dyDescent="0.2"/>
  <cols>
    <col min="1" max="1" width="5.33203125" style="372" customWidth="1"/>
    <col min="2" max="2" width="31.33203125" style="372" customWidth="1"/>
    <col min="3" max="8" width="18.6640625" style="372" customWidth="1"/>
    <col min="9" max="9" width="8.33203125" style="344" customWidth="1"/>
    <col min="10" max="16384" width="9.33203125" style="372"/>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18.75" x14ac:dyDescent="0.2">
      <c r="A2" s="254" t="s">
        <v>750</v>
      </c>
    </row>
    <row r="3" spans="1:90" ht="19.5" customHeight="1" thickBot="1" x14ac:dyDescent="0.25">
      <c r="A3" s="254" t="s">
        <v>136</v>
      </c>
      <c r="B3" s="4487"/>
    </row>
    <row r="4" spans="1:90" ht="19.5" thickBot="1" x14ac:dyDescent="0.25">
      <c r="A4" s="6264" t="s">
        <v>137</v>
      </c>
      <c r="B4" s="6265"/>
      <c r="C4" s="256" t="s">
        <v>107</v>
      </c>
      <c r="D4" s="256"/>
      <c r="E4" s="257"/>
      <c r="F4" s="256" t="s">
        <v>747</v>
      </c>
      <c r="G4" s="256"/>
      <c r="H4" s="257"/>
    </row>
    <row r="5" spans="1:90" ht="16.5" thickBot="1" x14ac:dyDescent="0.25">
      <c r="A5" s="6266"/>
      <c r="B5" s="6267"/>
      <c r="C5" s="4480" t="s">
        <v>4</v>
      </c>
      <c r="D5" s="4481" t="s">
        <v>5</v>
      </c>
      <c r="E5" s="4484" t="s">
        <v>6</v>
      </c>
      <c r="F5" s="4480" t="s">
        <v>4</v>
      </c>
      <c r="G5" s="4481" t="s">
        <v>5</v>
      </c>
      <c r="H5" s="4484" t="s">
        <v>6</v>
      </c>
    </row>
    <row r="6" spans="1:90" s="4379" customFormat="1" ht="23.1" customHeight="1" x14ac:dyDescent="0.2">
      <c r="A6" s="4441" t="s">
        <v>101</v>
      </c>
      <c r="B6" s="4442"/>
      <c r="C6" s="4443">
        <v>1222340</v>
      </c>
      <c r="D6" s="4444">
        <v>604896</v>
      </c>
      <c r="E6" s="4445">
        <v>617444</v>
      </c>
      <c r="F6" s="4443">
        <v>1221921</v>
      </c>
      <c r="G6" s="4444">
        <v>604560</v>
      </c>
      <c r="H6" s="4445">
        <v>617361</v>
      </c>
      <c r="I6" s="170"/>
    </row>
    <row r="7" spans="1:90" ht="23.1" customHeight="1" x14ac:dyDescent="0.2">
      <c r="A7" s="4447"/>
      <c r="B7" s="4448" t="s">
        <v>121</v>
      </c>
      <c r="C7" s="4449">
        <v>512128</v>
      </c>
      <c r="D7" s="4450">
        <v>251243</v>
      </c>
      <c r="E7" s="4451">
        <v>260885</v>
      </c>
      <c r="F7" s="4449">
        <v>510273</v>
      </c>
      <c r="G7" s="4450">
        <v>250323</v>
      </c>
      <c r="H7" s="4451">
        <v>259950</v>
      </c>
    </row>
    <row r="8" spans="1:90" s="4458" customFormat="1" ht="23.1" customHeight="1" x14ac:dyDescent="0.2">
      <c r="A8" s="4452"/>
      <c r="B8" s="4453" t="s">
        <v>138</v>
      </c>
      <c r="C8" s="4454">
        <v>146737</v>
      </c>
      <c r="D8" s="4455">
        <v>73332</v>
      </c>
      <c r="E8" s="4456">
        <v>73405</v>
      </c>
      <c r="F8" s="4454">
        <v>145793</v>
      </c>
      <c r="G8" s="4455">
        <v>72899</v>
      </c>
      <c r="H8" s="4456">
        <v>72894</v>
      </c>
      <c r="I8" s="4457"/>
    </row>
    <row r="9" spans="1:90" s="4458" customFormat="1" ht="23.1" customHeight="1" x14ac:dyDescent="0.2">
      <c r="A9" s="4452"/>
      <c r="B9" s="4453" t="s">
        <v>139</v>
      </c>
      <c r="C9" s="4454">
        <v>103740</v>
      </c>
      <c r="D9" s="4455">
        <v>51448</v>
      </c>
      <c r="E9" s="4456">
        <v>52292</v>
      </c>
      <c r="F9" s="4454">
        <v>103452</v>
      </c>
      <c r="G9" s="4455">
        <v>51269</v>
      </c>
      <c r="H9" s="4456">
        <v>52183</v>
      </c>
      <c r="I9" s="4457"/>
    </row>
    <row r="10" spans="1:90" s="4458" customFormat="1" ht="23.1" customHeight="1" x14ac:dyDescent="0.2">
      <c r="A10" s="4452"/>
      <c r="B10" s="4453" t="s">
        <v>140</v>
      </c>
      <c r="C10" s="4454">
        <v>77205</v>
      </c>
      <c r="D10" s="4455">
        <v>37738</v>
      </c>
      <c r="E10" s="4456">
        <v>39467</v>
      </c>
      <c r="F10" s="4454">
        <v>77084</v>
      </c>
      <c r="G10" s="4455">
        <v>37668</v>
      </c>
      <c r="H10" s="4456">
        <v>39416</v>
      </c>
      <c r="I10" s="4457"/>
    </row>
    <row r="11" spans="1:90" s="4458" customFormat="1" ht="23.1" customHeight="1" x14ac:dyDescent="0.2">
      <c r="A11" s="4452"/>
      <c r="B11" s="4453" t="s">
        <v>141</v>
      </c>
      <c r="C11" s="4454">
        <v>105933</v>
      </c>
      <c r="D11" s="4455">
        <v>51163</v>
      </c>
      <c r="E11" s="4456">
        <v>54770</v>
      </c>
      <c r="F11" s="4454">
        <v>105688</v>
      </c>
      <c r="G11" s="4455">
        <v>51026</v>
      </c>
      <c r="H11" s="4456">
        <v>54662</v>
      </c>
      <c r="I11" s="4457"/>
    </row>
    <row r="12" spans="1:90" s="4458" customFormat="1" ht="23.1" customHeight="1" x14ac:dyDescent="0.2">
      <c r="A12" s="4452"/>
      <c r="B12" s="4453" t="s">
        <v>142</v>
      </c>
      <c r="C12" s="4454">
        <v>78513</v>
      </c>
      <c r="D12" s="4455">
        <v>37562</v>
      </c>
      <c r="E12" s="4456">
        <v>40951</v>
      </c>
      <c r="F12" s="4454">
        <v>78256</v>
      </c>
      <c r="G12" s="4455">
        <v>37461</v>
      </c>
      <c r="H12" s="4456">
        <v>40795</v>
      </c>
      <c r="I12" s="4457"/>
    </row>
    <row r="13" spans="1:90" s="4458" customFormat="1" ht="23.1" customHeight="1" thickBot="1" x14ac:dyDescent="0.25">
      <c r="A13" s="4459"/>
      <c r="B13" s="4460" t="s">
        <v>143</v>
      </c>
      <c r="C13" s="4461">
        <v>710212</v>
      </c>
      <c r="D13" s="4462">
        <v>353653</v>
      </c>
      <c r="E13" s="4463">
        <v>356559</v>
      </c>
      <c r="F13" s="4461">
        <v>711648</v>
      </c>
      <c r="G13" s="4462">
        <v>354237</v>
      </c>
      <c r="H13" s="4464">
        <v>357411</v>
      </c>
      <c r="I13" s="344"/>
    </row>
    <row r="14" spans="1:90" s="4379" customFormat="1" ht="23.1" customHeight="1" x14ac:dyDescent="0.2">
      <c r="A14" s="4441" t="s">
        <v>144</v>
      </c>
      <c r="B14" s="4465"/>
      <c r="C14" s="4449">
        <v>43371</v>
      </c>
      <c r="D14" s="4450">
        <v>21271</v>
      </c>
      <c r="E14" s="4451">
        <v>22100</v>
      </c>
      <c r="F14" s="4449">
        <v>43819</v>
      </c>
      <c r="G14" s="4450">
        <v>21468</v>
      </c>
      <c r="H14" s="4451">
        <v>22351</v>
      </c>
      <c r="I14" s="170"/>
    </row>
    <row r="15" spans="1:90" ht="23.1" customHeight="1" x14ac:dyDescent="0.2">
      <c r="A15" s="4447"/>
      <c r="B15" s="4448" t="s">
        <v>121</v>
      </c>
      <c r="C15" s="4466" t="s">
        <v>145</v>
      </c>
      <c r="D15" s="4467" t="s">
        <v>145</v>
      </c>
      <c r="E15" s="4468" t="s">
        <v>145</v>
      </c>
      <c r="F15" s="4466" t="s">
        <v>145</v>
      </c>
      <c r="G15" s="4467" t="s">
        <v>145</v>
      </c>
      <c r="H15" s="4488" t="s">
        <v>145</v>
      </c>
    </row>
    <row r="16" spans="1:90" ht="23.1" customHeight="1" x14ac:dyDescent="0.2">
      <c r="A16" s="4469"/>
      <c r="B16" s="4470" t="s">
        <v>127</v>
      </c>
      <c r="C16" s="4471">
        <v>43371</v>
      </c>
      <c r="D16" s="4472">
        <v>21271</v>
      </c>
      <c r="E16" s="4473">
        <v>22100</v>
      </c>
      <c r="F16" s="4471">
        <v>43819</v>
      </c>
      <c r="G16" s="4472">
        <v>21468</v>
      </c>
      <c r="H16" s="4473">
        <v>22351</v>
      </c>
    </row>
    <row r="17" spans="1:9" ht="23.1" customHeight="1" x14ac:dyDescent="0.2">
      <c r="A17" s="4441" t="s">
        <v>14</v>
      </c>
      <c r="B17" s="4465"/>
      <c r="C17" s="4449">
        <v>1265711</v>
      </c>
      <c r="D17" s="4450">
        <v>626167</v>
      </c>
      <c r="E17" s="4451">
        <v>639544</v>
      </c>
      <c r="F17" s="4449">
        <v>1265740</v>
      </c>
      <c r="G17" s="4450">
        <v>626028</v>
      </c>
      <c r="H17" s="4451">
        <v>639712</v>
      </c>
      <c r="I17" s="170"/>
    </row>
    <row r="18" spans="1:9" ht="23.1" customHeight="1" x14ac:dyDescent="0.2">
      <c r="A18" s="4447"/>
      <c r="B18" s="4448" t="s">
        <v>146</v>
      </c>
      <c r="C18" s="4449">
        <v>512128</v>
      </c>
      <c r="D18" s="4474">
        <v>251243</v>
      </c>
      <c r="E18" s="4475">
        <v>260885</v>
      </c>
      <c r="F18" s="4449">
        <v>510273</v>
      </c>
      <c r="G18" s="4474">
        <v>250323</v>
      </c>
      <c r="H18" s="4475">
        <v>259950</v>
      </c>
    </row>
    <row r="19" spans="1:9" ht="23.1" customHeight="1" x14ac:dyDescent="0.2">
      <c r="A19" s="4447"/>
      <c r="B19" s="4448" t="s">
        <v>143</v>
      </c>
      <c r="C19" s="4449">
        <v>753583</v>
      </c>
      <c r="D19" s="4474">
        <v>374924</v>
      </c>
      <c r="E19" s="4475">
        <v>378659</v>
      </c>
      <c r="F19" s="4449">
        <v>755467</v>
      </c>
      <c r="G19" s="4474">
        <v>375705</v>
      </c>
      <c r="H19" s="4475">
        <v>379762</v>
      </c>
    </row>
    <row r="20" spans="1:9" ht="23.1" customHeight="1" thickBot="1" x14ac:dyDescent="0.25">
      <c r="A20" s="4476"/>
      <c r="B20" s="4477" t="s">
        <v>147</v>
      </c>
      <c r="C20" s="4489">
        <v>40.5</v>
      </c>
      <c r="D20" s="4490"/>
      <c r="E20" s="4479"/>
      <c r="F20" s="4490">
        <v>40.299999999999997</v>
      </c>
      <c r="G20" s="4490"/>
      <c r="H20" s="4479"/>
    </row>
    <row r="21" spans="1:9" ht="19.5" customHeight="1" x14ac:dyDescent="0.2">
      <c r="A21" s="4491" t="s">
        <v>148</v>
      </c>
      <c r="B21" s="4492"/>
    </row>
    <row r="22" spans="1:9" ht="12" customHeight="1" x14ac:dyDescent="0.2">
      <c r="A22" s="4491" t="s">
        <v>149</v>
      </c>
      <c r="B22" s="4492"/>
    </row>
    <row r="23" spans="1:9" ht="17.25" customHeight="1" x14ac:dyDescent="0.2">
      <c r="A23" s="4493" t="s">
        <v>150</v>
      </c>
      <c r="B23" s="4494"/>
      <c r="C23" s="4495"/>
      <c r="D23" s="4495"/>
      <c r="E23" s="4496"/>
    </row>
    <row r="24" spans="1:9" ht="15" customHeight="1" x14ac:dyDescent="0.2">
      <c r="A24" s="4492"/>
      <c r="B24" s="4493" t="s">
        <v>151</v>
      </c>
      <c r="C24" s="4494"/>
      <c r="D24" s="4495"/>
      <c r="E24" s="4495"/>
      <c r="F24" s="4496"/>
    </row>
    <row r="25" spans="1:9" ht="15" customHeight="1" x14ac:dyDescent="0.2">
      <c r="A25" s="4497" t="s">
        <v>152</v>
      </c>
      <c r="B25" s="4492"/>
    </row>
    <row r="26" spans="1:9" x14ac:dyDescent="0.2">
      <c r="A26" s="755" t="s">
        <v>153</v>
      </c>
      <c r="B26" s="4494"/>
    </row>
  </sheetData>
  <mergeCells count="2">
    <mergeCell ref="A4:B5"/>
    <mergeCell ref="A1:C1"/>
  </mergeCells>
  <hyperlinks>
    <hyperlink ref="A1" location="CONTENT!A1" display="Back to table of contents"/>
  </hyperlinks>
  <pageMargins left="0.5" right="0.5" top="0.5" bottom="0.5" header="0.3" footer="0.3"/>
  <pageSetup paperSize="9" scale="9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
  <sheetViews>
    <sheetView showGridLines="0" workbookViewId="0">
      <selection sqref="A1:C1"/>
    </sheetView>
  </sheetViews>
  <sheetFormatPr defaultColWidth="9.1640625" defaultRowHeight="20.100000000000001" customHeight="1" x14ac:dyDescent="0.25"/>
  <cols>
    <col min="1" max="1" width="65.83203125" style="3021" customWidth="1"/>
    <col min="2" max="2" width="17.83203125" style="3023" customWidth="1"/>
    <col min="3" max="3" width="17.83203125" style="3005" customWidth="1"/>
    <col min="4" max="4" width="9.1640625" style="3005"/>
    <col min="5" max="242" width="9.1640625" style="3006"/>
    <col min="243" max="243" width="13" style="3006" customWidth="1"/>
    <col min="244" max="244" width="55.83203125" style="3006" customWidth="1"/>
    <col min="245" max="245" width="11" style="3006" customWidth="1"/>
    <col min="246" max="256" width="9.1640625" style="3006"/>
    <col min="257" max="257" width="65.5" style="3006" customWidth="1"/>
    <col min="258" max="259" width="10.33203125" style="3006" customWidth="1"/>
    <col min="260" max="498" width="9.1640625" style="3006"/>
    <col min="499" max="499" width="13" style="3006" customWidth="1"/>
    <col min="500" max="500" width="55.83203125" style="3006" customWidth="1"/>
    <col min="501" max="501" width="11" style="3006" customWidth="1"/>
    <col min="502" max="512" width="9.1640625" style="3006"/>
    <col min="513" max="513" width="65.5" style="3006" customWidth="1"/>
    <col min="514" max="515" width="10.33203125" style="3006" customWidth="1"/>
    <col min="516" max="754" width="9.1640625" style="3006"/>
    <col min="755" max="755" width="13" style="3006" customWidth="1"/>
    <col min="756" max="756" width="55.83203125" style="3006" customWidth="1"/>
    <col min="757" max="757" width="11" style="3006" customWidth="1"/>
    <col min="758" max="768" width="9.1640625" style="3006"/>
    <col min="769" max="769" width="65.5" style="3006" customWidth="1"/>
    <col min="770" max="771" width="10.33203125" style="3006" customWidth="1"/>
    <col min="772" max="1010" width="9.1640625" style="3006"/>
    <col min="1011" max="1011" width="13" style="3006" customWidth="1"/>
    <col min="1012" max="1012" width="55.83203125" style="3006" customWidth="1"/>
    <col min="1013" max="1013" width="11" style="3006" customWidth="1"/>
    <col min="1014" max="1024" width="9.1640625" style="3006"/>
    <col min="1025" max="1025" width="65.5" style="3006" customWidth="1"/>
    <col min="1026" max="1027" width="10.33203125" style="3006" customWidth="1"/>
    <col min="1028" max="1266" width="9.1640625" style="3006"/>
    <col min="1267" max="1267" width="13" style="3006" customWidth="1"/>
    <col min="1268" max="1268" width="55.83203125" style="3006" customWidth="1"/>
    <col min="1269" max="1269" width="11" style="3006" customWidth="1"/>
    <col min="1270" max="1280" width="9.1640625" style="3006"/>
    <col min="1281" max="1281" width="65.5" style="3006" customWidth="1"/>
    <col min="1282" max="1283" width="10.33203125" style="3006" customWidth="1"/>
    <col min="1284" max="1522" width="9.1640625" style="3006"/>
    <col min="1523" max="1523" width="13" style="3006" customWidth="1"/>
    <col min="1524" max="1524" width="55.83203125" style="3006" customWidth="1"/>
    <col min="1525" max="1525" width="11" style="3006" customWidth="1"/>
    <col min="1526" max="1536" width="9.1640625" style="3006"/>
    <col min="1537" max="1537" width="65.5" style="3006" customWidth="1"/>
    <col min="1538" max="1539" width="10.33203125" style="3006" customWidth="1"/>
    <col min="1540" max="1778" width="9.1640625" style="3006"/>
    <col min="1779" max="1779" width="13" style="3006" customWidth="1"/>
    <col min="1780" max="1780" width="55.83203125" style="3006" customWidth="1"/>
    <col min="1781" max="1781" width="11" style="3006" customWidth="1"/>
    <col min="1782" max="1792" width="9.1640625" style="3006"/>
    <col min="1793" max="1793" width="65.5" style="3006" customWidth="1"/>
    <col min="1794" max="1795" width="10.33203125" style="3006" customWidth="1"/>
    <col min="1796" max="2034" width="9.1640625" style="3006"/>
    <col min="2035" max="2035" width="13" style="3006" customWidth="1"/>
    <col min="2036" max="2036" width="55.83203125" style="3006" customWidth="1"/>
    <col min="2037" max="2037" width="11" style="3006" customWidth="1"/>
    <col min="2038" max="2048" width="9.1640625" style="3006"/>
    <col min="2049" max="2049" width="65.5" style="3006" customWidth="1"/>
    <col min="2050" max="2051" width="10.33203125" style="3006" customWidth="1"/>
    <col min="2052" max="2290" width="9.1640625" style="3006"/>
    <col min="2291" max="2291" width="13" style="3006" customWidth="1"/>
    <col min="2292" max="2292" width="55.83203125" style="3006" customWidth="1"/>
    <col min="2293" max="2293" width="11" style="3006" customWidth="1"/>
    <col min="2294" max="2304" width="9.1640625" style="3006"/>
    <col min="2305" max="2305" width="65.5" style="3006" customWidth="1"/>
    <col min="2306" max="2307" width="10.33203125" style="3006" customWidth="1"/>
    <col min="2308" max="2546" width="9.1640625" style="3006"/>
    <col min="2547" max="2547" width="13" style="3006" customWidth="1"/>
    <col min="2548" max="2548" width="55.83203125" style="3006" customWidth="1"/>
    <col min="2549" max="2549" width="11" style="3006" customWidth="1"/>
    <col min="2550" max="2560" width="9.1640625" style="3006"/>
    <col min="2561" max="2561" width="65.5" style="3006" customWidth="1"/>
    <col min="2562" max="2563" width="10.33203125" style="3006" customWidth="1"/>
    <col min="2564" max="2802" width="9.1640625" style="3006"/>
    <col min="2803" max="2803" width="13" style="3006" customWidth="1"/>
    <col min="2804" max="2804" width="55.83203125" style="3006" customWidth="1"/>
    <col min="2805" max="2805" width="11" style="3006" customWidth="1"/>
    <col min="2806" max="2816" width="9.1640625" style="3006"/>
    <col min="2817" max="2817" width="65.5" style="3006" customWidth="1"/>
    <col min="2818" max="2819" width="10.33203125" style="3006" customWidth="1"/>
    <col min="2820" max="3058" width="9.1640625" style="3006"/>
    <col min="3059" max="3059" width="13" style="3006" customWidth="1"/>
    <col min="3060" max="3060" width="55.83203125" style="3006" customWidth="1"/>
    <col min="3061" max="3061" width="11" style="3006" customWidth="1"/>
    <col min="3062" max="3072" width="9.1640625" style="3006"/>
    <col min="3073" max="3073" width="65.5" style="3006" customWidth="1"/>
    <col min="3074" max="3075" width="10.33203125" style="3006" customWidth="1"/>
    <col min="3076" max="3314" width="9.1640625" style="3006"/>
    <col min="3315" max="3315" width="13" style="3006" customWidth="1"/>
    <col min="3316" max="3316" width="55.83203125" style="3006" customWidth="1"/>
    <col min="3317" max="3317" width="11" style="3006" customWidth="1"/>
    <col min="3318" max="3328" width="9.1640625" style="3006"/>
    <col min="3329" max="3329" width="65.5" style="3006" customWidth="1"/>
    <col min="3330" max="3331" width="10.33203125" style="3006" customWidth="1"/>
    <col min="3332" max="3570" width="9.1640625" style="3006"/>
    <col min="3571" max="3571" width="13" style="3006" customWidth="1"/>
    <col min="3572" max="3572" width="55.83203125" style="3006" customWidth="1"/>
    <col min="3573" max="3573" width="11" style="3006" customWidth="1"/>
    <col min="3574" max="3584" width="9.1640625" style="3006"/>
    <col min="3585" max="3585" width="65.5" style="3006" customWidth="1"/>
    <col min="3586" max="3587" width="10.33203125" style="3006" customWidth="1"/>
    <col min="3588" max="3826" width="9.1640625" style="3006"/>
    <col min="3827" max="3827" width="13" style="3006" customWidth="1"/>
    <col min="3828" max="3828" width="55.83203125" style="3006" customWidth="1"/>
    <col min="3829" max="3829" width="11" style="3006" customWidth="1"/>
    <col min="3830" max="3840" width="9.1640625" style="3006"/>
    <col min="3841" max="3841" width="65.5" style="3006" customWidth="1"/>
    <col min="3842" max="3843" width="10.33203125" style="3006" customWidth="1"/>
    <col min="3844" max="4082" width="9.1640625" style="3006"/>
    <col min="4083" max="4083" width="13" style="3006" customWidth="1"/>
    <col min="4084" max="4084" width="55.83203125" style="3006" customWidth="1"/>
    <col min="4085" max="4085" width="11" style="3006" customWidth="1"/>
    <col min="4086" max="4096" width="9.1640625" style="3006"/>
    <col min="4097" max="4097" width="65.5" style="3006" customWidth="1"/>
    <col min="4098" max="4099" width="10.33203125" style="3006" customWidth="1"/>
    <col min="4100" max="4338" width="9.1640625" style="3006"/>
    <col min="4339" max="4339" width="13" style="3006" customWidth="1"/>
    <col min="4340" max="4340" width="55.83203125" style="3006" customWidth="1"/>
    <col min="4341" max="4341" width="11" style="3006" customWidth="1"/>
    <col min="4342" max="4352" width="9.1640625" style="3006"/>
    <col min="4353" max="4353" width="65.5" style="3006" customWidth="1"/>
    <col min="4354" max="4355" width="10.33203125" style="3006" customWidth="1"/>
    <col min="4356" max="4594" width="9.1640625" style="3006"/>
    <col min="4595" max="4595" width="13" style="3006" customWidth="1"/>
    <col min="4596" max="4596" width="55.83203125" style="3006" customWidth="1"/>
    <col min="4597" max="4597" width="11" style="3006" customWidth="1"/>
    <col min="4598" max="4608" width="9.1640625" style="3006"/>
    <col min="4609" max="4609" width="65.5" style="3006" customWidth="1"/>
    <col min="4610" max="4611" width="10.33203125" style="3006" customWidth="1"/>
    <col min="4612" max="4850" width="9.1640625" style="3006"/>
    <col min="4851" max="4851" width="13" style="3006" customWidth="1"/>
    <col min="4852" max="4852" width="55.83203125" style="3006" customWidth="1"/>
    <col min="4853" max="4853" width="11" style="3006" customWidth="1"/>
    <col min="4854" max="4864" width="9.1640625" style="3006"/>
    <col min="4865" max="4865" width="65.5" style="3006" customWidth="1"/>
    <col min="4866" max="4867" width="10.33203125" style="3006" customWidth="1"/>
    <col min="4868" max="5106" width="9.1640625" style="3006"/>
    <col min="5107" max="5107" width="13" style="3006" customWidth="1"/>
    <col min="5108" max="5108" width="55.83203125" style="3006" customWidth="1"/>
    <col min="5109" max="5109" width="11" style="3006" customWidth="1"/>
    <col min="5110" max="5120" width="9.1640625" style="3006"/>
    <col min="5121" max="5121" width="65.5" style="3006" customWidth="1"/>
    <col min="5122" max="5123" width="10.33203125" style="3006" customWidth="1"/>
    <col min="5124" max="5362" width="9.1640625" style="3006"/>
    <col min="5363" max="5363" width="13" style="3006" customWidth="1"/>
    <col min="5364" max="5364" width="55.83203125" style="3006" customWidth="1"/>
    <col min="5365" max="5365" width="11" style="3006" customWidth="1"/>
    <col min="5366" max="5376" width="9.1640625" style="3006"/>
    <col min="5377" max="5377" width="65.5" style="3006" customWidth="1"/>
    <col min="5378" max="5379" width="10.33203125" style="3006" customWidth="1"/>
    <col min="5380" max="5618" width="9.1640625" style="3006"/>
    <col min="5619" max="5619" width="13" style="3006" customWidth="1"/>
    <col min="5620" max="5620" width="55.83203125" style="3006" customWidth="1"/>
    <col min="5621" max="5621" width="11" style="3006" customWidth="1"/>
    <col min="5622" max="5632" width="9.1640625" style="3006"/>
    <col min="5633" max="5633" width="65.5" style="3006" customWidth="1"/>
    <col min="5634" max="5635" width="10.33203125" style="3006" customWidth="1"/>
    <col min="5636" max="5874" width="9.1640625" style="3006"/>
    <col min="5875" max="5875" width="13" style="3006" customWidth="1"/>
    <col min="5876" max="5876" width="55.83203125" style="3006" customWidth="1"/>
    <col min="5877" max="5877" width="11" style="3006" customWidth="1"/>
    <col min="5878" max="5888" width="9.1640625" style="3006"/>
    <col min="5889" max="5889" width="65.5" style="3006" customWidth="1"/>
    <col min="5890" max="5891" width="10.33203125" style="3006" customWidth="1"/>
    <col min="5892" max="6130" width="9.1640625" style="3006"/>
    <col min="6131" max="6131" width="13" style="3006" customWidth="1"/>
    <col min="6132" max="6132" width="55.83203125" style="3006" customWidth="1"/>
    <col min="6133" max="6133" width="11" style="3006" customWidth="1"/>
    <col min="6134" max="6144" width="9.1640625" style="3006"/>
    <col min="6145" max="6145" width="65.5" style="3006" customWidth="1"/>
    <col min="6146" max="6147" width="10.33203125" style="3006" customWidth="1"/>
    <col min="6148" max="6386" width="9.1640625" style="3006"/>
    <col min="6387" max="6387" width="13" style="3006" customWidth="1"/>
    <col min="6388" max="6388" width="55.83203125" style="3006" customWidth="1"/>
    <col min="6389" max="6389" width="11" style="3006" customWidth="1"/>
    <col min="6390" max="6400" width="9.1640625" style="3006"/>
    <col min="6401" max="6401" width="65.5" style="3006" customWidth="1"/>
    <col min="6402" max="6403" width="10.33203125" style="3006" customWidth="1"/>
    <col min="6404" max="6642" width="9.1640625" style="3006"/>
    <col min="6643" max="6643" width="13" style="3006" customWidth="1"/>
    <col min="6644" max="6644" width="55.83203125" style="3006" customWidth="1"/>
    <col min="6645" max="6645" width="11" style="3006" customWidth="1"/>
    <col min="6646" max="6656" width="9.1640625" style="3006"/>
    <col min="6657" max="6657" width="65.5" style="3006" customWidth="1"/>
    <col min="6658" max="6659" width="10.33203125" style="3006" customWidth="1"/>
    <col min="6660" max="6898" width="9.1640625" style="3006"/>
    <col min="6899" max="6899" width="13" style="3006" customWidth="1"/>
    <col min="6900" max="6900" width="55.83203125" style="3006" customWidth="1"/>
    <col min="6901" max="6901" width="11" style="3006" customWidth="1"/>
    <col min="6902" max="6912" width="9.1640625" style="3006"/>
    <col min="6913" max="6913" width="65.5" style="3006" customWidth="1"/>
    <col min="6914" max="6915" width="10.33203125" style="3006" customWidth="1"/>
    <col min="6916" max="7154" width="9.1640625" style="3006"/>
    <col min="7155" max="7155" width="13" style="3006" customWidth="1"/>
    <col min="7156" max="7156" width="55.83203125" style="3006" customWidth="1"/>
    <col min="7157" max="7157" width="11" style="3006" customWidth="1"/>
    <col min="7158" max="7168" width="9.1640625" style="3006"/>
    <col min="7169" max="7169" width="65.5" style="3006" customWidth="1"/>
    <col min="7170" max="7171" width="10.33203125" style="3006" customWidth="1"/>
    <col min="7172" max="7410" width="9.1640625" style="3006"/>
    <col min="7411" max="7411" width="13" style="3006" customWidth="1"/>
    <col min="7412" max="7412" width="55.83203125" style="3006" customWidth="1"/>
    <col min="7413" max="7413" width="11" style="3006" customWidth="1"/>
    <col min="7414" max="7424" width="9.1640625" style="3006"/>
    <col min="7425" max="7425" width="65.5" style="3006" customWidth="1"/>
    <col min="7426" max="7427" width="10.33203125" style="3006" customWidth="1"/>
    <col min="7428" max="7666" width="9.1640625" style="3006"/>
    <col min="7667" max="7667" width="13" style="3006" customWidth="1"/>
    <col min="7668" max="7668" width="55.83203125" style="3006" customWidth="1"/>
    <col min="7669" max="7669" width="11" style="3006" customWidth="1"/>
    <col min="7670" max="7680" width="9.1640625" style="3006"/>
    <col min="7681" max="7681" width="65.5" style="3006" customWidth="1"/>
    <col min="7682" max="7683" width="10.33203125" style="3006" customWidth="1"/>
    <col min="7684" max="7922" width="9.1640625" style="3006"/>
    <col min="7923" max="7923" width="13" style="3006" customWidth="1"/>
    <col min="7924" max="7924" width="55.83203125" style="3006" customWidth="1"/>
    <col min="7925" max="7925" width="11" style="3006" customWidth="1"/>
    <col min="7926" max="7936" width="9.1640625" style="3006"/>
    <col min="7937" max="7937" width="65.5" style="3006" customWidth="1"/>
    <col min="7938" max="7939" width="10.33203125" style="3006" customWidth="1"/>
    <col min="7940" max="8178" width="9.1640625" style="3006"/>
    <col min="8179" max="8179" width="13" style="3006" customWidth="1"/>
    <col min="8180" max="8180" width="55.83203125" style="3006" customWidth="1"/>
    <col min="8181" max="8181" width="11" style="3006" customWidth="1"/>
    <col min="8182" max="8192" width="9.1640625" style="3006"/>
    <col min="8193" max="8193" width="65.5" style="3006" customWidth="1"/>
    <col min="8194" max="8195" width="10.33203125" style="3006" customWidth="1"/>
    <col min="8196" max="8434" width="9.1640625" style="3006"/>
    <col min="8435" max="8435" width="13" style="3006" customWidth="1"/>
    <col min="8436" max="8436" width="55.83203125" style="3006" customWidth="1"/>
    <col min="8437" max="8437" width="11" style="3006" customWidth="1"/>
    <col min="8438" max="8448" width="9.1640625" style="3006"/>
    <col min="8449" max="8449" width="65.5" style="3006" customWidth="1"/>
    <col min="8450" max="8451" width="10.33203125" style="3006" customWidth="1"/>
    <col min="8452" max="8690" width="9.1640625" style="3006"/>
    <col min="8691" max="8691" width="13" style="3006" customWidth="1"/>
    <col min="8692" max="8692" width="55.83203125" style="3006" customWidth="1"/>
    <col min="8693" max="8693" width="11" style="3006" customWidth="1"/>
    <col min="8694" max="8704" width="9.1640625" style="3006"/>
    <col min="8705" max="8705" width="65.5" style="3006" customWidth="1"/>
    <col min="8706" max="8707" width="10.33203125" style="3006" customWidth="1"/>
    <col min="8708" max="8946" width="9.1640625" style="3006"/>
    <col min="8947" max="8947" width="13" style="3006" customWidth="1"/>
    <col min="8948" max="8948" width="55.83203125" style="3006" customWidth="1"/>
    <col min="8949" max="8949" width="11" style="3006" customWidth="1"/>
    <col min="8950" max="8960" width="9.1640625" style="3006"/>
    <col min="8961" max="8961" width="65.5" style="3006" customWidth="1"/>
    <col min="8962" max="8963" width="10.33203125" style="3006" customWidth="1"/>
    <col min="8964" max="9202" width="9.1640625" style="3006"/>
    <col min="9203" max="9203" width="13" style="3006" customWidth="1"/>
    <col min="9204" max="9204" width="55.83203125" style="3006" customWidth="1"/>
    <col min="9205" max="9205" width="11" style="3006" customWidth="1"/>
    <col min="9206" max="9216" width="9.1640625" style="3006"/>
    <col min="9217" max="9217" width="65.5" style="3006" customWidth="1"/>
    <col min="9218" max="9219" width="10.33203125" style="3006" customWidth="1"/>
    <col min="9220" max="9458" width="9.1640625" style="3006"/>
    <col min="9459" max="9459" width="13" style="3006" customWidth="1"/>
    <col min="9460" max="9460" width="55.83203125" style="3006" customWidth="1"/>
    <col min="9461" max="9461" width="11" style="3006" customWidth="1"/>
    <col min="9462" max="9472" width="9.1640625" style="3006"/>
    <col min="9473" max="9473" width="65.5" style="3006" customWidth="1"/>
    <col min="9474" max="9475" width="10.33203125" style="3006" customWidth="1"/>
    <col min="9476" max="9714" width="9.1640625" style="3006"/>
    <col min="9715" max="9715" width="13" style="3006" customWidth="1"/>
    <col min="9716" max="9716" width="55.83203125" style="3006" customWidth="1"/>
    <col min="9717" max="9717" width="11" style="3006" customWidth="1"/>
    <col min="9718" max="9728" width="9.1640625" style="3006"/>
    <col min="9729" max="9729" width="65.5" style="3006" customWidth="1"/>
    <col min="9730" max="9731" width="10.33203125" style="3006" customWidth="1"/>
    <col min="9732" max="9970" width="9.1640625" style="3006"/>
    <col min="9971" max="9971" width="13" style="3006" customWidth="1"/>
    <col min="9972" max="9972" width="55.83203125" style="3006" customWidth="1"/>
    <col min="9973" max="9973" width="11" style="3006" customWidth="1"/>
    <col min="9974" max="9984" width="9.1640625" style="3006"/>
    <col min="9985" max="9985" width="65.5" style="3006" customWidth="1"/>
    <col min="9986" max="9987" width="10.33203125" style="3006" customWidth="1"/>
    <col min="9988" max="10226" width="9.1640625" style="3006"/>
    <col min="10227" max="10227" width="13" style="3006" customWidth="1"/>
    <col min="10228" max="10228" width="55.83203125" style="3006" customWidth="1"/>
    <col min="10229" max="10229" width="11" style="3006" customWidth="1"/>
    <col min="10230" max="10240" width="9.1640625" style="3006"/>
    <col min="10241" max="10241" width="65.5" style="3006" customWidth="1"/>
    <col min="10242" max="10243" width="10.33203125" style="3006" customWidth="1"/>
    <col min="10244" max="10482" width="9.1640625" style="3006"/>
    <col min="10483" max="10483" width="13" style="3006" customWidth="1"/>
    <col min="10484" max="10484" width="55.83203125" style="3006" customWidth="1"/>
    <col min="10485" max="10485" width="11" style="3006" customWidth="1"/>
    <col min="10486" max="10496" width="9.1640625" style="3006"/>
    <col min="10497" max="10497" width="65.5" style="3006" customWidth="1"/>
    <col min="10498" max="10499" width="10.33203125" style="3006" customWidth="1"/>
    <col min="10500" max="10738" width="9.1640625" style="3006"/>
    <col min="10739" max="10739" width="13" style="3006" customWidth="1"/>
    <col min="10740" max="10740" width="55.83203125" style="3006" customWidth="1"/>
    <col min="10741" max="10741" width="11" style="3006" customWidth="1"/>
    <col min="10742" max="10752" width="9.1640625" style="3006"/>
    <col min="10753" max="10753" width="65.5" style="3006" customWidth="1"/>
    <col min="10754" max="10755" width="10.33203125" style="3006" customWidth="1"/>
    <col min="10756" max="10994" width="9.1640625" style="3006"/>
    <col min="10995" max="10995" width="13" style="3006" customWidth="1"/>
    <col min="10996" max="10996" width="55.83203125" style="3006" customWidth="1"/>
    <col min="10997" max="10997" width="11" style="3006" customWidth="1"/>
    <col min="10998" max="11008" width="9.1640625" style="3006"/>
    <col min="11009" max="11009" width="65.5" style="3006" customWidth="1"/>
    <col min="11010" max="11011" width="10.33203125" style="3006" customWidth="1"/>
    <col min="11012" max="11250" width="9.1640625" style="3006"/>
    <col min="11251" max="11251" width="13" style="3006" customWidth="1"/>
    <col min="11252" max="11252" width="55.83203125" style="3006" customWidth="1"/>
    <col min="11253" max="11253" width="11" style="3006" customWidth="1"/>
    <col min="11254" max="11264" width="9.1640625" style="3006"/>
    <col min="11265" max="11265" width="65.5" style="3006" customWidth="1"/>
    <col min="11266" max="11267" width="10.33203125" style="3006" customWidth="1"/>
    <col min="11268" max="11506" width="9.1640625" style="3006"/>
    <col min="11507" max="11507" width="13" style="3006" customWidth="1"/>
    <col min="11508" max="11508" width="55.83203125" style="3006" customWidth="1"/>
    <col min="11509" max="11509" width="11" style="3006" customWidth="1"/>
    <col min="11510" max="11520" width="9.1640625" style="3006"/>
    <col min="11521" max="11521" width="65.5" style="3006" customWidth="1"/>
    <col min="11522" max="11523" width="10.33203125" style="3006" customWidth="1"/>
    <col min="11524" max="11762" width="9.1640625" style="3006"/>
    <col min="11763" max="11763" width="13" style="3006" customWidth="1"/>
    <col min="11764" max="11764" width="55.83203125" style="3006" customWidth="1"/>
    <col min="11765" max="11765" width="11" style="3006" customWidth="1"/>
    <col min="11766" max="11776" width="9.1640625" style="3006"/>
    <col min="11777" max="11777" width="65.5" style="3006" customWidth="1"/>
    <col min="11778" max="11779" width="10.33203125" style="3006" customWidth="1"/>
    <col min="11780" max="12018" width="9.1640625" style="3006"/>
    <col min="12019" max="12019" width="13" style="3006" customWidth="1"/>
    <col min="12020" max="12020" width="55.83203125" style="3006" customWidth="1"/>
    <col min="12021" max="12021" width="11" style="3006" customWidth="1"/>
    <col min="12022" max="12032" width="9.1640625" style="3006"/>
    <col min="12033" max="12033" width="65.5" style="3006" customWidth="1"/>
    <col min="12034" max="12035" width="10.33203125" style="3006" customWidth="1"/>
    <col min="12036" max="12274" width="9.1640625" style="3006"/>
    <col min="12275" max="12275" width="13" style="3006" customWidth="1"/>
    <col min="12276" max="12276" width="55.83203125" style="3006" customWidth="1"/>
    <col min="12277" max="12277" width="11" style="3006" customWidth="1"/>
    <col min="12278" max="12288" width="9.1640625" style="3006"/>
    <col min="12289" max="12289" width="65.5" style="3006" customWidth="1"/>
    <col min="12290" max="12291" width="10.33203125" style="3006" customWidth="1"/>
    <col min="12292" max="12530" width="9.1640625" style="3006"/>
    <col min="12531" max="12531" width="13" style="3006" customWidth="1"/>
    <col min="12532" max="12532" width="55.83203125" style="3006" customWidth="1"/>
    <col min="12533" max="12533" width="11" style="3006" customWidth="1"/>
    <col min="12534" max="12544" width="9.1640625" style="3006"/>
    <col min="12545" max="12545" width="65.5" style="3006" customWidth="1"/>
    <col min="12546" max="12547" width="10.33203125" style="3006" customWidth="1"/>
    <col min="12548" max="12786" width="9.1640625" style="3006"/>
    <col min="12787" max="12787" width="13" style="3006" customWidth="1"/>
    <col min="12788" max="12788" width="55.83203125" style="3006" customWidth="1"/>
    <col min="12789" max="12789" width="11" style="3006" customWidth="1"/>
    <col min="12790" max="12800" width="9.1640625" style="3006"/>
    <col min="12801" max="12801" width="65.5" style="3006" customWidth="1"/>
    <col min="12802" max="12803" width="10.33203125" style="3006" customWidth="1"/>
    <col min="12804" max="13042" width="9.1640625" style="3006"/>
    <col min="13043" max="13043" width="13" style="3006" customWidth="1"/>
    <col min="13044" max="13044" width="55.83203125" style="3006" customWidth="1"/>
    <col min="13045" max="13045" width="11" style="3006" customWidth="1"/>
    <col min="13046" max="13056" width="9.1640625" style="3006"/>
    <col min="13057" max="13057" width="65.5" style="3006" customWidth="1"/>
    <col min="13058" max="13059" width="10.33203125" style="3006" customWidth="1"/>
    <col min="13060" max="13298" width="9.1640625" style="3006"/>
    <col min="13299" max="13299" width="13" style="3006" customWidth="1"/>
    <col min="13300" max="13300" width="55.83203125" style="3006" customWidth="1"/>
    <col min="13301" max="13301" width="11" style="3006" customWidth="1"/>
    <col min="13302" max="13312" width="9.1640625" style="3006"/>
    <col min="13313" max="13313" width="65.5" style="3006" customWidth="1"/>
    <col min="13314" max="13315" width="10.33203125" style="3006" customWidth="1"/>
    <col min="13316" max="13554" width="9.1640625" style="3006"/>
    <col min="13555" max="13555" width="13" style="3006" customWidth="1"/>
    <col min="13556" max="13556" width="55.83203125" style="3006" customWidth="1"/>
    <col min="13557" max="13557" width="11" style="3006" customWidth="1"/>
    <col min="13558" max="13568" width="9.1640625" style="3006"/>
    <col min="13569" max="13569" width="65.5" style="3006" customWidth="1"/>
    <col min="13570" max="13571" width="10.33203125" style="3006" customWidth="1"/>
    <col min="13572" max="13810" width="9.1640625" style="3006"/>
    <col min="13811" max="13811" width="13" style="3006" customWidth="1"/>
    <col min="13812" max="13812" width="55.83203125" style="3006" customWidth="1"/>
    <col min="13813" max="13813" width="11" style="3006" customWidth="1"/>
    <col min="13814" max="13824" width="9.1640625" style="3006"/>
    <col min="13825" max="13825" width="65.5" style="3006" customWidth="1"/>
    <col min="13826" max="13827" width="10.33203125" style="3006" customWidth="1"/>
    <col min="13828" max="14066" width="9.1640625" style="3006"/>
    <col min="14067" max="14067" width="13" style="3006" customWidth="1"/>
    <col min="14068" max="14068" width="55.83203125" style="3006" customWidth="1"/>
    <col min="14069" max="14069" width="11" style="3006" customWidth="1"/>
    <col min="14070" max="14080" width="9.1640625" style="3006"/>
    <col min="14081" max="14081" width="65.5" style="3006" customWidth="1"/>
    <col min="14082" max="14083" width="10.33203125" style="3006" customWidth="1"/>
    <col min="14084" max="14322" width="9.1640625" style="3006"/>
    <col min="14323" max="14323" width="13" style="3006" customWidth="1"/>
    <col min="14324" max="14324" width="55.83203125" style="3006" customWidth="1"/>
    <col min="14325" max="14325" width="11" style="3006" customWidth="1"/>
    <col min="14326" max="14336" width="9.1640625" style="3006"/>
    <col min="14337" max="14337" width="65.5" style="3006" customWidth="1"/>
    <col min="14338" max="14339" width="10.33203125" style="3006" customWidth="1"/>
    <col min="14340" max="14578" width="9.1640625" style="3006"/>
    <col min="14579" max="14579" width="13" style="3006" customWidth="1"/>
    <col min="14580" max="14580" width="55.83203125" style="3006" customWidth="1"/>
    <col min="14581" max="14581" width="11" style="3006" customWidth="1"/>
    <col min="14582" max="14592" width="9.1640625" style="3006"/>
    <col min="14593" max="14593" width="65.5" style="3006" customWidth="1"/>
    <col min="14594" max="14595" width="10.33203125" style="3006" customWidth="1"/>
    <col min="14596" max="14834" width="9.1640625" style="3006"/>
    <col min="14835" max="14835" width="13" style="3006" customWidth="1"/>
    <col min="14836" max="14836" width="55.83203125" style="3006" customWidth="1"/>
    <col min="14837" max="14837" width="11" style="3006" customWidth="1"/>
    <col min="14838" max="14848" width="9.1640625" style="3006"/>
    <col min="14849" max="14849" width="65.5" style="3006" customWidth="1"/>
    <col min="14850" max="14851" width="10.33203125" style="3006" customWidth="1"/>
    <col min="14852" max="15090" width="9.1640625" style="3006"/>
    <col min="15091" max="15091" width="13" style="3006" customWidth="1"/>
    <col min="15092" max="15092" width="55.83203125" style="3006" customWidth="1"/>
    <col min="15093" max="15093" width="11" style="3006" customWidth="1"/>
    <col min="15094" max="15104" width="9.1640625" style="3006"/>
    <col min="15105" max="15105" width="65.5" style="3006" customWidth="1"/>
    <col min="15106" max="15107" width="10.33203125" style="3006" customWidth="1"/>
    <col min="15108" max="15346" width="9.1640625" style="3006"/>
    <col min="15347" max="15347" width="13" style="3006" customWidth="1"/>
    <col min="15348" max="15348" width="55.83203125" style="3006" customWidth="1"/>
    <col min="15349" max="15349" width="11" style="3006" customWidth="1"/>
    <col min="15350" max="15360" width="9.1640625" style="3006"/>
    <col min="15361" max="15361" width="65.5" style="3006" customWidth="1"/>
    <col min="15362" max="15363" width="10.33203125" style="3006" customWidth="1"/>
    <col min="15364" max="15602" width="9.1640625" style="3006"/>
    <col min="15603" max="15603" width="13" style="3006" customWidth="1"/>
    <col min="15604" max="15604" width="55.83203125" style="3006" customWidth="1"/>
    <col min="15605" max="15605" width="11" style="3006" customWidth="1"/>
    <col min="15606" max="15616" width="9.1640625" style="3006"/>
    <col min="15617" max="15617" width="65.5" style="3006" customWidth="1"/>
    <col min="15618" max="15619" width="10.33203125" style="3006" customWidth="1"/>
    <col min="15620" max="15858" width="9.1640625" style="3006"/>
    <col min="15859" max="15859" width="13" style="3006" customWidth="1"/>
    <col min="15860" max="15860" width="55.83203125" style="3006" customWidth="1"/>
    <col min="15861" max="15861" width="11" style="3006" customWidth="1"/>
    <col min="15862" max="15872" width="9.1640625" style="3006"/>
    <col min="15873" max="15873" width="65.5" style="3006" customWidth="1"/>
    <col min="15874" max="15875" width="10.33203125" style="3006" customWidth="1"/>
    <col min="15876" max="16114" width="9.1640625" style="3006"/>
    <col min="16115" max="16115" width="13" style="3006" customWidth="1"/>
    <col min="16116" max="16116" width="55.83203125" style="3006" customWidth="1"/>
    <col min="16117" max="16117" width="11" style="3006" customWidth="1"/>
    <col min="16118" max="16128" width="9.1640625" style="3006"/>
    <col min="16129" max="16129" width="65.5" style="3006" customWidth="1"/>
    <col min="16130" max="16131" width="10.33203125" style="3006" customWidth="1"/>
    <col min="16132" max="16370" width="9.1640625" style="3006"/>
    <col min="16371" max="16371" width="13" style="3006" customWidth="1"/>
    <col min="16372" max="16372" width="55.83203125" style="3006" customWidth="1"/>
    <col min="16373" max="16373" width="11" style="3006" customWidth="1"/>
    <col min="16374" max="16384" width="9.1640625" style="3006"/>
  </cols>
  <sheetData>
    <row r="1" spans="1:90" s="758" customFormat="1" ht="20.100000000000001" customHeigh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37.5" customHeight="1" x14ac:dyDescent="0.25">
      <c r="A2" s="6712" t="s">
        <v>2515</v>
      </c>
      <c r="B2" s="6712"/>
      <c r="C2" s="6712"/>
    </row>
    <row r="3" spans="1:90" ht="20.100000000000001" customHeight="1" x14ac:dyDescent="0.25">
      <c r="A3" s="1783"/>
      <c r="B3" s="3007"/>
      <c r="C3" s="3008" t="s">
        <v>2345</v>
      </c>
    </row>
    <row r="4" spans="1:90" ht="20.100000000000001" customHeight="1" x14ac:dyDescent="0.25">
      <c r="A4" s="3009" t="s">
        <v>2432</v>
      </c>
      <c r="B4" s="3010">
        <v>2019</v>
      </c>
      <c r="C4" s="3010" t="s">
        <v>2516</v>
      </c>
    </row>
    <row r="5" spans="1:90" ht="20.100000000000001" customHeight="1" x14ac:dyDescent="0.25">
      <c r="A5" s="3011" t="s">
        <v>2517</v>
      </c>
      <c r="B5" s="3012"/>
      <c r="C5" s="3012"/>
    </row>
    <row r="6" spans="1:90" ht="20.100000000000001" customHeight="1" x14ac:dyDescent="0.25">
      <c r="A6" s="1820" t="s">
        <v>2502</v>
      </c>
      <c r="B6" s="3012">
        <v>38842</v>
      </c>
      <c r="C6" s="3012">
        <v>40737</v>
      </c>
      <c r="D6" s="3013"/>
      <c r="E6" s="3014"/>
    </row>
    <row r="7" spans="1:90" ht="20.100000000000001" customHeight="1" x14ac:dyDescent="0.25">
      <c r="A7" s="1820" t="s">
        <v>2518</v>
      </c>
      <c r="B7" s="3012">
        <v>30732</v>
      </c>
      <c r="C7" s="3012">
        <v>32278</v>
      </c>
      <c r="D7" s="3013"/>
      <c r="E7" s="3014"/>
    </row>
    <row r="8" spans="1:90" ht="20.100000000000001" customHeight="1" x14ac:dyDescent="0.25">
      <c r="A8" s="3015" t="s">
        <v>2519</v>
      </c>
      <c r="B8" s="3012">
        <v>26452</v>
      </c>
      <c r="C8" s="3012">
        <v>28200</v>
      </c>
      <c r="D8" s="3013"/>
      <c r="E8" s="3014"/>
    </row>
    <row r="9" spans="1:90" ht="20.100000000000001" customHeight="1" x14ac:dyDescent="0.25">
      <c r="A9" s="3015" t="s">
        <v>2520</v>
      </c>
      <c r="B9" s="3012">
        <v>27301</v>
      </c>
      <c r="C9" s="3012">
        <v>28735</v>
      </c>
      <c r="D9" s="3013"/>
      <c r="E9" s="3014"/>
    </row>
    <row r="10" spans="1:90" ht="20.100000000000001" customHeight="1" x14ac:dyDescent="0.25">
      <c r="A10" s="1820" t="s">
        <v>2506</v>
      </c>
      <c r="B10" s="3012">
        <v>26836</v>
      </c>
      <c r="C10" s="3012">
        <v>28800</v>
      </c>
      <c r="D10" s="3013"/>
      <c r="E10" s="3014"/>
    </row>
    <row r="11" spans="1:90" ht="20.100000000000001" customHeight="1" x14ac:dyDescent="0.25">
      <c r="A11" s="3015" t="s">
        <v>2521</v>
      </c>
      <c r="B11" s="3012">
        <v>23216</v>
      </c>
      <c r="C11" s="3012">
        <v>24311</v>
      </c>
      <c r="D11" s="3013"/>
      <c r="E11" s="3014"/>
    </row>
    <row r="12" spans="1:90" ht="20.100000000000001" customHeight="1" x14ac:dyDescent="0.25">
      <c r="A12" s="3015" t="s">
        <v>2522</v>
      </c>
      <c r="B12" s="3012">
        <v>24181</v>
      </c>
      <c r="C12" s="3012">
        <v>25532</v>
      </c>
      <c r="D12" s="3013"/>
      <c r="E12" s="3014"/>
    </row>
    <row r="13" spans="1:90" ht="20.100000000000001" customHeight="1" x14ac:dyDescent="0.25">
      <c r="A13" s="3015" t="s">
        <v>2507</v>
      </c>
      <c r="B13" s="3012">
        <v>20824</v>
      </c>
      <c r="C13" s="3012">
        <v>21066</v>
      </c>
      <c r="D13" s="3013"/>
      <c r="E13" s="3014"/>
      <c r="H13" s="3016"/>
    </row>
    <row r="14" spans="1:90" ht="20.100000000000001" customHeight="1" x14ac:dyDescent="0.25">
      <c r="A14" s="3015" t="s">
        <v>2501</v>
      </c>
      <c r="B14" s="3012">
        <v>21557</v>
      </c>
      <c r="C14" s="3012">
        <v>22692</v>
      </c>
      <c r="D14" s="3013"/>
      <c r="E14" s="3014"/>
    </row>
    <row r="15" spans="1:90" ht="20.100000000000001" customHeight="1" x14ac:dyDescent="0.25">
      <c r="A15" s="3017" t="s">
        <v>2523</v>
      </c>
      <c r="B15" s="3012">
        <v>18271</v>
      </c>
      <c r="C15" s="3012">
        <v>19836</v>
      </c>
      <c r="D15" s="3013"/>
      <c r="E15" s="3014"/>
    </row>
    <row r="16" spans="1:90" ht="20.100000000000001" customHeight="1" x14ac:dyDescent="0.25">
      <c r="A16" s="3018" t="s">
        <v>1766</v>
      </c>
      <c r="B16" s="3012"/>
      <c r="C16" s="3012"/>
      <c r="D16" s="3013"/>
      <c r="E16" s="3014"/>
    </row>
    <row r="17" spans="1:5" ht="20.100000000000001" customHeight="1" x14ac:dyDescent="0.25">
      <c r="A17" s="1820" t="s">
        <v>2524</v>
      </c>
      <c r="B17" s="3012">
        <v>50489</v>
      </c>
      <c r="C17" s="3012">
        <v>52305</v>
      </c>
      <c r="D17" s="3013"/>
      <c r="E17" s="3014"/>
    </row>
    <row r="18" spans="1:5" ht="20.100000000000001" customHeight="1" x14ac:dyDescent="0.25">
      <c r="A18" s="1820" t="s">
        <v>2525</v>
      </c>
      <c r="B18" s="3012">
        <v>34961</v>
      </c>
      <c r="C18" s="3012">
        <v>36509</v>
      </c>
      <c r="D18" s="3013"/>
      <c r="E18" s="3014"/>
    </row>
    <row r="19" spans="1:5" ht="20.100000000000001" customHeight="1" x14ac:dyDescent="0.25">
      <c r="A19" s="3018" t="s">
        <v>1767</v>
      </c>
      <c r="B19" s="3012"/>
      <c r="C19" s="3012"/>
      <c r="D19" s="3013"/>
      <c r="E19" s="3014"/>
    </row>
    <row r="20" spans="1:5" ht="20.100000000000001" customHeight="1" x14ac:dyDescent="0.25">
      <c r="A20" s="3015" t="s">
        <v>2526</v>
      </c>
      <c r="B20" s="3012">
        <v>67546</v>
      </c>
      <c r="C20" s="3012">
        <v>68625</v>
      </c>
      <c r="D20" s="3013"/>
      <c r="E20" s="3014"/>
    </row>
    <row r="21" spans="1:5" ht="20.100000000000001" customHeight="1" x14ac:dyDescent="0.25">
      <c r="A21" s="3015" t="s">
        <v>2527</v>
      </c>
      <c r="B21" s="3012">
        <v>25815</v>
      </c>
      <c r="C21" s="3012">
        <v>27374</v>
      </c>
      <c r="D21" s="3013"/>
      <c r="E21" s="3014"/>
    </row>
    <row r="22" spans="1:5" ht="20.100000000000001" customHeight="1" x14ac:dyDescent="0.25">
      <c r="A22" s="1820" t="s">
        <v>2483</v>
      </c>
      <c r="B22" s="3012">
        <v>23084</v>
      </c>
      <c r="C22" s="3012">
        <v>24824</v>
      </c>
      <c r="D22" s="3013"/>
      <c r="E22" s="3014"/>
    </row>
    <row r="23" spans="1:5" ht="20.100000000000001" customHeight="1" x14ac:dyDescent="0.25">
      <c r="A23" s="3015" t="s">
        <v>2528</v>
      </c>
      <c r="B23" s="3012">
        <v>18030</v>
      </c>
      <c r="C23" s="3012">
        <v>18952</v>
      </c>
      <c r="D23" s="3013"/>
      <c r="E23" s="3014"/>
    </row>
    <row r="24" spans="1:5" s="3021" customFormat="1" ht="20.100000000000001" customHeight="1" x14ac:dyDescent="0.25">
      <c r="A24" s="3019" t="s">
        <v>2529</v>
      </c>
      <c r="B24" s="3020"/>
      <c r="C24" s="3020"/>
      <c r="D24" s="3013"/>
      <c r="E24" s="3014"/>
    </row>
    <row r="25" spans="1:5" ht="20.100000000000001" customHeight="1" x14ac:dyDescent="0.25">
      <c r="A25" s="1820" t="s">
        <v>2530</v>
      </c>
      <c r="B25" s="1821">
        <v>31206</v>
      </c>
      <c r="C25" s="1821">
        <v>32816</v>
      </c>
      <c r="D25" s="3013"/>
      <c r="E25" s="3014"/>
    </row>
    <row r="26" spans="1:5" ht="20.100000000000001" customHeight="1" x14ac:dyDescent="0.25">
      <c r="A26" s="1820" t="s">
        <v>2531</v>
      </c>
      <c r="B26" s="1821">
        <v>23190</v>
      </c>
      <c r="C26" s="1821">
        <v>24786</v>
      </c>
      <c r="D26" s="3013"/>
      <c r="E26" s="3014"/>
    </row>
    <row r="27" spans="1:5" ht="20.100000000000001" customHeight="1" x14ac:dyDescent="0.25">
      <c r="A27" s="1820" t="s">
        <v>2493</v>
      </c>
      <c r="B27" s="1821">
        <v>23029</v>
      </c>
      <c r="C27" s="1821">
        <v>24584</v>
      </c>
      <c r="D27" s="3013"/>
      <c r="E27" s="3014"/>
    </row>
    <row r="28" spans="1:5" ht="20.100000000000001" customHeight="1" x14ac:dyDescent="0.25">
      <c r="A28" s="3015" t="s">
        <v>2521</v>
      </c>
      <c r="B28" s="1821">
        <v>23172</v>
      </c>
      <c r="C28" s="1821">
        <v>24466</v>
      </c>
      <c r="D28" s="3013"/>
      <c r="E28" s="3014"/>
    </row>
    <row r="29" spans="1:5" ht="20.100000000000001" customHeight="1" x14ac:dyDescent="0.25">
      <c r="A29" s="1820" t="s">
        <v>2501</v>
      </c>
      <c r="B29" s="1821">
        <v>21507</v>
      </c>
      <c r="C29" s="1821">
        <v>22164</v>
      </c>
      <c r="D29" s="3013"/>
      <c r="E29" s="3014"/>
    </row>
    <row r="30" spans="1:5" ht="20.100000000000001" customHeight="1" x14ac:dyDescent="0.25">
      <c r="A30" s="1820" t="s">
        <v>2532</v>
      </c>
      <c r="B30" s="1821">
        <v>21165</v>
      </c>
      <c r="C30" s="1821">
        <v>22002</v>
      </c>
      <c r="D30" s="3013"/>
      <c r="E30" s="3014"/>
    </row>
    <row r="31" spans="1:5" ht="20.100000000000001" customHeight="1" x14ac:dyDescent="0.25">
      <c r="A31" s="3017" t="s">
        <v>2523</v>
      </c>
      <c r="B31" s="1821">
        <v>19168</v>
      </c>
      <c r="C31" s="1821">
        <v>20034</v>
      </c>
      <c r="D31" s="3013"/>
      <c r="E31" s="3014"/>
    </row>
    <row r="32" spans="1:5" ht="20.100000000000001" customHeight="1" x14ac:dyDescent="0.25">
      <c r="A32" s="1820" t="s">
        <v>2533</v>
      </c>
      <c r="B32" s="1821">
        <v>18315</v>
      </c>
      <c r="C32" s="1821">
        <v>19470</v>
      </c>
      <c r="D32" s="3013"/>
      <c r="E32" s="3014"/>
    </row>
    <row r="33" spans="1:5" ht="20.100000000000001" customHeight="1" x14ac:dyDescent="0.25">
      <c r="A33" s="1820" t="s">
        <v>2534</v>
      </c>
      <c r="B33" s="1821">
        <v>17714</v>
      </c>
      <c r="C33" s="1821">
        <v>19006</v>
      </c>
      <c r="D33" s="3013"/>
      <c r="E33" s="3014"/>
    </row>
    <row r="34" spans="1:5" ht="20.100000000000001" customHeight="1" x14ac:dyDescent="0.25">
      <c r="A34" s="1820" t="s">
        <v>2535</v>
      </c>
      <c r="B34" s="1821">
        <v>15826</v>
      </c>
      <c r="C34" s="1821">
        <v>16721</v>
      </c>
      <c r="D34" s="3013"/>
      <c r="E34" s="3014"/>
    </row>
    <row r="35" spans="1:5" ht="30.75" customHeight="1" x14ac:dyDescent="0.25">
      <c r="A35" s="6713" t="s">
        <v>2536</v>
      </c>
      <c r="B35" s="6713"/>
      <c r="C35" s="6713"/>
    </row>
    <row r="36" spans="1:5" ht="20.100000000000001" customHeight="1" x14ac:dyDescent="0.25">
      <c r="A36" s="6714" t="s">
        <v>2537</v>
      </c>
      <c r="B36" s="6714"/>
      <c r="C36" s="6714"/>
    </row>
    <row r="37" spans="1:5" ht="20.100000000000001" customHeight="1" x14ac:dyDescent="0.25">
      <c r="A37" s="3016" t="s">
        <v>2538</v>
      </c>
      <c r="B37" s="3022"/>
    </row>
  </sheetData>
  <mergeCells count="4">
    <mergeCell ref="A1:C1"/>
    <mergeCell ref="A2:C2"/>
    <mergeCell ref="A35:C35"/>
    <mergeCell ref="A36:C36"/>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10" zoomScaleNormal="110" workbookViewId="0">
      <selection sqref="A1:C1"/>
    </sheetView>
  </sheetViews>
  <sheetFormatPr defaultColWidth="9.1640625" defaultRowHeight="12.75" x14ac:dyDescent="0.2"/>
  <cols>
    <col min="1" max="1" width="4" customWidth="1"/>
    <col min="2" max="2" width="2.1640625" customWidth="1"/>
    <col min="3" max="3" width="41" customWidth="1"/>
    <col min="4" max="7" width="15.83203125" customWidth="1"/>
  </cols>
  <sheetData>
    <row r="1" spans="1:7" ht="15.75" x14ac:dyDescent="0.25">
      <c r="A1" s="6405" t="s">
        <v>801</v>
      </c>
      <c r="B1" s="6405"/>
      <c r="C1" s="6405"/>
      <c r="D1" s="69"/>
      <c r="E1" s="69"/>
      <c r="F1" s="69"/>
      <c r="G1" s="69"/>
    </row>
    <row r="2" spans="1:7" ht="9.75" customHeight="1" x14ac:dyDescent="0.25">
      <c r="A2" s="4205"/>
      <c r="B2" s="4206"/>
      <c r="C2" s="4206"/>
      <c r="D2" s="4207"/>
      <c r="E2" s="4207"/>
      <c r="F2" s="4207"/>
      <c r="G2" s="4207"/>
    </row>
    <row r="3" spans="1:7" ht="20.25" customHeight="1" x14ac:dyDescent="0.25">
      <c r="A3" s="6715" t="s">
        <v>1044</v>
      </c>
      <c r="B3" s="6715"/>
      <c r="C3" s="6715"/>
      <c r="D3" s="6715"/>
      <c r="E3" s="6715"/>
      <c r="F3" s="4206"/>
      <c r="G3" s="4206"/>
    </row>
    <row r="4" spans="1:7" ht="15" customHeight="1" x14ac:dyDescent="0.2">
      <c r="A4" s="4208" t="s">
        <v>2560</v>
      </c>
      <c r="B4" s="4209"/>
      <c r="C4" s="4209"/>
      <c r="D4" s="4210"/>
      <c r="E4" s="4210"/>
      <c r="F4" s="4210"/>
      <c r="G4" s="4210"/>
    </row>
    <row r="5" spans="1:7" ht="5.25" customHeight="1" thickBot="1" x14ac:dyDescent="0.25">
      <c r="A5" s="4211"/>
      <c r="B5" s="4209"/>
      <c r="C5" s="4209"/>
      <c r="D5" s="4210"/>
      <c r="E5" s="4210"/>
      <c r="F5" s="4210"/>
      <c r="G5" s="4210"/>
    </row>
    <row r="6" spans="1:7" ht="18.75" customHeight="1" thickBot="1" x14ac:dyDescent="0.25">
      <c r="A6" s="4212"/>
      <c r="B6" s="4213"/>
      <c r="C6" s="4214"/>
      <c r="D6" s="4215" t="s">
        <v>2561</v>
      </c>
      <c r="E6" s="4215" t="s">
        <v>2562</v>
      </c>
      <c r="F6" s="4215" t="s">
        <v>2563</v>
      </c>
      <c r="G6" s="4215" t="s">
        <v>2564</v>
      </c>
    </row>
    <row r="7" spans="1:7" ht="14.1" customHeight="1" x14ac:dyDescent="0.2">
      <c r="A7" s="4216">
        <v>1</v>
      </c>
      <c r="B7" s="4217" t="s">
        <v>2565</v>
      </c>
      <c r="C7" s="4218"/>
      <c r="D7" s="4219"/>
      <c r="E7" s="4219"/>
      <c r="F7" s="4219"/>
      <c r="G7" s="4219"/>
    </row>
    <row r="8" spans="1:7" ht="14.1" customHeight="1" x14ac:dyDescent="0.25">
      <c r="A8" s="4220"/>
      <c r="B8" s="4206"/>
      <c r="C8" s="4218" t="s">
        <v>2566</v>
      </c>
      <c r="D8" s="4221">
        <v>18493</v>
      </c>
      <c r="E8" s="4221">
        <v>16975</v>
      </c>
      <c r="F8" s="4221">
        <v>15851</v>
      </c>
      <c r="G8" s="4221">
        <v>15537</v>
      </c>
    </row>
    <row r="9" spans="1:7" ht="14.25" customHeight="1" x14ac:dyDescent="0.25">
      <c r="A9" s="4220"/>
      <c r="B9" s="4206"/>
      <c r="C9" s="4218" t="s">
        <v>2567</v>
      </c>
      <c r="D9" s="4222">
        <v>638.46</v>
      </c>
      <c r="E9" s="4222">
        <v>562.49</v>
      </c>
      <c r="F9" s="4222">
        <v>495.81</v>
      </c>
      <c r="G9" s="4222">
        <v>496.48</v>
      </c>
    </row>
    <row r="10" spans="1:7" ht="12" customHeight="1" x14ac:dyDescent="0.2">
      <c r="A10" s="4223">
        <v>2</v>
      </c>
      <c r="B10" s="4217" t="s">
        <v>2568</v>
      </c>
      <c r="C10" s="4218"/>
      <c r="D10" s="4224"/>
      <c r="E10" s="4224"/>
      <c r="F10" s="4224"/>
      <c r="G10" s="4224"/>
    </row>
    <row r="11" spans="1:7" ht="14.1" customHeight="1" x14ac:dyDescent="0.25">
      <c r="A11" s="4220"/>
      <c r="B11" s="4206"/>
      <c r="C11" s="4218" t="s">
        <v>2569</v>
      </c>
      <c r="D11" s="4225">
        <v>638</v>
      </c>
      <c r="E11" s="4225">
        <v>642</v>
      </c>
      <c r="F11" s="4225">
        <v>645</v>
      </c>
      <c r="G11" s="4225">
        <v>608</v>
      </c>
    </row>
    <row r="12" spans="1:7" ht="14.1" customHeight="1" x14ac:dyDescent="0.25">
      <c r="A12" s="4220"/>
      <c r="B12" s="4206"/>
      <c r="C12" s="4218" t="s">
        <v>2570</v>
      </c>
      <c r="D12" s="4225">
        <v>36</v>
      </c>
      <c r="E12" s="4225">
        <v>2</v>
      </c>
      <c r="F12" s="4225">
        <v>1</v>
      </c>
      <c r="G12" s="4225">
        <v>0</v>
      </c>
    </row>
    <row r="13" spans="1:7" ht="14.1" customHeight="1" x14ac:dyDescent="0.25">
      <c r="A13" s="4220"/>
      <c r="B13" s="4206"/>
      <c r="C13" s="4218" t="s">
        <v>2571</v>
      </c>
      <c r="D13" s="4226">
        <v>58.57</v>
      </c>
      <c r="E13" s="4226">
        <v>60.47</v>
      </c>
      <c r="F13" s="4226">
        <v>62.8</v>
      </c>
      <c r="G13" s="4226">
        <v>62.66</v>
      </c>
    </row>
    <row r="14" spans="1:7" ht="12.75" customHeight="1" x14ac:dyDescent="0.2">
      <c r="A14" s="4216">
        <v>3</v>
      </c>
      <c r="B14" s="4217" t="s">
        <v>2572</v>
      </c>
      <c r="C14" s="4218"/>
      <c r="D14" s="4224"/>
      <c r="E14" s="4224"/>
      <c r="F14" s="4224"/>
      <c r="G14" s="4224"/>
    </row>
    <row r="15" spans="1:7" ht="10.5" customHeight="1" x14ac:dyDescent="0.25">
      <c r="A15" s="4220"/>
      <c r="B15" s="4207" t="s">
        <v>2573</v>
      </c>
      <c r="C15" s="4218"/>
      <c r="D15" s="4224"/>
      <c r="E15" s="4224"/>
      <c r="F15" s="4224"/>
      <c r="G15" s="4224"/>
    </row>
    <row r="16" spans="1:7" ht="14.1" customHeight="1" x14ac:dyDescent="0.25">
      <c r="A16" s="4220"/>
      <c r="B16" s="4206"/>
      <c r="C16" s="4218" t="s">
        <v>2574</v>
      </c>
      <c r="D16" s="4225">
        <v>206799</v>
      </c>
      <c r="E16" s="4225">
        <v>215334</v>
      </c>
      <c r="F16" s="4225">
        <v>224277</v>
      </c>
      <c r="G16" s="4225">
        <v>232935</v>
      </c>
    </row>
    <row r="17" spans="1:7" ht="14.1" customHeight="1" x14ac:dyDescent="0.25">
      <c r="A17" s="4220"/>
      <c r="B17" s="4206"/>
      <c r="C17" s="4227" t="s">
        <v>2575</v>
      </c>
      <c r="D17" s="4228">
        <v>16160</v>
      </c>
      <c r="E17" s="4228">
        <v>16147</v>
      </c>
      <c r="F17" s="4228">
        <v>17083</v>
      </c>
      <c r="G17" s="4228">
        <v>17586</v>
      </c>
    </row>
    <row r="18" spans="1:7" ht="14.1" customHeight="1" x14ac:dyDescent="0.25">
      <c r="A18" s="4220"/>
      <c r="B18" s="4206"/>
      <c r="C18" s="4218" t="s">
        <v>2576</v>
      </c>
      <c r="D18" s="4225">
        <v>95598</v>
      </c>
      <c r="E18" s="4225">
        <v>103287</v>
      </c>
      <c r="F18" s="4225">
        <v>111971</v>
      </c>
      <c r="G18" s="4225">
        <v>119782</v>
      </c>
    </row>
    <row r="19" spans="1:7" ht="14.1" customHeight="1" x14ac:dyDescent="0.25">
      <c r="A19" s="4220"/>
      <c r="B19" s="4207" t="s">
        <v>2577</v>
      </c>
      <c r="C19" s="4218"/>
      <c r="D19" s="4224"/>
      <c r="E19" s="4224"/>
      <c r="F19" s="4224"/>
      <c r="G19" s="4224"/>
    </row>
    <row r="20" spans="1:7" ht="16.5" customHeight="1" x14ac:dyDescent="0.25">
      <c r="A20" s="4220"/>
      <c r="B20" s="4206"/>
      <c r="C20" s="4218" t="s">
        <v>2578</v>
      </c>
      <c r="D20" s="4226">
        <v>15359.56</v>
      </c>
      <c r="E20" s="4226">
        <v>16809.62</v>
      </c>
      <c r="F20" s="4226">
        <v>18555.8</v>
      </c>
      <c r="G20" s="4226">
        <v>25081.408588230006</v>
      </c>
    </row>
    <row r="21" spans="1:7" ht="14.1" customHeight="1" x14ac:dyDescent="0.25">
      <c r="A21" s="4220"/>
      <c r="B21" s="4206"/>
      <c r="C21" s="4218" t="s">
        <v>2576</v>
      </c>
      <c r="D21" s="4226">
        <v>1792.67</v>
      </c>
      <c r="E21" s="4226">
        <v>1978.87</v>
      </c>
      <c r="F21" s="4226">
        <v>2223.89</v>
      </c>
      <c r="G21" s="4226">
        <v>2460.15</v>
      </c>
    </row>
    <row r="22" spans="1:7" ht="12.75" customHeight="1" x14ac:dyDescent="0.2">
      <c r="A22" s="4216">
        <v>4</v>
      </c>
      <c r="B22" s="4217" t="s">
        <v>2579</v>
      </c>
      <c r="C22" s="4218"/>
      <c r="D22" s="4224"/>
      <c r="E22" s="4224"/>
      <c r="F22" s="4224"/>
      <c r="G22" s="4224"/>
    </row>
    <row r="23" spans="1:7" ht="11.25" customHeight="1" x14ac:dyDescent="0.25">
      <c r="A23" s="4220"/>
      <c r="B23" s="4207" t="s">
        <v>2573</v>
      </c>
      <c r="C23" s="4218"/>
      <c r="D23" s="4224"/>
      <c r="E23" s="4224"/>
      <c r="F23" s="4224"/>
      <c r="G23" s="4224"/>
    </row>
    <row r="24" spans="1:7" ht="14.1" customHeight="1" x14ac:dyDescent="0.25">
      <c r="A24" s="4220"/>
      <c r="B24" s="4206"/>
      <c r="C24" s="4218" t="s">
        <v>2580</v>
      </c>
      <c r="D24" s="4225">
        <v>19540</v>
      </c>
      <c r="E24" s="4225">
        <v>19282</v>
      </c>
      <c r="F24" s="4225">
        <v>18830</v>
      </c>
      <c r="G24" s="4225">
        <v>18460</v>
      </c>
    </row>
    <row r="25" spans="1:7" ht="11.25" customHeight="1" x14ac:dyDescent="0.25">
      <c r="A25" s="4220"/>
      <c r="B25" s="4206"/>
      <c r="C25" s="4218" t="s">
        <v>2581</v>
      </c>
      <c r="D25" s="4225">
        <v>27622</v>
      </c>
      <c r="E25" s="4225">
        <v>28826</v>
      </c>
      <c r="F25" s="4225">
        <v>30147</v>
      </c>
      <c r="G25" s="4225">
        <v>31101</v>
      </c>
    </row>
    <row r="26" spans="1:7" ht="9.75" customHeight="1" x14ac:dyDescent="0.25">
      <c r="A26" s="4220"/>
      <c r="B26" s="4207" t="s">
        <v>2577</v>
      </c>
      <c r="C26" s="4218"/>
      <c r="D26" s="4224"/>
      <c r="E26" s="4224"/>
      <c r="F26" s="4224"/>
      <c r="G26" s="4224"/>
    </row>
    <row r="27" spans="1:7" ht="15" customHeight="1" x14ac:dyDescent="0.25">
      <c r="A27" s="4220"/>
      <c r="B27" s="4206"/>
      <c r="C27" s="4218" t="s">
        <v>2582</v>
      </c>
      <c r="D27" s="4226">
        <v>1482.03</v>
      </c>
      <c r="E27" s="4226">
        <v>1525.78</v>
      </c>
      <c r="F27" s="4226">
        <v>1588.69</v>
      </c>
      <c r="G27" s="4226">
        <v>2026.5587860000001</v>
      </c>
    </row>
    <row r="28" spans="1:7" ht="11.25" customHeight="1" x14ac:dyDescent="0.25">
      <c r="A28" s="4220"/>
      <c r="B28" s="4206"/>
      <c r="C28" s="4218" t="s">
        <v>2576</v>
      </c>
      <c r="D28" s="4226">
        <v>461.26</v>
      </c>
      <c r="E28" s="4226">
        <v>498</v>
      </c>
      <c r="F28" s="4226">
        <v>555.42999999999995</v>
      </c>
      <c r="G28" s="4226">
        <v>607.82000000000005</v>
      </c>
    </row>
    <row r="29" spans="1:7" ht="12" customHeight="1" x14ac:dyDescent="0.2">
      <c r="A29" s="4216">
        <v>5</v>
      </c>
      <c r="B29" s="4217" t="s">
        <v>2583</v>
      </c>
      <c r="C29" s="4218"/>
      <c r="D29" s="4224"/>
      <c r="E29" s="4224"/>
      <c r="F29" s="4224"/>
      <c r="G29" s="4224"/>
    </row>
    <row r="30" spans="1:7" ht="11.25" customHeight="1" x14ac:dyDescent="0.25">
      <c r="A30" s="4220"/>
      <c r="B30" s="4207" t="s">
        <v>2573</v>
      </c>
      <c r="C30" s="4218"/>
      <c r="D30" s="4229"/>
      <c r="E30" s="4229"/>
      <c r="F30" s="4229"/>
      <c r="G30" s="4229"/>
    </row>
    <row r="31" spans="1:7" ht="14.1" customHeight="1" x14ac:dyDescent="0.25">
      <c r="A31" s="4220"/>
      <c r="B31" s="4206"/>
      <c r="C31" s="4218" t="s">
        <v>2580</v>
      </c>
      <c r="D31" s="4225">
        <v>365</v>
      </c>
      <c r="E31" s="4225">
        <v>349</v>
      </c>
      <c r="F31" s="4225">
        <v>308</v>
      </c>
      <c r="G31" s="4225">
        <v>326</v>
      </c>
    </row>
    <row r="32" spans="1:7" ht="14.1" customHeight="1" x14ac:dyDescent="0.25">
      <c r="A32" s="4220"/>
      <c r="B32" s="4206"/>
      <c r="C32" s="4218" t="s">
        <v>2576</v>
      </c>
      <c r="D32" s="4225">
        <v>197</v>
      </c>
      <c r="E32" s="4225">
        <v>207</v>
      </c>
      <c r="F32" s="4225">
        <v>202</v>
      </c>
      <c r="G32" s="4225">
        <v>201</v>
      </c>
    </row>
    <row r="33" spans="1:7" ht="12" customHeight="1" x14ac:dyDescent="0.25">
      <c r="A33" s="4220"/>
      <c r="B33" s="4207" t="s">
        <v>2584</v>
      </c>
      <c r="C33" s="4218"/>
      <c r="D33" s="4225">
        <v>314</v>
      </c>
      <c r="E33" s="4225">
        <v>290</v>
      </c>
      <c r="F33" s="4225">
        <v>263</v>
      </c>
      <c r="G33" s="4225">
        <v>269</v>
      </c>
    </row>
    <row r="34" spans="1:7" ht="14.1" customHeight="1" x14ac:dyDescent="0.25">
      <c r="A34" s="4220"/>
      <c r="B34" s="4207" t="s">
        <v>2577</v>
      </c>
      <c r="C34" s="4218"/>
      <c r="D34" s="4224"/>
      <c r="E34" s="4224"/>
      <c r="F34" s="4224"/>
      <c r="G34" s="4224"/>
    </row>
    <row r="35" spans="1:7" ht="14.25" customHeight="1" x14ac:dyDescent="0.25">
      <c r="A35" s="4220"/>
      <c r="B35" s="4206"/>
      <c r="C35" s="4218" t="s">
        <v>2585</v>
      </c>
      <c r="D35" s="4226">
        <v>35.29</v>
      </c>
      <c r="E35" s="4226">
        <v>34.799999999999997</v>
      </c>
      <c r="F35" s="4226">
        <v>36.76</v>
      </c>
      <c r="G35" s="4226">
        <v>41.248174999999996</v>
      </c>
    </row>
    <row r="36" spans="1:7" ht="14.25" customHeight="1" x14ac:dyDescent="0.25">
      <c r="A36" s="4220"/>
      <c r="B36" s="4206"/>
      <c r="C36" s="4218" t="s">
        <v>2576</v>
      </c>
      <c r="D36" s="4226">
        <v>0.39</v>
      </c>
      <c r="E36" s="4226">
        <v>0.39</v>
      </c>
      <c r="F36" s="4226">
        <v>0.45</v>
      </c>
      <c r="G36" s="4226">
        <v>0.44</v>
      </c>
    </row>
    <row r="37" spans="1:7" ht="12" customHeight="1" x14ac:dyDescent="0.2">
      <c r="A37" s="4216">
        <v>6</v>
      </c>
      <c r="B37" s="4217" t="s">
        <v>2586</v>
      </c>
      <c r="C37" s="4218"/>
      <c r="D37" s="4224"/>
      <c r="E37" s="4224"/>
      <c r="F37" s="4224"/>
      <c r="G37" s="4224"/>
    </row>
    <row r="38" spans="1:7" ht="11.45" customHeight="1" x14ac:dyDescent="0.25">
      <c r="A38" s="4220"/>
      <c r="B38" s="4207" t="s">
        <v>2573</v>
      </c>
      <c r="C38" s="4218"/>
      <c r="D38" s="4224"/>
      <c r="E38" s="4224"/>
      <c r="F38" s="4224"/>
      <c r="G38" s="4224"/>
    </row>
    <row r="39" spans="1:7" ht="17.25" customHeight="1" x14ac:dyDescent="0.25">
      <c r="A39" s="4220"/>
      <c r="B39" s="4206"/>
      <c r="C39" s="4218" t="s">
        <v>2580</v>
      </c>
      <c r="D39" s="4225" t="s">
        <v>2587</v>
      </c>
      <c r="E39" s="4225">
        <v>32075</v>
      </c>
      <c r="F39" s="4225">
        <v>31935</v>
      </c>
      <c r="G39" s="4225">
        <v>31599</v>
      </c>
    </row>
    <row r="40" spans="1:7" ht="14.1" customHeight="1" x14ac:dyDescent="0.25">
      <c r="A40" s="4220"/>
      <c r="B40" s="4206"/>
      <c r="C40" s="4227" t="s">
        <v>2588</v>
      </c>
      <c r="D40" s="4228">
        <v>6775</v>
      </c>
      <c r="E40" s="4228">
        <v>7231</v>
      </c>
      <c r="F40" s="4228">
        <v>7568</v>
      </c>
      <c r="G40" s="4228">
        <v>7550</v>
      </c>
    </row>
    <row r="41" spans="1:7" ht="14.1" customHeight="1" x14ac:dyDescent="0.25">
      <c r="A41" s="4220"/>
      <c r="B41" s="4206"/>
      <c r="C41" s="4218" t="s">
        <v>2576</v>
      </c>
      <c r="D41" s="4225">
        <v>9846</v>
      </c>
      <c r="E41" s="4225">
        <v>10076</v>
      </c>
      <c r="F41" s="4225">
        <v>10563</v>
      </c>
      <c r="G41" s="4225">
        <v>10785</v>
      </c>
    </row>
    <row r="42" spans="1:7" ht="14.1" customHeight="1" x14ac:dyDescent="0.25">
      <c r="A42" s="4220"/>
      <c r="B42" s="4207" t="s">
        <v>2577</v>
      </c>
      <c r="C42" s="4218"/>
      <c r="D42" s="4224"/>
      <c r="E42" s="4224"/>
      <c r="F42" s="4224"/>
      <c r="G42" s="4224"/>
    </row>
    <row r="43" spans="1:7" ht="16.5" customHeight="1" x14ac:dyDescent="0.25">
      <c r="A43" s="4220"/>
      <c r="B43" s="4206"/>
      <c r="C43" s="4218" t="s">
        <v>2589</v>
      </c>
      <c r="D43" s="4226">
        <v>2558.61</v>
      </c>
      <c r="E43" s="4226">
        <v>2706.17</v>
      </c>
      <c r="F43" s="4226">
        <v>2926.55</v>
      </c>
      <c r="G43" s="4226">
        <v>3722.4444459899996</v>
      </c>
    </row>
    <row r="44" spans="1:7" ht="14.1" customHeight="1" x14ac:dyDescent="0.25">
      <c r="A44" s="4220"/>
      <c r="B44" s="4206"/>
      <c r="C44" s="4218" t="s">
        <v>2576</v>
      </c>
      <c r="D44" s="4226">
        <v>67.7</v>
      </c>
      <c r="E44" s="4226">
        <v>69.959999999999994</v>
      </c>
      <c r="F44" s="4226">
        <v>77.38</v>
      </c>
      <c r="G44" s="4226">
        <v>82.87</v>
      </c>
    </row>
    <row r="45" spans="1:7" ht="15.75" customHeight="1" x14ac:dyDescent="0.2">
      <c r="A45" s="4230">
        <v>7</v>
      </c>
      <c r="B45" s="4231" t="s">
        <v>2590</v>
      </c>
      <c r="C45" s="4232"/>
      <c r="D45" s="4224"/>
      <c r="E45" s="4224"/>
      <c r="F45" s="4224"/>
      <c r="G45" s="4224"/>
    </row>
    <row r="46" spans="1:7" ht="10.5" customHeight="1" x14ac:dyDescent="0.25">
      <c r="A46" s="4223"/>
      <c r="B46" s="4206"/>
      <c r="C46" s="4218" t="s">
        <v>2591</v>
      </c>
      <c r="D46" s="4224"/>
      <c r="E46" s="4224"/>
      <c r="F46" s="4224"/>
      <c r="G46" s="4224"/>
    </row>
    <row r="47" spans="1:7" ht="14.1" customHeight="1" x14ac:dyDescent="0.25">
      <c r="A47" s="4223"/>
      <c r="B47" s="4206"/>
      <c r="C47" s="4218" t="s">
        <v>2592</v>
      </c>
      <c r="D47" s="4225">
        <v>548</v>
      </c>
      <c r="E47" s="4225">
        <v>540</v>
      </c>
      <c r="F47" s="4225">
        <v>553</v>
      </c>
      <c r="G47" s="4225">
        <v>522</v>
      </c>
    </row>
    <row r="48" spans="1:7" ht="16.5" customHeight="1" x14ac:dyDescent="0.25">
      <c r="A48" s="4223"/>
      <c r="B48" s="4206"/>
      <c r="C48" s="4233" t="s">
        <v>2593</v>
      </c>
      <c r="D48" s="4234">
        <v>174</v>
      </c>
      <c r="E48" s="4234">
        <v>169</v>
      </c>
      <c r="F48" s="4234">
        <v>234</v>
      </c>
      <c r="G48" s="4234">
        <v>171</v>
      </c>
    </row>
    <row r="49" spans="1:7" ht="14.1" customHeight="1" x14ac:dyDescent="0.25">
      <c r="A49" s="4223"/>
      <c r="B49" s="4206"/>
      <c r="C49" s="4218" t="s">
        <v>2594</v>
      </c>
      <c r="D49" s="4235">
        <v>10.31</v>
      </c>
      <c r="E49" s="4235">
        <v>9.74</v>
      </c>
      <c r="F49" s="4235">
        <v>12.07</v>
      </c>
      <c r="G49" s="4235">
        <v>12.34</v>
      </c>
    </row>
    <row r="50" spans="1:7" ht="14.1" customHeight="1" x14ac:dyDescent="0.2">
      <c r="A50" s="4216">
        <v>8</v>
      </c>
      <c r="B50" s="4236" t="s">
        <v>2595</v>
      </c>
      <c r="C50" s="4218"/>
      <c r="D50" s="4224"/>
      <c r="E50" s="4224"/>
      <c r="F50" s="4224"/>
      <c r="G50" s="4224"/>
    </row>
    <row r="51" spans="1:7" ht="14.1" customHeight="1" x14ac:dyDescent="0.25">
      <c r="A51" s="4237"/>
      <c r="B51" s="4206"/>
      <c r="C51" s="4218" t="s">
        <v>2594</v>
      </c>
      <c r="D51" s="4226">
        <v>28.05</v>
      </c>
      <c r="E51" s="4226">
        <v>27.1</v>
      </c>
      <c r="F51" s="4238">
        <v>39.25</v>
      </c>
      <c r="G51" s="4238">
        <v>40.81</v>
      </c>
    </row>
    <row r="52" spans="1:7" ht="14.1" hidden="1" customHeight="1" x14ac:dyDescent="0.2">
      <c r="A52" s="4216">
        <v>9</v>
      </c>
      <c r="B52" s="4217" t="s">
        <v>2596</v>
      </c>
      <c r="C52" s="4218"/>
      <c r="D52" s="4224"/>
      <c r="E52" s="4224"/>
      <c r="F52" s="4224"/>
      <c r="G52" s="4224"/>
    </row>
    <row r="53" spans="1:7" ht="14.1" hidden="1" customHeight="1" x14ac:dyDescent="0.25">
      <c r="A53" s="4223"/>
      <c r="B53" s="4206"/>
      <c r="C53" s="4218" t="s">
        <v>2594</v>
      </c>
      <c r="D53" s="4226"/>
      <c r="E53" s="4226"/>
      <c r="F53" s="4226"/>
      <c r="G53" s="4226"/>
    </row>
    <row r="54" spans="1:7" ht="16.5" customHeight="1" x14ac:dyDescent="0.2">
      <c r="A54" s="4216">
        <v>9</v>
      </c>
      <c r="B54" s="4217" t="s">
        <v>2597</v>
      </c>
      <c r="C54" s="4218"/>
      <c r="D54" s="4224"/>
      <c r="E54" s="4224"/>
      <c r="F54" s="4224"/>
      <c r="G54" s="4224"/>
    </row>
    <row r="55" spans="1:7" ht="12" customHeight="1" x14ac:dyDescent="0.25">
      <c r="A55" s="4220"/>
      <c r="B55" s="4206"/>
      <c r="C55" s="4218" t="s">
        <v>2573</v>
      </c>
      <c r="D55" s="4225">
        <v>909</v>
      </c>
      <c r="E55" s="4225">
        <v>708</v>
      </c>
      <c r="F55" s="4225">
        <v>570</v>
      </c>
      <c r="G55" s="4225">
        <v>524</v>
      </c>
    </row>
    <row r="56" spans="1:7" ht="18" customHeight="1" thickBot="1" x14ac:dyDescent="0.3">
      <c r="A56" s="4239"/>
      <c r="B56" s="4240"/>
      <c r="C56" s="4241" t="s">
        <v>2598</v>
      </c>
      <c r="D56" s="4242">
        <v>20.3</v>
      </c>
      <c r="E56" s="4242">
        <v>15.71</v>
      </c>
      <c r="F56" s="4242">
        <v>13.2</v>
      </c>
      <c r="G56" s="4242">
        <v>15.76</v>
      </c>
    </row>
    <row r="57" spans="1:7" ht="22.5" customHeight="1" x14ac:dyDescent="0.25">
      <c r="A57" s="4243" t="s">
        <v>4173</v>
      </c>
      <c r="B57" s="4206"/>
      <c r="C57" s="4206"/>
      <c r="D57" s="4207"/>
      <c r="E57" s="4207"/>
      <c r="F57" s="4207"/>
      <c r="G57" s="4207"/>
    </row>
  </sheetData>
  <mergeCells count="2">
    <mergeCell ref="A1:C1"/>
    <mergeCell ref="A3:E3"/>
  </mergeCells>
  <hyperlinks>
    <hyperlink ref="A1" location="CONTENT!A1" display="Back to table of contents"/>
  </hyperlinks>
  <pageMargins left="0.5" right="0.5" top="0.5" bottom="0.5" header="0.3" footer="0.3"/>
  <pageSetup paperSize="9" scale="93"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zoomScale="120" zoomScaleNormal="120" workbookViewId="0">
      <selection sqref="A1:C1"/>
    </sheetView>
  </sheetViews>
  <sheetFormatPr defaultColWidth="9.1640625" defaultRowHeight="15" x14ac:dyDescent="0.25"/>
  <cols>
    <col min="1" max="1" width="4" style="4205" customWidth="1"/>
    <col min="2" max="2" width="2.1640625" style="4206" customWidth="1"/>
    <col min="3" max="3" width="36.6640625" style="4206" customWidth="1"/>
    <col min="4" max="7" width="14.83203125" style="4206" customWidth="1"/>
    <col min="8" max="8" width="11" style="4206" bestFit="1" customWidth="1"/>
    <col min="9" max="256" width="9.1640625" style="4206"/>
    <col min="257" max="257" width="4" style="4206" customWidth="1"/>
    <col min="258" max="258" width="2.1640625" style="4206" customWidth="1"/>
    <col min="259" max="259" width="36.6640625" style="4206" customWidth="1"/>
    <col min="260" max="263" width="12" style="4206" customWidth="1"/>
    <col min="264" max="264" width="11" style="4206" bestFit="1" customWidth="1"/>
    <col min="265" max="512" width="9.1640625" style="4206"/>
    <col min="513" max="513" width="4" style="4206" customWidth="1"/>
    <col min="514" max="514" width="2.1640625" style="4206" customWidth="1"/>
    <col min="515" max="515" width="36.6640625" style="4206" customWidth="1"/>
    <col min="516" max="519" width="12" style="4206" customWidth="1"/>
    <col min="520" max="520" width="11" style="4206" bestFit="1" customWidth="1"/>
    <col min="521" max="768" width="9.1640625" style="4206"/>
    <col min="769" max="769" width="4" style="4206" customWidth="1"/>
    <col min="770" max="770" width="2.1640625" style="4206" customWidth="1"/>
    <col min="771" max="771" width="36.6640625" style="4206" customWidth="1"/>
    <col min="772" max="775" width="12" style="4206" customWidth="1"/>
    <col min="776" max="776" width="11" style="4206" bestFit="1" customWidth="1"/>
    <col min="777" max="1024" width="9.1640625" style="4206"/>
    <col min="1025" max="1025" width="4" style="4206" customWidth="1"/>
    <col min="1026" max="1026" width="2.1640625" style="4206" customWidth="1"/>
    <col min="1027" max="1027" width="36.6640625" style="4206" customWidth="1"/>
    <col min="1028" max="1031" width="12" style="4206" customWidth="1"/>
    <col min="1032" max="1032" width="11" style="4206" bestFit="1" customWidth="1"/>
    <col min="1033" max="1280" width="9.1640625" style="4206"/>
    <col min="1281" max="1281" width="4" style="4206" customWidth="1"/>
    <col min="1282" max="1282" width="2.1640625" style="4206" customWidth="1"/>
    <col min="1283" max="1283" width="36.6640625" style="4206" customWidth="1"/>
    <col min="1284" max="1287" width="12" style="4206" customWidth="1"/>
    <col min="1288" max="1288" width="11" style="4206" bestFit="1" customWidth="1"/>
    <col min="1289" max="1536" width="9.1640625" style="4206"/>
    <col min="1537" max="1537" width="4" style="4206" customWidth="1"/>
    <col min="1538" max="1538" width="2.1640625" style="4206" customWidth="1"/>
    <col min="1539" max="1539" width="36.6640625" style="4206" customWidth="1"/>
    <col min="1540" max="1543" width="12" style="4206" customWidth="1"/>
    <col min="1544" max="1544" width="11" style="4206" bestFit="1" customWidth="1"/>
    <col min="1545" max="1792" width="9.1640625" style="4206"/>
    <col min="1793" max="1793" width="4" style="4206" customWidth="1"/>
    <col min="1794" max="1794" width="2.1640625" style="4206" customWidth="1"/>
    <col min="1795" max="1795" width="36.6640625" style="4206" customWidth="1"/>
    <col min="1796" max="1799" width="12" style="4206" customWidth="1"/>
    <col min="1800" max="1800" width="11" style="4206" bestFit="1" customWidth="1"/>
    <col min="1801" max="2048" width="9.1640625" style="4206"/>
    <col min="2049" max="2049" width="4" style="4206" customWidth="1"/>
    <col min="2050" max="2050" width="2.1640625" style="4206" customWidth="1"/>
    <col min="2051" max="2051" width="36.6640625" style="4206" customWidth="1"/>
    <col min="2052" max="2055" width="12" style="4206" customWidth="1"/>
    <col min="2056" max="2056" width="11" style="4206" bestFit="1" customWidth="1"/>
    <col min="2057" max="2304" width="9.1640625" style="4206"/>
    <col min="2305" max="2305" width="4" style="4206" customWidth="1"/>
    <col min="2306" max="2306" width="2.1640625" style="4206" customWidth="1"/>
    <col min="2307" max="2307" width="36.6640625" style="4206" customWidth="1"/>
    <col min="2308" max="2311" width="12" style="4206" customWidth="1"/>
    <col min="2312" max="2312" width="11" style="4206" bestFit="1" customWidth="1"/>
    <col min="2313" max="2560" width="9.1640625" style="4206"/>
    <col min="2561" max="2561" width="4" style="4206" customWidth="1"/>
    <col min="2562" max="2562" width="2.1640625" style="4206" customWidth="1"/>
    <col min="2563" max="2563" width="36.6640625" style="4206" customWidth="1"/>
    <col min="2564" max="2567" width="12" style="4206" customWidth="1"/>
    <col min="2568" max="2568" width="11" style="4206" bestFit="1" customWidth="1"/>
    <col min="2569" max="2816" width="9.1640625" style="4206"/>
    <col min="2817" max="2817" width="4" style="4206" customWidth="1"/>
    <col min="2818" max="2818" width="2.1640625" style="4206" customWidth="1"/>
    <col min="2819" max="2819" width="36.6640625" style="4206" customWidth="1"/>
    <col min="2820" max="2823" width="12" style="4206" customWidth="1"/>
    <col min="2824" max="2824" width="11" style="4206" bestFit="1" customWidth="1"/>
    <col min="2825" max="3072" width="9.1640625" style="4206"/>
    <col min="3073" max="3073" width="4" style="4206" customWidth="1"/>
    <col min="3074" max="3074" width="2.1640625" style="4206" customWidth="1"/>
    <col min="3075" max="3075" width="36.6640625" style="4206" customWidth="1"/>
    <col min="3076" max="3079" width="12" style="4206" customWidth="1"/>
    <col min="3080" max="3080" width="11" style="4206" bestFit="1" customWidth="1"/>
    <col min="3081" max="3328" width="9.1640625" style="4206"/>
    <col min="3329" max="3329" width="4" style="4206" customWidth="1"/>
    <col min="3330" max="3330" width="2.1640625" style="4206" customWidth="1"/>
    <col min="3331" max="3331" width="36.6640625" style="4206" customWidth="1"/>
    <col min="3332" max="3335" width="12" style="4206" customWidth="1"/>
    <col min="3336" max="3336" width="11" style="4206" bestFit="1" customWidth="1"/>
    <col min="3337" max="3584" width="9.1640625" style="4206"/>
    <col min="3585" max="3585" width="4" style="4206" customWidth="1"/>
    <col min="3586" max="3586" width="2.1640625" style="4206" customWidth="1"/>
    <col min="3587" max="3587" width="36.6640625" style="4206" customWidth="1"/>
    <col min="3588" max="3591" width="12" style="4206" customWidth="1"/>
    <col min="3592" max="3592" width="11" style="4206" bestFit="1" customWidth="1"/>
    <col min="3593" max="3840" width="9.1640625" style="4206"/>
    <col min="3841" max="3841" width="4" style="4206" customWidth="1"/>
    <col min="3842" max="3842" width="2.1640625" style="4206" customWidth="1"/>
    <col min="3843" max="3843" width="36.6640625" style="4206" customWidth="1"/>
    <col min="3844" max="3847" width="12" style="4206" customWidth="1"/>
    <col min="3848" max="3848" width="11" style="4206" bestFit="1" customWidth="1"/>
    <col min="3849" max="4096" width="9.1640625" style="4206"/>
    <col min="4097" max="4097" width="4" style="4206" customWidth="1"/>
    <col min="4098" max="4098" width="2.1640625" style="4206" customWidth="1"/>
    <col min="4099" max="4099" width="36.6640625" style="4206" customWidth="1"/>
    <col min="4100" max="4103" width="12" style="4206" customWidth="1"/>
    <col min="4104" max="4104" width="11" style="4206" bestFit="1" customWidth="1"/>
    <col min="4105" max="4352" width="9.1640625" style="4206"/>
    <col min="4353" max="4353" width="4" style="4206" customWidth="1"/>
    <col min="4354" max="4354" width="2.1640625" style="4206" customWidth="1"/>
    <col min="4355" max="4355" width="36.6640625" style="4206" customWidth="1"/>
    <col min="4356" max="4359" width="12" style="4206" customWidth="1"/>
    <col min="4360" max="4360" width="11" style="4206" bestFit="1" customWidth="1"/>
    <col min="4361" max="4608" width="9.1640625" style="4206"/>
    <col min="4609" max="4609" width="4" style="4206" customWidth="1"/>
    <col min="4610" max="4610" width="2.1640625" style="4206" customWidth="1"/>
    <col min="4611" max="4611" width="36.6640625" style="4206" customWidth="1"/>
    <col min="4612" max="4615" width="12" style="4206" customWidth="1"/>
    <col min="4616" max="4616" width="11" style="4206" bestFit="1" customWidth="1"/>
    <col min="4617" max="4864" width="9.1640625" style="4206"/>
    <col min="4865" max="4865" width="4" style="4206" customWidth="1"/>
    <col min="4866" max="4866" width="2.1640625" style="4206" customWidth="1"/>
    <col min="4867" max="4867" width="36.6640625" style="4206" customWidth="1"/>
    <col min="4868" max="4871" width="12" style="4206" customWidth="1"/>
    <col min="4872" max="4872" width="11" style="4206" bestFit="1" customWidth="1"/>
    <col min="4873" max="5120" width="9.1640625" style="4206"/>
    <col min="5121" max="5121" width="4" style="4206" customWidth="1"/>
    <col min="5122" max="5122" width="2.1640625" style="4206" customWidth="1"/>
    <col min="5123" max="5123" width="36.6640625" style="4206" customWidth="1"/>
    <col min="5124" max="5127" width="12" style="4206" customWidth="1"/>
    <col min="5128" max="5128" width="11" style="4206" bestFit="1" customWidth="1"/>
    <col min="5129" max="5376" width="9.1640625" style="4206"/>
    <col min="5377" max="5377" width="4" style="4206" customWidth="1"/>
    <col min="5378" max="5378" width="2.1640625" style="4206" customWidth="1"/>
    <col min="5379" max="5379" width="36.6640625" style="4206" customWidth="1"/>
    <col min="5380" max="5383" width="12" style="4206" customWidth="1"/>
    <col min="5384" max="5384" width="11" style="4206" bestFit="1" customWidth="1"/>
    <col min="5385" max="5632" width="9.1640625" style="4206"/>
    <col min="5633" max="5633" width="4" style="4206" customWidth="1"/>
    <col min="5634" max="5634" width="2.1640625" style="4206" customWidth="1"/>
    <col min="5635" max="5635" width="36.6640625" style="4206" customWidth="1"/>
    <col min="5636" max="5639" width="12" style="4206" customWidth="1"/>
    <col min="5640" max="5640" width="11" style="4206" bestFit="1" customWidth="1"/>
    <col min="5641" max="5888" width="9.1640625" style="4206"/>
    <col min="5889" max="5889" width="4" style="4206" customWidth="1"/>
    <col min="5890" max="5890" width="2.1640625" style="4206" customWidth="1"/>
    <col min="5891" max="5891" width="36.6640625" style="4206" customWidth="1"/>
    <col min="5892" max="5895" width="12" style="4206" customWidth="1"/>
    <col min="5896" max="5896" width="11" style="4206" bestFit="1" customWidth="1"/>
    <col min="5897" max="6144" width="9.1640625" style="4206"/>
    <col min="6145" max="6145" width="4" style="4206" customWidth="1"/>
    <col min="6146" max="6146" width="2.1640625" style="4206" customWidth="1"/>
    <col min="6147" max="6147" width="36.6640625" style="4206" customWidth="1"/>
    <col min="6148" max="6151" width="12" style="4206" customWidth="1"/>
    <col min="6152" max="6152" width="11" style="4206" bestFit="1" customWidth="1"/>
    <col min="6153" max="6400" width="9.1640625" style="4206"/>
    <col min="6401" max="6401" width="4" style="4206" customWidth="1"/>
    <col min="6402" max="6402" width="2.1640625" style="4206" customWidth="1"/>
    <col min="6403" max="6403" width="36.6640625" style="4206" customWidth="1"/>
    <col min="6404" max="6407" width="12" style="4206" customWidth="1"/>
    <col min="6408" max="6408" width="11" style="4206" bestFit="1" customWidth="1"/>
    <col min="6409" max="6656" width="9.1640625" style="4206"/>
    <col min="6657" max="6657" width="4" style="4206" customWidth="1"/>
    <col min="6658" max="6658" width="2.1640625" style="4206" customWidth="1"/>
    <col min="6659" max="6659" width="36.6640625" style="4206" customWidth="1"/>
    <col min="6660" max="6663" width="12" style="4206" customWidth="1"/>
    <col min="6664" max="6664" width="11" style="4206" bestFit="1" customWidth="1"/>
    <col min="6665" max="6912" width="9.1640625" style="4206"/>
    <col min="6913" max="6913" width="4" style="4206" customWidth="1"/>
    <col min="6914" max="6914" width="2.1640625" style="4206" customWidth="1"/>
    <col min="6915" max="6915" width="36.6640625" style="4206" customWidth="1"/>
    <col min="6916" max="6919" width="12" style="4206" customWidth="1"/>
    <col min="6920" max="6920" width="11" style="4206" bestFit="1" customWidth="1"/>
    <col min="6921" max="7168" width="9.1640625" style="4206"/>
    <col min="7169" max="7169" width="4" style="4206" customWidth="1"/>
    <col min="7170" max="7170" width="2.1640625" style="4206" customWidth="1"/>
    <col min="7171" max="7171" width="36.6640625" style="4206" customWidth="1"/>
    <col min="7172" max="7175" width="12" style="4206" customWidth="1"/>
    <col min="7176" max="7176" width="11" style="4206" bestFit="1" customWidth="1"/>
    <col min="7177" max="7424" width="9.1640625" style="4206"/>
    <col min="7425" max="7425" width="4" style="4206" customWidth="1"/>
    <col min="7426" max="7426" width="2.1640625" style="4206" customWidth="1"/>
    <col min="7427" max="7427" width="36.6640625" style="4206" customWidth="1"/>
    <col min="7428" max="7431" width="12" style="4206" customWidth="1"/>
    <col min="7432" max="7432" width="11" style="4206" bestFit="1" customWidth="1"/>
    <col min="7433" max="7680" width="9.1640625" style="4206"/>
    <col min="7681" max="7681" width="4" style="4206" customWidth="1"/>
    <col min="7682" max="7682" width="2.1640625" style="4206" customWidth="1"/>
    <col min="7683" max="7683" width="36.6640625" style="4206" customWidth="1"/>
    <col min="7684" max="7687" width="12" style="4206" customWidth="1"/>
    <col min="7688" max="7688" width="11" style="4206" bestFit="1" customWidth="1"/>
    <col min="7689" max="7936" width="9.1640625" style="4206"/>
    <col min="7937" max="7937" width="4" style="4206" customWidth="1"/>
    <col min="7938" max="7938" width="2.1640625" style="4206" customWidth="1"/>
    <col min="7939" max="7939" width="36.6640625" style="4206" customWidth="1"/>
    <col min="7940" max="7943" width="12" style="4206" customWidth="1"/>
    <col min="7944" max="7944" width="11" style="4206" bestFit="1" customWidth="1"/>
    <col min="7945" max="8192" width="9.1640625" style="4206"/>
    <col min="8193" max="8193" width="4" style="4206" customWidth="1"/>
    <col min="8194" max="8194" width="2.1640625" style="4206" customWidth="1"/>
    <col min="8195" max="8195" width="36.6640625" style="4206" customWidth="1"/>
    <col min="8196" max="8199" width="12" style="4206" customWidth="1"/>
    <col min="8200" max="8200" width="11" style="4206" bestFit="1" customWidth="1"/>
    <col min="8201" max="8448" width="9.1640625" style="4206"/>
    <col min="8449" max="8449" width="4" style="4206" customWidth="1"/>
    <col min="8450" max="8450" width="2.1640625" style="4206" customWidth="1"/>
    <col min="8451" max="8451" width="36.6640625" style="4206" customWidth="1"/>
    <col min="8452" max="8455" width="12" style="4206" customWidth="1"/>
    <col min="8456" max="8456" width="11" style="4206" bestFit="1" customWidth="1"/>
    <col min="8457" max="8704" width="9.1640625" style="4206"/>
    <col min="8705" max="8705" width="4" style="4206" customWidth="1"/>
    <col min="8706" max="8706" width="2.1640625" style="4206" customWidth="1"/>
    <col min="8707" max="8707" width="36.6640625" style="4206" customWidth="1"/>
    <col min="8708" max="8711" width="12" style="4206" customWidth="1"/>
    <col min="8712" max="8712" width="11" style="4206" bestFit="1" customWidth="1"/>
    <col min="8713" max="8960" width="9.1640625" style="4206"/>
    <col min="8961" max="8961" width="4" style="4206" customWidth="1"/>
    <col min="8962" max="8962" width="2.1640625" style="4206" customWidth="1"/>
    <col min="8963" max="8963" width="36.6640625" style="4206" customWidth="1"/>
    <col min="8964" max="8967" width="12" style="4206" customWidth="1"/>
    <col min="8968" max="8968" width="11" style="4206" bestFit="1" customWidth="1"/>
    <col min="8969" max="9216" width="9.1640625" style="4206"/>
    <col min="9217" max="9217" width="4" style="4206" customWidth="1"/>
    <col min="9218" max="9218" width="2.1640625" style="4206" customWidth="1"/>
    <col min="9219" max="9219" width="36.6640625" style="4206" customWidth="1"/>
    <col min="9220" max="9223" width="12" style="4206" customWidth="1"/>
    <col min="9224" max="9224" width="11" style="4206" bestFit="1" customWidth="1"/>
    <col min="9225" max="9472" width="9.1640625" style="4206"/>
    <col min="9473" max="9473" width="4" style="4206" customWidth="1"/>
    <col min="9474" max="9474" width="2.1640625" style="4206" customWidth="1"/>
    <col min="9475" max="9475" width="36.6640625" style="4206" customWidth="1"/>
    <col min="9476" max="9479" width="12" style="4206" customWidth="1"/>
    <col min="9480" max="9480" width="11" style="4206" bestFit="1" customWidth="1"/>
    <col min="9481" max="9728" width="9.1640625" style="4206"/>
    <col min="9729" max="9729" width="4" style="4206" customWidth="1"/>
    <col min="9730" max="9730" width="2.1640625" style="4206" customWidth="1"/>
    <col min="9731" max="9731" width="36.6640625" style="4206" customWidth="1"/>
    <col min="9732" max="9735" width="12" style="4206" customWidth="1"/>
    <col min="9736" max="9736" width="11" style="4206" bestFit="1" customWidth="1"/>
    <col min="9737" max="9984" width="9.1640625" style="4206"/>
    <col min="9985" max="9985" width="4" style="4206" customWidth="1"/>
    <col min="9986" max="9986" width="2.1640625" style="4206" customWidth="1"/>
    <col min="9987" max="9987" width="36.6640625" style="4206" customWidth="1"/>
    <col min="9988" max="9991" width="12" style="4206" customWidth="1"/>
    <col min="9992" max="9992" width="11" style="4206" bestFit="1" customWidth="1"/>
    <col min="9993" max="10240" width="9.1640625" style="4206"/>
    <col min="10241" max="10241" width="4" style="4206" customWidth="1"/>
    <col min="10242" max="10242" width="2.1640625" style="4206" customWidth="1"/>
    <col min="10243" max="10243" width="36.6640625" style="4206" customWidth="1"/>
    <col min="10244" max="10247" width="12" style="4206" customWidth="1"/>
    <col min="10248" max="10248" width="11" style="4206" bestFit="1" customWidth="1"/>
    <col min="10249" max="10496" width="9.1640625" style="4206"/>
    <col min="10497" max="10497" width="4" style="4206" customWidth="1"/>
    <col min="10498" max="10498" width="2.1640625" style="4206" customWidth="1"/>
    <col min="10499" max="10499" width="36.6640625" style="4206" customWidth="1"/>
    <col min="10500" max="10503" width="12" style="4206" customWidth="1"/>
    <col min="10504" max="10504" width="11" style="4206" bestFit="1" customWidth="1"/>
    <col min="10505" max="10752" width="9.1640625" style="4206"/>
    <col min="10753" max="10753" width="4" style="4206" customWidth="1"/>
    <col min="10754" max="10754" width="2.1640625" style="4206" customWidth="1"/>
    <col min="10755" max="10755" width="36.6640625" style="4206" customWidth="1"/>
    <col min="10756" max="10759" width="12" style="4206" customWidth="1"/>
    <col min="10760" max="10760" width="11" style="4206" bestFit="1" customWidth="1"/>
    <col min="10761" max="11008" width="9.1640625" style="4206"/>
    <col min="11009" max="11009" width="4" style="4206" customWidth="1"/>
    <col min="11010" max="11010" width="2.1640625" style="4206" customWidth="1"/>
    <col min="11011" max="11011" width="36.6640625" style="4206" customWidth="1"/>
    <col min="11012" max="11015" width="12" style="4206" customWidth="1"/>
    <col min="11016" max="11016" width="11" style="4206" bestFit="1" customWidth="1"/>
    <col min="11017" max="11264" width="9.1640625" style="4206"/>
    <col min="11265" max="11265" width="4" style="4206" customWidth="1"/>
    <col min="11266" max="11266" width="2.1640625" style="4206" customWidth="1"/>
    <col min="11267" max="11267" width="36.6640625" style="4206" customWidth="1"/>
    <col min="11268" max="11271" width="12" style="4206" customWidth="1"/>
    <col min="11272" max="11272" width="11" style="4206" bestFit="1" customWidth="1"/>
    <col min="11273" max="11520" width="9.1640625" style="4206"/>
    <col min="11521" max="11521" width="4" style="4206" customWidth="1"/>
    <col min="11522" max="11522" width="2.1640625" style="4206" customWidth="1"/>
    <col min="11523" max="11523" width="36.6640625" style="4206" customWidth="1"/>
    <col min="11524" max="11527" width="12" style="4206" customWidth="1"/>
    <col min="11528" max="11528" width="11" style="4206" bestFit="1" customWidth="1"/>
    <col min="11529" max="11776" width="9.1640625" style="4206"/>
    <col min="11777" max="11777" width="4" style="4206" customWidth="1"/>
    <col min="11778" max="11778" width="2.1640625" style="4206" customWidth="1"/>
    <col min="11779" max="11779" width="36.6640625" style="4206" customWidth="1"/>
    <col min="11780" max="11783" width="12" style="4206" customWidth="1"/>
    <col min="11784" max="11784" width="11" style="4206" bestFit="1" customWidth="1"/>
    <col min="11785" max="12032" width="9.1640625" style="4206"/>
    <col min="12033" max="12033" width="4" style="4206" customWidth="1"/>
    <col min="12034" max="12034" width="2.1640625" style="4206" customWidth="1"/>
    <col min="12035" max="12035" width="36.6640625" style="4206" customWidth="1"/>
    <col min="12036" max="12039" width="12" style="4206" customWidth="1"/>
    <col min="12040" max="12040" width="11" style="4206" bestFit="1" customWidth="1"/>
    <col min="12041" max="12288" width="9.1640625" style="4206"/>
    <col min="12289" max="12289" width="4" style="4206" customWidth="1"/>
    <col min="12290" max="12290" width="2.1640625" style="4206" customWidth="1"/>
    <col min="12291" max="12291" width="36.6640625" style="4206" customWidth="1"/>
    <col min="12292" max="12295" width="12" style="4206" customWidth="1"/>
    <col min="12296" max="12296" width="11" style="4206" bestFit="1" customWidth="1"/>
    <col min="12297" max="12544" width="9.1640625" style="4206"/>
    <col min="12545" max="12545" width="4" style="4206" customWidth="1"/>
    <col min="12546" max="12546" width="2.1640625" style="4206" customWidth="1"/>
    <col min="12547" max="12547" width="36.6640625" style="4206" customWidth="1"/>
    <col min="12548" max="12551" width="12" style="4206" customWidth="1"/>
    <col min="12552" max="12552" width="11" style="4206" bestFit="1" customWidth="1"/>
    <col min="12553" max="12800" width="9.1640625" style="4206"/>
    <col min="12801" max="12801" width="4" style="4206" customWidth="1"/>
    <col min="12802" max="12802" width="2.1640625" style="4206" customWidth="1"/>
    <col min="12803" max="12803" width="36.6640625" style="4206" customWidth="1"/>
    <col min="12804" max="12807" width="12" style="4206" customWidth="1"/>
    <col min="12808" max="12808" width="11" style="4206" bestFit="1" customWidth="1"/>
    <col min="12809" max="13056" width="9.1640625" style="4206"/>
    <col min="13057" max="13057" width="4" style="4206" customWidth="1"/>
    <col min="13058" max="13058" width="2.1640625" style="4206" customWidth="1"/>
    <col min="13059" max="13059" width="36.6640625" style="4206" customWidth="1"/>
    <col min="13060" max="13063" width="12" style="4206" customWidth="1"/>
    <col min="13064" max="13064" width="11" style="4206" bestFit="1" customWidth="1"/>
    <col min="13065" max="13312" width="9.1640625" style="4206"/>
    <col min="13313" max="13313" width="4" style="4206" customWidth="1"/>
    <col min="13314" max="13314" width="2.1640625" style="4206" customWidth="1"/>
    <col min="13315" max="13315" width="36.6640625" style="4206" customWidth="1"/>
    <col min="13316" max="13319" width="12" style="4206" customWidth="1"/>
    <col min="13320" max="13320" width="11" style="4206" bestFit="1" customWidth="1"/>
    <col min="13321" max="13568" width="9.1640625" style="4206"/>
    <col min="13569" max="13569" width="4" style="4206" customWidth="1"/>
    <col min="13570" max="13570" width="2.1640625" style="4206" customWidth="1"/>
    <col min="13571" max="13571" width="36.6640625" style="4206" customWidth="1"/>
    <col min="13572" max="13575" width="12" style="4206" customWidth="1"/>
    <col min="13576" max="13576" width="11" style="4206" bestFit="1" customWidth="1"/>
    <col min="13577" max="13824" width="9.1640625" style="4206"/>
    <col min="13825" max="13825" width="4" style="4206" customWidth="1"/>
    <col min="13826" max="13826" width="2.1640625" style="4206" customWidth="1"/>
    <col min="13827" max="13827" width="36.6640625" style="4206" customWidth="1"/>
    <col min="13828" max="13831" width="12" style="4206" customWidth="1"/>
    <col min="13832" max="13832" width="11" style="4206" bestFit="1" customWidth="1"/>
    <col min="13833" max="14080" width="9.1640625" style="4206"/>
    <col min="14081" max="14081" width="4" style="4206" customWidth="1"/>
    <col min="14082" max="14082" width="2.1640625" style="4206" customWidth="1"/>
    <col min="14083" max="14083" width="36.6640625" style="4206" customWidth="1"/>
    <col min="14084" max="14087" width="12" style="4206" customWidth="1"/>
    <col min="14088" max="14088" width="11" style="4206" bestFit="1" customWidth="1"/>
    <col min="14089" max="14336" width="9.1640625" style="4206"/>
    <col min="14337" max="14337" width="4" style="4206" customWidth="1"/>
    <col min="14338" max="14338" width="2.1640625" style="4206" customWidth="1"/>
    <col min="14339" max="14339" width="36.6640625" style="4206" customWidth="1"/>
    <col min="14340" max="14343" width="12" style="4206" customWidth="1"/>
    <col min="14344" max="14344" width="11" style="4206" bestFit="1" customWidth="1"/>
    <col min="14345" max="14592" width="9.1640625" style="4206"/>
    <col min="14593" max="14593" width="4" style="4206" customWidth="1"/>
    <col min="14594" max="14594" width="2.1640625" style="4206" customWidth="1"/>
    <col min="14595" max="14595" width="36.6640625" style="4206" customWidth="1"/>
    <col min="14596" max="14599" width="12" style="4206" customWidth="1"/>
    <col min="14600" max="14600" width="11" style="4206" bestFit="1" customWidth="1"/>
    <col min="14601" max="14848" width="9.1640625" style="4206"/>
    <col min="14849" max="14849" width="4" style="4206" customWidth="1"/>
    <col min="14850" max="14850" width="2.1640625" style="4206" customWidth="1"/>
    <col min="14851" max="14851" width="36.6640625" style="4206" customWidth="1"/>
    <col min="14852" max="14855" width="12" style="4206" customWidth="1"/>
    <col min="14856" max="14856" width="11" style="4206" bestFit="1" customWidth="1"/>
    <col min="14857" max="15104" width="9.1640625" style="4206"/>
    <col min="15105" max="15105" width="4" style="4206" customWidth="1"/>
    <col min="15106" max="15106" width="2.1640625" style="4206" customWidth="1"/>
    <col min="15107" max="15107" width="36.6640625" style="4206" customWidth="1"/>
    <col min="15108" max="15111" width="12" style="4206" customWidth="1"/>
    <col min="15112" max="15112" width="11" style="4206" bestFit="1" customWidth="1"/>
    <col min="15113" max="15360" width="9.1640625" style="4206"/>
    <col min="15361" max="15361" width="4" style="4206" customWidth="1"/>
    <col min="15362" max="15362" width="2.1640625" style="4206" customWidth="1"/>
    <col min="15363" max="15363" width="36.6640625" style="4206" customWidth="1"/>
    <col min="15364" max="15367" width="12" style="4206" customWidth="1"/>
    <col min="15368" max="15368" width="11" style="4206" bestFit="1" customWidth="1"/>
    <col min="15369" max="15616" width="9.1640625" style="4206"/>
    <col min="15617" max="15617" width="4" style="4206" customWidth="1"/>
    <col min="15618" max="15618" width="2.1640625" style="4206" customWidth="1"/>
    <col min="15619" max="15619" width="36.6640625" style="4206" customWidth="1"/>
    <col min="15620" max="15623" width="12" style="4206" customWidth="1"/>
    <col min="15624" max="15624" width="11" style="4206" bestFit="1" customWidth="1"/>
    <col min="15625" max="15872" width="9.1640625" style="4206"/>
    <col min="15873" max="15873" width="4" style="4206" customWidth="1"/>
    <col min="15874" max="15874" width="2.1640625" style="4206" customWidth="1"/>
    <col min="15875" max="15875" width="36.6640625" style="4206" customWidth="1"/>
    <col min="15876" max="15879" width="12" style="4206" customWidth="1"/>
    <col min="15880" max="15880" width="11" style="4206" bestFit="1" customWidth="1"/>
    <col min="15881" max="16128" width="9.1640625" style="4206"/>
    <col min="16129" max="16129" width="4" style="4206" customWidth="1"/>
    <col min="16130" max="16130" width="2.1640625" style="4206" customWidth="1"/>
    <col min="16131" max="16131" width="36.6640625" style="4206" customWidth="1"/>
    <col min="16132" max="16135" width="12" style="4206" customWidth="1"/>
    <col min="16136" max="16136" width="11" style="4206" bestFit="1" customWidth="1"/>
    <col min="16137" max="16384" width="9.1640625" style="4206"/>
  </cols>
  <sheetData>
    <row r="1" spans="1:8" s="69" customFormat="1" ht="15.75" x14ac:dyDescent="0.25">
      <c r="A1" s="6405" t="s">
        <v>801</v>
      </c>
      <c r="B1" s="6405"/>
      <c r="C1" s="6405"/>
    </row>
    <row r="2" spans="1:8" s="4245" customFormat="1" ht="15.75" customHeight="1" thickBot="1" x14ac:dyDescent="0.25">
      <c r="A2" s="4244" t="s">
        <v>2599</v>
      </c>
    </row>
    <row r="3" spans="1:8" ht="14.25" customHeight="1" thickBot="1" x14ac:dyDescent="0.3">
      <c r="A3" s="4246"/>
      <c r="B3" s="4247"/>
      <c r="C3" s="4247"/>
      <c r="D3" s="4215" t="s">
        <v>2561</v>
      </c>
      <c r="E3" s="4215" t="s">
        <v>2562</v>
      </c>
      <c r="F3" s="4215" t="s">
        <v>2563</v>
      </c>
      <c r="G3" s="4215" t="s">
        <v>2564</v>
      </c>
    </row>
    <row r="4" spans="1:8" ht="15" customHeight="1" x14ac:dyDescent="0.25">
      <c r="A4" s="4216">
        <v>1</v>
      </c>
      <c r="B4" s="4217" t="s">
        <v>2565</v>
      </c>
      <c r="C4" s="4207"/>
      <c r="D4" s="4248"/>
      <c r="E4" s="4248"/>
      <c r="F4" s="4248"/>
      <c r="G4" s="4248"/>
    </row>
    <row r="5" spans="1:8" ht="15" customHeight="1" x14ac:dyDescent="0.25">
      <c r="A5" s="4249"/>
      <c r="B5" s="4207"/>
      <c r="C5" s="4207" t="s">
        <v>2566</v>
      </c>
      <c r="D5" s="4225">
        <v>15367</v>
      </c>
      <c r="E5" s="4225">
        <v>14306</v>
      </c>
      <c r="F5" s="4225">
        <v>13141</v>
      </c>
      <c r="G5" s="4225">
        <v>12712</v>
      </c>
    </row>
    <row r="6" spans="1:8" ht="15" customHeight="1" x14ac:dyDescent="0.25">
      <c r="A6" s="4249"/>
      <c r="B6" s="4207"/>
      <c r="C6" s="4218" t="s">
        <v>2567</v>
      </c>
      <c r="D6" s="4222">
        <v>520.82000000000005</v>
      </c>
      <c r="E6" s="4222">
        <v>448.83</v>
      </c>
      <c r="F6" s="4222">
        <v>379.67</v>
      </c>
      <c r="G6" s="4222">
        <v>364.12</v>
      </c>
    </row>
    <row r="7" spans="1:8" ht="15" customHeight="1" x14ac:dyDescent="0.25">
      <c r="A7" s="4216">
        <v>2</v>
      </c>
      <c r="B7" s="4217" t="s">
        <v>2600</v>
      </c>
      <c r="C7" s="4207"/>
      <c r="D7" s="4250"/>
      <c r="E7" s="4250"/>
      <c r="F7" s="4250"/>
      <c r="G7" s="4250"/>
    </row>
    <row r="8" spans="1:8" ht="15" customHeight="1" x14ac:dyDescent="0.25">
      <c r="A8" s="4249"/>
      <c r="B8" s="4207"/>
      <c r="C8" s="4207" t="s">
        <v>2569</v>
      </c>
      <c r="D8" s="4234">
        <v>638</v>
      </c>
      <c r="E8" s="4234">
        <v>642</v>
      </c>
      <c r="F8" s="4234">
        <v>645</v>
      </c>
      <c r="G8" s="4234">
        <v>608</v>
      </c>
    </row>
    <row r="9" spans="1:8" ht="15" customHeight="1" x14ac:dyDescent="0.25">
      <c r="A9" s="4249"/>
      <c r="B9" s="4207"/>
      <c r="C9" s="4207" t="s">
        <v>2570</v>
      </c>
      <c r="D9" s="4234">
        <v>36</v>
      </c>
      <c r="E9" s="4234">
        <v>2</v>
      </c>
      <c r="F9" s="4234">
        <v>1</v>
      </c>
      <c r="G9" s="4225">
        <v>0</v>
      </c>
    </row>
    <row r="10" spans="1:8" ht="15" customHeight="1" x14ac:dyDescent="0.25">
      <c r="A10" s="4249"/>
      <c r="B10" s="4207"/>
      <c r="C10" s="4207" t="s">
        <v>2601</v>
      </c>
      <c r="D10" s="4235">
        <v>58.57</v>
      </c>
      <c r="E10" s="4235">
        <v>60.47</v>
      </c>
      <c r="F10" s="4235">
        <v>62.8</v>
      </c>
      <c r="G10" s="4235">
        <v>62.66</v>
      </c>
    </row>
    <row r="11" spans="1:8" ht="15" customHeight="1" x14ac:dyDescent="0.25">
      <c r="A11" s="4216">
        <v>3</v>
      </c>
      <c r="B11" s="4217" t="s">
        <v>2572</v>
      </c>
      <c r="C11" s="4207"/>
      <c r="D11" s="4251"/>
      <c r="E11" s="4251"/>
      <c r="F11" s="4251"/>
      <c r="G11" s="4251"/>
    </row>
    <row r="12" spans="1:8" ht="12" customHeight="1" x14ac:dyDescent="0.25">
      <c r="A12" s="4249"/>
      <c r="B12" s="4207" t="s">
        <v>2573</v>
      </c>
      <c r="C12" s="4207"/>
      <c r="D12" s="4251"/>
      <c r="E12" s="4251"/>
      <c r="F12" s="4251"/>
      <c r="G12" s="4251"/>
    </row>
    <row r="13" spans="1:8" ht="15" customHeight="1" x14ac:dyDescent="0.25">
      <c r="A13" s="4249"/>
      <c r="B13" s="4207"/>
      <c r="C13" s="4207" t="s">
        <v>2574</v>
      </c>
      <c r="D13" s="4234">
        <v>201991</v>
      </c>
      <c r="E13" s="4234">
        <v>210303</v>
      </c>
      <c r="F13" s="4234">
        <v>219053</v>
      </c>
      <c r="G13" s="4234">
        <v>227558</v>
      </c>
      <c r="H13" s="4207"/>
    </row>
    <row r="14" spans="1:8" ht="15" customHeight="1" x14ac:dyDescent="0.25">
      <c r="A14" s="4249"/>
      <c r="B14" s="4207"/>
      <c r="C14" s="4252" t="s">
        <v>2575</v>
      </c>
      <c r="D14" s="4253">
        <v>15273</v>
      </c>
      <c r="E14" s="4253">
        <v>15167</v>
      </c>
      <c r="F14" s="4253">
        <v>15956</v>
      </c>
      <c r="G14" s="4253">
        <v>16363</v>
      </c>
    </row>
    <row r="15" spans="1:8" ht="15" customHeight="1" x14ac:dyDescent="0.25">
      <c r="A15" s="4249"/>
      <c r="B15" s="4207"/>
      <c r="C15" s="4207" t="s">
        <v>2576</v>
      </c>
      <c r="D15" s="4234">
        <v>95159</v>
      </c>
      <c r="E15" s="4234">
        <v>102763</v>
      </c>
      <c r="F15" s="4234">
        <v>111355</v>
      </c>
      <c r="G15" s="4234">
        <v>119057</v>
      </c>
    </row>
    <row r="16" spans="1:8" ht="15" customHeight="1" x14ac:dyDescent="0.25">
      <c r="A16" s="4249"/>
      <c r="B16" s="4207" t="s">
        <v>2577</v>
      </c>
      <c r="C16" s="4207"/>
      <c r="D16" s="4251"/>
      <c r="E16" s="4251"/>
      <c r="F16" s="4251"/>
      <c r="G16" s="4251"/>
    </row>
    <row r="17" spans="1:8" ht="15" customHeight="1" x14ac:dyDescent="0.25">
      <c r="A17" s="4249"/>
      <c r="B17" s="4207"/>
      <c r="C17" s="4207" t="s">
        <v>2578</v>
      </c>
      <c r="D17" s="4235">
        <v>14975.69</v>
      </c>
      <c r="E17" s="4235">
        <v>16386.580000000002</v>
      </c>
      <c r="F17" s="4235">
        <v>18086.66</v>
      </c>
      <c r="G17" s="4235">
        <v>24460.45</v>
      </c>
    </row>
    <row r="18" spans="1:8" ht="15" customHeight="1" x14ac:dyDescent="0.25">
      <c r="A18" s="4249"/>
      <c r="B18" s="4207"/>
      <c r="C18" s="4207" t="s">
        <v>2576</v>
      </c>
      <c r="D18" s="4235">
        <v>1787.49</v>
      </c>
      <c r="E18" s="4235">
        <v>1972.72</v>
      </c>
      <c r="F18" s="4235">
        <v>2216.69</v>
      </c>
      <c r="G18" s="4235">
        <v>2451.65</v>
      </c>
    </row>
    <row r="19" spans="1:8" ht="15" customHeight="1" x14ac:dyDescent="0.25">
      <c r="A19" s="4216">
        <v>4</v>
      </c>
      <c r="B19" s="4217" t="s">
        <v>2579</v>
      </c>
      <c r="C19" s="4207"/>
      <c r="D19" s="4251"/>
      <c r="E19" s="4251"/>
      <c r="F19" s="4251"/>
      <c r="G19" s="4251"/>
    </row>
    <row r="20" spans="1:8" ht="12" customHeight="1" x14ac:dyDescent="0.25">
      <c r="A20" s="4249"/>
      <c r="B20" s="4207" t="s">
        <v>2573</v>
      </c>
      <c r="C20" s="4207"/>
      <c r="D20" s="4251"/>
      <c r="E20" s="4251"/>
      <c r="F20" s="4251"/>
      <c r="G20" s="4251"/>
    </row>
    <row r="21" spans="1:8" ht="15" customHeight="1" x14ac:dyDescent="0.25">
      <c r="A21" s="4249"/>
      <c r="B21" s="4207"/>
      <c r="C21" s="4207" t="s">
        <v>2580</v>
      </c>
      <c r="D21" s="4234">
        <v>19126</v>
      </c>
      <c r="E21" s="4234">
        <v>18869</v>
      </c>
      <c r="F21" s="4234">
        <v>18426</v>
      </c>
      <c r="G21" s="4225">
        <v>18053</v>
      </c>
    </row>
    <row r="22" spans="1:8" ht="15" customHeight="1" x14ac:dyDescent="0.25">
      <c r="A22" s="4249"/>
      <c r="B22" s="4207"/>
      <c r="C22" s="4218" t="s">
        <v>2581</v>
      </c>
      <c r="D22" s="4234">
        <v>27531</v>
      </c>
      <c r="E22" s="4234">
        <v>28728</v>
      </c>
      <c r="F22" s="4234">
        <v>30053</v>
      </c>
      <c r="G22" s="4221">
        <v>30985</v>
      </c>
    </row>
    <row r="23" spans="1:8" ht="15" customHeight="1" x14ac:dyDescent="0.25">
      <c r="A23" s="4249"/>
      <c r="B23" s="4207" t="s">
        <v>2577</v>
      </c>
      <c r="C23" s="4207"/>
      <c r="D23" s="4251"/>
      <c r="E23" s="4251"/>
      <c r="F23" s="4251"/>
      <c r="G23" s="4250"/>
    </row>
    <row r="24" spans="1:8" ht="15" customHeight="1" x14ac:dyDescent="0.25">
      <c r="A24" s="4249"/>
      <c r="B24" s="4207"/>
      <c r="C24" s="4207" t="s">
        <v>2582</v>
      </c>
      <c r="D24" s="4235">
        <v>1449.62</v>
      </c>
      <c r="E24" s="4235">
        <v>1491.73</v>
      </c>
      <c r="F24" s="4235">
        <v>1553.78</v>
      </c>
      <c r="G24" s="4235">
        <v>1980.91</v>
      </c>
      <c r="H24" s="4188"/>
    </row>
    <row r="25" spans="1:8" ht="15" customHeight="1" x14ac:dyDescent="0.25">
      <c r="A25" s="4249"/>
      <c r="B25" s="4207"/>
      <c r="C25" s="4207" t="s">
        <v>2576</v>
      </c>
      <c r="D25" s="4235">
        <v>460.46</v>
      </c>
      <c r="E25" s="4235">
        <v>497.01</v>
      </c>
      <c r="F25" s="4235">
        <v>554.36</v>
      </c>
      <c r="G25" s="5711">
        <v>606.30999999999995</v>
      </c>
      <c r="H25" s="4188"/>
    </row>
    <row r="26" spans="1:8" ht="15" customHeight="1" x14ac:dyDescent="0.25">
      <c r="A26" s="4216">
        <v>5</v>
      </c>
      <c r="B26" s="4217" t="s">
        <v>2583</v>
      </c>
      <c r="C26" s="4207"/>
      <c r="D26" s="4251"/>
      <c r="E26" s="4251"/>
      <c r="F26" s="4251"/>
      <c r="G26" s="4235"/>
    </row>
    <row r="27" spans="1:8" ht="12.75" customHeight="1" x14ac:dyDescent="0.25">
      <c r="A27" s="4249"/>
      <c r="B27" s="4207" t="s">
        <v>2573</v>
      </c>
      <c r="C27" s="4207"/>
      <c r="D27" s="4251"/>
      <c r="E27" s="4251"/>
      <c r="F27" s="4251"/>
      <c r="G27" s="4251"/>
    </row>
    <row r="28" spans="1:8" ht="15" customHeight="1" x14ac:dyDescent="0.25">
      <c r="A28" s="4249"/>
      <c r="B28" s="4207"/>
      <c r="C28" s="4207" t="s">
        <v>2580</v>
      </c>
      <c r="D28" s="4234">
        <v>331</v>
      </c>
      <c r="E28" s="4234">
        <v>314</v>
      </c>
      <c r="F28" s="4234">
        <v>279</v>
      </c>
      <c r="G28" s="4251">
        <v>292</v>
      </c>
    </row>
    <row r="29" spans="1:8" ht="15" customHeight="1" x14ac:dyDescent="0.25">
      <c r="A29" s="4249"/>
      <c r="B29" s="4207"/>
      <c r="C29" s="4207" t="s">
        <v>2576</v>
      </c>
      <c r="D29" s="4234">
        <v>195</v>
      </c>
      <c r="E29" s="4234">
        <v>202</v>
      </c>
      <c r="F29" s="4234">
        <v>198</v>
      </c>
      <c r="G29" s="4234">
        <v>197</v>
      </c>
    </row>
    <row r="30" spans="1:8" ht="15" customHeight="1" x14ac:dyDescent="0.25">
      <c r="A30" s="4249"/>
      <c r="B30" s="4207" t="s">
        <v>2584</v>
      </c>
      <c r="C30" s="4207"/>
      <c r="D30" s="4234">
        <v>281</v>
      </c>
      <c r="E30" s="4234">
        <v>259</v>
      </c>
      <c r="F30" s="4234">
        <v>239</v>
      </c>
      <c r="G30" s="4253">
        <v>243</v>
      </c>
    </row>
    <row r="31" spans="1:8" ht="15" customHeight="1" x14ac:dyDescent="0.25">
      <c r="A31" s="4249"/>
      <c r="B31" s="4207" t="s">
        <v>2577</v>
      </c>
      <c r="C31" s="4207"/>
      <c r="D31" s="4251"/>
      <c r="E31" s="4251"/>
      <c r="F31" s="4251"/>
      <c r="G31" s="4234"/>
    </row>
    <row r="32" spans="1:8" ht="15" customHeight="1" x14ac:dyDescent="0.25">
      <c r="A32" s="4249"/>
      <c r="B32" s="4207"/>
      <c r="C32" s="4207" t="s">
        <v>2585</v>
      </c>
      <c r="D32" s="4235">
        <v>32.5</v>
      </c>
      <c r="E32" s="4235">
        <v>31.84</v>
      </c>
      <c r="F32" s="4235">
        <v>34.06</v>
      </c>
      <c r="G32" s="4250">
        <v>37.58</v>
      </c>
    </row>
    <row r="33" spans="1:7" ht="15" customHeight="1" x14ac:dyDescent="0.25">
      <c r="A33" s="4249"/>
      <c r="B33" s="4207"/>
      <c r="C33" s="4207" t="s">
        <v>2576</v>
      </c>
      <c r="D33" s="4235">
        <v>0.39</v>
      </c>
      <c r="E33" s="4235">
        <v>0.38</v>
      </c>
      <c r="F33" s="4235">
        <v>0.44</v>
      </c>
      <c r="G33" s="4235">
        <v>0.43</v>
      </c>
    </row>
    <row r="34" spans="1:7" ht="15" customHeight="1" x14ac:dyDescent="0.25">
      <c r="A34" s="4216">
        <v>6</v>
      </c>
      <c r="B34" s="4217" t="s">
        <v>2586</v>
      </c>
      <c r="C34" s="4207"/>
      <c r="D34" s="4251"/>
      <c r="E34" s="4251"/>
      <c r="F34" s="4251"/>
      <c r="G34" s="4251"/>
    </row>
    <row r="35" spans="1:7" ht="12.75" customHeight="1" x14ac:dyDescent="0.25">
      <c r="A35" s="4249"/>
      <c r="B35" s="4207" t="s">
        <v>2573</v>
      </c>
      <c r="C35" s="4207"/>
      <c r="D35" s="4251"/>
      <c r="E35" s="4251"/>
      <c r="F35" s="4251"/>
      <c r="G35" s="4251"/>
    </row>
    <row r="36" spans="1:7" ht="15" customHeight="1" x14ac:dyDescent="0.25">
      <c r="A36" s="4249"/>
      <c r="B36" s="4207"/>
      <c r="C36" s="4207" t="s">
        <v>2580</v>
      </c>
      <c r="D36" s="4225" t="s">
        <v>2602</v>
      </c>
      <c r="E36" s="4225">
        <v>31055</v>
      </c>
      <c r="F36" s="4225">
        <v>30865</v>
      </c>
      <c r="G36" s="4225">
        <v>30549</v>
      </c>
    </row>
    <row r="37" spans="1:7" ht="15" customHeight="1" x14ac:dyDescent="0.25">
      <c r="A37" s="4249"/>
      <c r="B37" s="4207"/>
      <c r="C37" s="4252" t="s">
        <v>2588</v>
      </c>
      <c r="D37" s="4253">
        <v>6327</v>
      </c>
      <c r="E37" s="4253">
        <v>6750</v>
      </c>
      <c r="F37" s="4253">
        <v>6998</v>
      </c>
      <c r="G37" s="4253">
        <v>6980</v>
      </c>
    </row>
    <row r="38" spans="1:7" ht="15" customHeight="1" x14ac:dyDescent="0.25">
      <c r="A38" s="4249"/>
      <c r="B38" s="4207"/>
      <c r="C38" s="4207" t="s">
        <v>2576</v>
      </c>
      <c r="D38" s="4234">
        <v>9791</v>
      </c>
      <c r="E38" s="4234">
        <v>10020</v>
      </c>
      <c r="F38" s="4234">
        <v>10506</v>
      </c>
      <c r="G38" s="4234">
        <v>10724</v>
      </c>
    </row>
    <row r="39" spans="1:7" ht="15" customHeight="1" x14ac:dyDescent="0.25">
      <c r="A39" s="4249"/>
      <c r="B39" s="4207" t="s">
        <v>2577</v>
      </c>
      <c r="C39" s="4207"/>
      <c r="D39" s="4251"/>
      <c r="E39" s="4251"/>
      <c r="F39" s="4251"/>
      <c r="G39" s="4251"/>
    </row>
    <row r="40" spans="1:7" ht="15" customHeight="1" x14ac:dyDescent="0.25">
      <c r="A40" s="4249"/>
      <c r="B40" s="4207"/>
      <c r="C40" s="4207" t="s">
        <v>2589</v>
      </c>
      <c r="D40" s="4235">
        <v>2466.34</v>
      </c>
      <c r="E40" s="4235">
        <v>2608.39</v>
      </c>
      <c r="F40" s="4235">
        <v>2812.98</v>
      </c>
      <c r="G40" s="4235">
        <v>3581.51</v>
      </c>
    </row>
    <row r="41" spans="1:7" ht="15" customHeight="1" x14ac:dyDescent="0.25">
      <c r="A41" s="4249"/>
      <c r="B41" s="4207"/>
      <c r="C41" s="4207" t="s">
        <v>2576</v>
      </c>
      <c r="D41" s="4235">
        <v>67.38</v>
      </c>
      <c r="E41" s="4235">
        <v>69.56</v>
      </c>
      <c r="F41" s="4235">
        <v>76.98</v>
      </c>
      <c r="G41" s="4235">
        <v>82.47</v>
      </c>
    </row>
    <row r="42" spans="1:7" ht="15" customHeight="1" x14ac:dyDescent="0.25">
      <c r="A42" s="4216">
        <v>7</v>
      </c>
      <c r="B42" s="4211" t="s">
        <v>2603</v>
      </c>
      <c r="C42" s="4207"/>
      <c r="D42" s="4251"/>
      <c r="E42" s="4251"/>
      <c r="F42" s="4251"/>
      <c r="G42" s="4251"/>
    </row>
    <row r="43" spans="1:7" ht="12" customHeight="1" x14ac:dyDescent="0.25">
      <c r="A43" s="4216"/>
      <c r="B43" s="4207"/>
      <c r="C43" s="4207" t="s">
        <v>2591</v>
      </c>
      <c r="D43" s="4251"/>
      <c r="E43" s="4251"/>
      <c r="F43" s="4251"/>
      <c r="G43" s="4251"/>
    </row>
    <row r="44" spans="1:7" ht="15" customHeight="1" x14ac:dyDescent="0.25">
      <c r="A44" s="4216"/>
      <c r="B44" s="4207"/>
      <c r="C44" s="4207" t="s">
        <v>2592</v>
      </c>
      <c r="D44" s="4234">
        <v>548</v>
      </c>
      <c r="E44" s="4234">
        <v>540</v>
      </c>
      <c r="F44" s="4234">
        <v>553</v>
      </c>
      <c r="G44" s="4225">
        <v>522</v>
      </c>
    </row>
    <row r="45" spans="1:7" ht="15" customHeight="1" x14ac:dyDescent="0.25">
      <c r="A45" s="4216"/>
      <c r="B45" s="4207"/>
      <c r="C45" s="4254" t="s">
        <v>2593</v>
      </c>
      <c r="D45" s="4234">
        <v>174</v>
      </c>
      <c r="E45" s="4234">
        <v>169</v>
      </c>
      <c r="F45" s="4234">
        <v>234</v>
      </c>
      <c r="G45" s="4234">
        <v>171</v>
      </c>
    </row>
    <row r="46" spans="1:7" ht="15" customHeight="1" x14ac:dyDescent="0.25">
      <c r="A46" s="4216"/>
      <c r="B46" s="4207"/>
      <c r="C46" s="4207" t="s">
        <v>2594</v>
      </c>
      <c r="D46" s="4235">
        <v>10.31</v>
      </c>
      <c r="E46" s="4235">
        <v>9.74</v>
      </c>
      <c r="F46" s="4235">
        <v>12.07</v>
      </c>
      <c r="G46" s="4235">
        <v>12.34</v>
      </c>
    </row>
    <row r="47" spans="1:7" ht="15" customHeight="1" x14ac:dyDescent="0.25">
      <c r="A47" s="4216">
        <v>8</v>
      </c>
      <c r="B47" s="4236" t="s">
        <v>2595</v>
      </c>
      <c r="C47" s="4207"/>
      <c r="D47" s="4251"/>
      <c r="E47" s="4251"/>
      <c r="F47" s="4251"/>
      <c r="G47" s="4251"/>
    </row>
    <row r="48" spans="1:7" ht="15" customHeight="1" x14ac:dyDescent="0.25">
      <c r="A48" s="4255"/>
      <c r="B48" s="4207"/>
      <c r="C48" s="4207" t="s">
        <v>2594</v>
      </c>
      <c r="D48" s="4235">
        <v>27.95</v>
      </c>
      <c r="E48" s="4235">
        <v>26.97</v>
      </c>
      <c r="F48" s="4235">
        <v>39.14</v>
      </c>
      <c r="G48" s="4235">
        <v>40.6</v>
      </c>
    </row>
    <row r="49" spans="1:7" ht="15" customHeight="1" x14ac:dyDescent="0.25">
      <c r="A49" s="4216">
        <v>9</v>
      </c>
      <c r="B49" s="4217" t="s">
        <v>2597</v>
      </c>
      <c r="C49" s="4207"/>
      <c r="D49" s="4251"/>
      <c r="E49" s="4251"/>
      <c r="F49" s="4251"/>
      <c r="G49" s="4251"/>
    </row>
    <row r="50" spans="1:7" ht="11.25" customHeight="1" x14ac:dyDescent="0.25">
      <c r="A50" s="4249"/>
      <c r="B50" s="4207"/>
      <c r="C50" s="4207" t="s">
        <v>2573</v>
      </c>
      <c r="D50" s="4234">
        <v>57</v>
      </c>
      <c r="E50" s="4234">
        <v>26</v>
      </c>
      <c r="F50" s="4234">
        <v>15</v>
      </c>
      <c r="G50" s="4234">
        <v>17</v>
      </c>
    </row>
    <row r="51" spans="1:7" ht="17.25" customHeight="1" thickBot="1" x14ac:dyDescent="0.3">
      <c r="A51" s="4239"/>
      <c r="B51" s="4240"/>
      <c r="C51" s="4241" t="s">
        <v>2598</v>
      </c>
      <c r="D51" s="4256">
        <v>0.72</v>
      </c>
      <c r="E51" s="4256">
        <v>0.02</v>
      </c>
      <c r="F51" s="4256">
        <v>0.02</v>
      </c>
      <c r="G51" s="4256">
        <v>0.02</v>
      </c>
    </row>
    <row r="52" spans="1:7" ht="15.75" customHeight="1" x14ac:dyDescent="0.25">
      <c r="A52" s="4243" t="s">
        <v>4173</v>
      </c>
      <c r="D52" s="4257"/>
      <c r="E52" s="4257"/>
      <c r="F52" s="4257"/>
      <c r="G52" s="4257"/>
    </row>
    <row r="53" spans="1:7" s="4207" customFormat="1" ht="9.75" customHeight="1" x14ac:dyDescent="0.2"/>
    <row r="54" spans="1:7" ht="15.75" customHeight="1" x14ac:dyDescent="0.25">
      <c r="D54" s="4257"/>
      <c r="E54" s="4257"/>
      <c r="F54" s="4257"/>
      <c r="G54" s="4257"/>
    </row>
    <row r="55" spans="1:7" ht="15.75" customHeight="1" x14ac:dyDescent="0.25">
      <c r="B55" s="4258"/>
      <c r="D55" s="4257"/>
      <c r="E55" s="4257"/>
      <c r="F55" s="4257"/>
      <c r="G55" s="4257"/>
    </row>
    <row r="56" spans="1:7" ht="15.75" customHeight="1" x14ac:dyDescent="0.25">
      <c r="D56" s="4259"/>
      <c r="E56" s="4259"/>
      <c r="F56" s="4259"/>
      <c r="G56" s="4259"/>
    </row>
    <row r="57" spans="1:7" ht="15.75" customHeight="1" x14ac:dyDescent="0.25">
      <c r="D57" s="4259"/>
      <c r="E57" s="4259"/>
      <c r="F57" s="4259"/>
      <c r="G57" s="4259"/>
    </row>
    <row r="58" spans="1:7" ht="15.75" customHeight="1" x14ac:dyDescent="0.25">
      <c r="D58" s="4259"/>
      <c r="E58" s="4259"/>
      <c r="F58" s="4259"/>
      <c r="G58" s="4259"/>
    </row>
    <row r="59" spans="1:7" ht="15.75" customHeight="1" x14ac:dyDescent="0.25">
      <c r="B59" s="4260"/>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zoomScale="120" zoomScaleNormal="120" workbookViewId="0">
      <selection sqref="A1:C1"/>
    </sheetView>
  </sheetViews>
  <sheetFormatPr defaultColWidth="9.1640625" defaultRowHeight="12.75" x14ac:dyDescent="0.2"/>
  <cols>
    <col min="1" max="1" width="4" style="4280" customWidth="1"/>
    <col min="2" max="2" width="2.1640625" style="4207" customWidth="1"/>
    <col min="3" max="3" width="36.6640625" style="4207" customWidth="1"/>
    <col min="4" max="7" width="16.83203125" style="4207" customWidth="1"/>
    <col min="8" max="253" width="9.1640625" style="4207"/>
    <col min="254" max="254" width="4" style="4207" customWidth="1"/>
    <col min="255" max="255" width="2.1640625" style="4207" customWidth="1"/>
    <col min="256" max="256" width="36.6640625" style="4207" customWidth="1"/>
    <col min="257" max="260" width="12" style="4207" customWidth="1"/>
    <col min="261" max="509" width="9.1640625" style="4207"/>
    <col min="510" max="510" width="4" style="4207" customWidth="1"/>
    <col min="511" max="511" width="2.1640625" style="4207" customWidth="1"/>
    <col min="512" max="512" width="36.6640625" style="4207" customWidth="1"/>
    <col min="513" max="516" width="12" style="4207" customWidth="1"/>
    <col min="517" max="765" width="9.1640625" style="4207"/>
    <col min="766" max="766" width="4" style="4207" customWidth="1"/>
    <col min="767" max="767" width="2.1640625" style="4207" customWidth="1"/>
    <col min="768" max="768" width="36.6640625" style="4207" customWidth="1"/>
    <col min="769" max="772" width="12" style="4207" customWidth="1"/>
    <col min="773" max="1021" width="9.1640625" style="4207"/>
    <col min="1022" max="1022" width="4" style="4207" customWidth="1"/>
    <col min="1023" max="1023" width="2.1640625" style="4207" customWidth="1"/>
    <col min="1024" max="1024" width="36.6640625" style="4207" customWidth="1"/>
    <col min="1025" max="1028" width="12" style="4207" customWidth="1"/>
    <col min="1029" max="1277" width="9.1640625" style="4207"/>
    <col min="1278" max="1278" width="4" style="4207" customWidth="1"/>
    <col min="1279" max="1279" width="2.1640625" style="4207" customWidth="1"/>
    <col min="1280" max="1280" width="36.6640625" style="4207" customWidth="1"/>
    <col min="1281" max="1284" width="12" style="4207" customWidth="1"/>
    <col min="1285" max="1533" width="9.1640625" style="4207"/>
    <col min="1534" max="1534" width="4" style="4207" customWidth="1"/>
    <col min="1535" max="1535" width="2.1640625" style="4207" customWidth="1"/>
    <col min="1536" max="1536" width="36.6640625" style="4207" customWidth="1"/>
    <col min="1537" max="1540" width="12" style="4207" customWidth="1"/>
    <col min="1541" max="1789" width="9.1640625" style="4207"/>
    <col min="1790" max="1790" width="4" style="4207" customWidth="1"/>
    <col min="1791" max="1791" width="2.1640625" style="4207" customWidth="1"/>
    <col min="1792" max="1792" width="36.6640625" style="4207" customWidth="1"/>
    <col min="1793" max="1796" width="12" style="4207" customWidth="1"/>
    <col min="1797" max="2045" width="9.1640625" style="4207"/>
    <col min="2046" max="2046" width="4" style="4207" customWidth="1"/>
    <col min="2047" max="2047" width="2.1640625" style="4207" customWidth="1"/>
    <col min="2048" max="2048" width="36.6640625" style="4207" customWidth="1"/>
    <col min="2049" max="2052" width="12" style="4207" customWidth="1"/>
    <col min="2053" max="2301" width="9.1640625" style="4207"/>
    <col min="2302" max="2302" width="4" style="4207" customWidth="1"/>
    <col min="2303" max="2303" width="2.1640625" style="4207" customWidth="1"/>
    <col min="2304" max="2304" width="36.6640625" style="4207" customWidth="1"/>
    <col min="2305" max="2308" width="12" style="4207" customWidth="1"/>
    <col min="2309" max="2557" width="9.1640625" style="4207"/>
    <col min="2558" max="2558" width="4" style="4207" customWidth="1"/>
    <col min="2559" max="2559" width="2.1640625" style="4207" customWidth="1"/>
    <col min="2560" max="2560" width="36.6640625" style="4207" customWidth="1"/>
    <col min="2561" max="2564" width="12" style="4207" customWidth="1"/>
    <col min="2565" max="2813" width="9.1640625" style="4207"/>
    <col min="2814" max="2814" width="4" style="4207" customWidth="1"/>
    <col min="2815" max="2815" width="2.1640625" style="4207" customWidth="1"/>
    <col min="2816" max="2816" width="36.6640625" style="4207" customWidth="1"/>
    <col min="2817" max="2820" width="12" style="4207" customWidth="1"/>
    <col min="2821" max="3069" width="9.1640625" style="4207"/>
    <col min="3070" max="3070" width="4" style="4207" customWidth="1"/>
    <col min="3071" max="3071" width="2.1640625" style="4207" customWidth="1"/>
    <col min="3072" max="3072" width="36.6640625" style="4207" customWidth="1"/>
    <col min="3073" max="3076" width="12" style="4207" customWidth="1"/>
    <col min="3077" max="3325" width="9.1640625" style="4207"/>
    <col min="3326" max="3326" width="4" style="4207" customWidth="1"/>
    <col min="3327" max="3327" width="2.1640625" style="4207" customWidth="1"/>
    <col min="3328" max="3328" width="36.6640625" style="4207" customWidth="1"/>
    <col min="3329" max="3332" width="12" style="4207" customWidth="1"/>
    <col min="3333" max="3581" width="9.1640625" style="4207"/>
    <col min="3582" max="3582" width="4" style="4207" customWidth="1"/>
    <col min="3583" max="3583" width="2.1640625" style="4207" customWidth="1"/>
    <col min="3584" max="3584" width="36.6640625" style="4207" customWidth="1"/>
    <col min="3585" max="3588" width="12" style="4207" customWidth="1"/>
    <col min="3589" max="3837" width="9.1640625" style="4207"/>
    <col min="3838" max="3838" width="4" style="4207" customWidth="1"/>
    <col min="3839" max="3839" width="2.1640625" style="4207" customWidth="1"/>
    <col min="3840" max="3840" width="36.6640625" style="4207" customWidth="1"/>
    <col min="3841" max="3844" width="12" style="4207" customWidth="1"/>
    <col min="3845" max="4093" width="9.1640625" style="4207"/>
    <col min="4094" max="4094" width="4" style="4207" customWidth="1"/>
    <col min="4095" max="4095" width="2.1640625" style="4207" customWidth="1"/>
    <col min="4096" max="4096" width="36.6640625" style="4207" customWidth="1"/>
    <col min="4097" max="4100" width="12" style="4207" customWidth="1"/>
    <col min="4101" max="4349" width="9.1640625" style="4207"/>
    <col min="4350" max="4350" width="4" style="4207" customWidth="1"/>
    <col min="4351" max="4351" width="2.1640625" style="4207" customWidth="1"/>
    <col min="4352" max="4352" width="36.6640625" style="4207" customWidth="1"/>
    <col min="4353" max="4356" width="12" style="4207" customWidth="1"/>
    <col min="4357" max="4605" width="9.1640625" style="4207"/>
    <col min="4606" max="4606" width="4" style="4207" customWidth="1"/>
    <col min="4607" max="4607" width="2.1640625" style="4207" customWidth="1"/>
    <col min="4608" max="4608" width="36.6640625" style="4207" customWidth="1"/>
    <col min="4609" max="4612" width="12" style="4207" customWidth="1"/>
    <col min="4613" max="4861" width="9.1640625" style="4207"/>
    <col min="4862" max="4862" width="4" style="4207" customWidth="1"/>
    <col min="4863" max="4863" width="2.1640625" style="4207" customWidth="1"/>
    <col min="4864" max="4864" width="36.6640625" style="4207" customWidth="1"/>
    <col min="4865" max="4868" width="12" style="4207" customWidth="1"/>
    <col min="4869" max="5117" width="9.1640625" style="4207"/>
    <col min="5118" max="5118" width="4" style="4207" customWidth="1"/>
    <col min="5119" max="5119" width="2.1640625" style="4207" customWidth="1"/>
    <col min="5120" max="5120" width="36.6640625" style="4207" customWidth="1"/>
    <col min="5121" max="5124" width="12" style="4207" customWidth="1"/>
    <col min="5125" max="5373" width="9.1640625" style="4207"/>
    <col min="5374" max="5374" width="4" style="4207" customWidth="1"/>
    <col min="5375" max="5375" width="2.1640625" style="4207" customWidth="1"/>
    <col min="5376" max="5376" width="36.6640625" style="4207" customWidth="1"/>
    <col min="5377" max="5380" width="12" style="4207" customWidth="1"/>
    <col min="5381" max="5629" width="9.1640625" style="4207"/>
    <col min="5630" max="5630" width="4" style="4207" customWidth="1"/>
    <col min="5631" max="5631" width="2.1640625" style="4207" customWidth="1"/>
    <col min="5632" max="5632" width="36.6640625" style="4207" customWidth="1"/>
    <col min="5633" max="5636" width="12" style="4207" customWidth="1"/>
    <col min="5637" max="5885" width="9.1640625" style="4207"/>
    <col min="5886" max="5886" width="4" style="4207" customWidth="1"/>
    <col min="5887" max="5887" width="2.1640625" style="4207" customWidth="1"/>
    <col min="5888" max="5888" width="36.6640625" style="4207" customWidth="1"/>
    <col min="5889" max="5892" width="12" style="4207" customWidth="1"/>
    <col min="5893" max="6141" width="9.1640625" style="4207"/>
    <col min="6142" max="6142" width="4" style="4207" customWidth="1"/>
    <col min="6143" max="6143" width="2.1640625" style="4207" customWidth="1"/>
    <col min="6144" max="6144" width="36.6640625" style="4207" customWidth="1"/>
    <col min="6145" max="6148" width="12" style="4207" customWidth="1"/>
    <col min="6149" max="6397" width="9.1640625" style="4207"/>
    <col min="6398" max="6398" width="4" style="4207" customWidth="1"/>
    <col min="6399" max="6399" width="2.1640625" style="4207" customWidth="1"/>
    <col min="6400" max="6400" width="36.6640625" style="4207" customWidth="1"/>
    <col min="6401" max="6404" width="12" style="4207" customWidth="1"/>
    <col min="6405" max="6653" width="9.1640625" style="4207"/>
    <col min="6654" max="6654" width="4" style="4207" customWidth="1"/>
    <col min="6655" max="6655" width="2.1640625" style="4207" customWidth="1"/>
    <col min="6656" max="6656" width="36.6640625" style="4207" customWidth="1"/>
    <col min="6657" max="6660" width="12" style="4207" customWidth="1"/>
    <col min="6661" max="6909" width="9.1640625" style="4207"/>
    <col min="6910" max="6910" width="4" style="4207" customWidth="1"/>
    <col min="6911" max="6911" width="2.1640625" style="4207" customWidth="1"/>
    <col min="6912" max="6912" width="36.6640625" style="4207" customWidth="1"/>
    <col min="6913" max="6916" width="12" style="4207" customWidth="1"/>
    <col min="6917" max="7165" width="9.1640625" style="4207"/>
    <col min="7166" max="7166" width="4" style="4207" customWidth="1"/>
    <col min="7167" max="7167" width="2.1640625" style="4207" customWidth="1"/>
    <col min="7168" max="7168" width="36.6640625" style="4207" customWidth="1"/>
    <col min="7169" max="7172" width="12" style="4207" customWidth="1"/>
    <col min="7173" max="7421" width="9.1640625" style="4207"/>
    <col min="7422" max="7422" width="4" style="4207" customWidth="1"/>
    <col min="7423" max="7423" width="2.1640625" style="4207" customWidth="1"/>
    <col min="7424" max="7424" width="36.6640625" style="4207" customWidth="1"/>
    <col min="7425" max="7428" width="12" style="4207" customWidth="1"/>
    <col min="7429" max="7677" width="9.1640625" style="4207"/>
    <col min="7678" max="7678" width="4" style="4207" customWidth="1"/>
    <col min="7679" max="7679" width="2.1640625" style="4207" customWidth="1"/>
    <col min="7680" max="7680" width="36.6640625" style="4207" customWidth="1"/>
    <col min="7681" max="7684" width="12" style="4207" customWidth="1"/>
    <col min="7685" max="7933" width="9.1640625" style="4207"/>
    <col min="7934" max="7934" width="4" style="4207" customWidth="1"/>
    <col min="7935" max="7935" width="2.1640625" style="4207" customWidth="1"/>
    <col min="7936" max="7936" width="36.6640625" style="4207" customWidth="1"/>
    <col min="7937" max="7940" width="12" style="4207" customWidth="1"/>
    <col min="7941" max="8189" width="9.1640625" style="4207"/>
    <col min="8190" max="8190" width="4" style="4207" customWidth="1"/>
    <col min="8191" max="8191" width="2.1640625" style="4207" customWidth="1"/>
    <col min="8192" max="8192" width="36.6640625" style="4207" customWidth="1"/>
    <col min="8193" max="8196" width="12" style="4207" customWidth="1"/>
    <col min="8197" max="8445" width="9.1640625" style="4207"/>
    <col min="8446" max="8446" width="4" style="4207" customWidth="1"/>
    <col min="8447" max="8447" width="2.1640625" style="4207" customWidth="1"/>
    <col min="8448" max="8448" width="36.6640625" style="4207" customWidth="1"/>
    <col min="8449" max="8452" width="12" style="4207" customWidth="1"/>
    <col min="8453" max="8701" width="9.1640625" style="4207"/>
    <col min="8702" max="8702" width="4" style="4207" customWidth="1"/>
    <col min="8703" max="8703" width="2.1640625" style="4207" customWidth="1"/>
    <col min="8704" max="8704" width="36.6640625" style="4207" customWidth="1"/>
    <col min="8705" max="8708" width="12" style="4207" customWidth="1"/>
    <col min="8709" max="8957" width="9.1640625" style="4207"/>
    <col min="8958" max="8958" width="4" style="4207" customWidth="1"/>
    <col min="8959" max="8959" width="2.1640625" style="4207" customWidth="1"/>
    <col min="8960" max="8960" width="36.6640625" style="4207" customWidth="1"/>
    <col min="8961" max="8964" width="12" style="4207" customWidth="1"/>
    <col min="8965" max="9213" width="9.1640625" style="4207"/>
    <col min="9214" max="9214" width="4" style="4207" customWidth="1"/>
    <col min="9215" max="9215" width="2.1640625" style="4207" customWidth="1"/>
    <col min="9216" max="9216" width="36.6640625" style="4207" customWidth="1"/>
    <col min="9217" max="9220" width="12" style="4207" customWidth="1"/>
    <col min="9221" max="9469" width="9.1640625" style="4207"/>
    <col min="9470" max="9470" width="4" style="4207" customWidth="1"/>
    <col min="9471" max="9471" width="2.1640625" style="4207" customWidth="1"/>
    <col min="9472" max="9472" width="36.6640625" style="4207" customWidth="1"/>
    <col min="9473" max="9476" width="12" style="4207" customWidth="1"/>
    <col min="9477" max="9725" width="9.1640625" style="4207"/>
    <col min="9726" max="9726" width="4" style="4207" customWidth="1"/>
    <col min="9727" max="9727" width="2.1640625" style="4207" customWidth="1"/>
    <col min="9728" max="9728" width="36.6640625" style="4207" customWidth="1"/>
    <col min="9729" max="9732" width="12" style="4207" customWidth="1"/>
    <col min="9733" max="9981" width="9.1640625" style="4207"/>
    <col min="9982" max="9982" width="4" style="4207" customWidth="1"/>
    <col min="9983" max="9983" width="2.1640625" style="4207" customWidth="1"/>
    <col min="9984" max="9984" width="36.6640625" style="4207" customWidth="1"/>
    <col min="9985" max="9988" width="12" style="4207" customWidth="1"/>
    <col min="9989" max="10237" width="9.1640625" style="4207"/>
    <col min="10238" max="10238" width="4" style="4207" customWidth="1"/>
    <col min="10239" max="10239" width="2.1640625" style="4207" customWidth="1"/>
    <col min="10240" max="10240" width="36.6640625" style="4207" customWidth="1"/>
    <col min="10241" max="10244" width="12" style="4207" customWidth="1"/>
    <col min="10245" max="10493" width="9.1640625" style="4207"/>
    <col min="10494" max="10494" width="4" style="4207" customWidth="1"/>
    <col min="10495" max="10495" width="2.1640625" style="4207" customWidth="1"/>
    <col min="10496" max="10496" width="36.6640625" style="4207" customWidth="1"/>
    <col min="10497" max="10500" width="12" style="4207" customWidth="1"/>
    <col min="10501" max="10749" width="9.1640625" style="4207"/>
    <col min="10750" max="10750" width="4" style="4207" customWidth="1"/>
    <col min="10751" max="10751" width="2.1640625" style="4207" customWidth="1"/>
    <col min="10752" max="10752" width="36.6640625" style="4207" customWidth="1"/>
    <col min="10753" max="10756" width="12" style="4207" customWidth="1"/>
    <col min="10757" max="11005" width="9.1640625" style="4207"/>
    <col min="11006" max="11006" width="4" style="4207" customWidth="1"/>
    <col min="11007" max="11007" width="2.1640625" style="4207" customWidth="1"/>
    <col min="11008" max="11008" width="36.6640625" style="4207" customWidth="1"/>
    <col min="11009" max="11012" width="12" style="4207" customWidth="1"/>
    <col min="11013" max="11261" width="9.1640625" style="4207"/>
    <col min="11262" max="11262" width="4" style="4207" customWidth="1"/>
    <col min="11263" max="11263" width="2.1640625" style="4207" customWidth="1"/>
    <col min="11264" max="11264" width="36.6640625" style="4207" customWidth="1"/>
    <col min="11265" max="11268" width="12" style="4207" customWidth="1"/>
    <col min="11269" max="11517" width="9.1640625" style="4207"/>
    <col min="11518" max="11518" width="4" style="4207" customWidth="1"/>
    <col min="11519" max="11519" width="2.1640625" style="4207" customWidth="1"/>
    <col min="11520" max="11520" width="36.6640625" style="4207" customWidth="1"/>
    <col min="11521" max="11524" width="12" style="4207" customWidth="1"/>
    <col min="11525" max="11773" width="9.1640625" style="4207"/>
    <col min="11774" max="11774" width="4" style="4207" customWidth="1"/>
    <col min="11775" max="11775" width="2.1640625" style="4207" customWidth="1"/>
    <col min="11776" max="11776" width="36.6640625" style="4207" customWidth="1"/>
    <col min="11777" max="11780" width="12" style="4207" customWidth="1"/>
    <col min="11781" max="12029" width="9.1640625" style="4207"/>
    <col min="12030" max="12030" width="4" style="4207" customWidth="1"/>
    <col min="12031" max="12031" width="2.1640625" style="4207" customWidth="1"/>
    <col min="12032" max="12032" width="36.6640625" style="4207" customWidth="1"/>
    <col min="12033" max="12036" width="12" style="4207" customWidth="1"/>
    <col min="12037" max="12285" width="9.1640625" style="4207"/>
    <col min="12286" max="12286" width="4" style="4207" customWidth="1"/>
    <col min="12287" max="12287" width="2.1640625" style="4207" customWidth="1"/>
    <col min="12288" max="12288" width="36.6640625" style="4207" customWidth="1"/>
    <col min="12289" max="12292" width="12" style="4207" customWidth="1"/>
    <col min="12293" max="12541" width="9.1640625" style="4207"/>
    <col min="12542" max="12542" width="4" style="4207" customWidth="1"/>
    <col min="12543" max="12543" width="2.1640625" style="4207" customWidth="1"/>
    <col min="12544" max="12544" width="36.6640625" style="4207" customWidth="1"/>
    <col min="12545" max="12548" width="12" style="4207" customWidth="1"/>
    <col min="12549" max="12797" width="9.1640625" style="4207"/>
    <col min="12798" max="12798" width="4" style="4207" customWidth="1"/>
    <col min="12799" max="12799" width="2.1640625" style="4207" customWidth="1"/>
    <col min="12800" max="12800" width="36.6640625" style="4207" customWidth="1"/>
    <col min="12801" max="12804" width="12" style="4207" customWidth="1"/>
    <col min="12805" max="13053" width="9.1640625" style="4207"/>
    <col min="13054" max="13054" width="4" style="4207" customWidth="1"/>
    <col min="13055" max="13055" width="2.1640625" style="4207" customWidth="1"/>
    <col min="13056" max="13056" width="36.6640625" style="4207" customWidth="1"/>
    <col min="13057" max="13060" width="12" style="4207" customWidth="1"/>
    <col min="13061" max="13309" width="9.1640625" style="4207"/>
    <col min="13310" max="13310" width="4" style="4207" customWidth="1"/>
    <col min="13311" max="13311" width="2.1640625" style="4207" customWidth="1"/>
    <col min="13312" max="13312" width="36.6640625" style="4207" customWidth="1"/>
    <col min="13313" max="13316" width="12" style="4207" customWidth="1"/>
    <col min="13317" max="13565" width="9.1640625" style="4207"/>
    <col min="13566" max="13566" width="4" style="4207" customWidth="1"/>
    <col min="13567" max="13567" width="2.1640625" style="4207" customWidth="1"/>
    <col min="13568" max="13568" width="36.6640625" style="4207" customWidth="1"/>
    <col min="13569" max="13572" width="12" style="4207" customWidth="1"/>
    <col min="13573" max="13821" width="9.1640625" style="4207"/>
    <col min="13822" max="13822" width="4" style="4207" customWidth="1"/>
    <col min="13823" max="13823" width="2.1640625" style="4207" customWidth="1"/>
    <col min="13824" max="13824" width="36.6640625" style="4207" customWidth="1"/>
    <col min="13825" max="13828" width="12" style="4207" customWidth="1"/>
    <col min="13829" max="14077" width="9.1640625" style="4207"/>
    <col min="14078" max="14078" width="4" style="4207" customWidth="1"/>
    <col min="14079" max="14079" width="2.1640625" style="4207" customWidth="1"/>
    <col min="14080" max="14080" width="36.6640625" style="4207" customWidth="1"/>
    <col min="14081" max="14084" width="12" style="4207" customWidth="1"/>
    <col min="14085" max="14333" width="9.1640625" style="4207"/>
    <col min="14334" max="14334" width="4" style="4207" customWidth="1"/>
    <col min="14335" max="14335" width="2.1640625" style="4207" customWidth="1"/>
    <col min="14336" max="14336" width="36.6640625" style="4207" customWidth="1"/>
    <col min="14337" max="14340" width="12" style="4207" customWidth="1"/>
    <col min="14341" max="14589" width="9.1640625" style="4207"/>
    <col min="14590" max="14590" width="4" style="4207" customWidth="1"/>
    <col min="14591" max="14591" width="2.1640625" style="4207" customWidth="1"/>
    <col min="14592" max="14592" width="36.6640625" style="4207" customWidth="1"/>
    <col min="14593" max="14596" width="12" style="4207" customWidth="1"/>
    <col min="14597" max="14845" width="9.1640625" style="4207"/>
    <col min="14846" max="14846" width="4" style="4207" customWidth="1"/>
    <col min="14847" max="14847" width="2.1640625" style="4207" customWidth="1"/>
    <col min="14848" max="14848" width="36.6640625" style="4207" customWidth="1"/>
    <col min="14849" max="14852" width="12" style="4207" customWidth="1"/>
    <col min="14853" max="15101" width="9.1640625" style="4207"/>
    <col min="15102" max="15102" width="4" style="4207" customWidth="1"/>
    <col min="15103" max="15103" width="2.1640625" style="4207" customWidth="1"/>
    <col min="15104" max="15104" width="36.6640625" style="4207" customWidth="1"/>
    <col min="15105" max="15108" width="12" style="4207" customWidth="1"/>
    <col min="15109" max="15357" width="9.1640625" style="4207"/>
    <col min="15358" max="15358" width="4" style="4207" customWidth="1"/>
    <col min="15359" max="15359" width="2.1640625" style="4207" customWidth="1"/>
    <col min="15360" max="15360" width="36.6640625" style="4207" customWidth="1"/>
    <col min="15361" max="15364" width="12" style="4207" customWidth="1"/>
    <col min="15365" max="15613" width="9.1640625" style="4207"/>
    <col min="15614" max="15614" width="4" style="4207" customWidth="1"/>
    <col min="15615" max="15615" width="2.1640625" style="4207" customWidth="1"/>
    <col min="15616" max="15616" width="36.6640625" style="4207" customWidth="1"/>
    <col min="15617" max="15620" width="12" style="4207" customWidth="1"/>
    <col min="15621" max="15869" width="9.1640625" style="4207"/>
    <col min="15870" max="15870" width="4" style="4207" customWidth="1"/>
    <col min="15871" max="15871" width="2.1640625" style="4207" customWidth="1"/>
    <col min="15872" max="15872" width="36.6640625" style="4207" customWidth="1"/>
    <col min="15873" max="15876" width="12" style="4207" customWidth="1"/>
    <col min="15877" max="16125" width="9.1640625" style="4207"/>
    <col min="16126" max="16126" width="4" style="4207" customWidth="1"/>
    <col min="16127" max="16127" width="2.1640625" style="4207" customWidth="1"/>
    <col min="16128" max="16128" width="36.6640625" style="4207" customWidth="1"/>
    <col min="16129" max="16132" width="12" style="4207" customWidth="1"/>
    <col min="16133" max="16384" width="9.1640625" style="4207"/>
  </cols>
  <sheetData>
    <row r="1" spans="1:8" s="69" customFormat="1" ht="15.75" x14ac:dyDescent="0.25">
      <c r="A1" s="6405" t="s">
        <v>801</v>
      </c>
      <c r="B1" s="6405"/>
      <c r="C1" s="6405"/>
    </row>
    <row r="3" spans="1:8" s="4261" customFormat="1" ht="26.45" customHeight="1" thickBot="1" x14ac:dyDescent="0.25">
      <c r="A3" s="4244" t="s">
        <v>2604</v>
      </c>
    </row>
    <row r="4" spans="1:8" ht="15" customHeight="1" thickBot="1" x14ac:dyDescent="0.25">
      <c r="A4" s="4262"/>
      <c r="B4" s="4213"/>
      <c r="C4" s="4213"/>
      <c r="D4" s="4263" t="s">
        <v>2561</v>
      </c>
      <c r="E4" s="4263" t="s">
        <v>2562</v>
      </c>
      <c r="F4" s="4263" t="s">
        <v>2563</v>
      </c>
      <c r="G4" s="4263" t="s">
        <v>2564</v>
      </c>
    </row>
    <row r="5" spans="1:8" ht="14.25" customHeight="1" x14ac:dyDescent="0.2">
      <c r="A5" s="4216">
        <v>1</v>
      </c>
      <c r="B5" s="4217" t="s">
        <v>2565</v>
      </c>
      <c r="D5" s="4248"/>
      <c r="E5" s="4248"/>
      <c r="F5" s="4248"/>
      <c r="G5" s="4248"/>
    </row>
    <row r="6" spans="1:8" ht="15" customHeight="1" x14ac:dyDescent="0.2">
      <c r="A6" s="4249"/>
      <c r="C6" s="4207" t="s">
        <v>2566</v>
      </c>
      <c r="D6" s="4264">
        <v>3126</v>
      </c>
      <c r="E6" s="4264">
        <v>2669</v>
      </c>
      <c r="F6" s="4264">
        <v>2710</v>
      </c>
      <c r="G6" s="4264">
        <v>2825</v>
      </c>
    </row>
    <row r="7" spans="1:8" ht="15" customHeight="1" x14ac:dyDescent="0.2">
      <c r="A7" s="4249"/>
      <c r="C7" s="4207" t="s">
        <v>2605</v>
      </c>
      <c r="D7" s="4226">
        <v>117.64</v>
      </c>
      <c r="E7" s="4226">
        <v>113.66</v>
      </c>
      <c r="F7" s="4226">
        <v>116.14</v>
      </c>
      <c r="G7" s="4226">
        <v>132.36000000000001</v>
      </c>
    </row>
    <row r="8" spans="1:8" ht="15" customHeight="1" x14ac:dyDescent="0.2">
      <c r="A8" s="4216">
        <v>2</v>
      </c>
      <c r="B8" s="4217" t="s">
        <v>2572</v>
      </c>
      <c r="D8" s="4265"/>
      <c r="E8" s="4265"/>
      <c r="F8" s="4265"/>
      <c r="G8" s="4265"/>
    </row>
    <row r="9" spans="1:8" ht="14.25" customHeight="1" x14ac:dyDescent="0.2">
      <c r="A9" s="4249"/>
      <c r="B9" s="4207" t="s">
        <v>2573</v>
      </c>
      <c r="D9" s="4265"/>
      <c r="E9" s="4265"/>
      <c r="F9" s="4265"/>
      <c r="G9" s="4265"/>
    </row>
    <row r="10" spans="1:8" ht="15" customHeight="1" x14ac:dyDescent="0.2">
      <c r="A10" s="4249"/>
      <c r="C10" s="4207" t="s">
        <v>2574</v>
      </c>
      <c r="D10" s="4225">
        <v>4808</v>
      </c>
      <c r="E10" s="4225">
        <v>5031</v>
      </c>
      <c r="F10" s="4225">
        <v>5224</v>
      </c>
      <c r="G10" s="4225">
        <v>5377</v>
      </c>
    </row>
    <row r="11" spans="1:8" ht="15" customHeight="1" x14ac:dyDescent="0.2">
      <c r="A11" s="4249"/>
      <c r="C11" s="4252" t="s">
        <v>2575</v>
      </c>
      <c r="D11" s="4266">
        <v>887</v>
      </c>
      <c r="E11" s="4266">
        <v>980</v>
      </c>
      <c r="F11" s="4266">
        <v>1127</v>
      </c>
      <c r="G11" s="4266">
        <v>1223</v>
      </c>
    </row>
    <row r="12" spans="1:8" ht="15" customHeight="1" x14ac:dyDescent="0.2">
      <c r="A12" s="4249"/>
      <c r="C12" s="4207" t="s">
        <v>2576</v>
      </c>
      <c r="D12" s="4225">
        <v>439</v>
      </c>
      <c r="E12" s="4225">
        <v>524</v>
      </c>
      <c r="F12" s="5692">
        <v>616</v>
      </c>
      <c r="G12" s="5692">
        <v>725</v>
      </c>
    </row>
    <row r="13" spans="1:8" ht="15" customHeight="1" x14ac:dyDescent="0.2">
      <c r="A13" s="4249"/>
      <c r="B13" s="4207" t="s">
        <v>2577</v>
      </c>
      <c r="D13" s="4265"/>
      <c r="E13" s="4265"/>
      <c r="F13" s="5693"/>
      <c r="G13" s="5693"/>
    </row>
    <row r="14" spans="1:8" ht="15" customHeight="1" x14ac:dyDescent="0.2">
      <c r="A14" s="4249"/>
      <c r="C14" s="4207" t="s">
        <v>2578</v>
      </c>
      <c r="D14" s="4226">
        <v>383.87</v>
      </c>
      <c r="E14" s="4226">
        <v>423.04</v>
      </c>
      <c r="F14" s="5694">
        <v>469.14</v>
      </c>
      <c r="G14" s="5694">
        <v>620.95848999999998</v>
      </c>
      <c r="H14" s="4188"/>
    </row>
    <row r="15" spans="1:8" ht="14.25" customHeight="1" x14ac:dyDescent="0.2">
      <c r="A15" s="4249"/>
      <c r="C15" s="4207" t="s">
        <v>2576</v>
      </c>
      <c r="D15" s="4226">
        <v>5.18</v>
      </c>
      <c r="E15" s="4226">
        <v>6.15</v>
      </c>
      <c r="F15" s="5694">
        <v>7.2</v>
      </c>
      <c r="G15" s="5694">
        <v>8.51</v>
      </c>
      <c r="H15" s="4188"/>
    </row>
    <row r="16" spans="1:8" ht="15" customHeight="1" x14ac:dyDescent="0.2">
      <c r="A16" s="4216">
        <v>3</v>
      </c>
      <c r="B16" s="4217" t="s">
        <v>2579</v>
      </c>
      <c r="D16" s="4267"/>
      <c r="E16" s="4267"/>
      <c r="F16" s="5695"/>
      <c r="G16" s="5695"/>
    </row>
    <row r="17" spans="1:7" ht="11.25" customHeight="1" x14ac:dyDescent="0.2">
      <c r="A17" s="4249"/>
      <c r="B17" s="4207" t="s">
        <v>2573</v>
      </c>
      <c r="D17" s="4265"/>
      <c r="E17" s="4265"/>
      <c r="F17" s="5693"/>
      <c r="G17" s="5693"/>
    </row>
    <row r="18" spans="1:7" ht="14.25" customHeight="1" x14ac:dyDescent="0.2">
      <c r="A18" s="4249"/>
      <c r="C18" s="4207" t="s">
        <v>2580</v>
      </c>
      <c r="D18" s="4225">
        <v>414</v>
      </c>
      <c r="E18" s="4225">
        <v>413</v>
      </c>
      <c r="F18" s="4225">
        <v>404</v>
      </c>
      <c r="G18" s="4225">
        <v>407</v>
      </c>
    </row>
    <row r="19" spans="1:7" ht="15" customHeight="1" x14ac:dyDescent="0.2">
      <c r="A19" s="4249"/>
      <c r="C19" s="4218" t="s">
        <v>2581</v>
      </c>
      <c r="D19" s="4225">
        <v>91</v>
      </c>
      <c r="E19" s="4225">
        <v>98</v>
      </c>
      <c r="F19" s="4225">
        <v>94</v>
      </c>
      <c r="G19" s="4225">
        <v>116</v>
      </c>
    </row>
    <row r="20" spans="1:7" ht="11.25" customHeight="1" x14ac:dyDescent="0.2">
      <c r="A20" s="4249"/>
      <c r="B20" s="4207" t="s">
        <v>2577</v>
      </c>
      <c r="D20" s="4265"/>
      <c r="E20" s="4265"/>
      <c r="F20" s="4265"/>
      <c r="G20" s="4265"/>
    </row>
    <row r="21" spans="1:7" ht="15" customHeight="1" x14ac:dyDescent="0.2">
      <c r="A21" s="4249"/>
      <c r="C21" s="4207" t="s">
        <v>2582</v>
      </c>
      <c r="D21" s="4226">
        <v>32.409999999999997</v>
      </c>
      <c r="E21" s="4226">
        <v>34.049999999999997</v>
      </c>
      <c r="F21" s="4226">
        <v>34.909999999999997</v>
      </c>
      <c r="G21" s="4226">
        <v>45.649050000000003</v>
      </c>
    </row>
    <row r="22" spans="1:7" ht="15" customHeight="1" x14ac:dyDescent="0.2">
      <c r="A22" s="4249"/>
      <c r="C22" s="4207" t="s">
        <v>2576</v>
      </c>
      <c r="D22" s="4226">
        <v>0.8</v>
      </c>
      <c r="E22" s="4226">
        <v>0.99</v>
      </c>
      <c r="F22" s="4226">
        <v>1.07</v>
      </c>
      <c r="G22" s="4226">
        <v>1.51</v>
      </c>
    </row>
    <row r="23" spans="1:7" ht="13.5" customHeight="1" x14ac:dyDescent="0.2">
      <c r="A23" s="4216">
        <v>4</v>
      </c>
      <c r="B23" s="4217" t="s">
        <v>2583</v>
      </c>
      <c r="D23" s="4265"/>
      <c r="E23" s="4265"/>
      <c r="F23" s="4265"/>
      <c r="G23" s="4265"/>
    </row>
    <row r="24" spans="1:7" ht="15" customHeight="1" x14ac:dyDescent="0.2">
      <c r="A24" s="4249"/>
      <c r="B24" s="4207" t="s">
        <v>2573</v>
      </c>
      <c r="D24" s="4265"/>
      <c r="E24" s="4265"/>
      <c r="F24" s="4265"/>
      <c r="G24" s="4265"/>
    </row>
    <row r="25" spans="1:7" ht="14.25" customHeight="1" x14ac:dyDescent="0.2">
      <c r="A25" s="4249"/>
      <c r="C25" s="4207" t="s">
        <v>2580</v>
      </c>
      <c r="D25" s="4225">
        <v>34</v>
      </c>
      <c r="E25" s="4225">
        <v>35</v>
      </c>
      <c r="F25" s="4225">
        <v>29</v>
      </c>
      <c r="G25" s="4225">
        <v>34</v>
      </c>
    </row>
    <row r="26" spans="1:7" ht="15" customHeight="1" x14ac:dyDescent="0.2">
      <c r="A26" s="4249"/>
      <c r="C26" s="4207" t="s">
        <v>2576</v>
      </c>
      <c r="D26" s="4225">
        <v>2</v>
      </c>
      <c r="E26" s="4225">
        <v>5</v>
      </c>
      <c r="F26" s="4225">
        <v>4</v>
      </c>
      <c r="G26" s="4225">
        <v>4</v>
      </c>
    </row>
    <row r="27" spans="1:7" ht="15" customHeight="1" x14ac:dyDescent="0.2">
      <c r="A27" s="4249"/>
      <c r="B27" s="4207" t="s">
        <v>2584</v>
      </c>
      <c r="D27" s="4225">
        <v>33</v>
      </c>
      <c r="E27" s="4225">
        <v>31</v>
      </c>
      <c r="F27" s="4225">
        <v>24</v>
      </c>
      <c r="G27" s="4225">
        <v>26</v>
      </c>
    </row>
    <row r="28" spans="1:7" ht="9.75" customHeight="1" x14ac:dyDescent="0.2">
      <c r="A28" s="4249"/>
      <c r="B28" s="4207" t="s">
        <v>2577</v>
      </c>
      <c r="D28" s="4265"/>
      <c r="E28" s="4265"/>
      <c r="F28" s="4265"/>
      <c r="G28" s="4265"/>
    </row>
    <row r="29" spans="1:7" ht="15" customHeight="1" x14ac:dyDescent="0.2">
      <c r="A29" s="4249"/>
      <c r="C29" s="4207" t="s">
        <v>2585</v>
      </c>
      <c r="D29" s="4226">
        <v>2.79</v>
      </c>
      <c r="E29" s="4226">
        <v>2.97</v>
      </c>
      <c r="F29" s="4226">
        <v>2.7</v>
      </c>
      <c r="G29" s="4226">
        <v>3.6699000000000002</v>
      </c>
    </row>
    <row r="30" spans="1:7" ht="12" customHeight="1" x14ac:dyDescent="0.2">
      <c r="A30" s="4249"/>
      <c r="C30" s="4207" t="s">
        <v>2576</v>
      </c>
      <c r="D30" s="4226">
        <v>0</v>
      </c>
      <c r="E30" s="4226">
        <v>0</v>
      </c>
      <c r="F30" s="4226">
        <v>0.01</v>
      </c>
      <c r="G30" s="4226">
        <v>0.01</v>
      </c>
    </row>
    <row r="31" spans="1:7" ht="13.5" customHeight="1" x14ac:dyDescent="0.2">
      <c r="A31" s="4216">
        <v>5</v>
      </c>
      <c r="B31" s="4217" t="s">
        <v>2586</v>
      </c>
      <c r="D31" s="4265"/>
      <c r="E31" s="4265"/>
      <c r="F31" s="4265"/>
      <c r="G31" s="4265"/>
    </row>
    <row r="32" spans="1:7" ht="12.75" customHeight="1" x14ac:dyDescent="0.2">
      <c r="A32" s="4249"/>
      <c r="B32" s="4207" t="s">
        <v>2573</v>
      </c>
      <c r="D32" s="4265"/>
      <c r="E32" s="4265"/>
      <c r="F32" s="4265"/>
      <c r="G32" s="4265"/>
    </row>
    <row r="33" spans="1:7" ht="15" customHeight="1" x14ac:dyDescent="0.2">
      <c r="A33" s="4249"/>
      <c r="C33" s="4207" t="s">
        <v>2580</v>
      </c>
      <c r="D33" s="4225" t="s">
        <v>2606</v>
      </c>
      <c r="E33" s="4225">
        <v>1020</v>
      </c>
      <c r="F33" s="4225">
        <v>1070</v>
      </c>
      <c r="G33" s="4225">
        <v>1050</v>
      </c>
    </row>
    <row r="34" spans="1:7" ht="15" customHeight="1" x14ac:dyDescent="0.2">
      <c r="A34" s="4249"/>
      <c r="C34" s="4252" t="s">
        <v>2588</v>
      </c>
      <c r="D34" s="4266">
        <v>448</v>
      </c>
      <c r="E34" s="4266">
        <v>481</v>
      </c>
      <c r="F34" s="4266">
        <v>570</v>
      </c>
      <c r="G34" s="4266">
        <v>570</v>
      </c>
    </row>
    <row r="35" spans="1:7" ht="15" customHeight="1" x14ac:dyDescent="0.2">
      <c r="A35" s="4249"/>
      <c r="C35" s="4207" t="s">
        <v>2576</v>
      </c>
      <c r="D35" s="4225">
        <v>55</v>
      </c>
      <c r="E35" s="4225">
        <v>56</v>
      </c>
      <c r="F35" s="4225">
        <v>57</v>
      </c>
      <c r="G35" s="4225">
        <v>61</v>
      </c>
    </row>
    <row r="36" spans="1:7" ht="12.75" customHeight="1" x14ac:dyDescent="0.2">
      <c r="A36" s="4249"/>
      <c r="B36" s="4207" t="s">
        <v>2577</v>
      </c>
      <c r="D36" s="4265"/>
      <c r="E36" s="4265"/>
      <c r="F36" s="4265"/>
      <c r="G36" s="4265"/>
    </row>
    <row r="37" spans="1:7" ht="15" customHeight="1" x14ac:dyDescent="0.2">
      <c r="A37" s="4249"/>
      <c r="C37" s="4207" t="s">
        <v>2589</v>
      </c>
      <c r="D37" s="4226">
        <v>92.27</v>
      </c>
      <c r="E37" s="4226">
        <v>97.78</v>
      </c>
      <c r="F37" s="4226">
        <v>113.57</v>
      </c>
      <c r="G37" s="4226">
        <v>140.9383</v>
      </c>
    </row>
    <row r="38" spans="1:7" ht="14.25" customHeight="1" x14ac:dyDescent="0.2">
      <c r="A38" s="4249"/>
      <c r="C38" s="4207" t="s">
        <v>2576</v>
      </c>
      <c r="D38" s="4226">
        <v>0.32</v>
      </c>
      <c r="E38" s="4226">
        <v>0.4</v>
      </c>
      <c r="F38" s="4226">
        <v>0.4</v>
      </c>
      <c r="G38" s="4226">
        <v>0.4</v>
      </c>
    </row>
    <row r="39" spans="1:7" ht="13.5" customHeight="1" x14ac:dyDescent="0.2">
      <c r="A39" s="4216">
        <v>6</v>
      </c>
      <c r="B39" s="4236" t="s">
        <v>2595</v>
      </c>
      <c r="D39" s="4268"/>
      <c r="E39" s="4268"/>
      <c r="F39" s="4268"/>
      <c r="G39" s="4268"/>
    </row>
    <row r="40" spans="1:7" ht="14.25" customHeight="1" x14ac:dyDescent="0.2">
      <c r="A40" s="4255"/>
      <c r="C40" s="4207" t="s">
        <v>2594</v>
      </c>
      <c r="D40" s="4226">
        <v>0.1</v>
      </c>
      <c r="E40" s="4226">
        <v>0.13</v>
      </c>
      <c r="F40" s="4226">
        <v>0.11</v>
      </c>
      <c r="G40" s="4226">
        <v>0.21</v>
      </c>
    </row>
    <row r="41" spans="1:7" ht="13.5" customHeight="1" x14ac:dyDescent="0.2">
      <c r="A41" s="4216">
        <v>7</v>
      </c>
      <c r="B41" s="4217" t="s">
        <v>2597</v>
      </c>
      <c r="D41" s="4265"/>
      <c r="E41" s="4265"/>
      <c r="F41" s="4265"/>
      <c r="G41" s="4265"/>
    </row>
    <row r="42" spans="1:7" ht="15" customHeight="1" x14ac:dyDescent="0.2">
      <c r="A42" s="4249"/>
      <c r="C42" s="4207" t="s">
        <v>2573</v>
      </c>
      <c r="D42" s="4225">
        <v>852</v>
      </c>
      <c r="E42" s="4225">
        <v>682</v>
      </c>
      <c r="F42" s="4225">
        <v>555</v>
      </c>
      <c r="G42" s="4225">
        <v>507</v>
      </c>
    </row>
    <row r="43" spans="1:7" ht="21.75" customHeight="1" thickBot="1" x14ac:dyDescent="0.25">
      <c r="A43" s="4269"/>
      <c r="B43" s="4270"/>
      <c r="C43" s="4271" t="s">
        <v>2607</v>
      </c>
      <c r="D43" s="4272">
        <v>19.579999999999998</v>
      </c>
      <c r="E43" s="4272">
        <v>15.69</v>
      </c>
      <c r="F43" s="4272">
        <v>13.18</v>
      </c>
      <c r="G43" s="4272">
        <v>15.74</v>
      </c>
    </row>
    <row r="44" spans="1:7" ht="14.1" customHeight="1" x14ac:dyDescent="0.2">
      <c r="A44" s="4273">
        <v>1</v>
      </c>
      <c r="B44" s="4274" t="s">
        <v>2608</v>
      </c>
      <c r="C44" s="4275"/>
    </row>
    <row r="45" spans="1:7" ht="14.1" customHeight="1" x14ac:dyDescent="0.2">
      <c r="A45" s="4276">
        <v>2</v>
      </c>
      <c r="B45" s="4274" t="s">
        <v>2609</v>
      </c>
      <c r="C45" s="4275"/>
    </row>
    <row r="46" spans="1:7" ht="14.1" customHeight="1" x14ac:dyDescent="0.2">
      <c r="A46" s="4276">
        <v>3</v>
      </c>
      <c r="B46" s="4274" t="s">
        <v>2610</v>
      </c>
      <c r="C46" s="4275"/>
    </row>
    <row r="47" spans="1:7" ht="14.1" customHeight="1" x14ac:dyDescent="0.2">
      <c r="A47" s="6716">
        <v>4</v>
      </c>
      <c r="B47" s="4274" t="s">
        <v>2611</v>
      </c>
      <c r="C47" s="4275"/>
    </row>
    <row r="48" spans="1:7" ht="10.5" customHeight="1" x14ac:dyDescent="0.2">
      <c r="A48" s="6716"/>
      <c r="B48" s="4274" t="s">
        <v>2612</v>
      </c>
      <c r="C48" s="4275"/>
    </row>
    <row r="49" spans="1:8" ht="13.5" customHeight="1" x14ac:dyDescent="0.2">
      <c r="A49" s="4277">
        <v>5</v>
      </c>
      <c r="B49" s="4207" t="s">
        <v>2613</v>
      </c>
    </row>
    <row r="50" spans="1:8" ht="27" customHeight="1" x14ac:dyDescent="0.2">
      <c r="A50" s="4276">
        <v>6</v>
      </c>
      <c r="B50" s="6717" t="s">
        <v>2614</v>
      </c>
      <c r="C50" s="6717"/>
      <c r="D50" s="6717"/>
      <c r="E50" s="6717"/>
      <c r="F50" s="6717"/>
      <c r="G50" s="6717"/>
      <c r="H50" s="4278"/>
    </row>
    <row r="51" spans="1:8" ht="12" customHeight="1" x14ac:dyDescent="0.2">
      <c r="A51" s="4277">
        <v>7</v>
      </c>
      <c r="B51" s="6718" t="s">
        <v>2615</v>
      </c>
      <c r="C51" s="6718"/>
    </row>
    <row r="52" spans="1:8" ht="12" customHeight="1" x14ac:dyDescent="0.2">
      <c r="A52" s="4277">
        <v>8</v>
      </c>
      <c r="B52" s="4207" t="s">
        <v>2616</v>
      </c>
    </row>
    <row r="53" spans="1:8" ht="30" customHeight="1" x14ac:dyDescent="0.2">
      <c r="A53" s="4277">
        <v>9</v>
      </c>
      <c r="B53" s="6718" t="s">
        <v>2617</v>
      </c>
      <c r="C53" s="6718"/>
      <c r="D53" s="6718"/>
      <c r="E53" s="6718"/>
      <c r="F53" s="6718"/>
      <c r="G53" s="6718"/>
      <c r="H53" s="4279"/>
    </row>
  </sheetData>
  <mergeCells count="5">
    <mergeCell ref="A1:C1"/>
    <mergeCell ref="A47:A48"/>
    <mergeCell ref="B50:G50"/>
    <mergeCell ref="B51:C51"/>
    <mergeCell ref="B53:G53"/>
  </mergeCells>
  <hyperlinks>
    <hyperlink ref="A1" location="CONTENT!A1" display="Back to table of contents"/>
  </hyperlinks>
  <pageMargins left="0.5" right="0.5" top="0.5" bottom="0.5" header="0.3" footer="0.3"/>
  <pageSetup paperSize="9" scale="94"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showGridLines="0" zoomScale="120" zoomScaleNormal="120" workbookViewId="0">
      <selection sqref="A1:C1"/>
    </sheetView>
  </sheetViews>
  <sheetFormatPr defaultColWidth="9.1640625" defaultRowHeight="30" customHeight="1" x14ac:dyDescent="0.2"/>
  <cols>
    <col min="1" max="1" width="48.33203125" style="4207" customWidth="1"/>
    <col min="2" max="5" width="15.83203125" style="4207" customWidth="1"/>
    <col min="6" max="6" width="9.1640625" style="4207"/>
    <col min="7" max="8" width="14.6640625" style="4207" customWidth="1"/>
    <col min="9" max="256" width="9.1640625" style="4207"/>
    <col min="257" max="257" width="47.1640625" style="4207" customWidth="1"/>
    <col min="258" max="258" width="9.33203125" style="4207" customWidth="1"/>
    <col min="259" max="259" width="10" style="4207" customWidth="1"/>
    <col min="260" max="261" width="10.5" style="4207" customWidth="1"/>
    <col min="262" max="262" width="9.1640625" style="4207"/>
    <col min="263" max="264" width="14.6640625" style="4207" customWidth="1"/>
    <col min="265" max="512" width="9.1640625" style="4207"/>
    <col min="513" max="513" width="47.1640625" style="4207" customWidth="1"/>
    <col min="514" max="514" width="9.33203125" style="4207" customWidth="1"/>
    <col min="515" max="515" width="10" style="4207" customWidth="1"/>
    <col min="516" max="517" width="10.5" style="4207" customWidth="1"/>
    <col min="518" max="518" width="9.1640625" style="4207"/>
    <col min="519" max="520" width="14.6640625" style="4207" customWidth="1"/>
    <col min="521" max="768" width="9.1640625" style="4207"/>
    <col min="769" max="769" width="47.1640625" style="4207" customWidth="1"/>
    <col min="770" max="770" width="9.33203125" style="4207" customWidth="1"/>
    <col min="771" max="771" width="10" style="4207" customWidth="1"/>
    <col min="772" max="773" width="10.5" style="4207" customWidth="1"/>
    <col min="774" max="774" width="9.1640625" style="4207"/>
    <col min="775" max="776" width="14.6640625" style="4207" customWidth="1"/>
    <col min="777" max="1024" width="9.1640625" style="4207"/>
    <col min="1025" max="1025" width="47.1640625" style="4207" customWidth="1"/>
    <col min="1026" max="1026" width="9.33203125" style="4207" customWidth="1"/>
    <col min="1027" max="1027" width="10" style="4207" customWidth="1"/>
    <col min="1028" max="1029" width="10.5" style="4207" customWidth="1"/>
    <col min="1030" max="1030" width="9.1640625" style="4207"/>
    <col min="1031" max="1032" width="14.6640625" style="4207" customWidth="1"/>
    <col min="1033" max="1280" width="9.1640625" style="4207"/>
    <col min="1281" max="1281" width="47.1640625" style="4207" customWidth="1"/>
    <col min="1282" max="1282" width="9.33203125" style="4207" customWidth="1"/>
    <col min="1283" max="1283" width="10" style="4207" customWidth="1"/>
    <col min="1284" max="1285" width="10.5" style="4207" customWidth="1"/>
    <col min="1286" max="1286" width="9.1640625" style="4207"/>
    <col min="1287" max="1288" width="14.6640625" style="4207" customWidth="1"/>
    <col min="1289" max="1536" width="9.1640625" style="4207"/>
    <col min="1537" max="1537" width="47.1640625" style="4207" customWidth="1"/>
    <col min="1538" max="1538" width="9.33203125" style="4207" customWidth="1"/>
    <col min="1539" max="1539" width="10" style="4207" customWidth="1"/>
    <col min="1540" max="1541" width="10.5" style="4207" customWidth="1"/>
    <col min="1542" max="1542" width="9.1640625" style="4207"/>
    <col min="1543" max="1544" width="14.6640625" style="4207" customWidth="1"/>
    <col min="1545" max="1792" width="9.1640625" style="4207"/>
    <col min="1793" max="1793" width="47.1640625" style="4207" customWidth="1"/>
    <col min="1794" max="1794" width="9.33203125" style="4207" customWidth="1"/>
    <col min="1795" max="1795" width="10" style="4207" customWidth="1"/>
    <col min="1796" max="1797" width="10.5" style="4207" customWidth="1"/>
    <col min="1798" max="1798" width="9.1640625" style="4207"/>
    <col min="1799" max="1800" width="14.6640625" style="4207" customWidth="1"/>
    <col min="1801" max="2048" width="9.1640625" style="4207"/>
    <col min="2049" max="2049" width="47.1640625" style="4207" customWidth="1"/>
    <col min="2050" max="2050" width="9.33203125" style="4207" customWidth="1"/>
    <col min="2051" max="2051" width="10" style="4207" customWidth="1"/>
    <col min="2052" max="2053" width="10.5" style="4207" customWidth="1"/>
    <col min="2054" max="2054" width="9.1640625" style="4207"/>
    <col min="2055" max="2056" width="14.6640625" style="4207" customWidth="1"/>
    <col min="2057" max="2304" width="9.1640625" style="4207"/>
    <col min="2305" max="2305" width="47.1640625" style="4207" customWidth="1"/>
    <col min="2306" max="2306" width="9.33203125" style="4207" customWidth="1"/>
    <col min="2307" max="2307" width="10" style="4207" customWidth="1"/>
    <col min="2308" max="2309" width="10.5" style="4207" customWidth="1"/>
    <col min="2310" max="2310" width="9.1640625" style="4207"/>
    <col min="2311" max="2312" width="14.6640625" style="4207" customWidth="1"/>
    <col min="2313" max="2560" width="9.1640625" style="4207"/>
    <col min="2561" max="2561" width="47.1640625" style="4207" customWidth="1"/>
    <col min="2562" max="2562" width="9.33203125" style="4207" customWidth="1"/>
    <col min="2563" max="2563" width="10" style="4207" customWidth="1"/>
    <col min="2564" max="2565" width="10.5" style="4207" customWidth="1"/>
    <col min="2566" max="2566" width="9.1640625" style="4207"/>
    <col min="2567" max="2568" width="14.6640625" style="4207" customWidth="1"/>
    <col min="2569" max="2816" width="9.1640625" style="4207"/>
    <col min="2817" max="2817" width="47.1640625" style="4207" customWidth="1"/>
    <col min="2818" max="2818" width="9.33203125" style="4207" customWidth="1"/>
    <col min="2819" max="2819" width="10" style="4207" customWidth="1"/>
    <col min="2820" max="2821" width="10.5" style="4207" customWidth="1"/>
    <col min="2822" max="2822" width="9.1640625" style="4207"/>
    <col min="2823" max="2824" width="14.6640625" style="4207" customWidth="1"/>
    <col min="2825" max="3072" width="9.1640625" style="4207"/>
    <col min="3073" max="3073" width="47.1640625" style="4207" customWidth="1"/>
    <col min="3074" max="3074" width="9.33203125" style="4207" customWidth="1"/>
    <col min="3075" max="3075" width="10" style="4207" customWidth="1"/>
    <col min="3076" max="3077" width="10.5" style="4207" customWidth="1"/>
    <col min="3078" max="3078" width="9.1640625" style="4207"/>
    <col min="3079" max="3080" width="14.6640625" style="4207" customWidth="1"/>
    <col min="3081" max="3328" width="9.1640625" style="4207"/>
    <col min="3329" max="3329" width="47.1640625" style="4207" customWidth="1"/>
    <col min="3330" max="3330" width="9.33203125" style="4207" customWidth="1"/>
    <col min="3331" max="3331" width="10" style="4207" customWidth="1"/>
    <col min="3332" max="3333" width="10.5" style="4207" customWidth="1"/>
    <col min="3334" max="3334" width="9.1640625" style="4207"/>
    <col min="3335" max="3336" width="14.6640625" style="4207" customWidth="1"/>
    <col min="3337" max="3584" width="9.1640625" style="4207"/>
    <col min="3585" max="3585" width="47.1640625" style="4207" customWidth="1"/>
    <col min="3586" max="3586" width="9.33203125" style="4207" customWidth="1"/>
    <col min="3587" max="3587" width="10" style="4207" customWidth="1"/>
    <col min="3588" max="3589" width="10.5" style="4207" customWidth="1"/>
    <col min="3590" max="3590" width="9.1640625" style="4207"/>
    <col min="3591" max="3592" width="14.6640625" style="4207" customWidth="1"/>
    <col min="3593" max="3840" width="9.1640625" style="4207"/>
    <col min="3841" max="3841" width="47.1640625" style="4207" customWidth="1"/>
    <col min="3842" max="3842" width="9.33203125" style="4207" customWidth="1"/>
    <col min="3843" max="3843" width="10" style="4207" customWidth="1"/>
    <col min="3844" max="3845" width="10.5" style="4207" customWidth="1"/>
    <col min="3846" max="3846" width="9.1640625" style="4207"/>
    <col min="3847" max="3848" width="14.6640625" style="4207" customWidth="1"/>
    <col min="3849" max="4096" width="9.1640625" style="4207"/>
    <col min="4097" max="4097" width="47.1640625" style="4207" customWidth="1"/>
    <col min="4098" max="4098" width="9.33203125" style="4207" customWidth="1"/>
    <col min="4099" max="4099" width="10" style="4207" customWidth="1"/>
    <col min="4100" max="4101" width="10.5" style="4207" customWidth="1"/>
    <col min="4102" max="4102" width="9.1640625" style="4207"/>
    <col min="4103" max="4104" width="14.6640625" style="4207" customWidth="1"/>
    <col min="4105" max="4352" width="9.1640625" style="4207"/>
    <col min="4353" max="4353" width="47.1640625" style="4207" customWidth="1"/>
    <col min="4354" max="4354" width="9.33203125" style="4207" customWidth="1"/>
    <col min="4355" max="4355" width="10" style="4207" customWidth="1"/>
    <col min="4356" max="4357" width="10.5" style="4207" customWidth="1"/>
    <col min="4358" max="4358" width="9.1640625" style="4207"/>
    <col min="4359" max="4360" width="14.6640625" style="4207" customWidth="1"/>
    <col min="4361" max="4608" width="9.1640625" style="4207"/>
    <col min="4609" max="4609" width="47.1640625" style="4207" customWidth="1"/>
    <col min="4610" max="4610" width="9.33203125" style="4207" customWidth="1"/>
    <col min="4611" max="4611" width="10" style="4207" customWidth="1"/>
    <col min="4612" max="4613" width="10.5" style="4207" customWidth="1"/>
    <col min="4614" max="4614" width="9.1640625" style="4207"/>
    <col min="4615" max="4616" width="14.6640625" style="4207" customWidth="1"/>
    <col min="4617" max="4864" width="9.1640625" style="4207"/>
    <col min="4865" max="4865" width="47.1640625" style="4207" customWidth="1"/>
    <col min="4866" max="4866" width="9.33203125" style="4207" customWidth="1"/>
    <col min="4867" max="4867" width="10" style="4207" customWidth="1"/>
    <col min="4868" max="4869" width="10.5" style="4207" customWidth="1"/>
    <col min="4870" max="4870" width="9.1640625" style="4207"/>
    <col min="4871" max="4872" width="14.6640625" style="4207" customWidth="1"/>
    <col min="4873" max="5120" width="9.1640625" style="4207"/>
    <col min="5121" max="5121" width="47.1640625" style="4207" customWidth="1"/>
    <col min="5122" max="5122" width="9.33203125" style="4207" customWidth="1"/>
    <col min="5123" max="5123" width="10" style="4207" customWidth="1"/>
    <col min="5124" max="5125" width="10.5" style="4207" customWidth="1"/>
    <col min="5126" max="5126" width="9.1640625" style="4207"/>
    <col min="5127" max="5128" width="14.6640625" style="4207" customWidth="1"/>
    <col min="5129" max="5376" width="9.1640625" style="4207"/>
    <col min="5377" max="5377" width="47.1640625" style="4207" customWidth="1"/>
    <col min="5378" max="5378" width="9.33203125" style="4207" customWidth="1"/>
    <col min="5379" max="5379" width="10" style="4207" customWidth="1"/>
    <col min="5380" max="5381" width="10.5" style="4207" customWidth="1"/>
    <col min="5382" max="5382" width="9.1640625" style="4207"/>
    <col min="5383" max="5384" width="14.6640625" style="4207" customWidth="1"/>
    <col min="5385" max="5632" width="9.1640625" style="4207"/>
    <col min="5633" max="5633" width="47.1640625" style="4207" customWidth="1"/>
    <col min="5634" max="5634" width="9.33203125" style="4207" customWidth="1"/>
    <col min="5635" max="5635" width="10" style="4207" customWidth="1"/>
    <col min="5636" max="5637" width="10.5" style="4207" customWidth="1"/>
    <col min="5638" max="5638" width="9.1640625" style="4207"/>
    <col min="5639" max="5640" width="14.6640625" style="4207" customWidth="1"/>
    <col min="5641" max="5888" width="9.1640625" style="4207"/>
    <col min="5889" max="5889" width="47.1640625" style="4207" customWidth="1"/>
    <col min="5890" max="5890" width="9.33203125" style="4207" customWidth="1"/>
    <col min="5891" max="5891" width="10" style="4207" customWidth="1"/>
    <col min="5892" max="5893" width="10.5" style="4207" customWidth="1"/>
    <col min="5894" max="5894" width="9.1640625" style="4207"/>
    <col min="5895" max="5896" width="14.6640625" style="4207" customWidth="1"/>
    <col min="5897" max="6144" width="9.1640625" style="4207"/>
    <col min="6145" max="6145" width="47.1640625" style="4207" customWidth="1"/>
    <col min="6146" max="6146" width="9.33203125" style="4207" customWidth="1"/>
    <col min="6147" max="6147" width="10" style="4207" customWidth="1"/>
    <col min="6148" max="6149" width="10.5" style="4207" customWidth="1"/>
    <col min="6150" max="6150" width="9.1640625" style="4207"/>
    <col min="6151" max="6152" width="14.6640625" style="4207" customWidth="1"/>
    <col min="6153" max="6400" width="9.1640625" style="4207"/>
    <col min="6401" max="6401" width="47.1640625" style="4207" customWidth="1"/>
    <col min="6402" max="6402" width="9.33203125" style="4207" customWidth="1"/>
    <col min="6403" max="6403" width="10" style="4207" customWidth="1"/>
    <col min="6404" max="6405" width="10.5" style="4207" customWidth="1"/>
    <col min="6406" max="6406" width="9.1640625" style="4207"/>
    <col min="6407" max="6408" width="14.6640625" style="4207" customWidth="1"/>
    <col min="6409" max="6656" width="9.1640625" style="4207"/>
    <col min="6657" max="6657" width="47.1640625" style="4207" customWidth="1"/>
    <col min="6658" max="6658" width="9.33203125" style="4207" customWidth="1"/>
    <col min="6659" max="6659" width="10" style="4207" customWidth="1"/>
    <col min="6660" max="6661" width="10.5" style="4207" customWidth="1"/>
    <col min="6662" max="6662" width="9.1640625" style="4207"/>
    <col min="6663" max="6664" width="14.6640625" style="4207" customWidth="1"/>
    <col min="6665" max="6912" width="9.1640625" style="4207"/>
    <col min="6913" max="6913" width="47.1640625" style="4207" customWidth="1"/>
    <col min="6914" max="6914" width="9.33203125" style="4207" customWidth="1"/>
    <col min="6915" max="6915" width="10" style="4207" customWidth="1"/>
    <col min="6916" max="6917" width="10.5" style="4207" customWidth="1"/>
    <col min="6918" max="6918" width="9.1640625" style="4207"/>
    <col min="6919" max="6920" width="14.6640625" style="4207" customWidth="1"/>
    <col min="6921" max="7168" width="9.1640625" style="4207"/>
    <col min="7169" max="7169" width="47.1640625" style="4207" customWidth="1"/>
    <col min="7170" max="7170" width="9.33203125" style="4207" customWidth="1"/>
    <col min="7171" max="7171" width="10" style="4207" customWidth="1"/>
    <col min="7172" max="7173" width="10.5" style="4207" customWidth="1"/>
    <col min="7174" max="7174" width="9.1640625" style="4207"/>
    <col min="7175" max="7176" width="14.6640625" style="4207" customWidth="1"/>
    <col min="7177" max="7424" width="9.1640625" style="4207"/>
    <col min="7425" max="7425" width="47.1640625" style="4207" customWidth="1"/>
    <col min="7426" max="7426" width="9.33203125" style="4207" customWidth="1"/>
    <col min="7427" max="7427" width="10" style="4207" customWidth="1"/>
    <col min="7428" max="7429" width="10.5" style="4207" customWidth="1"/>
    <col min="7430" max="7430" width="9.1640625" style="4207"/>
    <col min="7431" max="7432" width="14.6640625" style="4207" customWidth="1"/>
    <col min="7433" max="7680" width="9.1640625" style="4207"/>
    <col min="7681" max="7681" width="47.1640625" style="4207" customWidth="1"/>
    <col min="7682" max="7682" width="9.33203125" style="4207" customWidth="1"/>
    <col min="7683" max="7683" width="10" style="4207" customWidth="1"/>
    <col min="7684" max="7685" width="10.5" style="4207" customWidth="1"/>
    <col min="7686" max="7686" width="9.1640625" style="4207"/>
    <col min="7687" max="7688" width="14.6640625" style="4207" customWidth="1"/>
    <col min="7689" max="7936" width="9.1640625" style="4207"/>
    <col min="7937" max="7937" width="47.1640625" style="4207" customWidth="1"/>
    <col min="7938" max="7938" width="9.33203125" style="4207" customWidth="1"/>
    <col min="7939" max="7939" width="10" style="4207" customWidth="1"/>
    <col min="7940" max="7941" width="10.5" style="4207" customWidth="1"/>
    <col min="7942" max="7942" width="9.1640625" style="4207"/>
    <col min="7943" max="7944" width="14.6640625" style="4207" customWidth="1"/>
    <col min="7945" max="8192" width="9.1640625" style="4207"/>
    <col min="8193" max="8193" width="47.1640625" style="4207" customWidth="1"/>
    <col min="8194" max="8194" width="9.33203125" style="4207" customWidth="1"/>
    <col min="8195" max="8195" width="10" style="4207" customWidth="1"/>
    <col min="8196" max="8197" width="10.5" style="4207" customWidth="1"/>
    <col min="8198" max="8198" width="9.1640625" style="4207"/>
    <col min="8199" max="8200" width="14.6640625" style="4207" customWidth="1"/>
    <col min="8201" max="8448" width="9.1640625" style="4207"/>
    <col min="8449" max="8449" width="47.1640625" style="4207" customWidth="1"/>
    <col min="8450" max="8450" width="9.33203125" style="4207" customWidth="1"/>
    <col min="8451" max="8451" width="10" style="4207" customWidth="1"/>
    <col min="8452" max="8453" width="10.5" style="4207" customWidth="1"/>
    <col min="8454" max="8454" width="9.1640625" style="4207"/>
    <col min="8455" max="8456" width="14.6640625" style="4207" customWidth="1"/>
    <col min="8457" max="8704" width="9.1640625" style="4207"/>
    <col min="8705" max="8705" width="47.1640625" style="4207" customWidth="1"/>
    <col min="8706" max="8706" width="9.33203125" style="4207" customWidth="1"/>
    <col min="8707" max="8707" width="10" style="4207" customWidth="1"/>
    <col min="8708" max="8709" width="10.5" style="4207" customWidth="1"/>
    <col min="8710" max="8710" width="9.1640625" style="4207"/>
    <col min="8711" max="8712" width="14.6640625" style="4207" customWidth="1"/>
    <col min="8713" max="8960" width="9.1640625" style="4207"/>
    <col min="8961" max="8961" width="47.1640625" style="4207" customWidth="1"/>
    <col min="8962" max="8962" width="9.33203125" style="4207" customWidth="1"/>
    <col min="8963" max="8963" width="10" style="4207" customWidth="1"/>
    <col min="8964" max="8965" width="10.5" style="4207" customWidth="1"/>
    <col min="8966" max="8966" width="9.1640625" style="4207"/>
    <col min="8967" max="8968" width="14.6640625" style="4207" customWidth="1"/>
    <col min="8969" max="9216" width="9.1640625" style="4207"/>
    <col min="9217" max="9217" width="47.1640625" style="4207" customWidth="1"/>
    <col min="9218" max="9218" width="9.33203125" style="4207" customWidth="1"/>
    <col min="9219" max="9219" width="10" style="4207" customWidth="1"/>
    <col min="9220" max="9221" width="10.5" style="4207" customWidth="1"/>
    <col min="9222" max="9222" width="9.1640625" style="4207"/>
    <col min="9223" max="9224" width="14.6640625" style="4207" customWidth="1"/>
    <col min="9225" max="9472" width="9.1640625" style="4207"/>
    <col min="9473" max="9473" width="47.1640625" style="4207" customWidth="1"/>
    <col min="9474" max="9474" width="9.33203125" style="4207" customWidth="1"/>
    <col min="9475" max="9475" width="10" style="4207" customWidth="1"/>
    <col min="9476" max="9477" width="10.5" style="4207" customWidth="1"/>
    <col min="9478" max="9478" width="9.1640625" style="4207"/>
    <col min="9479" max="9480" width="14.6640625" style="4207" customWidth="1"/>
    <col min="9481" max="9728" width="9.1640625" style="4207"/>
    <col min="9729" max="9729" width="47.1640625" style="4207" customWidth="1"/>
    <col min="9730" max="9730" width="9.33203125" style="4207" customWidth="1"/>
    <col min="9731" max="9731" width="10" style="4207" customWidth="1"/>
    <col min="9732" max="9733" width="10.5" style="4207" customWidth="1"/>
    <col min="9734" max="9734" width="9.1640625" style="4207"/>
    <col min="9735" max="9736" width="14.6640625" style="4207" customWidth="1"/>
    <col min="9737" max="9984" width="9.1640625" style="4207"/>
    <col min="9985" max="9985" width="47.1640625" style="4207" customWidth="1"/>
    <col min="9986" max="9986" width="9.33203125" style="4207" customWidth="1"/>
    <col min="9987" max="9987" width="10" style="4207" customWidth="1"/>
    <col min="9988" max="9989" width="10.5" style="4207" customWidth="1"/>
    <col min="9990" max="9990" width="9.1640625" style="4207"/>
    <col min="9991" max="9992" width="14.6640625" style="4207" customWidth="1"/>
    <col min="9993" max="10240" width="9.1640625" style="4207"/>
    <col min="10241" max="10241" width="47.1640625" style="4207" customWidth="1"/>
    <col min="10242" max="10242" width="9.33203125" style="4207" customWidth="1"/>
    <col min="10243" max="10243" width="10" style="4207" customWidth="1"/>
    <col min="10244" max="10245" width="10.5" style="4207" customWidth="1"/>
    <col min="10246" max="10246" width="9.1640625" style="4207"/>
    <col min="10247" max="10248" width="14.6640625" style="4207" customWidth="1"/>
    <col min="10249" max="10496" width="9.1640625" style="4207"/>
    <col min="10497" max="10497" width="47.1640625" style="4207" customWidth="1"/>
    <col min="10498" max="10498" width="9.33203125" style="4207" customWidth="1"/>
    <col min="10499" max="10499" width="10" style="4207" customWidth="1"/>
    <col min="10500" max="10501" width="10.5" style="4207" customWidth="1"/>
    <col min="10502" max="10502" width="9.1640625" style="4207"/>
    <col min="10503" max="10504" width="14.6640625" style="4207" customWidth="1"/>
    <col min="10505" max="10752" width="9.1640625" style="4207"/>
    <col min="10753" max="10753" width="47.1640625" style="4207" customWidth="1"/>
    <col min="10754" max="10754" width="9.33203125" style="4207" customWidth="1"/>
    <col min="10755" max="10755" width="10" style="4207" customWidth="1"/>
    <col min="10756" max="10757" width="10.5" style="4207" customWidth="1"/>
    <col min="10758" max="10758" width="9.1640625" style="4207"/>
    <col min="10759" max="10760" width="14.6640625" style="4207" customWidth="1"/>
    <col min="10761" max="11008" width="9.1640625" style="4207"/>
    <col min="11009" max="11009" width="47.1640625" style="4207" customWidth="1"/>
    <col min="11010" max="11010" width="9.33203125" style="4207" customWidth="1"/>
    <col min="11011" max="11011" width="10" style="4207" customWidth="1"/>
    <col min="11012" max="11013" width="10.5" style="4207" customWidth="1"/>
    <col min="11014" max="11014" width="9.1640625" style="4207"/>
    <col min="11015" max="11016" width="14.6640625" style="4207" customWidth="1"/>
    <col min="11017" max="11264" width="9.1640625" style="4207"/>
    <col min="11265" max="11265" width="47.1640625" style="4207" customWidth="1"/>
    <col min="11266" max="11266" width="9.33203125" style="4207" customWidth="1"/>
    <col min="11267" max="11267" width="10" style="4207" customWidth="1"/>
    <col min="11268" max="11269" width="10.5" style="4207" customWidth="1"/>
    <col min="11270" max="11270" width="9.1640625" style="4207"/>
    <col min="11271" max="11272" width="14.6640625" style="4207" customWidth="1"/>
    <col min="11273" max="11520" width="9.1640625" style="4207"/>
    <col min="11521" max="11521" width="47.1640625" style="4207" customWidth="1"/>
    <col min="11522" max="11522" width="9.33203125" style="4207" customWidth="1"/>
    <col min="11523" max="11523" width="10" style="4207" customWidth="1"/>
    <col min="11524" max="11525" width="10.5" style="4207" customWidth="1"/>
    <col min="11526" max="11526" width="9.1640625" style="4207"/>
    <col min="11527" max="11528" width="14.6640625" style="4207" customWidth="1"/>
    <col min="11529" max="11776" width="9.1640625" style="4207"/>
    <col min="11777" max="11777" width="47.1640625" style="4207" customWidth="1"/>
    <col min="11778" max="11778" width="9.33203125" style="4207" customWidth="1"/>
    <col min="11779" max="11779" width="10" style="4207" customWidth="1"/>
    <col min="11780" max="11781" width="10.5" style="4207" customWidth="1"/>
    <col min="11782" max="11782" width="9.1640625" style="4207"/>
    <col min="11783" max="11784" width="14.6640625" style="4207" customWidth="1"/>
    <col min="11785" max="12032" width="9.1640625" style="4207"/>
    <col min="12033" max="12033" width="47.1640625" style="4207" customWidth="1"/>
    <col min="12034" max="12034" width="9.33203125" style="4207" customWidth="1"/>
    <col min="12035" max="12035" width="10" style="4207" customWidth="1"/>
    <col min="12036" max="12037" width="10.5" style="4207" customWidth="1"/>
    <col min="12038" max="12038" width="9.1640625" style="4207"/>
    <col min="12039" max="12040" width="14.6640625" style="4207" customWidth="1"/>
    <col min="12041" max="12288" width="9.1640625" style="4207"/>
    <col min="12289" max="12289" width="47.1640625" style="4207" customWidth="1"/>
    <col min="12290" max="12290" width="9.33203125" style="4207" customWidth="1"/>
    <col min="12291" max="12291" width="10" style="4207" customWidth="1"/>
    <col min="12292" max="12293" width="10.5" style="4207" customWidth="1"/>
    <col min="12294" max="12294" width="9.1640625" style="4207"/>
    <col min="12295" max="12296" width="14.6640625" style="4207" customWidth="1"/>
    <col min="12297" max="12544" width="9.1640625" style="4207"/>
    <col min="12545" max="12545" width="47.1640625" style="4207" customWidth="1"/>
    <col min="12546" max="12546" width="9.33203125" style="4207" customWidth="1"/>
    <col min="12547" max="12547" width="10" style="4207" customWidth="1"/>
    <col min="12548" max="12549" width="10.5" style="4207" customWidth="1"/>
    <col min="12550" max="12550" width="9.1640625" style="4207"/>
    <col min="12551" max="12552" width="14.6640625" style="4207" customWidth="1"/>
    <col min="12553" max="12800" width="9.1640625" style="4207"/>
    <col min="12801" max="12801" width="47.1640625" style="4207" customWidth="1"/>
    <col min="12802" max="12802" width="9.33203125" style="4207" customWidth="1"/>
    <col min="12803" max="12803" width="10" style="4207" customWidth="1"/>
    <col min="12804" max="12805" width="10.5" style="4207" customWidth="1"/>
    <col min="12806" max="12806" width="9.1640625" style="4207"/>
    <col min="12807" max="12808" width="14.6640625" style="4207" customWidth="1"/>
    <col min="12809" max="13056" width="9.1640625" style="4207"/>
    <col min="13057" max="13057" width="47.1640625" style="4207" customWidth="1"/>
    <col min="13058" max="13058" width="9.33203125" style="4207" customWidth="1"/>
    <col min="13059" max="13059" width="10" style="4207" customWidth="1"/>
    <col min="13060" max="13061" width="10.5" style="4207" customWidth="1"/>
    <col min="13062" max="13062" width="9.1640625" style="4207"/>
    <col min="13063" max="13064" width="14.6640625" style="4207" customWidth="1"/>
    <col min="13065" max="13312" width="9.1640625" style="4207"/>
    <col min="13313" max="13313" width="47.1640625" style="4207" customWidth="1"/>
    <col min="13314" max="13314" width="9.33203125" style="4207" customWidth="1"/>
    <col min="13315" max="13315" width="10" style="4207" customWidth="1"/>
    <col min="13316" max="13317" width="10.5" style="4207" customWidth="1"/>
    <col min="13318" max="13318" width="9.1640625" style="4207"/>
    <col min="13319" max="13320" width="14.6640625" style="4207" customWidth="1"/>
    <col min="13321" max="13568" width="9.1640625" style="4207"/>
    <col min="13569" max="13569" width="47.1640625" style="4207" customWidth="1"/>
    <col min="13570" max="13570" width="9.33203125" style="4207" customWidth="1"/>
    <col min="13571" max="13571" width="10" style="4207" customWidth="1"/>
    <col min="13572" max="13573" width="10.5" style="4207" customWidth="1"/>
    <col min="13574" max="13574" width="9.1640625" style="4207"/>
    <col min="13575" max="13576" width="14.6640625" style="4207" customWidth="1"/>
    <col min="13577" max="13824" width="9.1640625" style="4207"/>
    <col min="13825" max="13825" width="47.1640625" style="4207" customWidth="1"/>
    <col min="13826" max="13826" width="9.33203125" style="4207" customWidth="1"/>
    <col min="13827" max="13827" width="10" style="4207" customWidth="1"/>
    <col min="13828" max="13829" width="10.5" style="4207" customWidth="1"/>
    <col min="13830" max="13830" width="9.1640625" style="4207"/>
    <col min="13831" max="13832" width="14.6640625" style="4207" customWidth="1"/>
    <col min="13833" max="14080" width="9.1640625" style="4207"/>
    <col min="14081" max="14081" width="47.1640625" style="4207" customWidth="1"/>
    <col min="14082" max="14082" width="9.33203125" style="4207" customWidth="1"/>
    <col min="14083" max="14083" width="10" style="4207" customWidth="1"/>
    <col min="14084" max="14085" width="10.5" style="4207" customWidth="1"/>
    <col min="14086" max="14086" width="9.1640625" style="4207"/>
    <col min="14087" max="14088" width="14.6640625" style="4207" customWidth="1"/>
    <col min="14089" max="14336" width="9.1640625" style="4207"/>
    <col min="14337" max="14337" width="47.1640625" style="4207" customWidth="1"/>
    <col min="14338" max="14338" width="9.33203125" style="4207" customWidth="1"/>
    <col min="14339" max="14339" width="10" style="4207" customWidth="1"/>
    <col min="14340" max="14341" width="10.5" style="4207" customWidth="1"/>
    <col min="14342" max="14342" width="9.1640625" style="4207"/>
    <col min="14343" max="14344" width="14.6640625" style="4207" customWidth="1"/>
    <col min="14345" max="14592" width="9.1640625" style="4207"/>
    <col min="14593" max="14593" width="47.1640625" style="4207" customWidth="1"/>
    <col min="14594" max="14594" width="9.33203125" style="4207" customWidth="1"/>
    <col min="14595" max="14595" width="10" style="4207" customWidth="1"/>
    <col min="14596" max="14597" width="10.5" style="4207" customWidth="1"/>
    <col min="14598" max="14598" width="9.1640625" style="4207"/>
    <col min="14599" max="14600" width="14.6640625" style="4207" customWidth="1"/>
    <col min="14601" max="14848" width="9.1640625" style="4207"/>
    <col min="14849" max="14849" width="47.1640625" style="4207" customWidth="1"/>
    <col min="14850" max="14850" width="9.33203125" style="4207" customWidth="1"/>
    <col min="14851" max="14851" width="10" style="4207" customWidth="1"/>
    <col min="14852" max="14853" width="10.5" style="4207" customWidth="1"/>
    <col min="14854" max="14854" width="9.1640625" style="4207"/>
    <col min="14855" max="14856" width="14.6640625" style="4207" customWidth="1"/>
    <col min="14857" max="15104" width="9.1640625" style="4207"/>
    <col min="15105" max="15105" width="47.1640625" style="4207" customWidth="1"/>
    <col min="15106" max="15106" width="9.33203125" style="4207" customWidth="1"/>
    <col min="15107" max="15107" width="10" style="4207" customWidth="1"/>
    <col min="15108" max="15109" width="10.5" style="4207" customWidth="1"/>
    <col min="15110" max="15110" width="9.1640625" style="4207"/>
    <col min="15111" max="15112" width="14.6640625" style="4207" customWidth="1"/>
    <col min="15113" max="15360" width="9.1640625" style="4207"/>
    <col min="15361" max="15361" width="47.1640625" style="4207" customWidth="1"/>
    <col min="15362" max="15362" width="9.33203125" style="4207" customWidth="1"/>
    <col min="15363" max="15363" width="10" style="4207" customWidth="1"/>
    <col min="15364" max="15365" width="10.5" style="4207" customWidth="1"/>
    <col min="15366" max="15366" width="9.1640625" style="4207"/>
    <col min="15367" max="15368" width="14.6640625" style="4207" customWidth="1"/>
    <col min="15369" max="15616" width="9.1640625" style="4207"/>
    <col min="15617" max="15617" width="47.1640625" style="4207" customWidth="1"/>
    <col min="15618" max="15618" width="9.33203125" style="4207" customWidth="1"/>
    <col min="15619" max="15619" width="10" style="4207" customWidth="1"/>
    <col min="15620" max="15621" width="10.5" style="4207" customWidth="1"/>
    <col min="15622" max="15622" width="9.1640625" style="4207"/>
    <col min="15623" max="15624" width="14.6640625" style="4207" customWidth="1"/>
    <col min="15625" max="15872" width="9.1640625" style="4207"/>
    <col min="15873" max="15873" width="47.1640625" style="4207" customWidth="1"/>
    <col min="15874" max="15874" width="9.33203125" style="4207" customWidth="1"/>
    <col min="15875" max="15875" width="10" style="4207" customWidth="1"/>
    <col min="15876" max="15877" width="10.5" style="4207" customWidth="1"/>
    <col min="15878" max="15878" width="9.1640625" style="4207"/>
    <col min="15879" max="15880" width="14.6640625" style="4207" customWidth="1"/>
    <col min="15881" max="16128" width="9.1640625" style="4207"/>
    <col min="16129" max="16129" width="47.1640625" style="4207" customWidth="1"/>
    <col min="16130" max="16130" width="9.33203125" style="4207" customWidth="1"/>
    <col min="16131" max="16131" width="10" style="4207" customWidth="1"/>
    <col min="16132" max="16133" width="10.5" style="4207" customWidth="1"/>
    <col min="16134" max="16134" width="9.1640625" style="4207"/>
    <col min="16135" max="16136" width="14.6640625" style="4207" customWidth="1"/>
    <col min="16137" max="16384" width="9.1640625" style="4207"/>
  </cols>
  <sheetData>
    <row r="1" spans="1:9" s="69" customFormat="1" ht="18.75" customHeight="1" x14ac:dyDescent="0.25">
      <c r="A1" s="6405" t="s">
        <v>801</v>
      </c>
      <c r="B1" s="6405"/>
      <c r="C1" s="6405"/>
    </row>
    <row r="2" spans="1:9" ht="21" customHeight="1" x14ac:dyDescent="0.2">
      <c r="A2" s="6721" t="s">
        <v>2618</v>
      </c>
      <c r="B2" s="6721"/>
      <c r="C2" s="6721"/>
      <c r="D2" s="6721"/>
      <c r="E2" s="6721"/>
      <c r="F2" s="4281"/>
    </row>
    <row r="3" spans="1:9" ht="12.75" customHeight="1" thickBot="1" x14ac:dyDescent="0.25">
      <c r="A3" s="4280"/>
    </row>
    <row r="4" spans="1:9" ht="30" customHeight="1" thickBot="1" x14ac:dyDescent="0.25">
      <c r="A4" s="4282"/>
      <c r="B4" s="4263" t="s">
        <v>2619</v>
      </c>
      <c r="C4" s="4263" t="s">
        <v>2620</v>
      </c>
      <c r="D4" s="4263" t="s">
        <v>2621</v>
      </c>
      <c r="E4" s="4263" t="s">
        <v>2622</v>
      </c>
    </row>
    <row r="5" spans="1:9" ht="30" customHeight="1" x14ac:dyDescent="0.2">
      <c r="A5" s="4283" t="s">
        <v>2623</v>
      </c>
      <c r="B5" s="4225">
        <v>21280</v>
      </c>
      <c r="C5" s="4225">
        <v>23982</v>
      </c>
      <c r="D5" s="4225">
        <v>23783</v>
      </c>
      <c r="E5" s="4225">
        <v>24223</v>
      </c>
      <c r="F5" s="4188"/>
      <c r="G5" s="4188"/>
    </row>
    <row r="6" spans="1:9" ht="30" customHeight="1" x14ac:dyDescent="0.2">
      <c r="A6" s="4283" t="s">
        <v>2624</v>
      </c>
      <c r="B6" s="4225">
        <v>352726</v>
      </c>
      <c r="C6" s="4225">
        <v>380919</v>
      </c>
      <c r="D6" s="4225">
        <v>379834</v>
      </c>
      <c r="E6" s="4225">
        <v>379768</v>
      </c>
      <c r="F6" s="4188"/>
      <c r="G6" s="4188"/>
    </row>
    <row r="7" spans="1:9" ht="30" customHeight="1" x14ac:dyDescent="0.2">
      <c r="A7" s="4283" t="s">
        <v>2625</v>
      </c>
      <c r="B7" s="4284">
        <v>3642</v>
      </c>
      <c r="C7" s="4284">
        <v>3628.9</v>
      </c>
      <c r="D7" s="4284">
        <v>4237.2</v>
      </c>
      <c r="E7" s="4284">
        <v>4550.2</v>
      </c>
      <c r="H7" s="4285"/>
      <c r="I7" s="4285"/>
    </row>
    <row r="8" spans="1:9" ht="30" customHeight="1" x14ac:dyDescent="0.2">
      <c r="A8" s="4286" t="s">
        <v>2626</v>
      </c>
      <c r="B8" s="4284">
        <v>6.4</v>
      </c>
      <c r="C8" s="4284">
        <v>1.2</v>
      </c>
      <c r="D8" s="4284">
        <v>1.5</v>
      </c>
      <c r="E8" s="4284">
        <v>9.5</v>
      </c>
      <c r="H8" s="4285"/>
      <c r="I8" s="4285"/>
    </row>
    <row r="9" spans="1:9" ht="30" customHeight="1" x14ac:dyDescent="0.2">
      <c r="A9" s="4286" t="s">
        <v>2627</v>
      </c>
      <c r="B9" s="6722">
        <v>111692</v>
      </c>
      <c r="C9" s="6722">
        <v>121157.3</v>
      </c>
      <c r="D9" s="6719">
        <v>129794.8</v>
      </c>
      <c r="E9" s="6719">
        <v>140600.6</v>
      </c>
    </row>
    <row r="10" spans="1:9" ht="30" customHeight="1" thickBot="1" x14ac:dyDescent="0.25">
      <c r="A10" s="4287" t="s">
        <v>2628</v>
      </c>
      <c r="B10" s="6723"/>
      <c r="C10" s="6723"/>
      <c r="D10" s="6720"/>
      <c r="E10" s="6720"/>
      <c r="H10" s="4288"/>
    </row>
    <row r="11" spans="1:9" ht="30" customHeight="1" x14ac:dyDescent="0.2">
      <c r="A11" s="4274" t="s">
        <v>2629</v>
      </c>
    </row>
    <row r="12" spans="1:9" ht="30" customHeight="1" x14ac:dyDescent="0.2">
      <c r="A12" s="4207" t="s">
        <v>2630</v>
      </c>
    </row>
    <row r="13" spans="1:9" ht="30" customHeight="1" x14ac:dyDescent="0.2">
      <c r="A13" s="4289" t="s">
        <v>2631</v>
      </c>
    </row>
    <row r="14" spans="1:9" ht="30" customHeight="1" thickBot="1" x14ac:dyDescent="0.25">
      <c r="A14" s="4290"/>
    </row>
    <row r="15" spans="1:9" ht="30" customHeight="1" thickBot="1" x14ac:dyDescent="0.25">
      <c r="A15" s="4212"/>
      <c r="B15" s="4291" t="s">
        <v>2632</v>
      </c>
      <c r="C15" s="4291" t="s">
        <v>2620</v>
      </c>
      <c r="D15" s="4291" t="s">
        <v>2621</v>
      </c>
      <c r="E15" s="4291" t="s">
        <v>2622</v>
      </c>
    </row>
    <row r="16" spans="1:9" ht="30" customHeight="1" x14ac:dyDescent="0.2">
      <c r="A16" s="4283" t="s">
        <v>2623</v>
      </c>
      <c r="B16" s="4292">
        <v>21115</v>
      </c>
      <c r="C16" s="4292">
        <v>23695</v>
      </c>
      <c r="D16" s="5708">
        <v>23716</v>
      </c>
      <c r="E16" s="4292">
        <v>24195</v>
      </c>
      <c r="F16" s="4188"/>
      <c r="G16" s="4293"/>
      <c r="H16" s="4294"/>
      <c r="I16" s="4294"/>
    </row>
    <row r="17" spans="1:9" ht="30" customHeight="1" x14ac:dyDescent="0.2">
      <c r="A17" s="4295" t="s">
        <v>2633</v>
      </c>
      <c r="B17" s="4296">
        <v>425425</v>
      </c>
      <c r="C17" s="4296">
        <v>458903</v>
      </c>
      <c r="D17" s="5709">
        <v>460971</v>
      </c>
      <c r="E17" s="4296">
        <v>461847</v>
      </c>
      <c r="F17" s="4188"/>
      <c r="H17" s="4294"/>
      <c r="I17" s="4294"/>
    </row>
    <row r="18" spans="1:9" ht="30" customHeight="1" x14ac:dyDescent="0.2">
      <c r="A18" s="4295" t="s">
        <v>2634</v>
      </c>
      <c r="B18" s="4297">
        <v>1777.3</v>
      </c>
      <c r="C18" s="4297">
        <v>1758.1</v>
      </c>
      <c r="D18" s="5710">
        <v>1999</v>
      </c>
      <c r="E18" s="4297">
        <v>2175.3000000000002</v>
      </c>
    </row>
    <row r="19" spans="1:9" ht="30" customHeight="1" x14ac:dyDescent="0.2">
      <c r="A19" s="4286" t="s">
        <v>2635</v>
      </c>
      <c r="B19" s="4297">
        <v>0.8</v>
      </c>
      <c r="C19" s="4297">
        <v>0.1</v>
      </c>
      <c r="D19" s="5710">
        <v>0.8</v>
      </c>
      <c r="E19" s="4297">
        <v>3</v>
      </c>
    </row>
    <row r="20" spans="1:9" ht="30" customHeight="1" x14ac:dyDescent="0.2">
      <c r="A20" s="4286" t="s">
        <v>2636</v>
      </c>
      <c r="B20" s="4225">
        <v>14961</v>
      </c>
      <c r="C20" s="4225">
        <v>15158</v>
      </c>
      <c r="D20" s="5692">
        <v>17326</v>
      </c>
      <c r="E20" s="4225">
        <v>15999</v>
      </c>
    </row>
    <row r="21" spans="1:9" ht="30" customHeight="1" x14ac:dyDescent="0.2">
      <c r="A21" s="4295" t="s">
        <v>2637</v>
      </c>
      <c r="B21" s="4225">
        <v>66</v>
      </c>
      <c r="C21" s="4225">
        <v>5</v>
      </c>
      <c r="D21" s="5692">
        <v>46</v>
      </c>
      <c r="E21" s="4225">
        <v>29</v>
      </c>
    </row>
    <row r="22" spans="1:9" ht="30" customHeight="1" x14ac:dyDescent="0.2">
      <c r="A22" s="4286" t="s">
        <v>2638</v>
      </c>
      <c r="B22" s="4297">
        <v>671.1</v>
      </c>
      <c r="C22" s="4297">
        <v>686.5</v>
      </c>
      <c r="D22" s="5710">
        <v>913</v>
      </c>
      <c r="E22" s="4297">
        <v>815</v>
      </c>
      <c r="F22" s="4188"/>
      <c r="G22" s="4188"/>
    </row>
    <row r="23" spans="1:9" ht="30" customHeight="1" x14ac:dyDescent="0.2">
      <c r="A23" s="4286" t="s">
        <v>2639</v>
      </c>
      <c r="B23" s="4297">
        <v>4.5999999999999996</v>
      </c>
      <c r="C23" s="4297">
        <v>0.4</v>
      </c>
      <c r="D23" s="4297">
        <v>5.3</v>
      </c>
      <c r="E23" s="4297">
        <v>2.5</v>
      </c>
      <c r="F23" s="4188"/>
      <c r="G23" s="4188"/>
    </row>
    <row r="24" spans="1:9" ht="30" customHeight="1" x14ac:dyDescent="0.2">
      <c r="A24" s="4286" t="s">
        <v>2627</v>
      </c>
      <c r="B24" s="6719">
        <v>23548</v>
      </c>
      <c r="C24" s="6719">
        <v>27585</v>
      </c>
      <c r="D24" s="6719">
        <v>29685.4</v>
      </c>
      <c r="E24" s="6719">
        <v>32412</v>
      </c>
    </row>
    <row r="25" spans="1:9" ht="30" customHeight="1" thickBot="1" x14ac:dyDescent="0.25">
      <c r="A25" s="4287" t="s">
        <v>2640</v>
      </c>
      <c r="B25" s="6720"/>
      <c r="C25" s="6720"/>
      <c r="D25" s="6720"/>
      <c r="E25" s="6720"/>
    </row>
    <row r="27" spans="1:9" ht="30" customHeight="1" x14ac:dyDescent="0.2">
      <c r="A27" s="4274" t="s">
        <v>2641</v>
      </c>
    </row>
    <row r="28" spans="1:9" ht="30" customHeight="1" x14ac:dyDescent="0.2">
      <c r="A28" s="4207" t="s">
        <v>2630</v>
      </c>
    </row>
    <row r="29" spans="1:9" ht="30" customHeight="1" x14ac:dyDescent="0.2">
      <c r="A29" s="4207" t="s">
        <v>2642</v>
      </c>
    </row>
  </sheetData>
  <mergeCells count="10">
    <mergeCell ref="B24:B25"/>
    <mergeCell ref="C24:C25"/>
    <mergeCell ref="D24:D25"/>
    <mergeCell ref="E24:E25"/>
    <mergeCell ref="A1:C1"/>
    <mergeCell ref="A2:E2"/>
    <mergeCell ref="B9:B10"/>
    <mergeCell ref="C9:C10"/>
    <mergeCell ref="D9:D10"/>
    <mergeCell ref="E9:E10"/>
  </mergeCells>
  <hyperlinks>
    <hyperlink ref="A1" location="CONTENT!A1" display="Back to table of contents"/>
  </hyperlinks>
  <pageMargins left="0.5" right="0.5" top="0.5" bottom="0.5" header="0.3" footer="0.3"/>
  <pageSetup paperSize="9" scale="92"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workbookViewId="0">
      <selection sqref="A1:C1"/>
    </sheetView>
  </sheetViews>
  <sheetFormatPr defaultColWidth="9.33203125" defaultRowHeight="15" x14ac:dyDescent="0.2"/>
  <cols>
    <col min="1" max="1" width="13.6640625" style="5016" customWidth="1"/>
    <col min="2" max="2" width="14.6640625" style="5016" customWidth="1"/>
    <col min="3" max="3" width="9.1640625" style="4646" customWidth="1"/>
    <col min="4" max="4" width="10.6640625" style="4646" customWidth="1"/>
    <col min="5" max="6" width="10.33203125" style="4646" customWidth="1"/>
    <col min="7" max="7" width="11" style="4646" customWidth="1"/>
    <col min="8" max="8" width="12" style="4646" customWidth="1"/>
    <col min="9" max="9" width="10.5" style="4646" customWidth="1"/>
    <col min="10" max="16384" width="9.33203125" style="4646"/>
  </cols>
  <sheetData>
    <row r="1" spans="1:9" s="46" customFormat="1" ht="15.75" x14ac:dyDescent="0.2">
      <c r="A1" s="6490" t="s">
        <v>801</v>
      </c>
      <c r="B1" s="6490"/>
      <c r="C1" s="6490"/>
    </row>
    <row r="2" spans="1:9" ht="15.75" x14ac:dyDescent="0.2">
      <c r="A2" s="6733" t="s">
        <v>1048</v>
      </c>
      <c r="B2" s="6733"/>
      <c r="C2" s="6733"/>
      <c r="D2" s="6733"/>
      <c r="E2" s="6733"/>
      <c r="F2" s="6733"/>
      <c r="G2" s="6733"/>
      <c r="H2" s="6733"/>
      <c r="I2" s="6733"/>
    </row>
    <row r="3" spans="1:9" ht="15.75" x14ac:dyDescent="0.2">
      <c r="A3" s="4644"/>
      <c r="B3" s="4644"/>
      <c r="C3" s="4644"/>
      <c r="D3" s="4644"/>
      <c r="E3" s="4644"/>
      <c r="F3" s="4644"/>
      <c r="G3" s="4644"/>
      <c r="H3" s="4644"/>
      <c r="I3" s="4644"/>
    </row>
    <row r="4" spans="1:9" x14ac:dyDescent="0.2">
      <c r="A4" s="4645" t="s">
        <v>4177</v>
      </c>
      <c r="B4" s="4646"/>
    </row>
    <row r="5" spans="1:9" x14ac:dyDescent="0.2">
      <c r="A5" s="5512"/>
    </row>
    <row r="6" spans="1:9" ht="24.95" customHeight="1" x14ac:dyDescent="0.2">
      <c r="A6" s="6734" t="s">
        <v>2643</v>
      </c>
      <c r="B6" s="6735"/>
      <c r="C6" s="6738" t="s">
        <v>2644</v>
      </c>
      <c r="D6" s="6724" t="s">
        <v>2645</v>
      </c>
      <c r="E6" s="6725"/>
      <c r="F6" s="6726"/>
      <c r="G6" s="6724" t="s">
        <v>2646</v>
      </c>
      <c r="H6" s="6725"/>
      <c r="I6" s="6726"/>
    </row>
    <row r="7" spans="1:9" ht="30.6" customHeight="1" x14ac:dyDescent="0.2">
      <c r="A7" s="6736"/>
      <c r="B7" s="6737"/>
      <c r="C7" s="6739"/>
      <c r="D7" s="4752" t="s">
        <v>5</v>
      </c>
      <c r="E7" s="5509" t="s">
        <v>6</v>
      </c>
      <c r="F7" s="4752" t="s">
        <v>237</v>
      </c>
      <c r="G7" s="5509" t="s">
        <v>2647</v>
      </c>
      <c r="H7" s="4754" t="s">
        <v>2648</v>
      </c>
      <c r="I7" s="5509" t="s">
        <v>237</v>
      </c>
    </row>
    <row r="8" spans="1:9" ht="24.95" customHeight="1" x14ac:dyDescent="0.2">
      <c r="A8" s="5064" t="s">
        <v>392</v>
      </c>
      <c r="B8" s="4696"/>
      <c r="C8" s="536">
        <v>106</v>
      </c>
      <c r="D8" s="5513">
        <v>1995</v>
      </c>
      <c r="E8" s="536">
        <v>1774</v>
      </c>
      <c r="F8" s="5513">
        <f>E8+D8</f>
        <v>3769</v>
      </c>
      <c r="G8" s="536">
        <v>267</v>
      </c>
      <c r="H8" s="5514">
        <v>160</v>
      </c>
      <c r="I8" s="536">
        <f>SUM(G8:H8)</f>
        <v>427</v>
      </c>
    </row>
    <row r="9" spans="1:9" ht="24.95" customHeight="1" x14ac:dyDescent="0.2">
      <c r="A9" s="5064" t="s">
        <v>393</v>
      </c>
      <c r="B9" s="4696"/>
      <c r="C9" s="536">
        <v>85</v>
      </c>
      <c r="D9" s="5513">
        <v>1601</v>
      </c>
      <c r="E9" s="536">
        <v>1396</v>
      </c>
      <c r="F9" s="5513">
        <f t="shared" ref="F9:F16" si="0">E9+D9</f>
        <v>2997</v>
      </c>
      <c r="G9" s="536">
        <v>212</v>
      </c>
      <c r="H9" s="5514">
        <v>111</v>
      </c>
      <c r="I9" s="536">
        <f t="shared" ref="I9:I16" si="1">SUM(G9:H9)</f>
        <v>323</v>
      </c>
    </row>
    <row r="10" spans="1:9" ht="24.95" customHeight="1" x14ac:dyDescent="0.2">
      <c r="A10" s="5064" t="s">
        <v>394</v>
      </c>
      <c r="B10" s="4696"/>
      <c r="C10" s="536">
        <v>75</v>
      </c>
      <c r="D10" s="5513">
        <v>1076</v>
      </c>
      <c r="E10" s="536">
        <v>1042</v>
      </c>
      <c r="F10" s="5513">
        <f t="shared" si="0"/>
        <v>2118</v>
      </c>
      <c r="G10" s="536">
        <v>160</v>
      </c>
      <c r="H10" s="5514">
        <v>102</v>
      </c>
      <c r="I10" s="536">
        <f t="shared" si="1"/>
        <v>262</v>
      </c>
    </row>
    <row r="11" spans="1:9" ht="24.95" customHeight="1" x14ac:dyDescent="0.2">
      <c r="A11" s="5064" t="s">
        <v>395</v>
      </c>
      <c r="B11" s="4696"/>
      <c r="C11" s="536">
        <v>98</v>
      </c>
      <c r="D11" s="5513">
        <v>1434</v>
      </c>
      <c r="E11" s="536">
        <v>1328</v>
      </c>
      <c r="F11" s="5513">
        <f t="shared" si="0"/>
        <v>2762</v>
      </c>
      <c r="G11" s="536">
        <v>225</v>
      </c>
      <c r="H11" s="5514">
        <v>74</v>
      </c>
      <c r="I11" s="536">
        <f t="shared" si="1"/>
        <v>299</v>
      </c>
    </row>
    <row r="12" spans="1:9" ht="24.95" customHeight="1" x14ac:dyDescent="0.2">
      <c r="A12" s="5064" t="s">
        <v>396</v>
      </c>
      <c r="B12" s="4696"/>
      <c r="C12" s="536">
        <v>66</v>
      </c>
      <c r="D12" s="5513">
        <v>921</v>
      </c>
      <c r="E12" s="536">
        <v>923</v>
      </c>
      <c r="F12" s="5513">
        <f t="shared" si="0"/>
        <v>1844</v>
      </c>
      <c r="G12" s="536">
        <v>153</v>
      </c>
      <c r="H12" s="5514">
        <v>50</v>
      </c>
      <c r="I12" s="536">
        <f t="shared" si="1"/>
        <v>203</v>
      </c>
    </row>
    <row r="13" spans="1:9" ht="24.95" customHeight="1" x14ac:dyDescent="0.2">
      <c r="A13" s="5064" t="s">
        <v>397</v>
      </c>
      <c r="B13" s="4696"/>
      <c r="C13" s="536">
        <v>47</v>
      </c>
      <c r="D13" s="5513">
        <v>637</v>
      </c>
      <c r="E13" s="536">
        <v>558</v>
      </c>
      <c r="F13" s="5513">
        <f t="shared" si="0"/>
        <v>1195</v>
      </c>
      <c r="G13" s="536">
        <v>88</v>
      </c>
      <c r="H13" s="5515">
        <v>32</v>
      </c>
      <c r="I13" s="536">
        <f t="shared" si="1"/>
        <v>120</v>
      </c>
    </row>
    <row r="14" spans="1:9" ht="24.95" customHeight="1" x14ac:dyDescent="0.2">
      <c r="A14" s="5064" t="s">
        <v>398</v>
      </c>
      <c r="B14" s="4696"/>
      <c r="C14" s="536">
        <v>228</v>
      </c>
      <c r="D14" s="5513">
        <v>3566</v>
      </c>
      <c r="E14" s="536">
        <v>3285</v>
      </c>
      <c r="F14" s="5513">
        <f t="shared" si="0"/>
        <v>6851</v>
      </c>
      <c r="G14" s="536">
        <v>644</v>
      </c>
      <c r="H14" s="5514">
        <v>329</v>
      </c>
      <c r="I14" s="536">
        <f t="shared" si="1"/>
        <v>973</v>
      </c>
    </row>
    <row r="15" spans="1:9" ht="24.95" customHeight="1" x14ac:dyDescent="0.2">
      <c r="A15" s="5064" t="s">
        <v>399</v>
      </c>
      <c r="B15" s="4696"/>
      <c r="C15" s="536">
        <v>48</v>
      </c>
      <c r="D15" s="5513">
        <v>869</v>
      </c>
      <c r="E15" s="536">
        <v>745</v>
      </c>
      <c r="F15" s="5513">
        <f t="shared" si="0"/>
        <v>1614</v>
      </c>
      <c r="G15" s="536">
        <v>129</v>
      </c>
      <c r="H15" s="5514">
        <v>57</v>
      </c>
      <c r="I15" s="536">
        <f t="shared" si="1"/>
        <v>186</v>
      </c>
    </row>
    <row r="16" spans="1:9" ht="24.95" customHeight="1" x14ac:dyDescent="0.2">
      <c r="A16" s="5064" t="s">
        <v>400</v>
      </c>
      <c r="B16" s="4696"/>
      <c r="C16" s="5516">
        <v>41</v>
      </c>
      <c r="D16" s="5517">
        <v>804</v>
      </c>
      <c r="E16" s="5516">
        <v>719</v>
      </c>
      <c r="F16" s="5513">
        <f t="shared" si="0"/>
        <v>1523</v>
      </c>
      <c r="G16" s="5516">
        <v>137</v>
      </c>
      <c r="H16" s="5514">
        <v>79</v>
      </c>
      <c r="I16" s="536">
        <f t="shared" si="1"/>
        <v>216</v>
      </c>
    </row>
    <row r="17" spans="1:9" ht="24.95" customHeight="1" x14ac:dyDescent="0.2">
      <c r="A17" s="5175" t="s">
        <v>401</v>
      </c>
      <c r="B17" s="5518"/>
      <c r="C17" s="538">
        <f t="shared" ref="C17:I17" si="2">SUM(C8:C16)</f>
        <v>794</v>
      </c>
      <c r="D17" s="538">
        <f t="shared" si="2"/>
        <v>12903</v>
      </c>
      <c r="E17" s="538">
        <f t="shared" si="2"/>
        <v>11770</v>
      </c>
      <c r="F17" s="5519">
        <f t="shared" si="2"/>
        <v>24673</v>
      </c>
      <c r="G17" s="538">
        <f t="shared" si="2"/>
        <v>2015</v>
      </c>
      <c r="H17" s="5519">
        <f t="shared" si="2"/>
        <v>994</v>
      </c>
      <c r="I17" s="5519">
        <f t="shared" si="2"/>
        <v>3009</v>
      </c>
    </row>
    <row r="18" spans="1:9" ht="24.95" customHeight="1" x14ac:dyDescent="0.2">
      <c r="A18" s="5064" t="s">
        <v>402</v>
      </c>
      <c r="B18" s="4696"/>
      <c r="C18" s="5520">
        <v>34</v>
      </c>
      <c r="D18" s="5521">
        <v>730</v>
      </c>
      <c r="E18" s="5520">
        <v>759</v>
      </c>
      <c r="F18" s="5520">
        <f>E18+D18</f>
        <v>1489</v>
      </c>
      <c r="G18" s="5520">
        <v>88</v>
      </c>
      <c r="H18" s="5520">
        <v>36</v>
      </c>
      <c r="I18" s="5520">
        <f>H18+G18</f>
        <v>124</v>
      </c>
    </row>
    <row r="19" spans="1:9" ht="24.95" customHeight="1" x14ac:dyDescent="0.2">
      <c r="A19" s="5159" t="s">
        <v>2649</v>
      </c>
      <c r="B19" s="5024"/>
      <c r="C19" s="5520">
        <f>C17+C18</f>
        <v>828</v>
      </c>
      <c r="D19" s="5520">
        <f t="shared" ref="D19:I19" si="3">D17+D18</f>
        <v>13633</v>
      </c>
      <c r="E19" s="5520">
        <f t="shared" si="3"/>
        <v>12529</v>
      </c>
      <c r="F19" s="5520">
        <f t="shared" si="3"/>
        <v>26162</v>
      </c>
      <c r="G19" s="5520">
        <f t="shared" si="3"/>
        <v>2103</v>
      </c>
      <c r="H19" s="5520">
        <f t="shared" si="3"/>
        <v>1030</v>
      </c>
      <c r="I19" s="5520">
        <f t="shared" si="3"/>
        <v>3133</v>
      </c>
    </row>
    <row r="20" spans="1:9" ht="24.95" customHeight="1" x14ac:dyDescent="0.2"/>
    <row r="21" spans="1:9" ht="24.95" customHeight="1" x14ac:dyDescent="0.2">
      <c r="A21" s="4645" t="s">
        <v>4178</v>
      </c>
    </row>
    <row r="22" spans="1:9" ht="24.95" customHeight="1" x14ac:dyDescent="0.2"/>
    <row r="23" spans="1:9" ht="24.95" customHeight="1" x14ac:dyDescent="0.2">
      <c r="A23" s="6734" t="s">
        <v>2650</v>
      </c>
      <c r="B23" s="6743"/>
      <c r="C23" s="6738" t="s">
        <v>2644</v>
      </c>
      <c r="D23" s="6724" t="s">
        <v>2645</v>
      </c>
      <c r="E23" s="6725"/>
      <c r="F23" s="6726"/>
      <c r="G23" s="6724" t="s">
        <v>2646</v>
      </c>
      <c r="H23" s="6725"/>
      <c r="I23" s="6726"/>
    </row>
    <row r="24" spans="1:9" ht="24.95" customHeight="1" x14ac:dyDescent="0.2">
      <c r="A24" s="6744"/>
      <c r="B24" s="6745"/>
      <c r="C24" s="6739"/>
      <c r="D24" s="4752" t="s">
        <v>5</v>
      </c>
      <c r="E24" s="5509" t="s">
        <v>6</v>
      </c>
      <c r="F24" s="4752" t="s">
        <v>237</v>
      </c>
      <c r="G24" s="5509" t="s">
        <v>2647</v>
      </c>
      <c r="H24" s="4754" t="s">
        <v>2648</v>
      </c>
      <c r="I24" s="5509" t="s">
        <v>237</v>
      </c>
    </row>
    <row r="25" spans="1:9" ht="24.95" customHeight="1" x14ac:dyDescent="0.2">
      <c r="A25" s="5064" t="s">
        <v>2651</v>
      </c>
      <c r="B25" s="4696"/>
      <c r="C25" s="5522">
        <v>272</v>
      </c>
      <c r="D25" s="5523">
        <v>4835</v>
      </c>
      <c r="E25" s="5523">
        <v>4344</v>
      </c>
      <c r="F25" s="5523">
        <f>E25+D25</f>
        <v>9179</v>
      </c>
      <c r="G25" s="5522">
        <v>650</v>
      </c>
      <c r="H25" s="5522">
        <v>382</v>
      </c>
      <c r="I25" s="5523">
        <f>H25+G25</f>
        <v>1032</v>
      </c>
    </row>
    <row r="26" spans="1:9" ht="30" customHeight="1" x14ac:dyDescent="0.2">
      <c r="A26" s="6727" t="s">
        <v>2652</v>
      </c>
      <c r="B26" s="6728"/>
      <c r="C26" s="5523">
        <v>200</v>
      </c>
      <c r="D26" s="5523">
        <v>3173</v>
      </c>
      <c r="E26" s="5523">
        <v>2856</v>
      </c>
      <c r="F26" s="5523">
        <f t="shared" ref="F26:F29" si="4">E26+D26</f>
        <v>6029</v>
      </c>
      <c r="G26" s="5523">
        <v>530</v>
      </c>
      <c r="H26" s="5523">
        <v>203</v>
      </c>
      <c r="I26" s="5523">
        <f t="shared" ref="I26:I29" si="5">H26+G26</f>
        <v>733</v>
      </c>
    </row>
    <row r="27" spans="1:9" ht="24.95" customHeight="1" x14ac:dyDescent="0.2">
      <c r="A27" s="5064" t="s">
        <v>2653</v>
      </c>
      <c r="B27" s="4696"/>
      <c r="C27" s="5523">
        <v>166</v>
      </c>
      <c r="D27" s="5523">
        <v>2408</v>
      </c>
      <c r="E27" s="5523">
        <v>2330</v>
      </c>
      <c r="F27" s="5523">
        <f t="shared" si="4"/>
        <v>4738</v>
      </c>
      <c r="G27" s="5523">
        <v>391</v>
      </c>
      <c r="H27" s="5523">
        <v>169</v>
      </c>
      <c r="I27" s="5523">
        <f t="shared" si="5"/>
        <v>560</v>
      </c>
    </row>
    <row r="28" spans="1:9" ht="24.95" customHeight="1" x14ac:dyDescent="0.2">
      <c r="A28" s="6729" t="s">
        <v>2654</v>
      </c>
      <c r="B28" s="6730"/>
      <c r="C28" s="5523"/>
      <c r="D28" s="5523"/>
      <c r="E28" s="5524"/>
      <c r="F28" s="5523"/>
      <c r="G28" s="5523"/>
      <c r="H28" s="5524"/>
      <c r="I28" s="5523"/>
    </row>
    <row r="29" spans="1:9" ht="24.95" customHeight="1" x14ac:dyDescent="0.2">
      <c r="A29" s="6731"/>
      <c r="B29" s="6732"/>
      <c r="C29" s="5525">
        <v>156</v>
      </c>
      <c r="D29" s="5525">
        <v>2487</v>
      </c>
      <c r="E29" s="5526">
        <v>2240</v>
      </c>
      <c r="F29" s="5525">
        <f t="shared" si="4"/>
        <v>4727</v>
      </c>
      <c r="G29" s="5526">
        <v>444</v>
      </c>
      <c r="H29" s="5525">
        <v>240</v>
      </c>
      <c r="I29" s="5525">
        <f t="shared" si="5"/>
        <v>684</v>
      </c>
    </row>
    <row r="30" spans="1:9" ht="24.95" customHeight="1" x14ac:dyDescent="0.2">
      <c r="A30" s="6729" t="s">
        <v>401</v>
      </c>
      <c r="B30" s="6740"/>
      <c r="C30" s="5527">
        <f>SUM(C25:C29)</f>
        <v>794</v>
      </c>
      <c r="D30" s="5527">
        <f t="shared" ref="D30:I30" si="6">SUM(D25:D29)</f>
        <v>12903</v>
      </c>
      <c r="E30" s="5527">
        <f t="shared" si="6"/>
        <v>11770</v>
      </c>
      <c r="F30" s="5527">
        <f t="shared" si="6"/>
        <v>24673</v>
      </c>
      <c r="G30" s="5527">
        <f t="shared" si="6"/>
        <v>2015</v>
      </c>
      <c r="H30" s="5527">
        <f t="shared" si="6"/>
        <v>994</v>
      </c>
      <c r="I30" s="5527">
        <f t="shared" si="6"/>
        <v>3009</v>
      </c>
    </row>
    <row r="31" spans="1:9" ht="24.95" customHeight="1" x14ac:dyDescent="0.2">
      <c r="A31" s="5064" t="s">
        <v>402</v>
      </c>
      <c r="B31" s="4696"/>
      <c r="C31" s="5528">
        <v>34</v>
      </c>
      <c r="D31" s="5528">
        <v>730</v>
      </c>
      <c r="E31" s="5528">
        <v>759</v>
      </c>
      <c r="F31" s="5528">
        <f>E31+D31</f>
        <v>1489</v>
      </c>
      <c r="G31" s="5528">
        <v>88</v>
      </c>
      <c r="H31" s="5528">
        <v>36</v>
      </c>
      <c r="I31" s="5528">
        <f>H31+G31</f>
        <v>124</v>
      </c>
    </row>
    <row r="32" spans="1:9" ht="24.95" customHeight="1" x14ac:dyDescent="0.2">
      <c r="A32" s="6741" t="s">
        <v>403</v>
      </c>
      <c r="B32" s="6742"/>
      <c r="C32" s="5529">
        <f>C31+C30</f>
        <v>828</v>
      </c>
      <c r="D32" s="5528">
        <f t="shared" ref="D32:I32" si="7">D31+D30</f>
        <v>13633</v>
      </c>
      <c r="E32" s="5528">
        <f t="shared" si="7"/>
        <v>12529</v>
      </c>
      <c r="F32" s="5528">
        <f t="shared" si="7"/>
        <v>26162</v>
      </c>
      <c r="G32" s="5528">
        <f t="shared" si="7"/>
        <v>2103</v>
      </c>
      <c r="H32" s="5528">
        <f t="shared" si="7"/>
        <v>1030</v>
      </c>
      <c r="I32" s="5528">
        <f t="shared" si="7"/>
        <v>3133</v>
      </c>
    </row>
    <row r="33" spans="1:1" x14ac:dyDescent="0.2">
      <c r="A33" s="581"/>
    </row>
  </sheetData>
  <mergeCells count="14">
    <mergeCell ref="A30:B30"/>
    <mergeCell ref="A32:B32"/>
    <mergeCell ref="A23:B24"/>
    <mergeCell ref="C23:C24"/>
    <mergeCell ref="D23:F23"/>
    <mergeCell ref="G23:I23"/>
    <mergeCell ref="A26:B26"/>
    <mergeCell ref="A28:B29"/>
    <mergeCell ref="A1:C1"/>
    <mergeCell ref="A2:I2"/>
    <mergeCell ref="A6:B7"/>
    <mergeCell ref="C6:C7"/>
    <mergeCell ref="D6:F6"/>
    <mergeCell ref="G6:I6"/>
  </mergeCells>
  <hyperlinks>
    <hyperlink ref="A1" location="CONTENT!A1" display="Back to table of contents"/>
  </hyperlinks>
  <pageMargins left="0.5" right="0.5" top="0.5" bottom="0.5" header="0.3" footer="0.3"/>
  <pageSetup paperSize="9" orientation="portrait" r:id="rId1"/>
  <headerFooter alignWithMargins="0"/>
  <ignoredErrors>
    <ignoredError sqref="F30" formula="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election sqref="A1:C1"/>
    </sheetView>
  </sheetViews>
  <sheetFormatPr defaultColWidth="9.33203125" defaultRowHeight="12.75" x14ac:dyDescent="0.2"/>
  <cols>
    <col min="1" max="12" width="12.6640625" style="5016" customWidth="1"/>
  </cols>
  <sheetData>
    <row r="1" spans="1:12" ht="15.75" x14ac:dyDescent="0.2">
      <c r="A1" s="6490" t="s">
        <v>801</v>
      </c>
      <c r="B1" s="6490"/>
      <c r="C1" s="6490"/>
      <c r="D1" s="46"/>
      <c r="E1" s="46"/>
      <c r="F1" s="46"/>
      <c r="G1" s="46"/>
      <c r="H1" s="46"/>
      <c r="I1" s="46"/>
      <c r="J1" s="46"/>
      <c r="K1" s="46"/>
      <c r="L1" s="46"/>
    </row>
    <row r="2" spans="1:12" ht="18.75" x14ac:dyDescent="0.2">
      <c r="A2" s="4632" t="s">
        <v>4179</v>
      </c>
      <c r="B2" s="344"/>
      <c r="C2" s="344"/>
      <c r="D2" s="344"/>
      <c r="E2" s="344"/>
      <c r="F2" s="344"/>
      <c r="G2" s="344"/>
      <c r="H2" s="344"/>
      <c r="I2" s="344"/>
      <c r="J2" s="344"/>
      <c r="K2" s="344"/>
      <c r="L2" s="344"/>
    </row>
    <row r="3" spans="1:12" ht="8.25" customHeight="1" x14ac:dyDescent="0.2"/>
    <row r="4" spans="1:12" ht="16.5" customHeight="1" x14ac:dyDescent="0.2">
      <c r="A4" s="6746" t="s">
        <v>313</v>
      </c>
      <c r="B4" s="6738" t="s">
        <v>4253</v>
      </c>
      <c r="C4" s="5017" t="s">
        <v>2655</v>
      </c>
      <c r="D4" s="5017"/>
      <c r="E4" s="5017"/>
      <c r="F4" s="5017"/>
      <c r="G4" s="5018" t="s">
        <v>2646</v>
      </c>
      <c r="H4" s="5017"/>
      <c r="I4" s="5017"/>
      <c r="J4" s="5017"/>
      <c r="K4" s="5019"/>
      <c r="L4" s="6738" t="s">
        <v>2656</v>
      </c>
    </row>
    <row r="5" spans="1:12" ht="23.1" customHeight="1" x14ac:dyDescent="0.2">
      <c r="A5" s="6747"/>
      <c r="B5" s="6749"/>
      <c r="C5" s="6738" t="s">
        <v>2658</v>
      </c>
      <c r="D5" s="6738" t="s">
        <v>2659</v>
      </c>
      <c r="E5" s="6738" t="s">
        <v>2660</v>
      </c>
      <c r="F5" s="6750" t="s">
        <v>237</v>
      </c>
      <c r="G5" s="6738" t="s">
        <v>4252</v>
      </c>
      <c r="H5" s="5020" t="s">
        <v>2661</v>
      </c>
      <c r="I5" s="5020"/>
      <c r="J5" s="6738" t="s">
        <v>2662</v>
      </c>
      <c r="K5" s="6738" t="s">
        <v>1934</v>
      </c>
      <c r="L5" s="6749"/>
    </row>
    <row r="6" spans="1:12" ht="28.15" customHeight="1" x14ac:dyDescent="0.2">
      <c r="A6" s="6748"/>
      <c r="B6" s="6739"/>
      <c r="C6" s="6739"/>
      <c r="D6" s="6739"/>
      <c r="E6" s="6739"/>
      <c r="F6" s="6751"/>
      <c r="G6" s="6739"/>
      <c r="H6" s="5015" t="s">
        <v>2664</v>
      </c>
      <c r="I6" s="5014" t="s">
        <v>2665</v>
      </c>
      <c r="J6" s="6739"/>
      <c r="K6" s="6739"/>
      <c r="L6" s="6739"/>
    </row>
    <row r="7" spans="1:12" ht="21" customHeight="1" x14ac:dyDescent="0.2">
      <c r="A7" s="5021"/>
      <c r="B7" s="5022"/>
      <c r="C7" s="5022"/>
      <c r="D7" s="5022"/>
      <c r="E7" s="5022"/>
      <c r="F7" s="5023" t="s">
        <v>2666</v>
      </c>
      <c r="G7" s="5024"/>
      <c r="H7" s="5022"/>
      <c r="I7" s="5022"/>
      <c r="J7" s="5022"/>
      <c r="K7" s="5022"/>
      <c r="L7" s="5025"/>
    </row>
    <row r="8" spans="1:12" ht="21" customHeight="1" x14ac:dyDescent="0.2">
      <c r="A8" s="5030" t="s">
        <v>2667</v>
      </c>
      <c r="B8" s="5027">
        <v>318</v>
      </c>
      <c r="C8" s="5027">
        <v>65691</v>
      </c>
      <c r="D8" s="5027">
        <v>20309</v>
      </c>
      <c r="E8" s="5027">
        <v>11300</v>
      </c>
      <c r="F8" s="5027">
        <f>SUM(C8:E8)</f>
        <v>97300</v>
      </c>
      <c r="G8" s="5027">
        <v>1224</v>
      </c>
      <c r="H8" s="5027">
        <v>4084</v>
      </c>
      <c r="I8" s="5027">
        <v>1384</v>
      </c>
      <c r="J8" s="5027">
        <v>272</v>
      </c>
      <c r="K8" s="5027">
        <v>1030</v>
      </c>
      <c r="L8" s="5027">
        <f>F8/H8</f>
        <v>23.82468168462292</v>
      </c>
    </row>
    <row r="9" spans="1:12" ht="21" customHeight="1" x14ac:dyDescent="0.2">
      <c r="A9" s="5030" t="s">
        <v>2668</v>
      </c>
      <c r="B9" s="5027">
        <v>318</v>
      </c>
      <c r="C9" s="5027">
        <v>61850</v>
      </c>
      <c r="D9" s="5027">
        <v>19880</v>
      </c>
      <c r="E9" s="5027">
        <v>11259</v>
      </c>
      <c r="F9" s="5027">
        <f>SUM(C9:E9)</f>
        <v>92989</v>
      </c>
      <c r="G9" s="5027">
        <v>1161</v>
      </c>
      <c r="H9" s="5027">
        <v>3923</v>
      </c>
      <c r="I9" s="5027">
        <v>1261</v>
      </c>
      <c r="J9" s="5027">
        <v>269</v>
      </c>
      <c r="K9" s="5027">
        <v>1164</v>
      </c>
      <c r="L9" s="5027">
        <f>F9/H9</f>
        <v>23.703543206729545</v>
      </c>
    </row>
    <row r="10" spans="1:12" ht="21" customHeight="1" x14ac:dyDescent="0.2">
      <c r="A10" s="5030" t="s">
        <v>2669</v>
      </c>
      <c r="B10" s="5029">
        <v>318</v>
      </c>
      <c r="C10" s="5027">
        <v>58605</v>
      </c>
      <c r="D10" s="5027">
        <v>19446</v>
      </c>
      <c r="E10" s="5026">
        <v>11591</v>
      </c>
      <c r="F10" s="5026">
        <v>89642</v>
      </c>
      <c r="G10" s="5027">
        <v>1262</v>
      </c>
      <c r="H10" s="5027">
        <v>4269</v>
      </c>
      <c r="I10" s="5027">
        <v>1265</v>
      </c>
      <c r="J10" s="5027">
        <v>255</v>
      </c>
      <c r="K10" s="5027">
        <v>1513</v>
      </c>
      <c r="L10" s="5027">
        <v>20.998360271726401</v>
      </c>
    </row>
    <row r="11" spans="1:12" ht="21" customHeight="1" x14ac:dyDescent="0.2">
      <c r="A11" s="5030">
        <v>43527</v>
      </c>
      <c r="B11" s="5029">
        <v>319</v>
      </c>
      <c r="C11" s="5027">
        <v>55098</v>
      </c>
      <c r="D11" s="5027">
        <v>18848</v>
      </c>
      <c r="E11" s="5026">
        <v>11784</v>
      </c>
      <c r="F11" s="5026">
        <v>85730</v>
      </c>
      <c r="G11" s="5027">
        <v>1224</v>
      </c>
      <c r="H11" s="5027">
        <v>4355</v>
      </c>
      <c r="I11" s="5027">
        <v>1284</v>
      </c>
      <c r="J11" s="5027">
        <v>208</v>
      </c>
      <c r="K11" s="5027">
        <v>1489</v>
      </c>
      <c r="L11" s="5027">
        <v>20</v>
      </c>
    </row>
    <row r="12" spans="1:12" ht="21" customHeight="1" x14ac:dyDescent="0.2">
      <c r="A12" s="5031">
        <v>43910</v>
      </c>
      <c r="B12" s="5032">
        <v>318</v>
      </c>
      <c r="C12" s="5033">
        <v>52043</v>
      </c>
      <c r="D12" s="5033">
        <v>18441</v>
      </c>
      <c r="E12" s="5034">
        <v>12030</v>
      </c>
      <c r="F12" s="5034">
        <v>82514</v>
      </c>
      <c r="G12" s="5033">
        <v>1229</v>
      </c>
      <c r="H12" s="5033">
        <v>4614</v>
      </c>
      <c r="I12" s="5033">
        <v>1289</v>
      </c>
      <c r="J12" s="5033">
        <v>257</v>
      </c>
      <c r="K12" s="5033">
        <v>1517</v>
      </c>
      <c r="L12" s="5033">
        <v>18</v>
      </c>
    </row>
    <row r="13" spans="1:12" ht="21" customHeight="1" x14ac:dyDescent="0.2">
      <c r="A13" s="5035"/>
      <c r="B13" s="5036"/>
      <c r="C13" s="5036"/>
      <c r="D13" s="5036"/>
      <c r="E13" s="5036"/>
      <c r="F13" s="5037" t="s">
        <v>2670</v>
      </c>
      <c r="G13" s="5038"/>
      <c r="H13" s="5036"/>
      <c r="I13" s="5036"/>
      <c r="J13" s="5036"/>
      <c r="K13" s="5036"/>
      <c r="L13" s="5039"/>
    </row>
    <row r="14" spans="1:12" ht="21" customHeight="1" x14ac:dyDescent="0.2">
      <c r="A14" s="5030">
        <v>42445</v>
      </c>
      <c r="B14" s="5027">
        <v>303</v>
      </c>
      <c r="C14" s="5027">
        <v>62787</v>
      </c>
      <c r="D14" s="5027">
        <v>18442</v>
      </c>
      <c r="E14" s="5027">
        <v>11300</v>
      </c>
      <c r="F14" s="5027">
        <f t="shared" ref="F14:F18" si="0">SUM(C14:E14)</f>
        <v>92529</v>
      </c>
      <c r="G14" s="5027">
        <v>1184</v>
      </c>
      <c r="H14" s="5027">
        <v>3862</v>
      </c>
      <c r="I14" s="5027">
        <v>1379</v>
      </c>
      <c r="J14" s="5027">
        <v>256</v>
      </c>
      <c r="K14" s="5027">
        <v>908</v>
      </c>
      <c r="L14" s="5027">
        <f t="shared" ref="L14:L15" si="1">F14/H14</f>
        <v>23.958829621957534</v>
      </c>
    </row>
    <row r="15" spans="1:12" ht="21" customHeight="1" x14ac:dyDescent="0.2">
      <c r="A15" s="5028">
        <v>42810</v>
      </c>
      <c r="B15" s="5027">
        <v>303</v>
      </c>
      <c r="C15" s="5027">
        <v>59096</v>
      </c>
      <c r="D15" s="5027">
        <v>18015</v>
      </c>
      <c r="E15" s="5027">
        <v>11259</v>
      </c>
      <c r="F15" s="5027">
        <f t="shared" si="0"/>
        <v>88370</v>
      </c>
      <c r="G15" s="5027">
        <v>1115</v>
      </c>
      <c r="H15" s="5027">
        <v>3687</v>
      </c>
      <c r="I15" s="5027">
        <v>1253</v>
      </c>
      <c r="J15" s="5027">
        <v>256</v>
      </c>
      <c r="K15" s="5027">
        <v>1031</v>
      </c>
      <c r="L15" s="5027">
        <f t="shared" si="1"/>
        <v>23.967995660428532</v>
      </c>
    </row>
    <row r="16" spans="1:12" ht="21" customHeight="1" x14ac:dyDescent="0.2">
      <c r="A16" s="5028">
        <v>43175</v>
      </c>
      <c r="B16" s="5026">
        <v>301</v>
      </c>
      <c r="C16" s="5027">
        <v>55755</v>
      </c>
      <c r="D16" s="5027">
        <v>17657</v>
      </c>
      <c r="E16" s="5027">
        <v>11591</v>
      </c>
      <c r="F16" s="5027">
        <f t="shared" si="0"/>
        <v>85003</v>
      </c>
      <c r="G16" s="5027">
        <v>1212</v>
      </c>
      <c r="H16" s="5027">
        <v>3988</v>
      </c>
      <c r="I16" s="5029">
        <v>1256</v>
      </c>
      <c r="J16" s="5027">
        <v>239</v>
      </c>
      <c r="K16" s="5026">
        <v>1385</v>
      </c>
      <c r="L16" s="5027">
        <v>21.314694082246739</v>
      </c>
    </row>
    <row r="17" spans="1:12" ht="21" customHeight="1" x14ac:dyDescent="0.2">
      <c r="A17" s="5030">
        <v>43527</v>
      </c>
      <c r="B17" s="5029">
        <v>302</v>
      </c>
      <c r="C17" s="5027">
        <v>52308</v>
      </c>
      <c r="D17" s="5027">
        <v>17134</v>
      </c>
      <c r="E17" s="5026">
        <v>11784</v>
      </c>
      <c r="F17" s="5026">
        <f t="shared" si="0"/>
        <v>81226</v>
      </c>
      <c r="G17" s="5027">
        <v>1172</v>
      </c>
      <c r="H17" s="5027">
        <v>4072</v>
      </c>
      <c r="I17" s="5027">
        <v>1274</v>
      </c>
      <c r="J17" s="5027">
        <v>192</v>
      </c>
      <c r="K17" s="5027">
        <v>1355</v>
      </c>
      <c r="L17" s="5027">
        <v>20</v>
      </c>
    </row>
    <row r="18" spans="1:12" ht="21" customHeight="1" x14ac:dyDescent="0.2">
      <c r="A18" s="5030">
        <v>43893</v>
      </c>
      <c r="B18" s="5032">
        <v>301</v>
      </c>
      <c r="C18" s="5033">
        <v>49325</v>
      </c>
      <c r="D18" s="5033">
        <v>16760</v>
      </c>
      <c r="E18" s="5034">
        <v>12030</v>
      </c>
      <c r="F18" s="5034">
        <f t="shared" si="0"/>
        <v>78115</v>
      </c>
      <c r="G18" s="5033">
        <v>1175</v>
      </c>
      <c r="H18" s="5033">
        <v>4323</v>
      </c>
      <c r="I18" s="5033">
        <v>1274</v>
      </c>
      <c r="J18" s="5033">
        <v>242</v>
      </c>
      <c r="K18" s="5033">
        <v>1397</v>
      </c>
      <c r="L18" s="5033">
        <v>18</v>
      </c>
    </row>
    <row r="19" spans="1:12" ht="21" customHeight="1" x14ac:dyDescent="0.2">
      <c r="A19" s="5021"/>
      <c r="B19" s="5042"/>
      <c r="C19" s="5042"/>
      <c r="D19" s="5042"/>
      <c r="E19" s="5042"/>
      <c r="F19" s="5043" t="s">
        <v>2671</v>
      </c>
      <c r="G19" s="5044"/>
      <c r="H19" s="5042"/>
      <c r="I19" s="5042"/>
      <c r="J19" s="5042"/>
      <c r="K19" s="5042"/>
      <c r="L19" s="5045"/>
    </row>
    <row r="20" spans="1:12" ht="21" customHeight="1" x14ac:dyDescent="0.2">
      <c r="A20" s="5030">
        <v>42439</v>
      </c>
      <c r="B20" s="5027">
        <v>15</v>
      </c>
      <c r="C20" s="5027">
        <v>2904</v>
      </c>
      <c r="D20" s="5027">
        <v>1867</v>
      </c>
      <c r="E20" s="5046">
        <v>0</v>
      </c>
      <c r="F20" s="5027">
        <f t="shared" ref="F20:F21" si="2">SUM(C20:E20)</f>
        <v>4771</v>
      </c>
      <c r="G20" s="5027">
        <v>40</v>
      </c>
      <c r="H20" s="5027">
        <v>222</v>
      </c>
      <c r="I20" s="5027">
        <v>5</v>
      </c>
      <c r="J20" s="5027">
        <v>16</v>
      </c>
      <c r="K20" s="5027">
        <v>122</v>
      </c>
      <c r="L20" s="5027">
        <f t="shared" ref="L20:L21" si="3">F20/H20</f>
        <v>21.490990990990991</v>
      </c>
    </row>
    <row r="21" spans="1:12" ht="21" customHeight="1" x14ac:dyDescent="0.2">
      <c r="A21" s="5028">
        <v>42804</v>
      </c>
      <c r="B21" s="5027">
        <v>15</v>
      </c>
      <c r="C21" s="5027">
        <v>2754</v>
      </c>
      <c r="D21" s="5027">
        <v>1865</v>
      </c>
      <c r="E21" s="5046">
        <v>0</v>
      </c>
      <c r="F21" s="5027">
        <f t="shared" si="2"/>
        <v>4619</v>
      </c>
      <c r="G21" s="5027">
        <v>46</v>
      </c>
      <c r="H21" s="5027">
        <v>236</v>
      </c>
      <c r="I21" s="5027">
        <v>8</v>
      </c>
      <c r="J21" s="5027">
        <v>13</v>
      </c>
      <c r="K21" s="5027">
        <v>133</v>
      </c>
      <c r="L21" s="5027">
        <f t="shared" si="3"/>
        <v>19.572033898305083</v>
      </c>
    </row>
    <row r="22" spans="1:12" ht="21" customHeight="1" x14ac:dyDescent="0.2">
      <c r="A22" s="5028">
        <v>43169</v>
      </c>
      <c r="B22" s="5026">
        <v>17</v>
      </c>
      <c r="C22" s="5027">
        <v>2850</v>
      </c>
      <c r="D22" s="5027">
        <v>1789</v>
      </c>
      <c r="E22" s="5046">
        <v>0</v>
      </c>
      <c r="F22" s="5027">
        <v>4639</v>
      </c>
      <c r="G22" s="5027">
        <v>50</v>
      </c>
      <c r="H22" s="5027">
        <v>281</v>
      </c>
      <c r="I22" s="5027">
        <v>9</v>
      </c>
      <c r="J22" s="5027">
        <v>16</v>
      </c>
      <c r="K22" s="5027">
        <v>128</v>
      </c>
      <c r="L22" s="5027">
        <v>16.508896797153024</v>
      </c>
    </row>
    <row r="23" spans="1:12" ht="21" customHeight="1" x14ac:dyDescent="0.2">
      <c r="A23" s="5030">
        <v>43527</v>
      </c>
      <c r="B23" s="5029">
        <v>17</v>
      </c>
      <c r="C23" s="5027">
        <v>2790</v>
      </c>
      <c r="D23" s="5027">
        <v>1714</v>
      </c>
      <c r="E23" s="5046">
        <v>0</v>
      </c>
      <c r="F23" s="5026">
        <v>4504</v>
      </c>
      <c r="G23" s="5027">
        <v>52</v>
      </c>
      <c r="H23" s="5027">
        <v>283</v>
      </c>
      <c r="I23" s="5027">
        <v>10</v>
      </c>
      <c r="J23" s="5027">
        <v>16</v>
      </c>
      <c r="K23" s="5027">
        <v>134</v>
      </c>
      <c r="L23" s="5027">
        <v>15.915194346289752</v>
      </c>
    </row>
    <row r="24" spans="1:12" ht="21" customHeight="1" x14ac:dyDescent="0.2">
      <c r="A24" s="5031">
        <v>43893</v>
      </c>
      <c r="B24" s="5032">
        <v>17</v>
      </c>
      <c r="C24" s="5033">
        <v>2718</v>
      </c>
      <c r="D24" s="5033">
        <v>1681</v>
      </c>
      <c r="E24" s="5047">
        <v>0</v>
      </c>
      <c r="F24" s="5034">
        <v>4399</v>
      </c>
      <c r="G24" s="5033">
        <v>54</v>
      </c>
      <c r="H24" s="5033">
        <v>291</v>
      </c>
      <c r="I24" s="5033">
        <v>15</v>
      </c>
      <c r="J24" s="5033">
        <v>15</v>
      </c>
      <c r="K24" s="5033">
        <v>120</v>
      </c>
      <c r="L24" s="5033">
        <v>15</v>
      </c>
    </row>
    <row r="25" spans="1:12" ht="18" customHeight="1" x14ac:dyDescent="0.2">
      <c r="A25" s="5048" t="s">
        <v>2673</v>
      </c>
      <c r="B25" s="581"/>
      <c r="C25" s="581"/>
      <c r="G25" s="5049"/>
      <c r="H25" s="5049"/>
      <c r="I25" s="5049"/>
      <c r="J25" s="5049"/>
      <c r="K25" s="5049"/>
      <c r="L25" s="5049"/>
    </row>
    <row r="26" spans="1:12" ht="12" customHeight="1" x14ac:dyDescent="0.2">
      <c r="A26" s="5048" t="s">
        <v>2674</v>
      </c>
      <c r="B26" s="5050"/>
      <c r="C26" s="5050"/>
      <c r="D26" s="5049"/>
      <c r="E26" s="5049"/>
    </row>
  </sheetData>
  <mergeCells count="11">
    <mergeCell ref="G5:G6"/>
    <mergeCell ref="A1:C1"/>
    <mergeCell ref="A4:A6"/>
    <mergeCell ref="L4:L6"/>
    <mergeCell ref="C5:C6"/>
    <mergeCell ref="D5:D6"/>
    <mergeCell ref="E5:E6"/>
    <mergeCell ref="F5:F6"/>
    <mergeCell ref="J5:J6"/>
    <mergeCell ref="K5:K6"/>
    <mergeCell ref="B4:B6"/>
  </mergeCells>
  <hyperlinks>
    <hyperlink ref="A1" location="CONTENT!A1" display="Back to table of contents"/>
  </hyperlinks>
  <pageMargins left="0.5" right="0.5" top="0.5" bottom="0.5" header="0.3" footer="0.3"/>
  <pageSetup paperSize="9" orientation="landscape" r:id="rId1"/>
  <headerFooter alignWithMargins="0"/>
  <ignoredErrors>
    <ignoredError sqref="F8:F9 F14:F18 F20:F21" formulaRange="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election sqref="A1:C1"/>
    </sheetView>
  </sheetViews>
  <sheetFormatPr defaultColWidth="9.33203125" defaultRowHeight="12.75" x14ac:dyDescent="0.2"/>
  <cols>
    <col min="1" max="1" width="25.6640625" style="5016" customWidth="1"/>
    <col min="2" max="9" width="15.6640625" style="5016" customWidth="1"/>
    <col min="10" max="16384" width="9.33203125" style="5016"/>
  </cols>
  <sheetData>
    <row r="1" spans="1:9" s="46" customFormat="1" ht="15.75" x14ac:dyDescent="0.2">
      <c r="A1" s="6490" t="s">
        <v>801</v>
      </c>
      <c r="B1" s="6490"/>
      <c r="C1" s="6490"/>
    </row>
    <row r="2" spans="1:9" ht="9.75" customHeight="1" x14ac:dyDescent="0.2"/>
    <row r="3" spans="1:9" ht="15.75" x14ac:dyDescent="0.2">
      <c r="A3" s="170" t="s">
        <v>4180</v>
      </c>
    </row>
    <row r="4" spans="1:9" ht="14.25" x14ac:dyDescent="0.2">
      <c r="A4" s="4696"/>
    </row>
    <row r="5" spans="1:9" s="4646" customFormat="1" ht="33" customHeight="1" x14ac:dyDescent="0.2">
      <c r="A5" s="6746" t="s">
        <v>2643</v>
      </c>
      <c r="B5" s="4756" t="s">
        <v>2675</v>
      </c>
      <c r="C5" s="4756"/>
      <c r="D5" s="4756"/>
      <c r="E5" s="4756"/>
      <c r="F5" s="4756"/>
      <c r="G5" s="4756"/>
      <c r="H5" s="4756"/>
      <c r="I5" s="4757" t="s">
        <v>2676</v>
      </c>
    </row>
    <row r="6" spans="1:9" s="4646" customFormat="1" ht="33" customHeight="1" x14ac:dyDescent="0.2">
      <c r="A6" s="6752"/>
      <c r="B6" s="4753">
        <v>1</v>
      </c>
      <c r="C6" s="4753">
        <v>2</v>
      </c>
      <c r="D6" s="4753">
        <v>3</v>
      </c>
      <c r="E6" s="4753">
        <v>4</v>
      </c>
      <c r="F6" s="4753">
        <v>5</v>
      </c>
      <c r="G6" s="4753">
        <v>6</v>
      </c>
      <c r="H6" s="4753" t="s">
        <v>2677</v>
      </c>
      <c r="I6" s="4758" t="s">
        <v>2678</v>
      </c>
    </row>
    <row r="7" spans="1:9" s="4646" customFormat="1" ht="33" customHeight="1" x14ac:dyDescent="0.2">
      <c r="A7" s="5052" t="s">
        <v>2679</v>
      </c>
      <c r="B7" s="5053">
        <v>1756</v>
      </c>
      <c r="C7" s="5053">
        <v>1793</v>
      </c>
      <c r="D7" s="5053">
        <v>1936</v>
      </c>
      <c r="E7" s="5053">
        <v>1859</v>
      </c>
      <c r="F7" s="5053">
        <v>1814</v>
      </c>
      <c r="G7" s="5053">
        <v>1918</v>
      </c>
      <c r="H7" s="5054">
        <v>1</v>
      </c>
      <c r="I7" s="5053">
        <f>SUM(B7:H7)</f>
        <v>11077</v>
      </c>
    </row>
    <row r="8" spans="1:9" s="4646" customFormat="1" ht="33" customHeight="1" x14ac:dyDescent="0.2">
      <c r="A8" s="5055" t="s">
        <v>2680</v>
      </c>
      <c r="B8" s="4715">
        <v>1228</v>
      </c>
      <c r="C8" s="4715">
        <v>1289</v>
      </c>
      <c r="D8" s="4715">
        <v>1430</v>
      </c>
      <c r="E8" s="4715">
        <v>1387</v>
      </c>
      <c r="F8" s="4715">
        <v>1429</v>
      </c>
      <c r="G8" s="4715">
        <v>1433</v>
      </c>
      <c r="H8" s="5056">
        <v>15</v>
      </c>
      <c r="I8" s="4715">
        <f t="shared" ref="I8:I17" si="0">SUM(B8:H8)</f>
        <v>8211</v>
      </c>
    </row>
    <row r="9" spans="1:9" s="4646" customFormat="1" ht="33" customHeight="1" x14ac:dyDescent="0.2">
      <c r="A9" s="5055" t="s">
        <v>2681</v>
      </c>
      <c r="B9" s="4715">
        <v>911</v>
      </c>
      <c r="C9" s="4715">
        <v>1020</v>
      </c>
      <c r="D9" s="4715">
        <v>1141</v>
      </c>
      <c r="E9" s="4715">
        <v>1161</v>
      </c>
      <c r="F9" s="4715">
        <v>1225</v>
      </c>
      <c r="G9" s="4715">
        <v>1232</v>
      </c>
      <c r="H9" s="5057">
        <v>0</v>
      </c>
      <c r="I9" s="4715">
        <f t="shared" si="0"/>
        <v>6690</v>
      </c>
    </row>
    <row r="10" spans="1:9" s="4646" customFormat="1" ht="33" customHeight="1" x14ac:dyDescent="0.2">
      <c r="A10" s="5055" t="s">
        <v>2682</v>
      </c>
      <c r="B10" s="4715">
        <v>1268</v>
      </c>
      <c r="C10" s="4715">
        <v>1381</v>
      </c>
      <c r="D10" s="4715">
        <v>1464</v>
      </c>
      <c r="E10" s="4715">
        <v>1601</v>
      </c>
      <c r="F10" s="4715">
        <v>1683</v>
      </c>
      <c r="G10" s="4715">
        <v>1672</v>
      </c>
      <c r="H10" s="5057">
        <v>0</v>
      </c>
      <c r="I10" s="4715">
        <f t="shared" si="0"/>
        <v>9069</v>
      </c>
    </row>
    <row r="11" spans="1:9" s="4646" customFormat="1" ht="33" customHeight="1" x14ac:dyDescent="0.2">
      <c r="A11" s="5055" t="s">
        <v>2683</v>
      </c>
      <c r="B11" s="4715">
        <v>945</v>
      </c>
      <c r="C11" s="4715">
        <v>1019</v>
      </c>
      <c r="D11" s="4715">
        <v>1034</v>
      </c>
      <c r="E11" s="4715">
        <v>1134</v>
      </c>
      <c r="F11" s="4715">
        <v>1146</v>
      </c>
      <c r="G11" s="4715">
        <v>1114</v>
      </c>
      <c r="H11" s="5057">
        <v>0</v>
      </c>
      <c r="I11" s="4715">
        <f t="shared" si="0"/>
        <v>6392</v>
      </c>
    </row>
    <row r="12" spans="1:9" s="4646" customFormat="1" ht="33" customHeight="1" x14ac:dyDescent="0.2">
      <c r="A12" s="5055" t="s">
        <v>2684</v>
      </c>
      <c r="B12" s="4715">
        <v>604</v>
      </c>
      <c r="C12" s="4715">
        <v>611</v>
      </c>
      <c r="D12" s="4715">
        <v>667</v>
      </c>
      <c r="E12" s="4715">
        <v>684</v>
      </c>
      <c r="F12" s="4715">
        <v>752</v>
      </c>
      <c r="G12" s="4715">
        <v>732</v>
      </c>
      <c r="H12" s="5057">
        <v>0</v>
      </c>
      <c r="I12" s="4715">
        <f t="shared" si="0"/>
        <v>4050</v>
      </c>
    </row>
    <row r="13" spans="1:9" s="4646" customFormat="1" ht="33" customHeight="1" x14ac:dyDescent="0.2">
      <c r="A13" s="5055" t="s">
        <v>2685</v>
      </c>
      <c r="B13" s="4715">
        <v>3784</v>
      </c>
      <c r="C13" s="4715">
        <v>3716</v>
      </c>
      <c r="D13" s="4715">
        <v>4006</v>
      </c>
      <c r="E13" s="4715">
        <v>3980</v>
      </c>
      <c r="F13" s="4715">
        <v>4016</v>
      </c>
      <c r="G13" s="4715">
        <v>4047</v>
      </c>
      <c r="H13" s="5058">
        <v>1</v>
      </c>
      <c r="I13" s="4715">
        <f t="shared" si="0"/>
        <v>23550</v>
      </c>
    </row>
    <row r="14" spans="1:9" s="4646" customFormat="1" ht="33" customHeight="1" x14ac:dyDescent="0.2">
      <c r="A14" s="5055" t="s">
        <v>2686</v>
      </c>
      <c r="B14" s="4715">
        <v>743</v>
      </c>
      <c r="C14" s="4715">
        <v>807</v>
      </c>
      <c r="D14" s="4715">
        <v>881</v>
      </c>
      <c r="E14" s="4715">
        <v>863</v>
      </c>
      <c r="F14" s="4715">
        <v>868</v>
      </c>
      <c r="G14" s="4715">
        <v>949</v>
      </c>
      <c r="H14" s="5046">
        <v>0</v>
      </c>
      <c r="I14" s="4715">
        <f t="shared" si="0"/>
        <v>5111</v>
      </c>
    </row>
    <row r="15" spans="1:9" s="4646" customFormat="1" ht="33" customHeight="1" x14ac:dyDescent="0.2">
      <c r="A15" s="5055" t="s">
        <v>2687</v>
      </c>
      <c r="B15" s="4715">
        <v>646</v>
      </c>
      <c r="C15" s="4715">
        <v>663</v>
      </c>
      <c r="D15" s="4715">
        <v>684</v>
      </c>
      <c r="E15" s="4715">
        <v>662</v>
      </c>
      <c r="F15" s="4715">
        <v>671</v>
      </c>
      <c r="G15" s="4715">
        <v>639</v>
      </c>
      <c r="H15" s="5046">
        <v>0</v>
      </c>
      <c r="I15" s="4715">
        <f t="shared" si="0"/>
        <v>3965</v>
      </c>
    </row>
    <row r="16" spans="1:9" s="4646" customFormat="1" ht="33" customHeight="1" x14ac:dyDescent="0.2">
      <c r="A16" s="5052" t="s">
        <v>2688</v>
      </c>
      <c r="B16" s="5059">
        <f>SUM(B7:B15)</f>
        <v>11885</v>
      </c>
      <c r="C16" s="5059">
        <f t="shared" ref="C16:I16" si="1">SUM(C7:C15)</f>
        <v>12299</v>
      </c>
      <c r="D16" s="5059">
        <f t="shared" si="1"/>
        <v>13243</v>
      </c>
      <c r="E16" s="5059">
        <f t="shared" si="1"/>
        <v>13331</v>
      </c>
      <c r="F16" s="5059">
        <f t="shared" si="1"/>
        <v>13604</v>
      </c>
      <c r="G16" s="5059">
        <f t="shared" si="1"/>
        <v>13736</v>
      </c>
      <c r="H16" s="5060">
        <f t="shared" si="1"/>
        <v>17</v>
      </c>
      <c r="I16" s="5059">
        <f t="shared" si="1"/>
        <v>78115</v>
      </c>
    </row>
    <row r="17" spans="1:9" s="4646" customFormat="1" ht="33" customHeight="1" x14ac:dyDescent="0.2">
      <c r="A17" s="5061" t="s">
        <v>2689</v>
      </c>
      <c r="B17" s="5062">
        <v>735</v>
      </c>
      <c r="C17" s="5062">
        <v>706</v>
      </c>
      <c r="D17" s="5062">
        <v>746</v>
      </c>
      <c r="E17" s="5062">
        <v>762</v>
      </c>
      <c r="F17" s="5062">
        <v>713</v>
      </c>
      <c r="G17" s="5062">
        <v>737</v>
      </c>
      <c r="H17" s="5047">
        <v>0</v>
      </c>
      <c r="I17" s="5062">
        <f t="shared" si="0"/>
        <v>4399</v>
      </c>
    </row>
    <row r="18" spans="1:9" s="4646" customFormat="1" ht="33" customHeight="1" x14ac:dyDescent="0.2">
      <c r="A18" s="5061" t="s">
        <v>2690</v>
      </c>
      <c r="B18" s="5062">
        <f>B16+B17</f>
        <v>12620</v>
      </c>
      <c r="C18" s="5062">
        <f t="shared" ref="C18:I18" si="2">C16+C17</f>
        <v>13005</v>
      </c>
      <c r="D18" s="5062">
        <f t="shared" si="2"/>
        <v>13989</v>
      </c>
      <c r="E18" s="5062">
        <f t="shared" si="2"/>
        <v>14093</v>
      </c>
      <c r="F18" s="5062">
        <f t="shared" si="2"/>
        <v>14317</v>
      </c>
      <c r="G18" s="5062">
        <f t="shared" si="2"/>
        <v>14473</v>
      </c>
      <c r="H18" s="5063">
        <f t="shared" si="2"/>
        <v>17</v>
      </c>
      <c r="I18" s="5062">
        <f t="shared" si="2"/>
        <v>82514</v>
      </c>
    </row>
    <row r="19" spans="1:9" ht="32.1" customHeight="1" x14ac:dyDescent="0.2"/>
  </sheetData>
  <mergeCells count="2">
    <mergeCell ref="A1:C1"/>
    <mergeCell ref="A5:A6"/>
  </mergeCells>
  <hyperlinks>
    <hyperlink ref="A1" location="CONTENT!A1" display="Back to table of contents"/>
  </hyperlinks>
  <pageMargins left="0.5" right="0.5" top="0.5" bottom="0.5" header="0.3" footer="0.3"/>
  <pageSetup paperSize="9" orientation="landscape" r:id="rId1"/>
  <headerFooter alignWithMargins="0"/>
  <ignoredErrors>
    <ignoredError sqref="B17:I17 B16:H16" formulaRange="1"/>
    <ignoredError sqref="I16" formula="1" formulaRange="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workbookViewId="0">
      <selection sqref="A1:C1"/>
    </sheetView>
  </sheetViews>
  <sheetFormatPr defaultColWidth="8.83203125" defaultRowHeight="12.75" x14ac:dyDescent="0.2"/>
  <cols>
    <col min="1" max="1" width="12.83203125" style="4188" customWidth="1"/>
    <col min="2" max="10" width="9.83203125" style="4188" customWidth="1"/>
    <col min="11" max="16384" width="8.83203125" style="4188"/>
  </cols>
  <sheetData>
    <row r="1" spans="1:10" s="46" customFormat="1" ht="15.75" x14ac:dyDescent="0.2">
      <c r="A1" s="6490" t="s">
        <v>801</v>
      </c>
      <c r="B1" s="6490"/>
      <c r="C1" s="6490"/>
    </row>
    <row r="2" spans="1:10" s="4646" customFormat="1" ht="21.95" customHeight="1" x14ac:dyDescent="0.2">
      <c r="A2" s="4696" t="s">
        <v>4244</v>
      </c>
    </row>
    <row r="3" spans="1:10" s="4646" customFormat="1" ht="21.95" customHeight="1" x14ac:dyDescent="0.2">
      <c r="A3" s="4696" t="s">
        <v>2691</v>
      </c>
    </row>
    <row r="4" spans="1:10" s="4646" customFormat="1" ht="24" customHeight="1" x14ac:dyDescent="0.2">
      <c r="A4" s="6734" t="s">
        <v>2675</v>
      </c>
      <c r="B4" s="6753">
        <v>2018</v>
      </c>
      <c r="C4" s="6754"/>
      <c r="D4" s="6755"/>
      <c r="E4" s="6753">
        <v>2019</v>
      </c>
      <c r="F4" s="6754"/>
      <c r="G4" s="6755"/>
      <c r="H4" s="6753">
        <v>2020</v>
      </c>
      <c r="I4" s="6754"/>
      <c r="J4" s="6755"/>
    </row>
    <row r="5" spans="1:10" s="4646" customFormat="1" ht="24" customHeight="1" x14ac:dyDescent="0.2">
      <c r="A5" s="6756"/>
      <c r="B5" s="4762" t="s">
        <v>237</v>
      </c>
      <c r="C5" s="4756" t="s">
        <v>5</v>
      </c>
      <c r="D5" s="4763" t="s">
        <v>6</v>
      </c>
      <c r="E5" s="4762" t="s">
        <v>237</v>
      </c>
      <c r="F5" s="4756" t="s">
        <v>5</v>
      </c>
      <c r="G5" s="4763" t="s">
        <v>6</v>
      </c>
      <c r="H5" s="4762" t="s">
        <v>237</v>
      </c>
      <c r="I5" s="4756" t="s">
        <v>5</v>
      </c>
      <c r="J5" s="4763" t="s">
        <v>6</v>
      </c>
    </row>
    <row r="6" spans="1:10" s="4646" customFormat="1" ht="24" customHeight="1" x14ac:dyDescent="0.2">
      <c r="A6" s="5064" t="s">
        <v>2692</v>
      </c>
      <c r="B6" s="5065"/>
      <c r="C6" s="5022"/>
      <c r="D6" s="5022"/>
      <c r="G6" s="5025"/>
      <c r="J6" s="5025"/>
    </row>
    <row r="7" spans="1:10" s="4646" customFormat="1" ht="24" customHeight="1" x14ac:dyDescent="0.2">
      <c r="A7" s="4764">
        <v>1</v>
      </c>
      <c r="B7" s="4765">
        <v>14076</v>
      </c>
      <c r="C7" s="4765">
        <v>7150</v>
      </c>
      <c r="D7" s="4765">
        <v>6926</v>
      </c>
      <c r="E7" s="4765">
        <v>13073</v>
      </c>
      <c r="F7" s="4765">
        <v>6599</v>
      </c>
      <c r="G7" s="4765">
        <v>6474</v>
      </c>
      <c r="H7" s="4765">
        <f>I7+J7</f>
        <v>12620</v>
      </c>
      <c r="I7" s="4765">
        <v>6387</v>
      </c>
      <c r="J7" s="4765">
        <v>6233</v>
      </c>
    </row>
    <row r="8" spans="1:10" s="4646" customFormat="1" ht="24" customHeight="1" x14ac:dyDescent="0.2">
      <c r="A8" s="4767">
        <v>2</v>
      </c>
      <c r="B8" s="4768">
        <v>14251</v>
      </c>
      <c r="C8" s="4769">
        <v>7171</v>
      </c>
      <c r="D8" s="4768">
        <v>7080</v>
      </c>
      <c r="E8" s="4768">
        <v>13981</v>
      </c>
      <c r="F8" s="4769">
        <v>7099</v>
      </c>
      <c r="G8" s="4768">
        <v>6882</v>
      </c>
      <c r="H8" s="4768">
        <f t="shared" ref="H8:H14" si="0">I8+J8</f>
        <v>13005</v>
      </c>
      <c r="I8" s="4769">
        <v>6560</v>
      </c>
      <c r="J8" s="4768">
        <v>6445</v>
      </c>
    </row>
    <row r="9" spans="1:10" s="4646" customFormat="1" ht="24" customHeight="1" x14ac:dyDescent="0.2">
      <c r="A9" s="4767">
        <v>3</v>
      </c>
      <c r="B9" s="4768">
        <v>14600</v>
      </c>
      <c r="C9" s="4769">
        <v>7266</v>
      </c>
      <c r="D9" s="4768">
        <v>7334</v>
      </c>
      <c r="E9" s="4768">
        <v>14179</v>
      </c>
      <c r="F9" s="4769">
        <v>7167</v>
      </c>
      <c r="G9" s="4768">
        <v>7012</v>
      </c>
      <c r="H9" s="4768">
        <f t="shared" si="0"/>
        <v>13989</v>
      </c>
      <c r="I9" s="4769">
        <v>7075</v>
      </c>
      <c r="J9" s="4768">
        <v>6914</v>
      </c>
    </row>
    <row r="10" spans="1:10" s="4646" customFormat="1" ht="24" customHeight="1" x14ac:dyDescent="0.2">
      <c r="A10" s="4767">
        <v>4</v>
      </c>
      <c r="B10" s="4768">
        <v>14864</v>
      </c>
      <c r="C10" s="4769">
        <v>7517</v>
      </c>
      <c r="D10" s="4768">
        <v>7347</v>
      </c>
      <c r="E10" s="4768">
        <v>14502</v>
      </c>
      <c r="F10" s="4769">
        <v>7239</v>
      </c>
      <c r="G10" s="4768">
        <v>7263</v>
      </c>
      <c r="H10" s="4768">
        <f t="shared" si="0"/>
        <v>14093</v>
      </c>
      <c r="I10" s="4769">
        <v>7071</v>
      </c>
      <c r="J10" s="4768">
        <v>7022</v>
      </c>
    </row>
    <row r="11" spans="1:10" s="4646" customFormat="1" ht="24" customHeight="1" x14ac:dyDescent="0.2">
      <c r="A11" s="4767">
        <v>5</v>
      </c>
      <c r="B11" s="4768">
        <v>15663</v>
      </c>
      <c r="C11" s="4769">
        <v>7806</v>
      </c>
      <c r="D11" s="4768">
        <v>7857</v>
      </c>
      <c r="E11" s="4768">
        <v>14720</v>
      </c>
      <c r="F11" s="4769">
        <v>7430</v>
      </c>
      <c r="G11" s="4768">
        <v>7290</v>
      </c>
      <c r="H11" s="4768">
        <f t="shared" si="0"/>
        <v>14317</v>
      </c>
      <c r="I11" s="4769">
        <v>7161</v>
      </c>
      <c r="J11" s="4768">
        <v>7156</v>
      </c>
    </row>
    <row r="12" spans="1:10" s="4646" customFormat="1" ht="24" customHeight="1" x14ac:dyDescent="0.2">
      <c r="A12" s="4767">
        <v>6</v>
      </c>
      <c r="B12" s="4768">
        <v>16179</v>
      </c>
      <c r="C12" s="4769">
        <v>8156</v>
      </c>
      <c r="D12" s="4768">
        <v>8023</v>
      </c>
      <c r="E12" s="4768">
        <v>15260</v>
      </c>
      <c r="F12" s="4769">
        <v>7590</v>
      </c>
      <c r="G12" s="4768">
        <v>7670</v>
      </c>
      <c r="H12" s="4768">
        <f t="shared" si="0"/>
        <v>14473</v>
      </c>
      <c r="I12" s="4769">
        <v>7296</v>
      </c>
      <c r="J12" s="4768">
        <v>7177</v>
      </c>
    </row>
    <row r="13" spans="1:10" s="4646" customFormat="1" ht="24" customHeight="1" x14ac:dyDescent="0.2">
      <c r="A13" s="4767" t="s">
        <v>2677</v>
      </c>
      <c r="B13" s="4768">
        <v>9</v>
      </c>
      <c r="C13" s="4770">
        <v>6</v>
      </c>
      <c r="D13" s="4770">
        <v>3</v>
      </c>
      <c r="E13" s="4768">
        <v>15</v>
      </c>
      <c r="F13" s="4770">
        <v>9</v>
      </c>
      <c r="G13" s="4770">
        <v>6</v>
      </c>
      <c r="H13" s="4768">
        <f t="shared" si="0"/>
        <v>17</v>
      </c>
      <c r="I13" s="4770">
        <v>12</v>
      </c>
      <c r="J13" s="4770">
        <v>5</v>
      </c>
    </row>
    <row r="14" spans="1:10" s="4646" customFormat="1" ht="24" customHeight="1" x14ac:dyDescent="0.2">
      <c r="A14" s="4761" t="s">
        <v>237</v>
      </c>
      <c r="B14" s="4771">
        <v>89642</v>
      </c>
      <c r="C14" s="4772">
        <v>45072</v>
      </c>
      <c r="D14" s="4772">
        <v>44570</v>
      </c>
      <c r="E14" s="4771">
        <v>85730</v>
      </c>
      <c r="F14" s="4772">
        <v>43133</v>
      </c>
      <c r="G14" s="4772">
        <v>42597</v>
      </c>
      <c r="H14" s="4771">
        <f t="shared" si="0"/>
        <v>82514</v>
      </c>
      <c r="I14" s="4772">
        <f>SUM(I7:I13)</f>
        <v>41562</v>
      </c>
      <c r="J14" s="4772">
        <f>SUM(J7:J13)</f>
        <v>40952</v>
      </c>
    </row>
    <row r="15" spans="1:10" s="4646" customFormat="1" ht="24" customHeight="1" x14ac:dyDescent="0.2">
      <c r="A15" s="5066" t="s">
        <v>2693</v>
      </c>
      <c r="B15" s="5022"/>
      <c r="D15" s="5022"/>
      <c r="G15" s="5022"/>
      <c r="J15" s="5025"/>
    </row>
    <row r="16" spans="1:10" s="4646" customFormat="1" ht="24" customHeight="1" x14ac:dyDescent="0.2">
      <c r="A16" s="4764">
        <v>1</v>
      </c>
      <c r="B16" s="4768">
        <v>8708</v>
      </c>
      <c r="C16" s="4765">
        <v>4405</v>
      </c>
      <c r="D16" s="4766">
        <v>4303</v>
      </c>
      <c r="E16" s="4765">
        <v>8083</v>
      </c>
      <c r="F16" s="4765">
        <v>4069</v>
      </c>
      <c r="G16" s="4766">
        <v>4014</v>
      </c>
      <c r="H16" s="4765">
        <f>I16+J16</f>
        <v>7640</v>
      </c>
      <c r="I16" s="4765">
        <v>3877</v>
      </c>
      <c r="J16" s="4766">
        <v>3763</v>
      </c>
    </row>
    <row r="17" spans="1:10" s="4646" customFormat="1" ht="24" customHeight="1" x14ac:dyDescent="0.2">
      <c r="A17" s="4767">
        <v>2</v>
      </c>
      <c r="B17" s="4768">
        <v>9033</v>
      </c>
      <c r="C17" s="4768">
        <v>4529</v>
      </c>
      <c r="D17" s="4769">
        <v>4504</v>
      </c>
      <c r="E17" s="4768">
        <v>8631</v>
      </c>
      <c r="F17" s="4768">
        <v>4388</v>
      </c>
      <c r="G17" s="4769">
        <v>4243</v>
      </c>
      <c r="H17" s="4768">
        <f t="shared" ref="H17:H23" si="1">I17+J17</f>
        <v>7970</v>
      </c>
      <c r="I17" s="4768">
        <v>3990</v>
      </c>
      <c r="J17" s="4769">
        <v>3980</v>
      </c>
    </row>
    <row r="18" spans="1:10" s="4646" customFormat="1" ht="24" customHeight="1" x14ac:dyDescent="0.2">
      <c r="A18" s="4767">
        <v>3</v>
      </c>
      <c r="B18" s="4768">
        <v>9442</v>
      </c>
      <c r="C18" s="4768">
        <v>4687</v>
      </c>
      <c r="D18" s="4769">
        <v>4755</v>
      </c>
      <c r="E18" s="4768">
        <v>8954</v>
      </c>
      <c r="F18" s="4768">
        <v>4500</v>
      </c>
      <c r="G18" s="4769">
        <v>4454</v>
      </c>
      <c r="H18" s="4768">
        <f t="shared" si="1"/>
        <v>8596</v>
      </c>
      <c r="I18" s="4768">
        <v>4346</v>
      </c>
      <c r="J18" s="4769">
        <v>4250</v>
      </c>
    </row>
    <row r="19" spans="1:10" s="4646" customFormat="1" ht="24" customHeight="1" x14ac:dyDescent="0.2">
      <c r="A19" s="4767">
        <v>4</v>
      </c>
      <c r="B19" s="4768">
        <v>9782</v>
      </c>
      <c r="C19" s="4768">
        <v>4945</v>
      </c>
      <c r="D19" s="4769">
        <v>4837</v>
      </c>
      <c r="E19" s="4768">
        <v>9406</v>
      </c>
      <c r="F19" s="4768">
        <v>4688</v>
      </c>
      <c r="G19" s="4769">
        <v>4718</v>
      </c>
      <c r="H19" s="4768">
        <f t="shared" si="1"/>
        <v>8902</v>
      </c>
      <c r="I19" s="4768">
        <v>4459</v>
      </c>
      <c r="J19" s="4769">
        <v>4443</v>
      </c>
    </row>
    <row r="20" spans="1:10" s="4646" customFormat="1" ht="24" customHeight="1" x14ac:dyDescent="0.2">
      <c r="A20" s="4767">
        <v>5</v>
      </c>
      <c r="B20" s="4768">
        <v>10442</v>
      </c>
      <c r="C20" s="4768">
        <v>5228</v>
      </c>
      <c r="D20" s="4769">
        <v>5214</v>
      </c>
      <c r="E20" s="4768">
        <v>9708</v>
      </c>
      <c r="F20" s="4768">
        <v>4900</v>
      </c>
      <c r="G20" s="4769">
        <v>4808</v>
      </c>
      <c r="H20" s="4768">
        <f t="shared" si="1"/>
        <v>9312</v>
      </c>
      <c r="I20" s="4768">
        <v>4632</v>
      </c>
      <c r="J20" s="4769">
        <v>4680</v>
      </c>
    </row>
    <row r="21" spans="1:10" s="4646" customFormat="1" ht="24" customHeight="1" x14ac:dyDescent="0.2">
      <c r="A21" s="4767">
        <v>6</v>
      </c>
      <c r="B21" s="4768">
        <v>11198</v>
      </c>
      <c r="C21" s="4768">
        <v>5700</v>
      </c>
      <c r="D21" s="4769">
        <v>5498</v>
      </c>
      <c r="E21" s="4768">
        <v>10316</v>
      </c>
      <c r="F21" s="4768">
        <v>5151</v>
      </c>
      <c r="G21" s="4769">
        <v>5165</v>
      </c>
      <c r="H21" s="4768">
        <f t="shared" si="1"/>
        <v>9623</v>
      </c>
      <c r="I21" s="4768">
        <v>4843</v>
      </c>
      <c r="J21" s="4769">
        <v>4780</v>
      </c>
    </row>
    <row r="22" spans="1:10" s="4646" customFormat="1" ht="24" customHeight="1" x14ac:dyDescent="0.2">
      <c r="A22" s="4767" t="s">
        <v>2677</v>
      </c>
      <c r="B22" s="4773" t="s">
        <v>60</v>
      </c>
      <c r="C22" s="4773" t="s">
        <v>60</v>
      </c>
      <c r="D22" s="4773" t="s">
        <v>60</v>
      </c>
      <c r="E22" s="4773" t="s">
        <v>60</v>
      </c>
      <c r="F22" s="4773" t="s">
        <v>60</v>
      </c>
      <c r="G22" s="4773" t="s">
        <v>60</v>
      </c>
      <c r="H22" s="4773" t="s">
        <v>60</v>
      </c>
      <c r="I22" s="4773" t="s">
        <v>60</v>
      </c>
      <c r="J22" s="4773" t="s">
        <v>60</v>
      </c>
    </row>
    <row r="23" spans="1:10" s="4646" customFormat="1" ht="24" customHeight="1" x14ac:dyDescent="0.2">
      <c r="A23" s="4761" t="s">
        <v>237</v>
      </c>
      <c r="B23" s="4771">
        <v>58605</v>
      </c>
      <c r="C23" s="4771">
        <v>29494</v>
      </c>
      <c r="D23" s="4771">
        <v>29111</v>
      </c>
      <c r="E23" s="4771">
        <v>55098</v>
      </c>
      <c r="F23" s="4771">
        <v>27696</v>
      </c>
      <c r="G23" s="4771">
        <v>27402</v>
      </c>
      <c r="H23" s="4771">
        <f t="shared" si="1"/>
        <v>52043</v>
      </c>
      <c r="I23" s="4771">
        <f>SUM(I16:I22)</f>
        <v>26147</v>
      </c>
      <c r="J23" s="4771">
        <f>SUM(J16:J22)</f>
        <v>25896</v>
      </c>
    </row>
    <row r="24" spans="1:10" s="4646" customFormat="1" ht="24" customHeight="1" x14ac:dyDescent="0.2">
      <c r="A24" s="5066" t="s">
        <v>2694</v>
      </c>
      <c r="B24" s="5022"/>
      <c r="D24" s="5022"/>
      <c r="G24" s="5022"/>
      <c r="J24" s="5025"/>
    </row>
    <row r="25" spans="1:10" s="4646" customFormat="1" ht="24" customHeight="1" x14ac:dyDescent="0.2">
      <c r="A25" s="4764">
        <v>1</v>
      </c>
      <c r="B25" s="4765">
        <v>5368</v>
      </c>
      <c r="C25" s="4765">
        <v>2745</v>
      </c>
      <c r="D25" s="4765">
        <v>2623</v>
      </c>
      <c r="E25" s="4765">
        <v>4990</v>
      </c>
      <c r="F25" s="4765">
        <v>2530</v>
      </c>
      <c r="G25" s="4765">
        <v>2460</v>
      </c>
      <c r="H25" s="4765">
        <f>I25+J25</f>
        <v>4980</v>
      </c>
      <c r="I25" s="4765">
        <v>2510</v>
      </c>
      <c r="J25" s="4765">
        <v>2470</v>
      </c>
    </row>
    <row r="26" spans="1:10" s="4646" customFormat="1" ht="24" customHeight="1" x14ac:dyDescent="0.2">
      <c r="A26" s="4767">
        <v>2</v>
      </c>
      <c r="B26" s="4768">
        <v>5218</v>
      </c>
      <c r="C26" s="4768">
        <v>2642</v>
      </c>
      <c r="D26" s="4768">
        <v>2576</v>
      </c>
      <c r="E26" s="4768">
        <v>5350</v>
      </c>
      <c r="F26" s="4768">
        <v>2711</v>
      </c>
      <c r="G26" s="4768">
        <v>2639</v>
      </c>
      <c r="H26" s="4768">
        <f t="shared" ref="H26:H32" si="2">I26+J26</f>
        <v>5035</v>
      </c>
      <c r="I26" s="4768">
        <v>2570</v>
      </c>
      <c r="J26" s="4768">
        <v>2465</v>
      </c>
    </row>
    <row r="27" spans="1:10" s="4646" customFormat="1" ht="24" customHeight="1" x14ac:dyDescent="0.2">
      <c r="A27" s="4767">
        <v>3</v>
      </c>
      <c r="B27" s="4768">
        <v>5158</v>
      </c>
      <c r="C27" s="4768">
        <v>2579</v>
      </c>
      <c r="D27" s="4768">
        <v>2579</v>
      </c>
      <c r="E27" s="4768">
        <v>5225</v>
      </c>
      <c r="F27" s="4768">
        <v>2667</v>
      </c>
      <c r="G27" s="4768">
        <v>2558</v>
      </c>
      <c r="H27" s="4768">
        <f t="shared" si="2"/>
        <v>5393</v>
      </c>
      <c r="I27" s="4768">
        <v>2729</v>
      </c>
      <c r="J27" s="4768">
        <v>2664</v>
      </c>
    </row>
    <row r="28" spans="1:10" s="4646" customFormat="1" ht="24" customHeight="1" x14ac:dyDescent="0.2">
      <c r="A28" s="4767">
        <v>4</v>
      </c>
      <c r="B28" s="4768">
        <v>5082</v>
      </c>
      <c r="C28" s="4768">
        <v>2572</v>
      </c>
      <c r="D28" s="4768">
        <v>2510</v>
      </c>
      <c r="E28" s="4768">
        <v>5096</v>
      </c>
      <c r="F28" s="4768">
        <v>2551</v>
      </c>
      <c r="G28" s="4768">
        <v>2545</v>
      </c>
      <c r="H28" s="4768">
        <f t="shared" si="2"/>
        <v>5191</v>
      </c>
      <c r="I28" s="4768">
        <v>2612</v>
      </c>
      <c r="J28" s="4768">
        <v>2579</v>
      </c>
    </row>
    <row r="29" spans="1:10" s="4646" customFormat="1" ht="24" customHeight="1" x14ac:dyDescent="0.2">
      <c r="A29" s="4767">
        <v>5</v>
      </c>
      <c r="B29" s="4768">
        <v>5221</v>
      </c>
      <c r="C29" s="4768">
        <v>2578</v>
      </c>
      <c r="D29" s="4768">
        <v>2643</v>
      </c>
      <c r="E29" s="4768">
        <v>5012</v>
      </c>
      <c r="F29" s="4768">
        <v>2530</v>
      </c>
      <c r="G29" s="4768">
        <v>2482</v>
      </c>
      <c r="H29" s="4768">
        <f t="shared" si="2"/>
        <v>5005</v>
      </c>
      <c r="I29" s="4768">
        <v>2529</v>
      </c>
      <c r="J29" s="4768">
        <v>2476</v>
      </c>
    </row>
    <row r="30" spans="1:10" s="4646" customFormat="1" ht="24" customHeight="1" x14ac:dyDescent="0.2">
      <c r="A30" s="4767">
        <v>6</v>
      </c>
      <c r="B30" s="4768">
        <v>4981</v>
      </c>
      <c r="C30" s="4768">
        <v>2456</v>
      </c>
      <c r="D30" s="4768">
        <v>2525</v>
      </c>
      <c r="E30" s="4768">
        <v>4944</v>
      </c>
      <c r="F30" s="4768">
        <v>2439</v>
      </c>
      <c r="G30" s="4768">
        <v>2505</v>
      </c>
      <c r="H30" s="4768">
        <f t="shared" si="2"/>
        <v>4850</v>
      </c>
      <c r="I30" s="4768">
        <v>2453</v>
      </c>
      <c r="J30" s="4768">
        <v>2397</v>
      </c>
    </row>
    <row r="31" spans="1:10" s="4646" customFormat="1" ht="24" customHeight="1" x14ac:dyDescent="0.2">
      <c r="A31" s="4767" t="s">
        <v>2677</v>
      </c>
      <c r="B31" s="4768">
        <v>9</v>
      </c>
      <c r="C31" s="4768">
        <v>6</v>
      </c>
      <c r="D31" s="4768">
        <v>3</v>
      </c>
      <c r="E31" s="4768">
        <v>15</v>
      </c>
      <c r="F31" s="4768">
        <v>9</v>
      </c>
      <c r="G31" s="4768">
        <v>6</v>
      </c>
      <c r="H31" s="4768">
        <f t="shared" si="2"/>
        <v>17</v>
      </c>
      <c r="I31" s="4768">
        <v>12</v>
      </c>
      <c r="J31" s="4768">
        <v>5</v>
      </c>
    </row>
    <row r="32" spans="1:10" s="4646" customFormat="1" ht="24" customHeight="1" x14ac:dyDescent="0.2">
      <c r="A32" s="4761" t="s">
        <v>237</v>
      </c>
      <c r="B32" s="4771">
        <v>31037</v>
      </c>
      <c r="C32" s="4771">
        <v>15578</v>
      </c>
      <c r="D32" s="4771">
        <v>15459</v>
      </c>
      <c r="E32" s="4771">
        <v>30632</v>
      </c>
      <c r="F32" s="4771">
        <v>15437</v>
      </c>
      <c r="G32" s="4771">
        <v>15195</v>
      </c>
      <c r="H32" s="4771">
        <f t="shared" si="2"/>
        <v>30471</v>
      </c>
      <c r="I32" s="4771">
        <f>SUM(I25:I31)</f>
        <v>15415</v>
      </c>
      <c r="J32" s="4771">
        <f>SUM(J25:J31)</f>
        <v>15056</v>
      </c>
    </row>
    <row r="33" s="5016" customFormat="1" ht="21.95" customHeight="1" x14ac:dyDescent="0.2"/>
    <row r="34" s="5016" customFormat="1" ht="21.95" customHeight="1" x14ac:dyDescent="0.2"/>
    <row r="35" s="5016" customFormat="1" ht="21.95" customHeight="1" x14ac:dyDescent="0.2"/>
  </sheetData>
  <mergeCells count="5">
    <mergeCell ref="E4:G4"/>
    <mergeCell ref="H4:J4"/>
    <mergeCell ref="A4:A5"/>
    <mergeCell ref="B4:D4"/>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workbookViewId="0">
      <selection sqref="A1:C1"/>
    </sheetView>
  </sheetViews>
  <sheetFormatPr defaultColWidth="9.33203125" defaultRowHeight="12.75" x14ac:dyDescent="0.2"/>
  <cols>
    <col min="1" max="1" width="17.83203125" style="5016" customWidth="1"/>
    <col min="2" max="10" width="14.6640625" style="5016" customWidth="1"/>
    <col min="11" max="16384" width="9.33203125" style="5016"/>
  </cols>
  <sheetData>
    <row r="1" spans="1:12" s="46" customFormat="1" ht="15.75" x14ac:dyDescent="0.2">
      <c r="A1" s="6490" t="s">
        <v>801</v>
      </c>
      <c r="B1" s="6490"/>
      <c r="C1" s="6490"/>
    </row>
    <row r="2" spans="1:12" x14ac:dyDescent="0.2">
      <c r="A2" s="6757" t="s">
        <v>4245</v>
      </c>
      <c r="B2" s="6757"/>
      <c r="C2" s="6757"/>
      <c r="D2" s="6757"/>
      <c r="E2" s="6757"/>
      <c r="F2" s="6757"/>
      <c r="G2" s="6757"/>
      <c r="H2" s="6757"/>
      <c r="I2" s="6757"/>
      <c r="J2" s="6757"/>
    </row>
    <row r="3" spans="1:12" ht="26.25" customHeight="1" x14ac:dyDescent="0.2">
      <c r="A3" s="6757"/>
      <c r="B3" s="6757"/>
      <c r="C3" s="6757"/>
      <c r="D3" s="6757"/>
      <c r="E3" s="6757"/>
      <c r="F3" s="6757"/>
      <c r="G3" s="6757"/>
      <c r="H3" s="6757"/>
      <c r="I3" s="6757"/>
      <c r="J3" s="6757"/>
    </row>
    <row r="4" spans="1:12" ht="15.75" x14ac:dyDescent="0.2">
      <c r="A4" s="170" t="s">
        <v>2695</v>
      </c>
    </row>
    <row r="5" spans="1:12" ht="14.25" x14ac:dyDescent="0.2">
      <c r="A5" s="5746"/>
    </row>
    <row r="6" spans="1:12" s="4646" customFormat="1" ht="24.95" customHeight="1" x14ac:dyDescent="0.2">
      <c r="A6" s="6746" t="s">
        <v>2</v>
      </c>
      <c r="B6" s="6724" t="s">
        <v>2696</v>
      </c>
      <c r="C6" s="6725"/>
      <c r="D6" s="6726"/>
      <c r="E6" s="4761" t="s">
        <v>2697</v>
      </c>
      <c r="F6" s="4759"/>
      <c r="G6" s="4760"/>
      <c r="H6" s="4759" t="s">
        <v>2698</v>
      </c>
      <c r="I6" s="4759"/>
      <c r="J6" s="4760"/>
      <c r="K6" s="5016"/>
      <c r="L6" s="5016"/>
    </row>
    <row r="7" spans="1:12" s="4646" customFormat="1" ht="24.95" customHeight="1" x14ac:dyDescent="0.2">
      <c r="A7" s="6748"/>
      <c r="B7" s="5747" t="s">
        <v>237</v>
      </c>
      <c r="C7" s="5751" t="s">
        <v>5</v>
      </c>
      <c r="D7" s="5748" t="s">
        <v>6</v>
      </c>
      <c r="E7" s="5747" t="s">
        <v>237</v>
      </c>
      <c r="F7" s="5751" t="s">
        <v>5</v>
      </c>
      <c r="G7" s="5748" t="s">
        <v>6</v>
      </c>
      <c r="H7" s="5747" t="s">
        <v>237</v>
      </c>
      <c r="I7" s="5751" t="s">
        <v>5</v>
      </c>
      <c r="J7" s="5748" t="s">
        <v>6</v>
      </c>
      <c r="K7" s="5016"/>
      <c r="L7" s="5016"/>
    </row>
    <row r="8" spans="1:12" s="4646" customFormat="1" ht="24.95" customHeight="1" x14ac:dyDescent="0.2">
      <c r="A8" s="4767">
        <v>2007</v>
      </c>
      <c r="B8" s="5830">
        <v>24050</v>
      </c>
      <c r="C8" s="5830">
        <v>12368</v>
      </c>
      <c r="D8" s="5831">
        <v>11682</v>
      </c>
      <c r="E8" s="5832">
        <v>15915</v>
      </c>
      <c r="F8" s="5830">
        <v>7428</v>
      </c>
      <c r="G8" s="5831">
        <v>8487</v>
      </c>
      <c r="H8" s="5833">
        <v>66.174636174636163</v>
      </c>
      <c r="I8" s="5833">
        <v>60.058214747736095</v>
      </c>
      <c r="J8" s="5833">
        <v>72.650231124807391</v>
      </c>
      <c r="K8" s="5016"/>
      <c r="L8" s="5016"/>
    </row>
    <row r="9" spans="1:12" s="4646" customFormat="1" ht="24.95" customHeight="1" x14ac:dyDescent="0.2">
      <c r="A9" s="5750">
        <v>2008</v>
      </c>
      <c r="B9" s="5830">
        <v>23664</v>
      </c>
      <c r="C9" s="5830">
        <v>12299</v>
      </c>
      <c r="D9" s="5831">
        <v>11365</v>
      </c>
      <c r="E9" s="5832">
        <v>15957</v>
      </c>
      <c r="F9" s="5830">
        <v>7633</v>
      </c>
      <c r="G9" s="5831">
        <v>8324</v>
      </c>
      <c r="H9" s="5833">
        <v>67.431541582150103</v>
      </c>
      <c r="I9" s="5833">
        <v>62.06195625660623</v>
      </c>
      <c r="J9" s="5833">
        <v>73.242410910690708</v>
      </c>
      <c r="K9" s="5016"/>
      <c r="L9" s="5016"/>
    </row>
    <row r="10" spans="1:12" s="4646" customFormat="1" ht="24.95" customHeight="1" x14ac:dyDescent="0.2">
      <c r="A10" s="5750">
        <v>2009</v>
      </c>
      <c r="B10" s="5830">
        <v>22620</v>
      </c>
      <c r="C10" s="5830">
        <v>11764</v>
      </c>
      <c r="D10" s="5830">
        <v>10856</v>
      </c>
      <c r="E10" s="5830">
        <v>15411</v>
      </c>
      <c r="F10" s="5830">
        <v>7328</v>
      </c>
      <c r="G10" s="5830">
        <v>8083</v>
      </c>
      <c r="H10" s="5834">
        <v>68.129973474801062</v>
      </c>
      <c r="I10" s="5834">
        <v>62.291737504250257</v>
      </c>
      <c r="J10" s="5834">
        <v>74.456521739130437</v>
      </c>
      <c r="K10" s="5016"/>
      <c r="L10" s="5016"/>
    </row>
    <row r="11" spans="1:12" s="4646" customFormat="1" ht="24.95" customHeight="1" x14ac:dyDescent="0.2">
      <c r="A11" s="5750">
        <v>2010</v>
      </c>
      <c r="B11" s="5830">
        <v>23156</v>
      </c>
      <c r="C11" s="5830">
        <v>12048</v>
      </c>
      <c r="D11" s="5830">
        <v>11108</v>
      </c>
      <c r="E11" s="5830">
        <v>15871</v>
      </c>
      <c r="F11" s="5830">
        <v>7604</v>
      </c>
      <c r="G11" s="5830">
        <v>8267</v>
      </c>
      <c r="H11" s="5834">
        <v>68.539471411297299</v>
      </c>
      <c r="I11" s="5834">
        <v>63.114209827357236</v>
      </c>
      <c r="J11" s="5834">
        <v>74.423838674828957</v>
      </c>
      <c r="K11" s="5016"/>
      <c r="L11" s="5016"/>
    </row>
    <row r="12" spans="1:12" s="4646" customFormat="1" ht="24.95" customHeight="1" x14ac:dyDescent="0.2">
      <c r="A12" s="5750">
        <v>2011</v>
      </c>
      <c r="B12" s="5830">
        <v>23176</v>
      </c>
      <c r="C12" s="5830">
        <v>12055</v>
      </c>
      <c r="D12" s="5830">
        <v>11121</v>
      </c>
      <c r="E12" s="5830">
        <v>15890</v>
      </c>
      <c r="F12" s="5830">
        <v>7561</v>
      </c>
      <c r="G12" s="5830">
        <v>8329</v>
      </c>
      <c r="H12" s="5834">
        <v>68.562305833620982</v>
      </c>
      <c r="I12" s="5834">
        <v>62.720862712567403</v>
      </c>
      <c r="J12" s="5834">
        <v>74.894344033809915</v>
      </c>
      <c r="K12" s="5016"/>
      <c r="L12" s="5016"/>
    </row>
    <row r="13" spans="1:12" s="4646" customFormat="1" ht="24.95" customHeight="1" x14ac:dyDescent="0.2">
      <c r="A13" s="5750">
        <v>2012</v>
      </c>
      <c r="B13" s="5830">
        <v>22697</v>
      </c>
      <c r="C13" s="5830">
        <v>11716</v>
      </c>
      <c r="D13" s="5830">
        <v>10981</v>
      </c>
      <c r="E13" s="5830">
        <v>15613</v>
      </c>
      <c r="F13" s="5830">
        <v>7319</v>
      </c>
      <c r="G13" s="5830">
        <v>8294</v>
      </c>
      <c r="H13" s="5834">
        <v>68.788826717187291</v>
      </c>
      <c r="I13" s="5834">
        <v>62.470126322977123</v>
      </c>
      <c r="J13" s="5834">
        <v>75.530461706584092</v>
      </c>
      <c r="K13" s="5016"/>
      <c r="L13" s="5016"/>
    </row>
    <row r="14" spans="1:12" s="4646" customFormat="1" ht="24.95" customHeight="1" x14ac:dyDescent="0.2">
      <c r="A14" s="5750">
        <v>2013</v>
      </c>
      <c r="B14" s="5830">
        <v>22419</v>
      </c>
      <c r="C14" s="5830">
        <v>11626</v>
      </c>
      <c r="D14" s="5830">
        <v>10793</v>
      </c>
      <c r="E14" s="5835">
        <v>16762</v>
      </c>
      <c r="F14" s="5835">
        <v>8016</v>
      </c>
      <c r="G14" s="5835">
        <v>8746</v>
      </c>
      <c r="H14" s="5836">
        <v>74.8</v>
      </c>
      <c r="I14" s="5836">
        <v>68.900000000000006</v>
      </c>
      <c r="J14" s="5836">
        <v>81</v>
      </c>
      <c r="K14" s="5016"/>
      <c r="L14" s="5016"/>
    </row>
    <row r="15" spans="1:12" s="4646" customFormat="1" ht="24.95" customHeight="1" x14ac:dyDescent="0.2">
      <c r="A15" s="5750">
        <v>2014</v>
      </c>
      <c r="B15" s="5830">
        <v>20717</v>
      </c>
      <c r="C15" s="5830">
        <v>10688</v>
      </c>
      <c r="D15" s="5830">
        <v>10029</v>
      </c>
      <c r="E15" s="5835">
        <v>15108</v>
      </c>
      <c r="F15" s="5835">
        <v>7117</v>
      </c>
      <c r="G15" s="5835">
        <v>7991</v>
      </c>
      <c r="H15" s="5836">
        <v>72.900000000000006</v>
      </c>
      <c r="I15" s="5836">
        <v>66.599999999999994</v>
      </c>
      <c r="J15" s="5836">
        <v>79.7</v>
      </c>
      <c r="K15" s="5016"/>
      <c r="L15" s="5016"/>
    </row>
    <row r="16" spans="1:12" s="4646" customFormat="1" ht="24.95" customHeight="1" x14ac:dyDescent="0.2">
      <c r="A16" s="5750">
        <v>2015</v>
      </c>
      <c r="B16" s="5830">
        <v>20434</v>
      </c>
      <c r="C16" s="5830">
        <v>10463</v>
      </c>
      <c r="D16" s="5830">
        <v>9971</v>
      </c>
      <c r="E16" s="5835">
        <v>15153</v>
      </c>
      <c r="F16" s="5835">
        <v>7103</v>
      </c>
      <c r="G16" s="5835">
        <v>8050</v>
      </c>
      <c r="H16" s="5836">
        <v>74.2</v>
      </c>
      <c r="I16" s="5836">
        <v>67.900000000000006</v>
      </c>
      <c r="J16" s="5836">
        <v>80.7</v>
      </c>
      <c r="K16" s="5016"/>
      <c r="L16" s="5016"/>
    </row>
    <row r="17" spans="1:12" s="4646" customFormat="1" ht="24.95" customHeight="1" x14ac:dyDescent="0.2">
      <c r="A17" s="5750">
        <v>2016</v>
      </c>
      <c r="B17" s="5830">
        <v>19798</v>
      </c>
      <c r="C17" s="5830">
        <v>10221</v>
      </c>
      <c r="D17" s="5830">
        <v>9577</v>
      </c>
      <c r="E17" s="5835">
        <v>14785</v>
      </c>
      <c r="F17" s="5835">
        <v>7092</v>
      </c>
      <c r="G17" s="5835">
        <v>7693</v>
      </c>
      <c r="H17" s="5836">
        <v>74.7</v>
      </c>
      <c r="I17" s="5836">
        <v>69.400000000000006</v>
      </c>
      <c r="J17" s="5836">
        <v>80.3</v>
      </c>
      <c r="K17" s="5016"/>
      <c r="L17" s="5016"/>
    </row>
    <row r="18" spans="1:12" s="4646" customFormat="1" ht="24.95" customHeight="1" x14ac:dyDescent="0.2">
      <c r="A18" s="5750">
        <v>2017</v>
      </c>
      <c r="B18" s="5830">
        <v>15994</v>
      </c>
      <c r="C18" s="5830">
        <v>8160</v>
      </c>
      <c r="D18" s="5830">
        <v>7834</v>
      </c>
      <c r="E18" s="5835">
        <v>12985</v>
      </c>
      <c r="F18" s="5835">
        <v>6255</v>
      </c>
      <c r="G18" s="5835">
        <v>6730</v>
      </c>
      <c r="H18" s="5836">
        <v>81.2</v>
      </c>
      <c r="I18" s="5836">
        <v>76.7</v>
      </c>
      <c r="J18" s="5836">
        <v>85.9</v>
      </c>
      <c r="K18" s="5016"/>
      <c r="L18" s="5016"/>
    </row>
    <row r="19" spans="1:12" s="4646" customFormat="1" ht="24.95" customHeight="1" x14ac:dyDescent="0.2">
      <c r="A19" s="5750">
        <v>2018</v>
      </c>
      <c r="B19" s="5830">
        <v>15892</v>
      </c>
      <c r="C19" s="5830">
        <v>8006</v>
      </c>
      <c r="D19" s="5830">
        <v>7886</v>
      </c>
      <c r="E19" s="5835">
        <v>12518</v>
      </c>
      <c r="F19" s="5835">
        <v>5858</v>
      </c>
      <c r="G19" s="5835">
        <v>6660</v>
      </c>
      <c r="H19" s="5836">
        <v>78.8</v>
      </c>
      <c r="I19" s="5836">
        <v>73.2</v>
      </c>
      <c r="J19" s="5836">
        <v>84.5</v>
      </c>
      <c r="K19" s="5016"/>
      <c r="L19" s="5016"/>
    </row>
    <row r="20" spans="1:12" s="4646" customFormat="1" ht="24.95" customHeight="1" x14ac:dyDescent="0.2">
      <c r="A20" s="5750">
        <v>2019</v>
      </c>
      <c r="B20" s="5830">
        <v>14985</v>
      </c>
      <c r="C20" s="5830">
        <v>7456</v>
      </c>
      <c r="D20" s="5830">
        <v>7529</v>
      </c>
      <c r="E20" s="5835">
        <v>11578</v>
      </c>
      <c r="F20" s="5835">
        <v>5345</v>
      </c>
      <c r="G20" s="5835">
        <v>6233</v>
      </c>
      <c r="H20" s="5836">
        <v>77.3</v>
      </c>
      <c r="I20" s="5836">
        <v>71.7</v>
      </c>
      <c r="J20" s="5836">
        <v>82.8</v>
      </c>
      <c r="K20" s="5016"/>
      <c r="L20" s="5016"/>
    </row>
    <row r="21" spans="1:12" s="4646" customFormat="1" ht="24.95" customHeight="1" x14ac:dyDescent="0.2">
      <c r="A21" s="5751">
        <v>2020</v>
      </c>
      <c r="B21" s="5837">
        <v>14103</v>
      </c>
      <c r="C21" s="5837">
        <v>7096</v>
      </c>
      <c r="D21" s="5837">
        <v>7007</v>
      </c>
      <c r="E21" s="5838">
        <v>11016</v>
      </c>
      <c r="F21" s="5838">
        <v>5170</v>
      </c>
      <c r="G21" s="5838">
        <v>5846</v>
      </c>
      <c r="H21" s="5839">
        <v>78</v>
      </c>
      <c r="I21" s="5839">
        <v>72.8</v>
      </c>
      <c r="J21" s="5839">
        <v>83.4</v>
      </c>
      <c r="K21" s="5016"/>
      <c r="L21" s="5016"/>
    </row>
    <row r="22" spans="1:12" ht="24.95" customHeight="1" x14ac:dyDescent="0.2">
      <c r="A22" s="5016" t="s">
        <v>2699</v>
      </c>
      <c r="E22" s="5840"/>
    </row>
    <row r="23" spans="1:12" ht="24.95" customHeight="1" x14ac:dyDescent="0.2"/>
    <row r="24" spans="1:12" ht="24.95" customHeight="1" x14ac:dyDescent="0.2"/>
    <row r="25" spans="1:12" ht="24.95" customHeight="1" x14ac:dyDescent="0.2"/>
    <row r="26" spans="1:12" ht="24.95" customHeight="1" x14ac:dyDescent="0.2"/>
    <row r="27" spans="1:12" ht="24.95" customHeight="1" x14ac:dyDescent="0.2"/>
    <row r="28" spans="1:12" ht="24.95" customHeight="1" x14ac:dyDescent="0.2"/>
    <row r="29" spans="1:12" ht="24.95" customHeight="1" x14ac:dyDescent="0.2"/>
    <row r="30" spans="1:12" ht="24.95" customHeight="1" x14ac:dyDescent="0.2"/>
    <row r="31" spans="1:12" ht="24.95" customHeight="1" x14ac:dyDescent="0.2"/>
    <row r="32" spans="1:12" ht="24.95" customHeight="1" x14ac:dyDescent="0.2"/>
    <row r="33" ht="24.95" customHeight="1" x14ac:dyDescent="0.2"/>
    <row r="34" ht="24.95" customHeight="1" x14ac:dyDescent="0.2"/>
  </sheetData>
  <mergeCells count="4">
    <mergeCell ref="A1:C1"/>
    <mergeCell ref="A2:J3"/>
    <mergeCell ref="A6:A7"/>
    <mergeCell ref="B6:D6"/>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6"/>
  <sheetViews>
    <sheetView showGridLines="0" workbookViewId="0">
      <selection sqref="A1:C1"/>
    </sheetView>
  </sheetViews>
  <sheetFormatPr defaultColWidth="9.33203125" defaultRowHeight="15.75" x14ac:dyDescent="0.25"/>
  <cols>
    <col min="1" max="1" width="6.6640625" style="33" customWidth="1"/>
    <col min="2" max="2" width="30.5" style="33" customWidth="1"/>
    <col min="3" max="8" width="18.6640625" style="33" customWidth="1"/>
    <col min="9" max="9" width="8.33203125" style="69" customWidth="1"/>
    <col min="10" max="10" width="12.5" style="33" bestFit="1" customWidth="1"/>
    <col min="11" max="16384" width="9.33203125" style="33"/>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75" x14ac:dyDescent="0.25">
      <c r="A2" s="35" t="s">
        <v>751</v>
      </c>
    </row>
    <row r="3" spans="1:90" ht="16.5" customHeight="1" thickBot="1" x14ac:dyDescent="0.3">
      <c r="A3" s="254" t="s">
        <v>113</v>
      </c>
      <c r="B3" s="255"/>
    </row>
    <row r="4" spans="1:90" s="372" customFormat="1" ht="19.5" thickBot="1" x14ac:dyDescent="0.25">
      <c r="A4" s="6264" t="s">
        <v>137</v>
      </c>
      <c r="B4" s="6265"/>
      <c r="C4" s="6269" t="s">
        <v>154</v>
      </c>
      <c r="D4" s="6269"/>
      <c r="E4" s="6270"/>
      <c r="F4" s="6269" t="s">
        <v>752</v>
      </c>
      <c r="G4" s="6269"/>
      <c r="H4" s="6270"/>
      <c r="I4" s="344"/>
    </row>
    <row r="5" spans="1:90" s="372" customFormat="1" ht="16.5" thickBot="1" x14ac:dyDescent="0.25">
      <c r="A5" s="6266"/>
      <c r="B5" s="6267"/>
      <c r="C5" s="4480" t="s">
        <v>4</v>
      </c>
      <c r="D5" s="4481" t="s">
        <v>5</v>
      </c>
      <c r="E5" s="4482" t="s">
        <v>6</v>
      </c>
      <c r="F5" s="4483" t="s">
        <v>4</v>
      </c>
      <c r="G5" s="4481" t="s">
        <v>5</v>
      </c>
      <c r="H5" s="4484" t="s">
        <v>6</v>
      </c>
      <c r="I5" s="344"/>
    </row>
    <row r="6" spans="1:90" s="4379" customFormat="1" ht="23.1" customHeight="1" x14ac:dyDescent="0.2">
      <c r="A6" s="4441" t="s">
        <v>101</v>
      </c>
      <c r="B6" s="4442"/>
      <c r="C6" s="4443">
        <v>1221663</v>
      </c>
      <c r="D6" s="4444">
        <v>604499</v>
      </c>
      <c r="E6" s="4445">
        <v>617164</v>
      </c>
      <c r="F6" s="4443">
        <v>1221758.902531771</v>
      </c>
      <c r="G6" s="4444">
        <v>604448.89137334889</v>
      </c>
      <c r="H6" s="4445">
        <v>617310.0111584221</v>
      </c>
      <c r="I6" s="170"/>
      <c r="J6" s="4446"/>
    </row>
    <row r="7" spans="1:90" s="372" customFormat="1" ht="23.1" customHeight="1" x14ac:dyDescent="0.2">
      <c r="A7" s="4447"/>
      <c r="B7" s="4448" t="s">
        <v>121</v>
      </c>
      <c r="C7" s="4449">
        <v>511096</v>
      </c>
      <c r="D7" s="4450">
        <v>250721</v>
      </c>
      <c r="E7" s="4451">
        <v>260375</v>
      </c>
      <c r="F7" s="4449">
        <v>509442.90253177099</v>
      </c>
      <c r="G7" s="4450">
        <v>249946.89137334883</v>
      </c>
      <c r="H7" s="4451">
        <v>259496.01115842216</v>
      </c>
      <c r="I7" s="344"/>
    </row>
    <row r="8" spans="1:90" s="4458" customFormat="1" ht="23.1" customHeight="1" x14ac:dyDescent="0.2">
      <c r="A8" s="4452"/>
      <c r="B8" s="4453" t="s">
        <v>138</v>
      </c>
      <c r="C8" s="4454">
        <v>146213</v>
      </c>
      <c r="D8" s="4455">
        <v>73086</v>
      </c>
      <c r="E8" s="4456">
        <v>73127</v>
      </c>
      <c r="F8" s="4454">
        <v>145405.88339265872</v>
      </c>
      <c r="G8" s="4455">
        <v>72707.825376186243</v>
      </c>
      <c r="H8" s="4456">
        <v>72698.058016472496</v>
      </c>
      <c r="I8" s="4457"/>
    </row>
    <row r="9" spans="1:90" s="4458" customFormat="1" ht="23.1" customHeight="1" x14ac:dyDescent="0.2">
      <c r="A9" s="4452"/>
      <c r="B9" s="4453" t="s">
        <v>139</v>
      </c>
      <c r="C9" s="4454">
        <v>103566</v>
      </c>
      <c r="D9" s="4455">
        <v>51343</v>
      </c>
      <c r="E9" s="4456">
        <v>52223</v>
      </c>
      <c r="F9" s="4454">
        <v>103303.99294581923</v>
      </c>
      <c r="G9" s="4455">
        <v>51205.778545819456</v>
      </c>
      <c r="H9" s="4456">
        <v>52098.214399999779</v>
      </c>
      <c r="I9" s="4457"/>
    </row>
    <row r="10" spans="1:90" s="4458" customFormat="1" ht="23.1" customHeight="1" x14ac:dyDescent="0.2">
      <c r="A10" s="4452"/>
      <c r="B10" s="4453" t="s">
        <v>140</v>
      </c>
      <c r="C10" s="4454">
        <v>77129</v>
      </c>
      <c r="D10" s="4455">
        <v>37671</v>
      </c>
      <c r="E10" s="4456">
        <v>39458</v>
      </c>
      <c r="F10" s="4454">
        <v>77005.047836664919</v>
      </c>
      <c r="G10" s="4455">
        <v>37638.408322064548</v>
      </c>
      <c r="H10" s="4456">
        <v>39366.639514600378</v>
      </c>
      <c r="I10" s="4457"/>
    </row>
    <row r="11" spans="1:90" s="4458" customFormat="1" ht="23.1" customHeight="1" x14ac:dyDescent="0.2">
      <c r="A11" s="4452"/>
      <c r="B11" s="4453" t="s">
        <v>141</v>
      </c>
      <c r="C11" s="4454">
        <v>105820</v>
      </c>
      <c r="D11" s="4455">
        <v>51123</v>
      </c>
      <c r="E11" s="4456">
        <v>54697</v>
      </c>
      <c r="F11" s="4454">
        <v>105613.68091401285</v>
      </c>
      <c r="G11" s="4455">
        <v>50990.879129278583</v>
      </c>
      <c r="H11" s="4456">
        <v>54622.801784734263</v>
      </c>
      <c r="I11" s="4457"/>
    </row>
    <row r="12" spans="1:90" s="4458" customFormat="1" ht="23.1" customHeight="1" x14ac:dyDescent="0.2">
      <c r="A12" s="4452"/>
      <c r="B12" s="4453" t="s">
        <v>142</v>
      </c>
      <c r="C12" s="4454">
        <v>78368</v>
      </c>
      <c r="D12" s="4455">
        <v>37498</v>
      </c>
      <c r="E12" s="4456">
        <v>40870</v>
      </c>
      <c r="F12" s="4454">
        <v>78114.297442615236</v>
      </c>
      <c r="G12" s="4455">
        <v>37404</v>
      </c>
      <c r="H12" s="4456">
        <v>40710.297442615243</v>
      </c>
      <c r="I12" s="4457"/>
    </row>
    <row r="13" spans="1:90" s="4458" customFormat="1" ht="23.1" customHeight="1" thickBot="1" x14ac:dyDescent="0.25">
      <c r="A13" s="4459"/>
      <c r="B13" s="4460" t="s">
        <v>143</v>
      </c>
      <c r="C13" s="4461">
        <v>710567</v>
      </c>
      <c r="D13" s="4462">
        <v>353778</v>
      </c>
      <c r="E13" s="4463">
        <v>356789</v>
      </c>
      <c r="F13" s="4461">
        <v>712316</v>
      </c>
      <c r="G13" s="4462">
        <v>354502</v>
      </c>
      <c r="H13" s="4464">
        <v>357814</v>
      </c>
      <c r="I13" s="344"/>
    </row>
    <row r="14" spans="1:90" s="4379" customFormat="1" ht="23.1" customHeight="1" x14ac:dyDescent="0.2">
      <c r="A14" s="4441" t="s">
        <v>155</v>
      </c>
      <c r="B14" s="4465"/>
      <c r="C14" s="4449">
        <v>43538</v>
      </c>
      <c r="D14" s="4450">
        <v>21349</v>
      </c>
      <c r="E14" s="4450">
        <v>22189</v>
      </c>
      <c r="F14" s="4449">
        <v>43997</v>
      </c>
      <c r="G14" s="4450">
        <v>21533</v>
      </c>
      <c r="H14" s="4445">
        <v>22464</v>
      </c>
      <c r="I14" s="170"/>
    </row>
    <row r="15" spans="1:90" s="372" customFormat="1" ht="23.1" customHeight="1" x14ac:dyDescent="0.2">
      <c r="A15" s="4447"/>
      <c r="B15" s="4448" t="s">
        <v>121</v>
      </c>
      <c r="C15" s="4466" t="s">
        <v>145</v>
      </c>
      <c r="D15" s="4467" t="s">
        <v>145</v>
      </c>
      <c r="E15" s="4468" t="s">
        <v>145</v>
      </c>
      <c r="F15" s="4466" t="s">
        <v>145</v>
      </c>
      <c r="G15" s="4467" t="s">
        <v>145</v>
      </c>
      <c r="H15" s="4468" t="s">
        <v>145</v>
      </c>
      <c r="I15" s="344"/>
    </row>
    <row r="16" spans="1:90" s="372" customFormat="1" ht="23.1" customHeight="1" x14ac:dyDescent="0.2">
      <c r="A16" s="4469"/>
      <c r="B16" s="4470" t="s">
        <v>127</v>
      </c>
      <c r="C16" s="4471">
        <v>43538</v>
      </c>
      <c r="D16" s="4472">
        <v>21349</v>
      </c>
      <c r="E16" s="4473">
        <v>22189</v>
      </c>
      <c r="F16" s="4471">
        <v>43997</v>
      </c>
      <c r="G16" s="4472">
        <v>21533</v>
      </c>
      <c r="H16" s="4473">
        <v>22464</v>
      </c>
      <c r="I16" s="344"/>
    </row>
    <row r="17" spans="1:9" s="372" customFormat="1" ht="23.1" customHeight="1" x14ac:dyDescent="0.2">
      <c r="A17" s="4441" t="s">
        <v>14</v>
      </c>
      <c r="B17" s="4465"/>
      <c r="C17" s="4449">
        <v>1265201</v>
      </c>
      <c r="D17" s="4450">
        <v>625848</v>
      </c>
      <c r="E17" s="4451">
        <v>639353</v>
      </c>
      <c r="F17" s="4449">
        <v>1265755.902531771</v>
      </c>
      <c r="G17" s="4450">
        <v>625981.89137334889</v>
      </c>
      <c r="H17" s="4451">
        <v>639774.0111584221</v>
      </c>
      <c r="I17" s="170"/>
    </row>
    <row r="18" spans="1:9" s="372" customFormat="1" ht="23.1" customHeight="1" x14ac:dyDescent="0.2">
      <c r="A18" s="4447"/>
      <c r="B18" s="4448" t="s">
        <v>146</v>
      </c>
      <c r="C18" s="4449">
        <v>511096</v>
      </c>
      <c r="D18" s="4474">
        <v>250721</v>
      </c>
      <c r="E18" s="4475">
        <v>260375</v>
      </c>
      <c r="F18" s="4449">
        <v>509442.90253177099</v>
      </c>
      <c r="G18" s="4474">
        <v>249946.89137334883</v>
      </c>
      <c r="H18" s="4475">
        <v>259496.01115842216</v>
      </c>
      <c r="I18" s="344"/>
    </row>
    <row r="19" spans="1:9" s="372" customFormat="1" ht="23.1" customHeight="1" x14ac:dyDescent="0.2">
      <c r="A19" s="4447"/>
      <c r="B19" s="4448" t="s">
        <v>143</v>
      </c>
      <c r="C19" s="4449">
        <v>754105</v>
      </c>
      <c r="D19" s="4474">
        <v>375127</v>
      </c>
      <c r="E19" s="4475">
        <v>378978</v>
      </c>
      <c r="F19" s="4449">
        <v>756313</v>
      </c>
      <c r="G19" s="4474">
        <v>376035</v>
      </c>
      <c r="H19" s="4475">
        <v>380278</v>
      </c>
      <c r="I19" s="344"/>
    </row>
    <row r="20" spans="1:9" s="372" customFormat="1" ht="23.1" customHeight="1" thickBot="1" x14ac:dyDescent="0.25">
      <c r="A20" s="4476"/>
      <c r="B20" s="4477" t="s">
        <v>156</v>
      </c>
      <c r="C20" s="4478">
        <v>40.4</v>
      </c>
      <c r="D20" s="4477"/>
      <c r="E20" s="4479"/>
      <c r="F20" s="4478">
        <v>40.200000000000003</v>
      </c>
      <c r="G20" s="4477"/>
      <c r="H20" s="4479"/>
      <c r="I20" s="344"/>
    </row>
    <row r="21" spans="1:9" ht="21" customHeight="1" x14ac:dyDescent="0.25">
      <c r="A21" s="258" t="s">
        <v>157</v>
      </c>
      <c r="B21" s="37"/>
    </row>
    <row r="22" spans="1:9" ht="12" customHeight="1" x14ac:dyDescent="0.25">
      <c r="A22" s="258" t="s">
        <v>158</v>
      </c>
      <c r="B22" s="37"/>
    </row>
    <row r="23" spans="1:9" ht="17.25" customHeight="1" x14ac:dyDescent="0.25">
      <c r="A23" s="263" t="s">
        <v>159</v>
      </c>
      <c r="B23" s="263"/>
      <c r="C23" s="251"/>
      <c r="D23" s="260"/>
      <c r="E23" s="260"/>
      <c r="F23" s="261"/>
    </row>
    <row r="24" spans="1:9" ht="15" customHeight="1" x14ac:dyDescent="0.25">
      <c r="A24" s="259" t="s">
        <v>160</v>
      </c>
      <c r="B24" s="251"/>
      <c r="D24" s="260"/>
      <c r="E24" s="260"/>
      <c r="F24" s="261"/>
    </row>
    <row r="25" spans="1:9" ht="15" customHeight="1" x14ac:dyDescent="0.25">
      <c r="A25" s="262" t="s">
        <v>161</v>
      </c>
      <c r="B25" s="37"/>
    </row>
    <row r="26" spans="1:9" ht="16.5" x14ac:dyDescent="0.25">
      <c r="A26" s="247" t="s">
        <v>162</v>
      </c>
      <c r="B26" s="251"/>
    </row>
  </sheetData>
  <mergeCells count="4">
    <mergeCell ref="A4:B5"/>
    <mergeCell ref="C4:E4"/>
    <mergeCell ref="F4:H4"/>
    <mergeCell ref="A1:C1"/>
  </mergeCells>
  <hyperlinks>
    <hyperlink ref="A1" location="CONTENT!A1" display="Back to table of contents"/>
  </hyperlinks>
  <pageMargins left="0.5" right="0.5" top="0.5" bottom="0.5" header="0.3" footer="0.3"/>
  <pageSetup paperSize="9" scale="9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workbookViewId="0">
      <selection sqref="A1:C1"/>
    </sheetView>
  </sheetViews>
  <sheetFormatPr defaultColWidth="9.33203125" defaultRowHeight="12.75" x14ac:dyDescent="0.2"/>
  <cols>
    <col min="1" max="1" width="20.5" style="5016" customWidth="1"/>
    <col min="2" max="8" width="18.6640625" style="5016" customWidth="1"/>
    <col min="9" max="16384" width="9.33203125" style="5016"/>
  </cols>
  <sheetData>
    <row r="1" spans="1:8" s="46" customFormat="1" ht="15.75" x14ac:dyDescent="0.2">
      <c r="A1" s="6490" t="s">
        <v>801</v>
      </c>
      <c r="B1" s="6490"/>
      <c r="C1" s="6490"/>
    </row>
    <row r="2" spans="1:8" s="4646" customFormat="1" ht="29.25" customHeight="1" x14ac:dyDescent="0.2">
      <c r="A2" s="170" t="s">
        <v>4246</v>
      </c>
    </row>
    <row r="4" spans="1:8" s="5746" customFormat="1" ht="20.100000000000001" customHeight="1" x14ac:dyDescent="0.2">
      <c r="A4" s="6746" t="s">
        <v>313</v>
      </c>
      <c r="B4" s="5749" t="s">
        <v>2657</v>
      </c>
      <c r="C4" s="6724" t="s">
        <v>2655</v>
      </c>
      <c r="D4" s="6725"/>
      <c r="E4" s="6725"/>
      <c r="F4" s="6726"/>
      <c r="G4" s="6746" t="s">
        <v>2700</v>
      </c>
      <c r="H4" s="5749" t="s">
        <v>2701</v>
      </c>
    </row>
    <row r="5" spans="1:8" s="5746" customFormat="1" ht="20.100000000000001" customHeight="1" x14ac:dyDescent="0.2">
      <c r="A5" s="6748"/>
      <c r="B5" s="5751" t="s">
        <v>2663</v>
      </c>
      <c r="C5" s="5752" t="s">
        <v>2702</v>
      </c>
      <c r="D5" s="5752" t="s">
        <v>2703</v>
      </c>
      <c r="E5" s="5752" t="s">
        <v>2704</v>
      </c>
      <c r="F5" s="5752" t="s">
        <v>237</v>
      </c>
      <c r="G5" s="6748"/>
      <c r="H5" s="5751" t="s">
        <v>2705</v>
      </c>
    </row>
    <row r="6" spans="1:8" s="4646" customFormat="1" ht="21.6" customHeight="1" x14ac:dyDescent="0.2">
      <c r="A6" s="5035"/>
      <c r="B6" s="5067"/>
      <c r="C6" s="5067"/>
      <c r="D6" s="5068" t="s">
        <v>2706</v>
      </c>
      <c r="E6" s="5067"/>
      <c r="F6" s="5067"/>
      <c r="G6" s="5067"/>
      <c r="H6" s="5069"/>
    </row>
    <row r="7" spans="1:8" s="4646" customFormat="1" ht="21.6" customHeight="1" x14ac:dyDescent="0.2">
      <c r="A7" s="5041">
        <v>42430</v>
      </c>
      <c r="B7" s="5070">
        <v>173</v>
      </c>
      <c r="C7" s="5070">
        <v>49005</v>
      </c>
      <c r="D7" s="5070">
        <v>55706</v>
      </c>
      <c r="E7" s="5071">
        <v>7152</v>
      </c>
      <c r="F7" s="5027">
        <f t="shared" ref="F7:F9" si="0">SUM(C7:E7)</f>
        <v>111863</v>
      </c>
      <c r="G7" s="5072">
        <v>8354</v>
      </c>
      <c r="H7" s="5027">
        <v>13.390351927220493</v>
      </c>
    </row>
    <row r="8" spans="1:8" s="4646" customFormat="1" ht="21.6" customHeight="1" x14ac:dyDescent="0.2">
      <c r="A8" s="5028">
        <v>42795</v>
      </c>
      <c r="B8" s="5070">
        <v>175</v>
      </c>
      <c r="C8" s="5070">
        <v>48697</v>
      </c>
      <c r="D8" s="5070">
        <v>55451</v>
      </c>
      <c r="E8" s="5071">
        <v>6434</v>
      </c>
      <c r="F8" s="5027">
        <f t="shared" si="0"/>
        <v>110582</v>
      </c>
      <c r="G8" s="5072">
        <v>7545</v>
      </c>
      <c r="H8" s="5027">
        <v>14.656328694499669</v>
      </c>
    </row>
    <row r="9" spans="1:8" s="4646" customFormat="1" ht="21.6" customHeight="1" x14ac:dyDescent="0.2">
      <c r="A9" s="5028">
        <v>43160</v>
      </c>
      <c r="B9" s="5070">
        <v>178</v>
      </c>
      <c r="C9" s="5070">
        <v>48814</v>
      </c>
      <c r="D9" s="5070">
        <v>55459</v>
      </c>
      <c r="E9" s="5071">
        <v>6442</v>
      </c>
      <c r="F9" s="5027">
        <f t="shared" si="0"/>
        <v>110715</v>
      </c>
      <c r="G9" s="5072">
        <v>8606</v>
      </c>
      <c r="H9" s="5027">
        <v>12.86486172437834</v>
      </c>
    </row>
    <row r="10" spans="1:8" s="4646" customFormat="1" ht="21.6" customHeight="1" x14ac:dyDescent="0.2">
      <c r="A10" s="5041">
        <v>43525</v>
      </c>
      <c r="B10" s="5071">
        <v>180</v>
      </c>
      <c r="C10" s="5071">
        <v>47502</v>
      </c>
      <c r="D10" s="5071">
        <v>54526</v>
      </c>
      <c r="E10" s="5071">
        <v>6534</v>
      </c>
      <c r="F10" s="5029">
        <f>SUM(C10:E10)</f>
        <v>108562</v>
      </c>
      <c r="G10" s="5071">
        <v>8813</v>
      </c>
      <c r="H10" s="5027">
        <v>12.31839328265063</v>
      </c>
    </row>
    <row r="11" spans="1:8" s="4646" customFormat="1" ht="21.6" customHeight="1" x14ac:dyDescent="0.2">
      <c r="A11" s="5073">
        <v>43891</v>
      </c>
      <c r="B11" s="5074">
        <v>179</v>
      </c>
      <c r="C11" s="5074">
        <v>45417</v>
      </c>
      <c r="D11" s="5074">
        <v>53343</v>
      </c>
      <c r="E11" s="5074">
        <v>6846</v>
      </c>
      <c r="F11" s="5032">
        <f>SUM(C11:E11)</f>
        <v>105606</v>
      </c>
      <c r="G11" s="5074">
        <v>9542</v>
      </c>
      <c r="H11" s="5033">
        <v>11.067491092014253</v>
      </c>
    </row>
    <row r="12" spans="1:8" s="4646" customFormat="1" ht="21.6" customHeight="1" x14ac:dyDescent="0.2">
      <c r="A12" s="5035"/>
      <c r="B12" s="5067"/>
      <c r="C12" s="5067"/>
      <c r="D12" s="5068" t="s">
        <v>2707</v>
      </c>
      <c r="E12" s="5067"/>
      <c r="F12" s="5067"/>
      <c r="G12" s="5067"/>
      <c r="H12" s="5069"/>
    </row>
    <row r="13" spans="1:8" s="4646" customFormat="1" ht="21.6" customHeight="1" x14ac:dyDescent="0.2">
      <c r="A13" s="5041">
        <v>42430</v>
      </c>
      <c r="B13" s="5070">
        <v>166</v>
      </c>
      <c r="C13" s="5070">
        <v>49005</v>
      </c>
      <c r="D13" s="5070">
        <v>51106</v>
      </c>
      <c r="E13" s="5070">
        <v>7152</v>
      </c>
      <c r="F13" s="5027">
        <v>107263</v>
      </c>
      <c r="G13" s="5070">
        <v>8104</v>
      </c>
      <c r="H13" s="5026">
        <v>13.235809476801579</v>
      </c>
    </row>
    <row r="14" spans="1:8" s="4646" customFormat="1" ht="21.6" customHeight="1" x14ac:dyDescent="0.2">
      <c r="A14" s="5028">
        <v>42795</v>
      </c>
      <c r="B14" s="5070">
        <v>168</v>
      </c>
      <c r="C14" s="5070">
        <v>48697</v>
      </c>
      <c r="D14" s="5070">
        <v>50996</v>
      </c>
      <c r="E14" s="5070">
        <v>6434</v>
      </c>
      <c r="F14" s="5027">
        <v>106127</v>
      </c>
      <c r="G14" s="5070">
        <v>7284</v>
      </c>
      <c r="H14" s="5027">
        <v>14.569879187259748</v>
      </c>
    </row>
    <row r="15" spans="1:8" s="4646" customFormat="1" ht="21.6" customHeight="1" x14ac:dyDescent="0.2">
      <c r="A15" s="5028">
        <v>43160</v>
      </c>
      <c r="B15" s="5070">
        <v>170</v>
      </c>
      <c r="C15" s="5070">
        <v>48814</v>
      </c>
      <c r="D15" s="5070">
        <v>50378</v>
      </c>
      <c r="E15" s="5070">
        <v>6442</v>
      </c>
      <c r="F15" s="5027">
        <v>105634</v>
      </c>
      <c r="G15" s="5070">
        <v>8307</v>
      </c>
      <c r="H15" s="5027">
        <v>12.71626339231973</v>
      </c>
    </row>
    <row r="16" spans="1:8" s="4646" customFormat="1" ht="21.6" customHeight="1" x14ac:dyDescent="0.2">
      <c r="A16" s="5028">
        <v>43525</v>
      </c>
      <c r="B16" s="5070">
        <v>172</v>
      </c>
      <c r="C16" s="5070">
        <v>47502</v>
      </c>
      <c r="D16" s="5070">
        <v>49279</v>
      </c>
      <c r="E16" s="5070">
        <v>6534</v>
      </c>
      <c r="F16" s="5027">
        <v>103315</v>
      </c>
      <c r="G16" s="5070">
        <v>8518</v>
      </c>
      <c r="H16" s="5027">
        <v>12.12902089692416</v>
      </c>
    </row>
    <row r="17" spans="1:8" s="4646" customFormat="1" ht="21.6" customHeight="1" x14ac:dyDescent="0.2">
      <c r="A17" s="5075">
        <v>43891</v>
      </c>
      <c r="B17" s="5076">
        <v>171</v>
      </c>
      <c r="C17" s="5076">
        <v>45417</v>
      </c>
      <c r="D17" s="5076">
        <v>48128</v>
      </c>
      <c r="E17" s="5076">
        <v>6846</v>
      </c>
      <c r="F17" s="5033">
        <v>100391</v>
      </c>
      <c r="G17" s="5076">
        <v>9177</v>
      </c>
      <c r="H17" s="5033">
        <v>10.939413751770731</v>
      </c>
    </row>
    <row r="18" spans="1:8" s="4646" customFormat="1" ht="21.6" customHeight="1" x14ac:dyDescent="0.2">
      <c r="A18" s="5021"/>
      <c r="B18" s="5022"/>
      <c r="C18" s="5022"/>
      <c r="D18" s="5024" t="s">
        <v>2708</v>
      </c>
      <c r="E18" s="5022"/>
      <c r="F18" s="5022"/>
      <c r="G18" s="5022"/>
      <c r="H18" s="5025"/>
    </row>
    <row r="19" spans="1:8" ht="21.6" customHeight="1" x14ac:dyDescent="0.2">
      <c r="A19" s="5041">
        <v>42430</v>
      </c>
      <c r="B19" s="5027">
        <f>B7-B13</f>
        <v>7</v>
      </c>
      <c r="C19" s="5027" t="s">
        <v>558</v>
      </c>
      <c r="D19" s="5027">
        <f>D7-D13</f>
        <v>4600</v>
      </c>
      <c r="E19" s="5027" t="s">
        <v>558</v>
      </c>
      <c r="F19" s="5027">
        <f t="shared" ref="F19:F23" si="1">SUM(C19:E19)</f>
        <v>4600</v>
      </c>
      <c r="G19" s="5027">
        <f>G7-G13</f>
        <v>250</v>
      </c>
      <c r="H19" s="5027">
        <v>18.399999999999999</v>
      </c>
    </row>
    <row r="20" spans="1:8" ht="21.6" customHeight="1" x14ac:dyDescent="0.2">
      <c r="A20" s="5028">
        <v>42795</v>
      </c>
      <c r="B20" s="5027">
        <f>B8-B14</f>
        <v>7</v>
      </c>
      <c r="C20" s="5027" t="s">
        <v>558</v>
      </c>
      <c r="D20" s="5027">
        <f>D8-D14</f>
        <v>4455</v>
      </c>
      <c r="E20" s="5027" t="s">
        <v>558</v>
      </c>
      <c r="F20" s="5027">
        <f t="shared" si="1"/>
        <v>4455</v>
      </c>
      <c r="G20" s="5027">
        <f>G8-G14</f>
        <v>261</v>
      </c>
      <c r="H20" s="5027">
        <v>17.068965517241381</v>
      </c>
    </row>
    <row r="21" spans="1:8" ht="21.6" customHeight="1" x14ac:dyDescent="0.2">
      <c r="A21" s="5028">
        <v>43160</v>
      </c>
      <c r="B21" s="5027">
        <f>B9-B15</f>
        <v>8</v>
      </c>
      <c r="C21" s="5027" t="s">
        <v>558</v>
      </c>
      <c r="D21" s="5027">
        <f>D9-D15</f>
        <v>5081</v>
      </c>
      <c r="E21" s="5027" t="s">
        <v>558</v>
      </c>
      <c r="F21" s="5027">
        <f t="shared" si="1"/>
        <v>5081</v>
      </c>
      <c r="G21" s="5027">
        <f>G9-G15</f>
        <v>299</v>
      </c>
      <c r="H21" s="5027">
        <v>16.993311036789297</v>
      </c>
    </row>
    <row r="22" spans="1:8" ht="21.6" customHeight="1" x14ac:dyDescent="0.2">
      <c r="A22" s="5028">
        <v>43525</v>
      </c>
      <c r="B22" s="5027">
        <f>B10-B16</f>
        <v>8</v>
      </c>
      <c r="C22" s="5027" t="s">
        <v>558</v>
      </c>
      <c r="D22" s="5027">
        <f>D10-D16</f>
        <v>5247</v>
      </c>
      <c r="E22" s="5027" t="s">
        <v>558</v>
      </c>
      <c r="F22" s="5027">
        <f t="shared" si="1"/>
        <v>5247</v>
      </c>
      <c r="G22" s="5027">
        <f>G10-G16</f>
        <v>295</v>
      </c>
      <c r="H22" s="5027">
        <v>17.786440677966102</v>
      </c>
    </row>
    <row r="23" spans="1:8" ht="21.6" customHeight="1" x14ac:dyDescent="0.2">
      <c r="A23" s="5075">
        <v>43891</v>
      </c>
      <c r="B23" s="5033">
        <f>B11-B17</f>
        <v>8</v>
      </c>
      <c r="C23" s="5033" t="s">
        <v>558</v>
      </c>
      <c r="D23" s="5033">
        <f>D11-D17</f>
        <v>5215</v>
      </c>
      <c r="E23" s="5033" t="s">
        <v>558</v>
      </c>
      <c r="F23" s="5033">
        <f t="shared" si="1"/>
        <v>5215</v>
      </c>
      <c r="G23" s="5033">
        <f>G11-G17</f>
        <v>365</v>
      </c>
      <c r="H23" s="5033">
        <v>14.287671232876713</v>
      </c>
    </row>
    <row r="24" spans="1:8" ht="20.100000000000001" customHeight="1" x14ac:dyDescent="0.2">
      <c r="A24" s="5156" t="s">
        <v>2710</v>
      </c>
    </row>
    <row r="25" spans="1:8" ht="12.75" customHeight="1" x14ac:dyDescent="0.2">
      <c r="A25" s="5016" t="s">
        <v>2711</v>
      </c>
    </row>
  </sheetData>
  <mergeCells count="4">
    <mergeCell ref="A1:C1"/>
    <mergeCell ref="A4:A5"/>
    <mergeCell ref="C4:F4"/>
    <mergeCell ref="G4:G5"/>
  </mergeCells>
  <hyperlinks>
    <hyperlink ref="A1" location="CONTENT!A1" display="Back to table of contents"/>
  </hyperlinks>
  <pageMargins left="0.5" right="0.5" top="0.5" bottom="0.5" header="0.3" footer="0.3"/>
  <pageSetup paperSize="9" orientation="landscape" r:id="rId1"/>
  <headerFooter alignWithMargins="0"/>
  <ignoredErrors>
    <ignoredError sqref="F7:F11" formulaRange="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showGridLines="0" workbookViewId="0">
      <selection sqref="A1:C1"/>
    </sheetView>
  </sheetViews>
  <sheetFormatPr defaultColWidth="9.33203125" defaultRowHeight="12.75" x14ac:dyDescent="0.2"/>
  <cols>
    <col min="1" max="1" width="26.33203125" style="5077" customWidth="1"/>
    <col min="2" max="2" width="9.5" style="5077" customWidth="1"/>
    <col min="3" max="3" width="11.33203125" style="5077" customWidth="1"/>
    <col min="4" max="4" width="9.5" style="5077" customWidth="1"/>
    <col min="5" max="5" width="10.33203125" style="5077" customWidth="1"/>
    <col min="6" max="6" width="9.5" style="5077" customWidth="1"/>
    <col min="7" max="7" width="10.33203125" style="5077" customWidth="1"/>
    <col min="8" max="12" width="9.5" style="5077" customWidth="1"/>
    <col min="13" max="16384" width="9.33203125" style="5077"/>
  </cols>
  <sheetData>
    <row r="1" spans="1:14" s="46" customFormat="1" ht="15.75" x14ac:dyDescent="0.2">
      <c r="A1" s="6490" t="s">
        <v>801</v>
      </c>
      <c r="B1" s="6490"/>
      <c r="C1" s="6490"/>
    </row>
    <row r="2" spans="1:14" ht="0.75" customHeight="1" x14ac:dyDescent="0.2">
      <c r="M2" s="4774"/>
    </row>
    <row r="3" spans="1:14" s="5080" customFormat="1" ht="15.75" x14ac:dyDescent="0.2">
      <c r="A3" s="5078" t="s">
        <v>4181</v>
      </c>
      <c r="B3" s="5078"/>
      <c r="C3" s="5078"/>
      <c r="D3" s="5078"/>
      <c r="E3" s="5078"/>
      <c r="F3" s="5078"/>
      <c r="G3" s="5078"/>
      <c r="H3" s="5078"/>
      <c r="I3" s="5078"/>
      <c r="J3" s="5078"/>
      <c r="K3" s="5078"/>
      <c r="L3" s="5079"/>
      <c r="M3" s="4775"/>
      <c r="N3" s="4776"/>
    </row>
    <row r="4" spans="1:14" ht="15.75" x14ac:dyDescent="0.2">
      <c r="A4" s="5078" t="s">
        <v>2712</v>
      </c>
      <c r="B4" s="5079"/>
      <c r="C4" s="5079"/>
      <c r="D4" s="5079"/>
      <c r="E4" s="5079"/>
      <c r="F4" s="5079"/>
      <c r="G4" s="5079"/>
      <c r="H4" s="5079"/>
      <c r="I4" s="5079"/>
      <c r="J4" s="5079"/>
      <c r="K4" s="5079"/>
      <c r="L4" s="5079"/>
      <c r="M4" s="4777"/>
      <c r="N4" s="4774"/>
    </row>
    <row r="5" spans="1:14" ht="4.5" customHeight="1" x14ac:dyDescent="0.2">
      <c r="A5" s="5079"/>
      <c r="B5" s="5079"/>
      <c r="C5" s="5079"/>
      <c r="D5" s="5079"/>
      <c r="E5" s="5079"/>
      <c r="F5" s="5079"/>
      <c r="G5" s="5079"/>
      <c r="H5" s="5079"/>
      <c r="I5" s="5079"/>
      <c r="J5" s="5079"/>
      <c r="K5" s="5079"/>
      <c r="L5" s="5079"/>
      <c r="M5" s="4777"/>
      <c r="N5" s="4774"/>
    </row>
    <row r="6" spans="1:14" s="5080" customFormat="1" ht="35.1" customHeight="1" x14ac:dyDescent="0.2">
      <c r="A6" s="6758" t="s">
        <v>2643</v>
      </c>
      <c r="B6" s="4778" t="s">
        <v>2675</v>
      </c>
      <c r="C6" s="4779"/>
      <c r="D6" s="4779"/>
      <c r="E6" s="4779"/>
      <c r="F6" s="4779"/>
      <c r="G6" s="4779"/>
      <c r="H6" s="4779"/>
      <c r="I6" s="4779"/>
      <c r="J6" s="4780"/>
      <c r="K6" s="4781"/>
      <c r="L6" s="5081" t="s">
        <v>2676</v>
      </c>
      <c r="M6" s="4775"/>
      <c r="N6" s="4782"/>
    </row>
    <row r="7" spans="1:14" s="5080" customFormat="1" ht="35.1" customHeight="1" x14ac:dyDescent="0.2">
      <c r="A7" s="6759"/>
      <c r="B7" s="4784">
        <v>7</v>
      </c>
      <c r="C7" s="4783" t="s">
        <v>2713</v>
      </c>
      <c r="D7" s="4784">
        <v>8</v>
      </c>
      <c r="E7" s="4783" t="s">
        <v>2714</v>
      </c>
      <c r="F7" s="4784">
        <v>9</v>
      </c>
      <c r="G7" s="4783" t="s">
        <v>2715</v>
      </c>
      <c r="H7" s="4784">
        <v>10</v>
      </c>
      <c r="I7" s="4783">
        <v>11</v>
      </c>
      <c r="J7" s="4785">
        <v>12</v>
      </c>
      <c r="K7" s="4783">
        <v>13</v>
      </c>
      <c r="L7" s="4786" t="s">
        <v>2678</v>
      </c>
      <c r="M7" s="4775"/>
      <c r="N7" s="4782"/>
    </row>
    <row r="8" spans="1:14" s="5080" customFormat="1" ht="35.1" customHeight="1" x14ac:dyDescent="0.2">
      <c r="A8" s="5082" t="s">
        <v>2679</v>
      </c>
      <c r="B8" s="5084">
        <v>1351</v>
      </c>
      <c r="C8" s="5084">
        <v>618</v>
      </c>
      <c r="D8" s="5084">
        <v>1611</v>
      </c>
      <c r="E8" s="5085">
        <v>527</v>
      </c>
      <c r="F8" s="5085">
        <v>1726</v>
      </c>
      <c r="G8" s="5085">
        <v>504</v>
      </c>
      <c r="H8" s="5084">
        <v>2419</v>
      </c>
      <c r="I8" s="5084">
        <v>2486</v>
      </c>
      <c r="J8" s="5083">
        <v>882</v>
      </c>
      <c r="K8" s="5086">
        <v>1044</v>
      </c>
      <c r="L8" s="5087">
        <f>SUM(B8:K8)</f>
        <v>13168</v>
      </c>
      <c r="M8" s="4782"/>
      <c r="N8" s="4782"/>
    </row>
    <row r="9" spans="1:14" s="5080" customFormat="1" ht="35.1" customHeight="1" x14ac:dyDescent="0.2">
      <c r="A9" s="5088" t="s">
        <v>2680</v>
      </c>
      <c r="B9" s="5085">
        <v>1131</v>
      </c>
      <c r="C9" s="5085">
        <v>290</v>
      </c>
      <c r="D9" s="5085">
        <v>1228</v>
      </c>
      <c r="E9" s="5085">
        <v>289</v>
      </c>
      <c r="F9" s="5085">
        <v>1428</v>
      </c>
      <c r="G9" s="5085">
        <v>309</v>
      </c>
      <c r="H9" s="5085">
        <v>1602</v>
      </c>
      <c r="I9" s="5085">
        <v>1689</v>
      </c>
      <c r="J9" s="5849">
        <v>506</v>
      </c>
      <c r="K9" s="5089">
        <v>719</v>
      </c>
      <c r="L9" s="5090">
        <f t="shared" ref="L9:L16" si="0">SUM(B9:K9)</f>
        <v>9191</v>
      </c>
      <c r="M9" s="4782"/>
      <c r="N9" s="4782"/>
    </row>
    <row r="10" spans="1:14" s="5080" customFormat="1" ht="35.1" customHeight="1" x14ac:dyDescent="0.2">
      <c r="A10" s="5088" t="s">
        <v>2681</v>
      </c>
      <c r="B10" s="5085">
        <v>1351</v>
      </c>
      <c r="C10" s="5085">
        <v>278</v>
      </c>
      <c r="D10" s="5085">
        <v>1300</v>
      </c>
      <c r="E10" s="5085">
        <v>223</v>
      </c>
      <c r="F10" s="5085">
        <v>1353</v>
      </c>
      <c r="G10" s="5085">
        <v>218</v>
      </c>
      <c r="H10" s="5085">
        <v>1732</v>
      </c>
      <c r="I10" s="5085">
        <v>1658</v>
      </c>
      <c r="J10" s="5849">
        <v>417</v>
      </c>
      <c r="K10" s="5089">
        <v>647</v>
      </c>
      <c r="L10" s="5090">
        <f t="shared" si="0"/>
        <v>9177</v>
      </c>
      <c r="M10" s="4782"/>
      <c r="N10" s="4782"/>
    </row>
    <row r="11" spans="1:14" s="5080" customFormat="1" ht="35.1" customHeight="1" x14ac:dyDescent="0.2">
      <c r="A11" s="5088" t="s">
        <v>2682</v>
      </c>
      <c r="B11" s="5085">
        <v>1273</v>
      </c>
      <c r="C11" s="5085">
        <v>296</v>
      </c>
      <c r="D11" s="5085">
        <v>1433</v>
      </c>
      <c r="E11" s="5085">
        <v>277</v>
      </c>
      <c r="F11" s="5085">
        <v>1530</v>
      </c>
      <c r="G11" s="5085">
        <v>273</v>
      </c>
      <c r="H11" s="5085">
        <v>1947</v>
      </c>
      <c r="I11" s="5085">
        <v>2255</v>
      </c>
      <c r="J11" s="5849">
        <v>492</v>
      </c>
      <c r="K11" s="5089">
        <v>807</v>
      </c>
      <c r="L11" s="5090">
        <f t="shared" si="0"/>
        <v>10583</v>
      </c>
      <c r="M11" s="4782"/>
      <c r="N11" s="4782"/>
    </row>
    <row r="12" spans="1:14" s="5080" customFormat="1" ht="35.1" customHeight="1" x14ac:dyDescent="0.2">
      <c r="A12" s="5088" t="s">
        <v>2683</v>
      </c>
      <c r="B12" s="5085">
        <v>656</v>
      </c>
      <c r="C12" s="5085">
        <v>242</v>
      </c>
      <c r="D12" s="5085">
        <v>726</v>
      </c>
      <c r="E12" s="5085">
        <v>218</v>
      </c>
      <c r="F12" s="5085">
        <v>831</v>
      </c>
      <c r="G12" s="5085">
        <v>213</v>
      </c>
      <c r="H12" s="5085">
        <v>1133</v>
      </c>
      <c r="I12" s="5085">
        <v>1213</v>
      </c>
      <c r="J12" s="5849">
        <v>486</v>
      </c>
      <c r="K12" s="5089">
        <v>514</v>
      </c>
      <c r="L12" s="5090">
        <f t="shared" si="0"/>
        <v>6232</v>
      </c>
      <c r="M12" s="4782"/>
      <c r="N12" s="4782"/>
    </row>
    <row r="13" spans="1:14" s="5080" customFormat="1" ht="35.1" customHeight="1" x14ac:dyDescent="0.2">
      <c r="A13" s="5088" t="s">
        <v>2684</v>
      </c>
      <c r="B13" s="5085">
        <v>276</v>
      </c>
      <c r="C13" s="5085">
        <v>155</v>
      </c>
      <c r="D13" s="5085">
        <v>360</v>
      </c>
      <c r="E13" s="5085">
        <v>177</v>
      </c>
      <c r="F13" s="5085">
        <v>440</v>
      </c>
      <c r="G13" s="5091">
        <v>152</v>
      </c>
      <c r="H13" s="5085">
        <v>567</v>
      </c>
      <c r="I13" s="5085">
        <v>529</v>
      </c>
      <c r="J13" s="5849">
        <v>44</v>
      </c>
      <c r="K13" s="5089">
        <v>135</v>
      </c>
      <c r="L13" s="5090">
        <f t="shared" si="0"/>
        <v>2835</v>
      </c>
      <c r="M13" s="4782"/>
      <c r="N13" s="4782"/>
    </row>
    <row r="14" spans="1:14" s="5080" customFormat="1" ht="35.1" customHeight="1" x14ac:dyDescent="0.2">
      <c r="A14" s="5088" t="s">
        <v>2716</v>
      </c>
      <c r="B14" s="5085">
        <v>5116</v>
      </c>
      <c r="C14" s="5085">
        <v>866</v>
      </c>
      <c r="D14" s="5085">
        <v>5390</v>
      </c>
      <c r="E14" s="5085">
        <v>826</v>
      </c>
      <c r="F14" s="5085">
        <v>5663</v>
      </c>
      <c r="G14" s="5085">
        <v>831</v>
      </c>
      <c r="H14" s="5085">
        <v>7325</v>
      </c>
      <c r="I14" s="5085">
        <v>7518</v>
      </c>
      <c r="J14" s="5849">
        <v>3238</v>
      </c>
      <c r="K14" s="5089">
        <v>3941</v>
      </c>
      <c r="L14" s="5090">
        <f t="shared" si="0"/>
        <v>40714</v>
      </c>
      <c r="M14" s="4782"/>
      <c r="N14" s="4782"/>
    </row>
    <row r="15" spans="1:14" s="5080" customFormat="1" ht="35.1" customHeight="1" x14ac:dyDescent="0.2">
      <c r="A15" s="5088" t="s">
        <v>2686</v>
      </c>
      <c r="B15" s="5085">
        <v>765</v>
      </c>
      <c r="C15" s="5085">
        <v>142</v>
      </c>
      <c r="D15" s="5085">
        <v>915</v>
      </c>
      <c r="E15" s="5085">
        <v>143</v>
      </c>
      <c r="F15" s="5085">
        <v>1000</v>
      </c>
      <c r="G15" s="5085">
        <v>124</v>
      </c>
      <c r="H15" s="5085">
        <v>1030</v>
      </c>
      <c r="I15" s="5085">
        <v>1237</v>
      </c>
      <c r="J15" s="5849">
        <v>644</v>
      </c>
      <c r="K15" s="5089">
        <v>735</v>
      </c>
      <c r="L15" s="5090">
        <f t="shared" si="0"/>
        <v>6735</v>
      </c>
      <c r="M15" s="4782"/>
      <c r="N15" s="4782"/>
    </row>
    <row r="16" spans="1:14" s="5080" customFormat="1" ht="35.1" customHeight="1" x14ac:dyDescent="0.2">
      <c r="A16" s="5088" t="s">
        <v>2717</v>
      </c>
      <c r="B16" s="5085">
        <v>248</v>
      </c>
      <c r="C16" s="5092">
        <v>151</v>
      </c>
      <c r="D16" s="5092">
        <v>260</v>
      </c>
      <c r="E16" s="5092">
        <v>140</v>
      </c>
      <c r="F16" s="5092">
        <v>284</v>
      </c>
      <c r="G16" s="5092">
        <v>101</v>
      </c>
      <c r="H16" s="5092">
        <v>303</v>
      </c>
      <c r="I16" s="5092">
        <v>212</v>
      </c>
      <c r="J16" s="5849">
        <v>24</v>
      </c>
      <c r="K16" s="5085">
        <v>33</v>
      </c>
      <c r="L16" s="5090">
        <f t="shared" si="0"/>
        <v>1756</v>
      </c>
      <c r="M16" s="4782"/>
      <c r="N16" s="4782"/>
    </row>
    <row r="17" spans="1:14" s="5095" customFormat="1" ht="35.1" customHeight="1" x14ac:dyDescent="0.2">
      <c r="A17" s="5082" t="s">
        <v>2688</v>
      </c>
      <c r="B17" s="5093">
        <f>SUM(B8:B16)</f>
        <v>12167</v>
      </c>
      <c r="C17" s="5093">
        <f t="shared" ref="C17:L17" si="1">SUM(C8:C16)</f>
        <v>3038</v>
      </c>
      <c r="D17" s="5093">
        <f t="shared" si="1"/>
        <v>13223</v>
      </c>
      <c r="E17" s="5093">
        <f t="shared" si="1"/>
        <v>2820</v>
      </c>
      <c r="F17" s="5093">
        <f t="shared" si="1"/>
        <v>14255</v>
      </c>
      <c r="G17" s="5093">
        <f t="shared" si="1"/>
        <v>2725</v>
      </c>
      <c r="H17" s="5093">
        <f t="shared" si="1"/>
        <v>18058</v>
      </c>
      <c r="I17" s="5093">
        <f t="shared" si="1"/>
        <v>18797</v>
      </c>
      <c r="J17" s="5093">
        <f t="shared" si="1"/>
        <v>6733</v>
      </c>
      <c r="K17" s="5093">
        <f t="shared" si="1"/>
        <v>8575</v>
      </c>
      <c r="L17" s="5094">
        <f t="shared" si="1"/>
        <v>100391</v>
      </c>
      <c r="M17" s="4775"/>
      <c r="N17" s="4775"/>
    </row>
    <row r="18" spans="1:14" s="5095" customFormat="1" ht="35.1" customHeight="1" x14ac:dyDescent="0.2">
      <c r="A18" s="5096" t="s">
        <v>2689</v>
      </c>
      <c r="B18" s="5530">
        <v>606</v>
      </c>
      <c r="C18" s="5097">
        <v>197</v>
      </c>
      <c r="D18" s="5097">
        <v>700</v>
      </c>
      <c r="E18" s="5097">
        <v>181</v>
      </c>
      <c r="F18" s="5097">
        <v>983</v>
      </c>
      <c r="G18" s="5097">
        <v>232</v>
      </c>
      <c r="H18" s="5097">
        <v>954</v>
      </c>
      <c r="I18" s="5097">
        <v>913</v>
      </c>
      <c r="J18" s="5850">
        <v>189</v>
      </c>
      <c r="K18" s="5098">
        <v>260</v>
      </c>
      <c r="L18" s="5099">
        <f t="shared" ref="L18" si="2">SUM(B18:K18)</f>
        <v>5215</v>
      </c>
      <c r="M18" s="4775"/>
      <c r="N18" s="4775"/>
    </row>
    <row r="19" spans="1:14" s="5080" customFormat="1" ht="35.1" customHeight="1" x14ac:dyDescent="0.2">
      <c r="A19" s="5100" t="s">
        <v>2690</v>
      </c>
      <c r="B19" s="5531">
        <f>SUM(B17:B18)</f>
        <v>12773</v>
      </c>
      <c r="C19" s="5101">
        <f t="shared" ref="C19:K19" si="3">SUM(C17:C18)</f>
        <v>3235</v>
      </c>
      <c r="D19" s="5101">
        <f t="shared" si="3"/>
        <v>13923</v>
      </c>
      <c r="E19" s="5101">
        <f t="shared" si="3"/>
        <v>3001</v>
      </c>
      <c r="F19" s="5101">
        <f t="shared" si="3"/>
        <v>15238</v>
      </c>
      <c r="G19" s="5101">
        <f t="shared" si="3"/>
        <v>2957</v>
      </c>
      <c r="H19" s="5101">
        <f t="shared" si="3"/>
        <v>19012</v>
      </c>
      <c r="I19" s="5101">
        <f t="shared" si="3"/>
        <v>19710</v>
      </c>
      <c r="J19" s="5101">
        <f t="shared" si="3"/>
        <v>6922</v>
      </c>
      <c r="K19" s="5101">
        <f t="shared" si="3"/>
        <v>8835</v>
      </c>
      <c r="L19" s="5102">
        <f>SUM(B19:K19)</f>
        <v>105606</v>
      </c>
      <c r="M19" s="4782"/>
      <c r="N19" s="4782"/>
    </row>
    <row r="20" spans="1:14" ht="35.1" customHeight="1" x14ac:dyDescent="0.2">
      <c r="M20" s="4787"/>
      <c r="N20" s="4787"/>
    </row>
    <row r="21" spans="1:14" s="5103" customFormat="1" ht="35.1" customHeight="1" x14ac:dyDescent="0.2">
      <c r="A21" s="5078" t="s">
        <v>4182</v>
      </c>
      <c r="B21" s="5078"/>
      <c r="C21" s="5078"/>
      <c r="D21" s="5078"/>
      <c r="E21" s="5078"/>
      <c r="F21" s="5078"/>
      <c r="G21" s="5078"/>
      <c r="H21" s="5078"/>
      <c r="I21" s="5078"/>
      <c r="J21" s="5078"/>
      <c r="K21" s="5078"/>
      <c r="L21" s="5078"/>
      <c r="M21" s="4788"/>
      <c r="N21" s="4789"/>
    </row>
    <row r="22" spans="1:14" s="5103" customFormat="1" ht="20.100000000000001" customHeight="1" x14ac:dyDescent="0.2">
      <c r="A22" s="5078" t="s">
        <v>2712</v>
      </c>
      <c r="B22" s="5078"/>
      <c r="C22" s="5078"/>
      <c r="D22" s="5078"/>
      <c r="E22" s="5078"/>
      <c r="F22" s="5078"/>
      <c r="G22" s="5078"/>
      <c r="H22" s="5078"/>
      <c r="I22" s="5078"/>
      <c r="J22" s="5078"/>
      <c r="K22" s="5078"/>
      <c r="L22" s="5078"/>
      <c r="M22" s="4788"/>
      <c r="N22" s="4789"/>
    </row>
    <row r="23" spans="1:14" s="5080" customFormat="1" ht="35.1" customHeight="1" x14ac:dyDescent="0.2">
      <c r="A23" s="6760" t="s">
        <v>2650</v>
      </c>
      <c r="B23" s="4779" t="s">
        <v>2675</v>
      </c>
      <c r="C23" s="4779"/>
      <c r="D23" s="4779"/>
      <c r="E23" s="4779"/>
      <c r="F23" s="4779"/>
      <c r="G23" s="4779"/>
      <c r="H23" s="4779"/>
      <c r="I23" s="4779"/>
      <c r="J23" s="4780"/>
      <c r="K23" s="4781"/>
      <c r="L23" s="5104" t="s">
        <v>2676</v>
      </c>
      <c r="M23" s="4775"/>
      <c r="N23" s="4782"/>
    </row>
    <row r="24" spans="1:14" s="5080" customFormat="1" ht="35.1" customHeight="1" x14ac:dyDescent="0.2">
      <c r="A24" s="6761"/>
      <c r="B24" s="5841">
        <v>7</v>
      </c>
      <c r="C24" s="4783" t="s">
        <v>2713</v>
      </c>
      <c r="D24" s="4784">
        <v>8</v>
      </c>
      <c r="E24" s="4783" t="s">
        <v>2714</v>
      </c>
      <c r="F24" s="4784">
        <v>9</v>
      </c>
      <c r="G24" s="4783" t="s">
        <v>2715</v>
      </c>
      <c r="H24" s="4784">
        <v>10</v>
      </c>
      <c r="I24" s="4783">
        <v>11</v>
      </c>
      <c r="J24" s="4785">
        <v>12</v>
      </c>
      <c r="K24" s="4783">
        <v>13</v>
      </c>
      <c r="L24" s="4790" t="s">
        <v>2678</v>
      </c>
      <c r="M24" s="4775"/>
      <c r="N24" s="4782"/>
    </row>
    <row r="25" spans="1:14" s="5080" customFormat="1" ht="35.1" customHeight="1" x14ac:dyDescent="0.2">
      <c r="A25" s="5844" t="s">
        <v>2651</v>
      </c>
      <c r="B25" s="5105">
        <v>3903</v>
      </c>
      <c r="C25" s="5106">
        <v>1197</v>
      </c>
      <c r="D25" s="5106">
        <v>4212</v>
      </c>
      <c r="E25" s="5107">
        <v>1056</v>
      </c>
      <c r="F25" s="5107">
        <v>4595</v>
      </c>
      <c r="G25" s="5107">
        <v>1049</v>
      </c>
      <c r="H25" s="5106">
        <v>5801</v>
      </c>
      <c r="I25" s="5106">
        <v>5902</v>
      </c>
      <c r="J25" s="5106">
        <v>1813</v>
      </c>
      <c r="K25" s="5108">
        <v>2429</v>
      </c>
      <c r="L25" s="5109">
        <f>SUM(B25:K25)</f>
        <v>31957</v>
      </c>
      <c r="M25" s="4782"/>
      <c r="N25" s="4782"/>
    </row>
    <row r="26" spans="1:14" s="5080" customFormat="1" ht="35.1" customHeight="1" x14ac:dyDescent="0.2">
      <c r="A26" s="5845" t="s">
        <v>2652</v>
      </c>
      <c r="B26" s="5851">
        <v>3113</v>
      </c>
      <c r="C26" s="5107">
        <v>683</v>
      </c>
      <c r="D26" s="5107">
        <v>3564</v>
      </c>
      <c r="E26" s="5107">
        <v>620</v>
      </c>
      <c r="F26" s="5107">
        <v>3782</v>
      </c>
      <c r="G26" s="5107">
        <v>626</v>
      </c>
      <c r="H26" s="5107">
        <v>4859</v>
      </c>
      <c r="I26" s="5107">
        <v>5361</v>
      </c>
      <c r="J26" s="5107">
        <v>1898</v>
      </c>
      <c r="K26" s="5110">
        <v>2498</v>
      </c>
      <c r="L26" s="5090">
        <f>SUM(B26:K26)</f>
        <v>27004</v>
      </c>
      <c r="M26" s="4782"/>
      <c r="N26" s="4782"/>
    </row>
    <row r="27" spans="1:14" s="5080" customFormat="1" ht="35.1" customHeight="1" x14ac:dyDescent="0.2">
      <c r="A27" s="5844" t="s">
        <v>2653</v>
      </c>
      <c r="B27" s="5851">
        <v>2944</v>
      </c>
      <c r="C27" s="5107">
        <v>606</v>
      </c>
      <c r="D27" s="5107">
        <v>3066</v>
      </c>
      <c r="E27" s="5107">
        <v>584</v>
      </c>
      <c r="F27" s="5107">
        <v>3294</v>
      </c>
      <c r="G27" s="5107">
        <v>567</v>
      </c>
      <c r="H27" s="5107">
        <v>4418</v>
      </c>
      <c r="I27" s="5107">
        <v>4394</v>
      </c>
      <c r="J27" s="5107">
        <v>1780</v>
      </c>
      <c r="K27" s="5110">
        <v>2175</v>
      </c>
      <c r="L27" s="5090">
        <f>SUM(B27:K27)</f>
        <v>23828</v>
      </c>
      <c r="M27" s="4782"/>
      <c r="N27" s="4782"/>
    </row>
    <row r="28" spans="1:14" s="5080" customFormat="1" ht="35.1" customHeight="1" x14ac:dyDescent="0.2">
      <c r="A28" s="5845" t="s">
        <v>2718</v>
      </c>
      <c r="B28" s="5111">
        <v>2207</v>
      </c>
      <c r="C28" s="5112">
        <v>552</v>
      </c>
      <c r="D28" s="5112">
        <v>2381</v>
      </c>
      <c r="E28" s="5112">
        <v>560</v>
      </c>
      <c r="F28" s="5112">
        <v>2584</v>
      </c>
      <c r="G28" s="5112">
        <v>483</v>
      </c>
      <c r="H28" s="5112">
        <v>2980</v>
      </c>
      <c r="I28" s="5112">
        <v>3140</v>
      </c>
      <c r="J28" s="5112">
        <v>1242</v>
      </c>
      <c r="K28" s="5113">
        <v>1473</v>
      </c>
      <c r="L28" s="5114">
        <f>SUM(B28:K28)</f>
        <v>17602</v>
      </c>
      <c r="M28" s="4782"/>
      <c r="N28" s="4782"/>
    </row>
    <row r="29" spans="1:14" s="5080" customFormat="1" ht="35.1" customHeight="1" x14ac:dyDescent="0.2">
      <c r="A29" s="5846" t="s">
        <v>401</v>
      </c>
      <c r="B29" s="5842">
        <f>SUM(B25:B28)</f>
        <v>12167</v>
      </c>
      <c r="C29" s="5093">
        <f t="shared" ref="C29:K29" si="4">SUM(C25:C28)</f>
        <v>3038</v>
      </c>
      <c r="D29" s="5093">
        <f t="shared" si="4"/>
        <v>13223</v>
      </c>
      <c r="E29" s="5093">
        <f t="shared" si="4"/>
        <v>2820</v>
      </c>
      <c r="F29" s="5093">
        <f t="shared" si="4"/>
        <v>14255</v>
      </c>
      <c r="G29" s="5093">
        <f t="shared" si="4"/>
        <v>2725</v>
      </c>
      <c r="H29" s="5093">
        <f t="shared" si="4"/>
        <v>18058</v>
      </c>
      <c r="I29" s="5093">
        <f t="shared" si="4"/>
        <v>18797</v>
      </c>
      <c r="J29" s="5093">
        <f t="shared" si="4"/>
        <v>6733</v>
      </c>
      <c r="K29" s="5093">
        <f t="shared" si="4"/>
        <v>8575</v>
      </c>
      <c r="L29" s="5093">
        <f>SUM(L25:L28)</f>
        <v>100391</v>
      </c>
      <c r="M29" s="4782"/>
      <c r="N29" s="4782"/>
    </row>
    <row r="30" spans="1:14" s="5080" customFormat="1" ht="35.1" customHeight="1" x14ac:dyDescent="0.2">
      <c r="A30" s="5847" t="s">
        <v>402</v>
      </c>
      <c r="B30" s="5115">
        <v>606</v>
      </c>
      <c r="C30" s="5097">
        <v>197</v>
      </c>
      <c r="D30" s="5097">
        <v>700</v>
      </c>
      <c r="E30" s="5097">
        <v>181</v>
      </c>
      <c r="F30" s="5097">
        <v>983</v>
      </c>
      <c r="G30" s="5097">
        <v>232</v>
      </c>
      <c r="H30" s="5097">
        <v>954</v>
      </c>
      <c r="I30" s="5097">
        <v>913</v>
      </c>
      <c r="J30" s="5850">
        <v>189</v>
      </c>
      <c r="K30" s="5098">
        <v>260</v>
      </c>
      <c r="L30" s="5116">
        <f>SUM(B30:K30)</f>
        <v>5215</v>
      </c>
      <c r="M30" s="4782"/>
      <c r="N30" s="4782"/>
    </row>
    <row r="31" spans="1:14" s="5080" customFormat="1" ht="35.1" customHeight="1" x14ac:dyDescent="0.2">
      <c r="A31" s="5848" t="s">
        <v>403</v>
      </c>
      <c r="B31" s="5843">
        <f>SUM(B29:B30)</f>
        <v>12773</v>
      </c>
      <c r="C31" s="5117">
        <f t="shared" ref="C31:K31" si="5">SUM(C29:C30)</f>
        <v>3235</v>
      </c>
      <c r="D31" s="5117">
        <f t="shared" si="5"/>
        <v>13923</v>
      </c>
      <c r="E31" s="5117">
        <f t="shared" si="5"/>
        <v>3001</v>
      </c>
      <c r="F31" s="5117">
        <f t="shared" si="5"/>
        <v>15238</v>
      </c>
      <c r="G31" s="5117">
        <f>G29+G30</f>
        <v>2957</v>
      </c>
      <c r="H31" s="5117">
        <f t="shared" si="5"/>
        <v>19012</v>
      </c>
      <c r="I31" s="5117">
        <f t="shared" si="5"/>
        <v>19710</v>
      </c>
      <c r="J31" s="5117">
        <f t="shared" si="5"/>
        <v>6922</v>
      </c>
      <c r="K31" s="5117">
        <f t="shared" si="5"/>
        <v>8835</v>
      </c>
      <c r="L31" s="5117">
        <f>SUM(L29:L30)</f>
        <v>105606</v>
      </c>
      <c r="M31" s="4782"/>
      <c r="N31" s="4782"/>
    </row>
    <row r="32" spans="1:14" ht="15.75" x14ac:dyDescent="0.2">
      <c r="A32" s="5118"/>
      <c r="M32" s="4787"/>
      <c r="N32" s="4787"/>
    </row>
    <row r="33" spans="13:13" x14ac:dyDescent="0.2">
      <c r="M33" s="4787"/>
    </row>
    <row r="34" spans="13:13" x14ac:dyDescent="0.2">
      <c r="M34" s="4787"/>
    </row>
    <row r="35" spans="13:13" x14ac:dyDescent="0.2">
      <c r="M35" s="4787"/>
    </row>
    <row r="36" spans="13:13" x14ac:dyDescent="0.2">
      <c r="M36" s="4787"/>
    </row>
    <row r="37" spans="13:13" x14ac:dyDescent="0.2">
      <c r="M37" s="4787"/>
    </row>
    <row r="38" spans="13:13" x14ac:dyDescent="0.2">
      <c r="M38" s="4787"/>
    </row>
  </sheetData>
  <mergeCells count="3">
    <mergeCell ref="A6:A7"/>
    <mergeCell ref="A23:A24"/>
    <mergeCell ref="A1:C1"/>
  </mergeCells>
  <hyperlinks>
    <hyperlink ref="A1" location="CONTENT!A1" display="Back to table of contents"/>
  </hyperlinks>
  <pageMargins left="0.5" right="0.5" top="0.5" bottom="0.5" header="0.3" footer="0.3"/>
  <pageSetup paperSize="9" scale="77" orientation="portrait" r:id="rId1"/>
  <headerFooter alignWithMargins="0"/>
  <ignoredErrors>
    <ignoredError sqref="B17:K17 B29:K29" formulaRange="1"/>
    <ignoredError sqref="L29" formula="1" formulaRange="1"/>
    <ignoredError sqref="G31 L17" formula="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showGridLines="0" workbookViewId="0">
      <selection sqref="A1:B1"/>
    </sheetView>
  </sheetViews>
  <sheetFormatPr defaultColWidth="13" defaultRowHeight="15" x14ac:dyDescent="0.25"/>
  <cols>
    <col min="1" max="1" width="19.83203125" style="296" customWidth="1"/>
    <col min="2" max="10" width="12.6640625" style="296" customWidth="1"/>
    <col min="11" max="16384" width="13" style="296"/>
  </cols>
  <sheetData>
    <row r="1" spans="1:10" s="1032" customFormat="1" ht="15.75" x14ac:dyDescent="0.25">
      <c r="A1" s="6405" t="s">
        <v>801</v>
      </c>
      <c r="B1" s="6405"/>
    </row>
    <row r="2" spans="1:10" s="170" customFormat="1" ht="24.95" customHeight="1" x14ac:dyDescent="0.2">
      <c r="A2" s="170" t="s">
        <v>2719</v>
      </c>
    </row>
    <row r="3" spans="1:10" s="170" customFormat="1" ht="24.95" customHeight="1" x14ac:dyDescent="0.2">
      <c r="A3" s="170" t="s">
        <v>4183</v>
      </c>
    </row>
    <row r="4" spans="1:10" s="4696" customFormat="1" ht="24.95" customHeight="1" x14ac:dyDescent="0.2">
      <c r="A4" s="6746" t="s">
        <v>2675</v>
      </c>
      <c r="B4" s="6762">
        <v>2018</v>
      </c>
      <c r="C4" s="6763"/>
      <c r="D4" s="6763"/>
      <c r="E4" s="6762">
        <v>2019</v>
      </c>
      <c r="F4" s="6763"/>
      <c r="G4" s="6763"/>
      <c r="H4" s="6762">
        <v>2020</v>
      </c>
      <c r="I4" s="6763"/>
      <c r="J4" s="6763"/>
    </row>
    <row r="5" spans="1:10" s="4696" customFormat="1" ht="24.95" customHeight="1" x14ac:dyDescent="0.2">
      <c r="A5" s="6748"/>
      <c r="B5" s="4791" t="s">
        <v>237</v>
      </c>
      <c r="C5" s="4753" t="s">
        <v>5</v>
      </c>
      <c r="D5" s="4792" t="s">
        <v>6</v>
      </c>
      <c r="E5" s="4791" t="s">
        <v>237</v>
      </c>
      <c r="F5" s="4753" t="s">
        <v>5</v>
      </c>
      <c r="G5" s="4792" t="s">
        <v>6</v>
      </c>
      <c r="H5" s="4791" t="s">
        <v>237</v>
      </c>
      <c r="I5" s="4753" t="s">
        <v>5</v>
      </c>
      <c r="J5" s="4792" t="s">
        <v>6</v>
      </c>
    </row>
    <row r="6" spans="1:10" s="4646" customFormat="1" ht="24.95" customHeight="1" x14ac:dyDescent="0.2">
      <c r="A6" s="5066" t="s">
        <v>2712</v>
      </c>
      <c r="D6" s="5025"/>
      <c r="G6" s="5119"/>
      <c r="J6" s="5119"/>
    </row>
    <row r="7" spans="1:10" s="4646" customFormat="1" ht="24.95" customHeight="1" x14ac:dyDescent="0.2">
      <c r="A7" s="4757">
        <v>7</v>
      </c>
      <c r="B7" s="5120">
        <v>14490</v>
      </c>
      <c r="C7" s="5120">
        <v>7147</v>
      </c>
      <c r="D7" s="5121">
        <v>7343</v>
      </c>
      <c r="E7" s="5122">
        <v>13661</v>
      </c>
      <c r="F7" s="5123">
        <v>6482</v>
      </c>
      <c r="G7" s="5123">
        <v>7179</v>
      </c>
      <c r="H7" s="5122">
        <v>12773</v>
      </c>
      <c r="I7" s="5123">
        <v>5983</v>
      </c>
      <c r="J7" s="5123">
        <v>6790</v>
      </c>
    </row>
    <row r="8" spans="1:10" s="4646" customFormat="1" ht="24.95" customHeight="1" x14ac:dyDescent="0.2">
      <c r="A8" s="189" t="s">
        <v>2713</v>
      </c>
      <c r="B8" s="5124">
        <v>3291</v>
      </c>
      <c r="C8" s="5124">
        <v>2073</v>
      </c>
      <c r="D8" s="5125">
        <v>1218</v>
      </c>
      <c r="E8" s="5126">
        <v>3269</v>
      </c>
      <c r="F8" s="5127">
        <v>2068</v>
      </c>
      <c r="G8" s="5127">
        <v>1201</v>
      </c>
      <c r="H8" s="5126">
        <v>3235</v>
      </c>
      <c r="I8" s="5127">
        <v>1991</v>
      </c>
      <c r="J8" s="5127">
        <v>1244</v>
      </c>
    </row>
    <row r="9" spans="1:10" s="4646" customFormat="1" ht="24.95" customHeight="1" x14ac:dyDescent="0.2">
      <c r="A9" s="189">
        <v>8</v>
      </c>
      <c r="B9" s="5124">
        <v>16235</v>
      </c>
      <c r="C9" s="5124">
        <v>7923</v>
      </c>
      <c r="D9" s="5125">
        <v>8312</v>
      </c>
      <c r="E9" s="5126">
        <v>14652</v>
      </c>
      <c r="F9" s="5126">
        <v>7231</v>
      </c>
      <c r="G9" s="5127">
        <v>7421</v>
      </c>
      <c r="H9" s="5126">
        <v>13923</v>
      </c>
      <c r="I9" s="5126">
        <v>6624</v>
      </c>
      <c r="J9" s="5127">
        <v>7299</v>
      </c>
    </row>
    <row r="10" spans="1:10" s="4646" customFormat="1" ht="24.95" customHeight="1" x14ac:dyDescent="0.2">
      <c r="A10" s="189" t="s">
        <v>2714</v>
      </c>
      <c r="B10" s="5124">
        <v>0</v>
      </c>
      <c r="C10" s="5124">
        <v>0</v>
      </c>
      <c r="D10" s="5124">
        <v>0</v>
      </c>
      <c r="E10" s="5124">
        <v>3186</v>
      </c>
      <c r="F10" s="5124">
        <v>1993</v>
      </c>
      <c r="G10" s="5124">
        <v>1193</v>
      </c>
      <c r="H10" s="5126">
        <v>3001</v>
      </c>
      <c r="I10" s="5126">
        <v>1880</v>
      </c>
      <c r="J10" s="5127">
        <v>1121</v>
      </c>
    </row>
    <row r="11" spans="1:10" s="4646" customFormat="1" ht="24.95" customHeight="1" x14ac:dyDescent="0.2">
      <c r="A11" s="189">
        <v>9</v>
      </c>
      <c r="B11" s="5124">
        <v>17186</v>
      </c>
      <c r="C11" s="5124">
        <v>8319</v>
      </c>
      <c r="D11" s="5125">
        <v>8867</v>
      </c>
      <c r="E11" s="5124">
        <v>17219</v>
      </c>
      <c r="F11" s="5126">
        <v>8530</v>
      </c>
      <c r="G11" s="5127">
        <v>8689</v>
      </c>
      <c r="H11" s="5126">
        <v>15238</v>
      </c>
      <c r="I11" s="5126">
        <v>7552</v>
      </c>
      <c r="J11" s="5127">
        <v>7686</v>
      </c>
    </row>
    <row r="12" spans="1:10" s="4646" customFormat="1" ht="24.95" customHeight="1" x14ac:dyDescent="0.2">
      <c r="A12" s="189" t="s">
        <v>2715</v>
      </c>
      <c r="B12" s="5124">
        <v>0</v>
      </c>
      <c r="C12" s="5124">
        <v>0</v>
      </c>
      <c r="D12" s="5125">
        <v>0</v>
      </c>
      <c r="E12" s="5126">
        <v>0</v>
      </c>
      <c r="F12" s="5126">
        <v>0</v>
      </c>
      <c r="G12" s="5127">
        <v>0</v>
      </c>
      <c r="H12" s="5126">
        <v>2957</v>
      </c>
      <c r="I12" s="5126">
        <v>1899</v>
      </c>
      <c r="J12" s="5127">
        <v>1058</v>
      </c>
    </row>
    <row r="13" spans="1:10" s="4646" customFormat="1" ht="24.95" customHeight="1" x14ac:dyDescent="0.2">
      <c r="A13" s="189">
        <v>10</v>
      </c>
      <c r="B13" s="5124">
        <v>19179</v>
      </c>
      <c r="C13" s="5124">
        <v>9393</v>
      </c>
      <c r="D13" s="5125">
        <v>9786</v>
      </c>
      <c r="E13" s="5126">
        <v>18433</v>
      </c>
      <c r="F13" s="5126">
        <v>8987</v>
      </c>
      <c r="G13" s="5127">
        <v>9446</v>
      </c>
      <c r="H13" s="5126">
        <v>19012</v>
      </c>
      <c r="I13" s="5126">
        <v>9451</v>
      </c>
      <c r="J13" s="5127">
        <v>9561</v>
      </c>
    </row>
    <row r="14" spans="1:10" s="4646" customFormat="1" ht="24.95" customHeight="1" x14ac:dyDescent="0.2">
      <c r="A14" s="189">
        <v>11</v>
      </c>
      <c r="B14" s="5124">
        <v>19806</v>
      </c>
      <c r="C14" s="5124">
        <v>9407</v>
      </c>
      <c r="D14" s="5125">
        <v>10399</v>
      </c>
      <c r="E14" s="5126">
        <v>19852</v>
      </c>
      <c r="F14" s="5126">
        <v>9431</v>
      </c>
      <c r="G14" s="5127">
        <v>10421</v>
      </c>
      <c r="H14" s="5126">
        <v>19710</v>
      </c>
      <c r="I14" s="5126">
        <v>9069</v>
      </c>
      <c r="J14" s="5127">
        <v>10641</v>
      </c>
    </row>
    <row r="15" spans="1:10" s="4646" customFormat="1" ht="24.95" customHeight="1" x14ac:dyDescent="0.2">
      <c r="A15" s="189">
        <v>12</v>
      </c>
      <c r="B15" s="5124">
        <v>9561</v>
      </c>
      <c r="C15" s="5124">
        <v>4095</v>
      </c>
      <c r="D15" s="5125">
        <v>5466</v>
      </c>
      <c r="E15" s="5126">
        <v>8363</v>
      </c>
      <c r="F15" s="5126">
        <v>3679</v>
      </c>
      <c r="G15" s="5127">
        <v>4684</v>
      </c>
      <c r="H15" s="5126">
        <v>6922</v>
      </c>
      <c r="I15" s="5126">
        <v>3034</v>
      </c>
      <c r="J15" s="5127">
        <v>3888</v>
      </c>
    </row>
    <row r="16" spans="1:10" s="4646" customFormat="1" ht="24.95" customHeight="1" x14ac:dyDescent="0.2">
      <c r="A16" s="189">
        <v>13</v>
      </c>
      <c r="B16" s="5128">
        <v>10967</v>
      </c>
      <c r="C16" s="5128">
        <v>4798</v>
      </c>
      <c r="D16" s="5129">
        <v>6169</v>
      </c>
      <c r="E16" s="5126">
        <v>9927</v>
      </c>
      <c r="F16" s="5126">
        <v>4146</v>
      </c>
      <c r="G16" s="5127">
        <v>5781</v>
      </c>
      <c r="H16" s="5126">
        <v>8835</v>
      </c>
      <c r="I16" s="5126">
        <v>3776</v>
      </c>
      <c r="J16" s="5127">
        <v>5059</v>
      </c>
    </row>
    <row r="17" spans="1:10" s="4646" customFormat="1" ht="24.95" customHeight="1" x14ac:dyDescent="0.2">
      <c r="A17" s="4753" t="s">
        <v>237</v>
      </c>
      <c r="B17" s="5130">
        <v>110715</v>
      </c>
      <c r="C17" s="5130">
        <v>53155</v>
      </c>
      <c r="D17" s="5130">
        <v>57560</v>
      </c>
      <c r="E17" s="5131">
        <v>108562</v>
      </c>
      <c r="F17" s="5131">
        <v>52547</v>
      </c>
      <c r="G17" s="5131">
        <v>56015</v>
      </c>
      <c r="H17" s="5131">
        <v>105606</v>
      </c>
      <c r="I17" s="5131">
        <v>51259</v>
      </c>
      <c r="J17" s="5131">
        <v>54347</v>
      </c>
    </row>
    <row r="18" spans="1:10" s="4646" customFormat="1" ht="24.95" customHeight="1" x14ac:dyDescent="0.2">
      <c r="A18" s="5066" t="s">
        <v>2720</v>
      </c>
      <c r="B18" s="5132"/>
      <c r="C18" s="5132"/>
      <c r="D18" s="5132"/>
      <c r="E18" s="5133"/>
      <c r="F18" s="5133"/>
      <c r="G18" s="5134"/>
      <c r="H18" s="5133"/>
      <c r="I18" s="5133"/>
      <c r="J18" s="5134"/>
    </row>
    <row r="19" spans="1:10" s="4646" customFormat="1" ht="24.95" customHeight="1" x14ac:dyDescent="0.2">
      <c r="A19" s="4757">
        <v>7</v>
      </c>
      <c r="B19" s="5135">
        <v>6451</v>
      </c>
      <c r="C19" s="5136">
        <v>2994</v>
      </c>
      <c r="D19" s="5137">
        <v>3457</v>
      </c>
      <c r="E19" s="5126">
        <v>5626</v>
      </c>
      <c r="F19" s="5126">
        <v>2611</v>
      </c>
      <c r="G19" s="5127">
        <v>3015</v>
      </c>
      <c r="H19" s="5126">
        <v>5480</v>
      </c>
      <c r="I19" s="5126">
        <v>2425</v>
      </c>
      <c r="J19" s="5127">
        <v>3055</v>
      </c>
    </row>
    <row r="20" spans="1:10" s="4646" customFormat="1" ht="24.95" customHeight="1" x14ac:dyDescent="0.2">
      <c r="A20" s="189" t="s">
        <v>2713</v>
      </c>
      <c r="B20" s="5124">
        <v>1118</v>
      </c>
      <c r="C20" s="5124">
        <v>634</v>
      </c>
      <c r="D20" s="5125">
        <v>484</v>
      </c>
      <c r="E20" s="5126">
        <v>1140</v>
      </c>
      <c r="F20" s="5126">
        <v>671</v>
      </c>
      <c r="G20" s="5127">
        <v>469</v>
      </c>
      <c r="H20" s="5126">
        <v>1039</v>
      </c>
      <c r="I20" s="5126">
        <v>555</v>
      </c>
      <c r="J20" s="5127">
        <v>484</v>
      </c>
    </row>
    <row r="21" spans="1:10" s="4646" customFormat="1" ht="24.95" customHeight="1" x14ac:dyDescent="0.2">
      <c r="A21" s="189">
        <v>8</v>
      </c>
      <c r="B21" s="5138">
        <v>6964</v>
      </c>
      <c r="C21" s="5139">
        <v>3241</v>
      </c>
      <c r="D21" s="5140">
        <v>3723</v>
      </c>
      <c r="E21" s="5126">
        <v>6197</v>
      </c>
      <c r="F21" s="5126">
        <v>2899</v>
      </c>
      <c r="G21" s="5127">
        <v>3298</v>
      </c>
      <c r="H21" s="5126">
        <v>5611</v>
      </c>
      <c r="I21" s="5126">
        <v>2599</v>
      </c>
      <c r="J21" s="5127">
        <v>3012</v>
      </c>
    </row>
    <row r="22" spans="1:10" s="4646" customFormat="1" ht="24.95" customHeight="1" x14ac:dyDescent="0.2">
      <c r="A22" s="189" t="s">
        <v>2714</v>
      </c>
      <c r="B22" s="5124">
        <v>0</v>
      </c>
      <c r="C22" s="5124">
        <v>0</v>
      </c>
      <c r="D22" s="5124">
        <v>0</v>
      </c>
      <c r="E22" s="5124">
        <v>1060</v>
      </c>
      <c r="F22" s="5124">
        <v>605</v>
      </c>
      <c r="G22" s="5124">
        <v>455</v>
      </c>
      <c r="H22" s="5126">
        <v>1061</v>
      </c>
      <c r="I22" s="5126">
        <v>605</v>
      </c>
      <c r="J22" s="5127">
        <v>456</v>
      </c>
    </row>
    <row r="23" spans="1:10" s="4646" customFormat="1" ht="24.95" customHeight="1" x14ac:dyDescent="0.2">
      <c r="A23" s="189">
        <v>9</v>
      </c>
      <c r="B23" s="5138">
        <v>7328</v>
      </c>
      <c r="C23" s="5139">
        <v>3477</v>
      </c>
      <c r="D23" s="5140">
        <v>3851</v>
      </c>
      <c r="E23" s="5126">
        <v>7242</v>
      </c>
      <c r="F23" s="5126">
        <v>3456</v>
      </c>
      <c r="G23" s="5127">
        <v>3786</v>
      </c>
      <c r="H23" s="5126">
        <v>6528</v>
      </c>
      <c r="I23" s="5126">
        <v>3042</v>
      </c>
      <c r="J23" s="5127">
        <v>3486</v>
      </c>
    </row>
    <row r="24" spans="1:10" s="4646" customFormat="1" ht="24.95" customHeight="1" x14ac:dyDescent="0.2">
      <c r="A24" s="189" t="s">
        <v>2715</v>
      </c>
      <c r="B24" s="5138">
        <v>0</v>
      </c>
      <c r="C24" s="5139">
        <v>0</v>
      </c>
      <c r="D24" s="5140">
        <v>0</v>
      </c>
      <c r="E24" s="5126">
        <v>0</v>
      </c>
      <c r="F24" s="5126">
        <v>0</v>
      </c>
      <c r="G24" s="5127">
        <v>0</v>
      </c>
      <c r="H24" s="5126">
        <v>980</v>
      </c>
      <c r="I24" s="5126">
        <v>586</v>
      </c>
      <c r="J24" s="5127">
        <v>394</v>
      </c>
    </row>
    <row r="25" spans="1:10" s="4646" customFormat="1" ht="24.95" customHeight="1" x14ac:dyDescent="0.2">
      <c r="A25" s="189">
        <v>10</v>
      </c>
      <c r="B25" s="5138">
        <v>7592</v>
      </c>
      <c r="C25" s="5139">
        <v>3547</v>
      </c>
      <c r="D25" s="5140">
        <v>4045</v>
      </c>
      <c r="E25" s="5126">
        <v>7551</v>
      </c>
      <c r="F25" s="5126">
        <v>3502</v>
      </c>
      <c r="G25" s="5127">
        <v>4049</v>
      </c>
      <c r="H25" s="5126">
        <v>7511</v>
      </c>
      <c r="I25" s="5126">
        <v>3553</v>
      </c>
      <c r="J25" s="5127">
        <v>3958</v>
      </c>
    </row>
    <row r="26" spans="1:10" s="4646" customFormat="1" ht="24.95" customHeight="1" x14ac:dyDescent="0.2">
      <c r="A26" s="189">
        <v>11</v>
      </c>
      <c r="B26" s="5138">
        <v>8184</v>
      </c>
      <c r="C26" s="5139">
        <v>3741</v>
      </c>
      <c r="D26" s="5140">
        <v>4443</v>
      </c>
      <c r="E26" s="5126">
        <v>8329</v>
      </c>
      <c r="F26" s="5126">
        <v>3694</v>
      </c>
      <c r="G26" s="5127">
        <v>4635</v>
      </c>
      <c r="H26" s="5126">
        <v>8211</v>
      </c>
      <c r="I26" s="5126">
        <v>3490</v>
      </c>
      <c r="J26" s="5127">
        <v>4721</v>
      </c>
    </row>
    <row r="27" spans="1:10" s="4646" customFormat="1" ht="24.95" customHeight="1" x14ac:dyDescent="0.2">
      <c r="A27" s="189">
        <v>12</v>
      </c>
      <c r="B27" s="5138">
        <v>5140</v>
      </c>
      <c r="C27" s="5139">
        <v>2075</v>
      </c>
      <c r="D27" s="5140">
        <v>3065</v>
      </c>
      <c r="E27" s="5126">
        <v>4641</v>
      </c>
      <c r="F27" s="5126">
        <v>2007</v>
      </c>
      <c r="G27" s="5127">
        <v>2634</v>
      </c>
      <c r="H27" s="5126">
        <v>3859</v>
      </c>
      <c r="I27" s="5126">
        <v>1621</v>
      </c>
      <c r="J27" s="5127">
        <v>2238</v>
      </c>
    </row>
    <row r="28" spans="1:10" s="4646" customFormat="1" ht="24.95" customHeight="1" x14ac:dyDescent="0.2">
      <c r="A28" s="189">
        <v>13</v>
      </c>
      <c r="B28" s="5141">
        <v>6037</v>
      </c>
      <c r="C28" s="5139">
        <v>2499</v>
      </c>
      <c r="D28" s="5140">
        <v>3538</v>
      </c>
      <c r="E28" s="5142">
        <v>5716</v>
      </c>
      <c r="F28" s="5126">
        <v>2314</v>
      </c>
      <c r="G28" s="5127">
        <v>3402</v>
      </c>
      <c r="H28" s="5142">
        <v>5137</v>
      </c>
      <c r="I28" s="5126">
        <v>2167</v>
      </c>
      <c r="J28" s="5127">
        <v>2970</v>
      </c>
    </row>
    <row r="29" spans="1:10" s="4646" customFormat="1" ht="24.95" customHeight="1" x14ac:dyDescent="0.2">
      <c r="A29" s="4753" t="s">
        <v>237</v>
      </c>
      <c r="B29" s="5130">
        <v>48814</v>
      </c>
      <c r="C29" s="5131">
        <v>22208</v>
      </c>
      <c r="D29" s="5143">
        <v>26606</v>
      </c>
      <c r="E29" s="5144">
        <v>47502</v>
      </c>
      <c r="F29" s="5145">
        <v>21759</v>
      </c>
      <c r="G29" s="5146">
        <v>25743</v>
      </c>
      <c r="H29" s="5131">
        <v>45417</v>
      </c>
      <c r="I29" s="5145">
        <v>20643</v>
      </c>
      <c r="J29" s="5146">
        <v>24774</v>
      </c>
    </row>
    <row r="30" spans="1:10" s="4646" customFormat="1" ht="24.95" customHeight="1" x14ac:dyDescent="0.2">
      <c r="A30" s="5064" t="s">
        <v>2721</v>
      </c>
      <c r="B30" s="5132"/>
      <c r="C30" s="5132"/>
      <c r="D30" s="5132"/>
      <c r="E30" s="5132"/>
      <c r="F30" s="5132"/>
      <c r="G30" s="5134"/>
      <c r="H30" s="5132"/>
      <c r="I30" s="5132"/>
      <c r="J30" s="5134"/>
    </row>
    <row r="31" spans="1:10" s="4646" customFormat="1" ht="24.95" customHeight="1" x14ac:dyDescent="0.2">
      <c r="A31" s="4764">
        <v>7</v>
      </c>
      <c r="B31" s="5147">
        <v>8039</v>
      </c>
      <c r="C31" s="5147">
        <v>4153</v>
      </c>
      <c r="D31" s="5148">
        <v>3886</v>
      </c>
      <c r="E31" s="5122">
        <v>8035</v>
      </c>
      <c r="F31" s="5122">
        <v>3871</v>
      </c>
      <c r="G31" s="5123">
        <v>4164</v>
      </c>
      <c r="H31" s="5122">
        <v>7293</v>
      </c>
      <c r="I31" s="5122">
        <v>3558</v>
      </c>
      <c r="J31" s="5123">
        <v>3735</v>
      </c>
    </row>
    <row r="32" spans="1:10" s="4646" customFormat="1" ht="24.95" customHeight="1" x14ac:dyDescent="0.2">
      <c r="A32" s="189" t="s">
        <v>2713</v>
      </c>
      <c r="B32" s="5124">
        <v>2173</v>
      </c>
      <c r="C32" s="5124">
        <v>1439</v>
      </c>
      <c r="D32" s="5125">
        <v>734</v>
      </c>
      <c r="E32" s="5126">
        <v>2129</v>
      </c>
      <c r="F32" s="5126">
        <v>1397</v>
      </c>
      <c r="G32" s="5127">
        <v>732</v>
      </c>
      <c r="H32" s="5126">
        <v>2196</v>
      </c>
      <c r="I32" s="5126">
        <v>1436</v>
      </c>
      <c r="J32" s="5127">
        <v>760</v>
      </c>
    </row>
    <row r="33" spans="1:10" s="4646" customFormat="1" ht="24.95" customHeight="1" x14ac:dyDescent="0.2">
      <c r="A33" s="4767">
        <v>8</v>
      </c>
      <c r="B33" s="5138">
        <v>9271</v>
      </c>
      <c r="C33" s="5138">
        <v>4682</v>
      </c>
      <c r="D33" s="5149">
        <v>4589</v>
      </c>
      <c r="E33" s="5126">
        <v>8455</v>
      </c>
      <c r="F33" s="5126">
        <v>4332</v>
      </c>
      <c r="G33" s="5127">
        <v>4123</v>
      </c>
      <c r="H33" s="5126">
        <v>8312</v>
      </c>
      <c r="I33" s="5126">
        <v>4025</v>
      </c>
      <c r="J33" s="5127">
        <v>4287</v>
      </c>
    </row>
    <row r="34" spans="1:10" s="4646" customFormat="1" ht="24.95" customHeight="1" x14ac:dyDescent="0.2">
      <c r="A34" s="189" t="s">
        <v>2714</v>
      </c>
      <c r="B34" s="5124">
        <v>0</v>
      </c>
      <c r="C34" s="5124">
        <v>0</v>
      </c>
      <c r="D34" s="5124">
        <v>0</v>
      </c>
      <c r="E34" s="5124">
        <v>2126</v>
      </c>
      <c r="F34" s="5124">
        <v>1388</v>
      </c>
      <c r="G34" s="5124">
        <v>738</v>
      </c>
      <c r="H34" s="5126">
        <v>1940</v>
      </c>
      <c r="I34" s="5126">
        <v>1275</v>
      </c>
      <c r="J34" s="5127">
        <v>665</v>
      </c>
    </row>
    <row r="35" spans="1:10" s="4646" customFormat="1" ht="24.95" customHeight="1" x14ac:dyDescent="0.2">
      <c r="A35" s="4767">
        <v>9</v>
      </c>
      <c r="B35" s="5138">
        <v>9858</v>
      </c>
      <c r="C35" s="5138">
        <v>4842</v>
      </c>
      <c r="D35" s="5149">
        <v>5016</v>
      </c>
      <c r="E35" s="5126">
        <v>9977</v>
      </c>
      <c r="F35" s="5126">
        <v>5074</v>
      </c>
      <c r="G35" s="5127">
        <v>4903</v>
      </c>
      <c r="H35" s="5126">
        <v>8710</v>
      </c>
      <c r="I35" s="5126">
        <v>4510</v>
      </c>
      <c r="J35" s="5127">
        <v>4200</v>
      </c>
    </row>
    <row r="36" spans="1:10" s="4646" customFormat="1" ht="24.95" customHeight="1" x14ac:dyDescent="0.2">
      <c r="A36" s="189" t="s">
        <v>2715</v>
      </c>
      <c r="B36" s="5138">
        <v>0</v>
      </c>
      <c r="C36" s="5138">
        <v>0</v>
      </c>
      <c r="D36" s="5149">
        <v>0</v>
      </c>
      <c r="E36" s="5126">
        <v>0</v>
      </c>
      <c r="F36" s="5126">
        <v>0</v>
      </c>
      <c r="G36" s="5127">
        <v>0</v>
      </c>
      <c r="H36" s="5126">
        <v>1977</v>
      </c>
      <c r="I36" s="5126">
        <v>1313</v>
      </c>
      <c r="J36" s="5127">
        <v>664</v>
      </c>
    </row>
    <row r="37" spans="1:10" s="4646" customFormat="1" ht="24.95" customHeight="1" x14ac:dyDescent="0.2">
      <c r="A37" s="4767">
        <v>10</v>
      </c>
      <c r="B37" s="5138">
        <v>11587</v>
      </c>
      <c r="C37" s="5138">
        <v>5846</v>
      </c>
      <c r="D37" s="5149">
        <v>5741</v>
      </c>
      <c r="E37" s="5126">
        <v>10882</v>
      </c>
      <c r="F37" s="5126">
        <v>5485</v>
      </c>
      <c r="G37" s="5127">
        <v>5397</v>
      </c>
      <c r="H37" s="5126">
        <v>11501</v>
      </c>
      <c r="I37" s="5126">
        <v>5898</v>
      </c>
      <c r="J37" s="5127">
        <v>5603</v>
      </c>
    </row>
    <row r="38" spans="1:10" s="4646" customFormat="1" ht="24.95" customHeight="1" x14ac:dyDescent="0.2">
      <c r="A38" s="4767">
        <v>11</v>
      </c>
      <c r="B38" s="5138">
        <v>11622</v>
      </c>
      <c r="C38" s="5138">
        <v>5666</v>
      </c>
      <c r="D38" s="5149">
        <v>5956</v>
      </c>
      <c r="E38" s="5126">
        <v>11523</v>
      </c>
      <c r="F38" s="5126">
        <v>5737</v>
      </c>
      <c r="G38" s="5127">
        <v>5786</v>
      </c>
      <c r="H38" s="5126">
        <v>11499</v>
      </c>
      <c r="I38" s="5126">
        <v>5579</v>
      </c>
      <c r="J38" s="5127">
        <v>5920</v>
      </c>
    </row>
    <row r="39" spans="1:10" s="4646" customFormat="1" ht="24.95" customHeight="1" x14ac:dyDescent="0.2">
      <c r="A39" s="4767">
        <v>12</v>
      </c>
      <c r="B39" s="5138">
        <v>4421</v>
      </c>
      <c r="C39" s="5138">
        <v>2020</v>
      </c>
      <c r="D39" s="5149">
        <v>2401</v>
      </c>
      <c r="E39" s="5126">
        <v>3722</v>
      </c>
      <c r="F39" s="5126">
        <v>1672</v>
      </c>
      <c r="G39" s="5127">
        <v>2050</v>
      </c>
      <c r="H39" s="5126">
        <v>3063</v>
      </c>
      <c r="I39" s="5126">
        <v>1413</v>
      </c>
      <c r="J39" s="5127">
        <v>1650</v>
      </c>
    </row>
    <row r="40" spans="1:10" s="4646" customFormat="1" ht="24.95" customHeight="1" x14ac:dyDescent="0.2">
      <c r="A40" s="5150">
        <v>13</v>
      </c>
      <c r="B40" s="5141">
        <v>4930</v>
      </c>
      <c r="C40" s="5141">
        <v>2299</v>
      </c>
      <c r="D40" s="5151">
        <v>2631</v>
      </c>
      <c r="E40" s="5126">
        <v>4211</v>
      </c>
      <c r="F40" s="5126">
        <v>1832</v>
      </c>
      <c r="G40" s="5127">
        <v>2379</v>
      </c>
      <c r="H40" s="5126">
        <v>3698</v>
      </c>
      <c r="I40" s="5126">
        <v>1609</v>
      </c>
      <c r="J40" s="5127">
        <v>2089</v>
      </c>
    </row>
    <row r="41" spans="1:10" s="4646" customFormat="1" ht="24.95" customHeight="1" x14ac:dyDescent="0.2">
      <c r="A41" s="5150" t="s">
        <v>237</v>
      </c>
      <c r="B41" s="5152">
        <v>61901</v>
      </c>
      <c r="C41" s="5152">
        <v>30947</v>
      </c>
      <c r="D41" s="5153">
        <v>30954</v>
      </c>
      <c r="E41" s="5145">
        <v>61060</v>
      </c>
      <c r="F41" s="5145">
        <v>30788</v>
      </c>
      <c r="G41" s="5145">
        <v>30272</v>
      </c>
      <c r="H41" s="5131">
        <v>60189</v>
      </c>
      <c r="I41" s="5145">
        <v>30616</v>
      </c>
      <c r="J41" s="5145">
        <v>29573</v>
      </c>
    </row>
    <row r="42" spans="1:10" ht="18" x14ac:dyDescent="0.25">
      <c r="A42" s="4793"/>
    </row>
  </sheetData>
  <mergeCells count="5">
    <mergeCell ref="A1:B1"/>
    <mergeCell ref="A4:A5"/>
    <mergeCell ref="B4:D4"/>
    <mergeCell ref="E4:G4"/>
    <mergeCell ref="H4:J4"/>
  </mergeCells>
  <hyperlinks>
    <hyperlink ref="A1" location="CONTENT!A1" display="Back to table of contents"/>
  </hyperlinks>
  <pageMargins left="0.5" right="0.5" top="0.5" bottom="0.5" header="0.3" footer="0.3"/>
  <pageSetup paperSize="9" scale="77"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workbookViewId="0">
      <selection sqref="A1:C1"/>
    </sheetView>
  </sheetViews>
  <sheetFormatPr defaultColWidth="9.33203125" defaultRowHeight="12.75" x14ac:dyDescent="0.2"/>
  <cols>
    <col min="1" max="10" width="15.1640625" customWidth="1"/>
  </cols>
  <sheetData>
    <row r="1" spans="1:10" ht="15.75" x14ac:dyDescent="0.2">
      <c r="A1" s="6490" t="s">
        <v>801</v>
      </c>
      <c r="B1" s="6490"/>
      <c r="C1" s="6490"/>
      <c r="D1" s="46"/>
      <c r="E1" s="46"/>
      <c r="F1" s="46"/>
      <c r="G1" s="46"/>
      <c r="H1" s="46"/>
      <c r="I1" s="46"/>
      <c r="J1" s="46"/>
    </row>
    <row r="2" spans="1:10" ht="18.95" customHeight="1" x14ac:dyDescent="0.2">
      <c r="A2" s="170" t="s">
        <v>2722</v>
      </c>
      <c r="B2" s="170"/>
      <c r="C2" s="170"/>
      <c r="D2" s="170"/>
      <c r="E2" s="170"/>
      <c r="F2" s="170"/>
      <c r="G2" s="170"/>
      <c r="H2" s="170"/>
      <c r="I2" s="170"/>
      <c r="J2" s="170"/>
    </row>
    <row r="3" spans="1:10" ht="18.95" customHeight="1" x14ac:dyDescent="0.2">
      <c r="A3" s="5154" t="s">
        <v>2723</v>
      </c>
      <c r="B3" s="5154"/>
      <c r="C3" s="170"/>
      <c r="D3" s="170"/>
      <c r="E3" s="170"/>
      <c r="F3" s="170"/>
      <c r="G3" s="170"/>
      <c r="H3" s="170"/>
      <c r="I3" s="170"/>
      <c r="J3" s="170"/>
    </row>
    <row r="4" spans="1:10" ht="11.25" customHeight="1" x14ac:dyDescent="0.2">
      <c r="A4" s="5154"/>
      <c r="B4" s="5154"/>
      <c r="C4" s="5155"/>
      <c r="D4" s="5155"/>
      <c r="E4" s="5155"/>
      <c r="F4" s="5155"/>
      <c r="G4" s="5155"/>
      <c r="H4" s="5155"/>
      <c r="I4" s="5155"/>
      <c r="J4" s="5155"/>
    </row>
    <row r="5" spans="1:10" ht="31.5" customHeight="1" x14ac:dyDescent="0.2">
      <c r="A5" s="6746" t="s">
        <v>2</v>
      </c>
      <c r="B5" s="6724" t="s">
        <v>2696</v>
      </c>
      <c r="C5" s="6725"/>
      <c r="D5" s="6726"/>
      <c r="E5" s="4761" t="s">
        <v>2697</v>
      </c>
      <c r="F5" s="4759"/>
      <c r="G5" s="4760"/>
      <c r="H5" s="6724" t="s">
        <v>2698</v>
      </c>
      <c r="I5" s="6725"/>
      <c r="J5" s="6726"/>
    </row>
    <row r="6" spans="1:10" ht="31.5" customHeight="1" x14ac:dyDescent="0.2">
      <c r="A6" s="6748"/>
      <c r="B6" s="4794" t="s">
        <v>237</v>
      </c>
      <c r="C6" s="312" t="s">
        <v>5</v>
      </c>
      <c r="D6" s="4795" t="s">
        <v>6</v>
      </c>
      <c r="E6" s="4794" t="s">
        <v>237</v>
      </c>
      <c r="F6" s="312" t="s">
        <v>5</v>
      </c>
      <c r="G6" s="4795" t="s">
        <v>6</v>
      </c>
      <c r="H6" s="311" t="s">
        <v>237</v>
      </c>
      <c r="I6" s="312" t="s">
        <v>5</v>
      </c>
      <c r="J6" s="4795" t="s">
        <v>6</v>
      </c>
    </row>
    <row r="7" spans="1:10" ht="30" customHeight="1" x14ac:dyDescent="0.2">
      <c r="A7" s="4801">
        <v>2009</v>
      </c>
      <c r="B7" s="4796">
        <v>17498</v>
      </c>
      <c r="C7" s="4797">
        <v>8124</v>
      </c>
      <c r="D7" s="4798">
        <v>9374</v>
      </c>
      <c r="E7" s="4796">
        <v>13586</v>
      </c>
      <c r="F7" s="4797">
        <v>5840</v>
      </c>
      <c r="G7" s="4797">
        <v>7746</v>
      </c>
      <c r="H7" s="4799">
        <v>77.646319158664838</v>
      </c>
      <c r="I7" s="4799">
        <v>71.900000000000006</v>
      </c>
      <c r="J7" s="4800">
        <v>82.6</v>
      </c>
    </row>
    <row r="8" spans="1:10" ht="30" customHeight="1" x14ac:dyDescent="0.2">
      <c r="A8" s="4801">
        <v>2010</v>
      </c>
      <c r="B8" s="4796">
        <v>17487</v>
      </c>
      <c r="C8" s="4797">
        <v>8170</v>
      </c>
      <c r="D8" s="4798">
        <v>9317</v>
      </c>
      <c r="E8" s="4796">
        <v>13609</v>
      </c>
      <c r="F8" s="4797">
        <v>5987</v>
      </c>
      <c r="G8" s="4797">
        <v>7622</v>
      </c>
      <c r="H8" s="4799">
        <v>77.823526047921305</v>
      </c>
      <c r="I8" s="4799">
        <v>73.280293757649943</v>
      </c>
      <c r="J8" s="4800">
        <v>81.807448749597512</v>
      </c>
    </row>
    <row r="9" spans="1:10" ht="30" customHeight="1" x14ac:dyDescent="0.2">
      <c r="A9" s="4801">
        <v>2011</v>
      </c>
      <c r="B9" s="4796">
        <v>17192</v>
      </c>
      <c r="C9" s="4797">
        <v>8080</v>
      </c>
      <c r="D9" s="4798">
        <v>9112</v>
      </c>
      <c r="E9" s="4796">
        <v>13194</v>
      </c>
      <c r="F9" s="4797">
        <v>5799</v>
      </c>
      <c r="G9" s="4797">
        <v>7395</v>
      </c>
      <c r="H9" s="4799">
        <v>76.744997673336428</v>
      </c>
      <c r="I9" s="4799">
        <v>71.769801980198025</v>
      </c>
      <c r="J9" s="4800">
        <v>81.156716417910445</v>
      </c>
    </row>
    <row r="10" spans="1:10" ht="30" customHeight="1" x14ac:dyDescent="0.2">
      <c r="A10" s="4801">
        <v>2012</v>
      </c>
      <c r="B10" s="4796">
        <v>16885</v>
      </c>
      <c r="C10" s="4797">
        <v>7799</v>
      </c>
      <c r="D10" s="4798">
        <v>9086</v>
      </c>
      <c r="E10" s="4796">
        <v>12788</v>
      </c>
      <c r="F10" s="4797">
        <v>5431</v>
      </c>
      <c r="G10" s="4797">
        <v>7357</v>
      </c>
      <c r="H10" s="4799">
        <v>75.735860230974239</v>
      </c>
      <c r="I10" s="4799">
        <v>69.637132965764835</v>
      </c>
      <c r="J10" s="4800">
        <v>80.970724191063169</v>
      </c>
    </row>
    <row r="11" spans="1:10" ht="30" customHeight="1" x14ac:dyDescent="0.2">
      <c r="A11" s="4801">
        <v>2013</v>
      </c>
      <c r="B11" s="4796">
        <v>15890</v>
      </c>
      <c r="C11" s="4797">
        <v>7277</v>
      </c>
      <c r="D11" s="4798">
        <v>8613</v>
      </c>
      <c r="E11" s="4796">
        <v>11914</v>
      </c>
      <c r="F11" s="4797">
        <v>5117</v>
      </c>
      <c r="G11" s="4797">
        <v>6797</v>
      </c>
      <c r="H11" s="4799">
        <v>74.977973568281939</v>
      </c>
      <c r="I11" s="4799">
        <v>70.317438504878382</v>
      </c>
      <c r="J11" s="4800">
        <v>78.915592708696153</v>
      </c>
    </row>
    <row r="12" spans="1:10" ht="30" customHeight="1" x14ac:dyDescent="0.2">
      <c r="A12" s="4801">
        <v>2014</v>
      </c>
      <c r="B12" s="4796">
        <v>15632</v>
      </c>
      <c r="C12" s="4797">
        <v>7061</v>
      </c>
      <c r="D12" s="4798">
        <v>8571</v>
      </c>
      <c r="E12" s="4796">
        <v>11475</v>
      </c>
      <c r="F12" s="4797">
        <v>4951</v>
      </c>
      <c r="G12" s="4797">
        <v>6524</v>
      </c>
      <c r="H12" s="4799">
        <v>73.40711361310133</v>
      </c>
      <c r="I12" s="4799">
        <v>70.11754708964736</v>
      </c>
      <c r="J12" s="4800">
        <v>76.117139190292846</v>
      </c>
    </row>
    <row r="13" spans="1:10" ht="30" customHeight="1" x14ac:dyDescent="0.2">
      <c r="A13" s="4801">
        <v>2015</v>
      </c>
      <c r="B13" s="4796">
        <v>15675</v>
      </c>
      <c r="C13" s="4797">
        <v>7205</v>
      </c>
      <c r="D13" s="4798">
        <v>8470</v>
      </c>
      <c r="E13" s="4796">
        <v>11365</v>
      </c>
      <c r="F13" s="4797">
        <v>4894</v>
      </c>
      <c r="G13" s="4797">
        <v>6471</v>
      </c>
      <c r="H13" s="4800">
        <v>72.503987240829346</v>
      </c>
      <c r="I13" s="4799">
        <v>67.925052047189453</v>
      </c>
      <c r="J13" s="4800">
        <v>76.399055489964582</v>
      </c>
    </row>
    <row r="14" spans="1:10" ht="30" customHeight="1" x14ac:dyDescent="0.2">
      <c r="A14" s="4802">
        <v>2016</v>
      </c>
      <c r="B14" s="4796">
        <v>15455</v>
      </c>
      <c r="C14" s="4797">
        <v>7097</v>
      </c>
      <c r="D14" s="4798">
        <v>8358</v>
      </c>
      <c r="E14" s="4796">
        <v>11129</v>
      </c>
      <c r="F14" s="4797">
        <v>4859</v>
      </c>
      <c r="G14" s="4797">
        <v>6270</v>
      </c>
      <c r="H14" s="4800">
        <v>72.010000000000005</v>
      </c>
      <c r="I14" s="4799">
        <v>68.47</v>
      </c>
      <c r="J14" s="4800">
        <v>75.02</v>
      </c>
    </row>
    <row r="15" spans="1:10" ht="30" customHeight="1" x14ac:dyDescent="0.2">
      <c r="A15" s="4802">
        <v>2017</v>
      </c>
      <c r="B15" s="4797">
        <v>15352</v>
      </c>
      <c r="C15" s="4797">
        <v>6910</v>
      </c>
      <c r="D15" s="4797">
        <v>8442</v>
      </c>
      <c r="E15" s="4797">
        <v>10990</v>
      </c>
      <c r="F15" s="4797">
        <v>4645</v>
      </c>
      <c r="G15" s="4797">
        <v>6345</v>
      </c>
      <c r="H15" s="4800">
        <v>71.586763939551844</v>
      </c>
      <c r="I15" s="4800">
        <v>67.221418234442837</v>
      </c>
      <c r="J15" s="4800">
        <v>75.159914712153522</v>
      </c>
    </row>
    <row r="16" spans="1:10" ht="30" customHeight="1" x14ac:dyDescent="0.2">
      <c r="A16" s="4802">
        <v>2018</v>
      </c>
      <c r="B16" s="4797">
        <v>15374</v>
      </c>
      <c r="C16" s="4797">
        <v>6828</v>
      </c>
      <c r="D16" s="4797">
        <v>8546</v>
      </c>
      <c r="E16" s="4797">
        <v>10994</v>
      </c>
      <c r="F16" s="4797">
        <v>4653</v>
      </c>
      <c r="G16" s="4797">
        <v>6341</v>
      </c>
      <c r="H16" s="4800">
        <v>71.5</v>
      </c>
      <c r="I16" s="4800">
        <v>68.099999999999994</v>
      </c>
      <c r="J16" s="4800">
        <v>74.2</v>
      </c>
    </row>
    <row r="17" spans="1:10" ht="30" customHeight="1" x14ac:dyDescent="0.2">
      <c r="A17" s="4802">
        <v>2019</v>
      </c>
      <c r="B17" s="4797">
        <v>15419</v>
      </c>
      <c r="C17" s="4797">
        <v>6796</v>
      </c>
      <c r="D17" s="4797">
        <v>8623</v>
      </c>
      <c r="E17" s="4797">
        <v>10937</v>
      </c>
      <c r="F17" s="4797">
        <v>4617</v>
      </c>
      <c r="G17" s="4797">
        <v>6320</v>
      </c>
      <c r="H17" s="4800">
        <v>70.930000000000007</v>
      </c>
      <c r="I17" s="4800">
        <v>67.94</v>
      </c>
      <c r="J17" s="4800">
        <v>73.290000000000006</v>
      </c>
    </row>
    <row r="18" spans="1:10" ht="30" customHeight="1" x14ac:dyDescent="0.2">
      <c r="A18" s="312">
        <v>2020</v>
      </c>
      <c r="B18" s="4803">
        <v>15279</v>
      </c>
      <c r="C18" s="4803">
        <v>6646</v>
      </c>
      <c r="D18" s="4803">
        <v>8633</v>
      </c>
      <c r="E18" s="4803">
        <v>13089</v>
      </c>
      <c r="F18" s="4803">
        <v>5519</v>
      </c>
      <c r="G18" s="4803">
        <v>7570</v>
      </c>
      <c r="H18" s="4804">
        <v>85.67</v>
      </c>
      <c r="I18" s="4804">
        <v>83.04</v>
      </c>
      <c r="J18" s="4804">
        <v>87.69</v>
      </c>
    </row>
    <row r="19" spans="1:10" ht="24" customHeight="1" x14ac:dyDescent="0.2">
      <c r="A19" s="5016" t="s">
        <v>2724</v>
      </c>
      <c r="B19" s="5016"/>
      <c r="C19" s="5016"/>
      <c r="D19" s="5016"/>
      <c r="E19" s="5016"/>
      <c r="F19" s="5016"/>
      <c r="G19" s="5016"/>
      <c r="H19" s="5016"/>
      <c r="I19" s="5016"/>
      <c r="J19" s="5016"/>
    </row>
  </sheetData>
  <mergeCells count="4">
    <mergeCell ref="A1:C1"/>
    <mergeCell ref="A5:A6"/>
    <mergeCell ref="B5:D5"/>
    <mergeCell ref="H5:J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election sqref="A1:C1"/>
    </sheetView>
  </sheetViews>
  <sheetFormatPr defaultColWidth="9.33203125" defaultRowHeight="12.75" x14ac:dyDescent="0.2"/>
  <cols>
    <col min="1" max="10" width="15.1640625" style="5016" customWidth="1"/>
    <col min="11" max="14" width="12.83203125" style="5016" customWidth="1"/>
    <col min="15" max="16384" width="9.33203125" style="5016"/>
  </cols>
  <sheetData>
    <row r="1" spans="1:10" s="46" customFormat="1" ht="15.75" x14ac:dyDescent="0.2">
      <c r="A1" s="6490" t="s">
        <v>801</v>
      </c>
      <c r="B1" s="6490"/>
      <c r="C1" s="6490"/>
    </row>
    <row r="2" spans="1:10" s="170" customFormat="1" ht="15.75" x14ac:dyDescent="0.2">
      <c r="A2" s="6764" t="s">
        <v>4158</v>
      </c>
      <c r="B2" s="6764"/>
      <c r="C2" s="6764"/>
      <c r="D2" s="6764"/>
      <c r="E2" s="6764"/>
      <c r="F2" s="6764"/>
      <c r="G2" s="6764"/>
      <c r="H2" s="6764"/>
      <c r="I2" s="6764"/>
      <c r="J2" s="6764"/>
    </row>
    <row r="3" spans="1:10" s="344" customFormat="1" ht="15.75" x14ac:dyDescent="0.2">
      <c r="A3" s="5154" t="s">
        <v>2723</v>
      </c>
      <c r="B3" s="5154"/>
    </row>
    <row r="4" spans="1:10" s="4646" customFormat="1" ht="30.95" customHeight="1" x14ac:dyDescent="0.2">
      <c r="A4" s="6746" t="s">
        <v>2</v>
      </c>
      <c r="B4" s="4761" t="s">
        <v>2696</v>
      </c>
      <c r="C4" s="4759"/>
      <c r="D4" s="4760"/>
      <c r="E4" s="4761" t="s">
        <v>2697</v>
      </c>
      <c r="F4" s="4759"/>
      <c r="G4" s="4760"/>
      <c r="H4" s="4761" t="s">
        <v>2698</v>
      </c>
      <c r="I4" s="4759"/>
      <c r="J4" s="4760"/>
    </row>
    <row r="5" spans="1:10" s="4646" customFormat="1" ht="30.95" customHeight="1" x14ac:dyDescent="0.2">
      <c r="A5" s="6748"/>
      <c r="B5" s="4805" t="s">
        <v>237</v>
      </c>
      <c r="C5" s="4753" t="s">
        <v>5</v>
      </c>
      <c r="D5" s="4792" t="s">
        <v>6</v>
      </c>
      <c r="E5" s="4805" t="s">
        <v>237</v>
      </c>
      <c r="F5" s="4753" t="s">
        <v>5</v>
      </c>
      <c r="G5" s="4792" t="s">
        <v>6</v>
      </c>
      <c r="H5" s="4805" t="s">
        <v>237</v>
      </c>
      <c r="I5" s="4758" t="s">
        <v>5</v>
      </c>
      <c r="J5" s="4806" t="s">
        <v>6</v>
      </c>
    </row>
    <row r="6" spans="1:10" s="4646" customFormat="1" ht="29.45" customHeight="1" x14ac:dyDescent="0.2">
      <c r="A6" s="4767">
        <v>2008</v>
      </c>
      <c r="B6" s="5027">
        <v>8907</v>
      </c>
      <c r="C6" s="5040">
        <v>3999</v>
      </c>
      <c r="D6" s="5027">
        <v>4908</v>
      </c>
      <c r="E6" s="5027">
        <v>7011</v>
      </c>
      <c r="F6" s="5027">
        <v>2976</v>
      </c>
      <c r="G6" s="5040">
        <v>4035</v>
      </c>
      <c r="H6" s="5157">
        <v>78.713371505557433</v>
      </c>
      <c r="I6" s="5157">
        <v>74.418604651162795</v>
      </c>
      <c r="J6" s="5157">
        <v>82.212713936430319</v>
      </c>
    </row>
    <row r="7" spans="1:10" s="4646" customFormat="1" ht="29.45" customHeight="1" x14ac:dyDescent="0.2">
      <c r="A7" s="4767">
        <v>2009</v>
      </c>
      <c r="B7" s="5027">
        <v>9490</v>
      </c>
      <c r="C7" s="5040">
        <v>4034</v>
      </c>
      <c r="D7" s="5027">
        <v>5456</v>
      </c>
      <c r="E7" s="5027">
        <v>7475</v>
      </c>
      <c r="F7" s="5027">
        <v>2995</v>
      </c>
      <c r="G7" s="5040">
        <v>4480</v>
      </c>
      <c r="H7" s="5157">
        <v>78.767123287671239</v>
      </c>
      <c r="I7" s="5157">
        <v>74.24392662369857</v>
      </c>
      <c r="J7" s="5157">
        <v>82.111436950146626</v>
      </c>
    </row>
    <row r="8" spans="1:10" s="4646" customFormat="1" ht="29.45" customHeight="1" x14ac:dyDescent="0.2">
      <c r="A8" s="4767">
        <v>2010</v>
      </c>
      <c r="B8" s="5027">
        <v>9813</v>
      </c>
      <c r="C8" s="5040">
        <v>4146</v>
      </c>
      <c r="D8" s="5027">
        <v>5667</v>
      </c>
      <c r="E8" s="5027">
        <v>7687</v>
      </c>
      <c r="F8" s="5027">
        <v>3055</v>
      </c>
      <c r="G8" s="5040">
        <v>4632</v>
      </c>
      <c r="H8" s="5157">
        <v>78.33486191786406</v>
      </c>
      <c r="I8" s="5157">
        <v>73.685479980704287</v>
      </c>
      <c r="J8" s="5157">
        <v>81.73636844891476</v>
      </c>
    </row>
    <row r="9" spans="1:10" s="4646" customFormat="1" ht="29.45" customHeight="1" x14ac:dyDescent="0.2">
      <c r="A9" s="4767">
        <v>2011</v>
      </c>
      <c r="B9" s="5027">
        <v>10081</v>
      </c>
      <c r="C9" s="5040">
        <v>4283</v>
      </c>
      <c r="D9" s="5027">
        <v>5798</v>
      </c>
      <c r="E9" s="5027">
        <v>7995</v>
      </c>
      <c r="F9" s="5027">
        <v>3224</v>
      </c>
      <c r="G9" s="5040">
        <v>4771</v>
      </c>
      <c r="H9" s="5157">
        <v>79.3076083721853</v>
      </c>
      <c r="I9" s="5157">
        <v>75.274340415596541</v>
      </c>
      <c r="J9" s="5157">
        <v>82.286995515695068</v>
      </c>
    </row>
    <row r="10" spans="1:10" s="4646" customFormat="1" ht="29.45" customHeight="1" x14ac:dyDescent="0.2">
      <c r="A10" s="4767">
        <v>2012</v>
      </c>
      <c r="B10" s="5027">
        <v>10414</v>
      </c>
      <c r="C10" s="5040">
        <v>4326</v>
      </c>
      <c r="D10" s="5027">
        <v>6088</v>
      </c>
      <c r="E10" s="5027">
        <v>8242</v>
      </c>
      <c r="F10" s="5027">
        <v>3235</v>
      </c>
      <c r="G10" s="5040">
        <v>5007</v>
      </c>
      <c r="H10" s="5157">
        <v>79.143460725945843</v>
      </c>
      <c r="I10" s="5157">
        <v>74.780397595931575</v>
      </c>
      <c r="J10" s="5157">
        <v>82.243758212877793</v>
      </c>
    </row>
    <row r="11" spans="1:10" s="4646" customFormat="1" ht="29.45" customHeight="1" x14ac:dyDescent="0.2">
      <c r="A11" s="4767">
        <v>2013</v>
      </c>
      <c r="B11" s="5027">
        <v>10287</v>
      </c>
      <c r="C11" s="5040">
        <v>4293</v>
      </c>
      <c r="D11" s="5027">
        <v>5994</v>
      </c>
      <c r="E11" s="5027">
        <v>8017</v>
      </c>
      <c r="F11" s="5027">
        <v>3174</v>
      </c>
      <c r="G11" s="5040">
        <v>4843</v>
      </c>
      <c r="H11" s="5157">
        <v>77.933313891319145</v>
      </c>
      <c r="I11" s="5157">
        <v>73.934311670160724</v>
      </c>
      <c r="J11" s="5157">
        <v>80.797464130797465</v>
      </c>
    </row>
    <row r="12" spans="1:10" s="4646" customFormat="1" ht="29.45" customHeight="1" x14ac:dyDescent="0.2">
      <c r="A12" s="4767">
        <v>2014</v>
      </c>
      <c r="B12" s="5027">
        <v>10429</v>
      </c>
      <c r="C12" s="5040">
        <v>4252</v>
      </c>
      <c r="D12" s="5027">
        <v>6177</v>
      </c>
      <c r="E12" s="5027">
        <v>7863</v>
      </c>
      <c r="F12" s="5027">
        <v>2977</v>
      </c>
      <c r="G12" s="5040">
        <v>4886</v>
      </c>
      <c r="H12" s="5157">
        <v>75.395531690478478</v>
      </c>
      <c r="I12" s="5157">
        <v>70.014111006585139</v>
      </c>
      <c r="J12" s="5157">
        <v>79.099886676380109</v>
      </c>
    </row>
    <row r="13" spans="1:10" s="4646" customFormat="1" ht="29.45" customHeight="1" x14ac:dyDescent="0.2">
      <c r="A13" s="4767">
        <v>2015</v>
      </c>
      <c r="B13" s="5027">
        <v>10285</v>
      </c>
      <c r="C13" s="5040">
        <v>4336</v>
      </c>
      <c r="D13" s="5027">
        <v>5949</v>
      </c>
      <c r="E13" s="5027">
        <v>7746</v>
      </c>
      <c r="F13" s="5027">
        <v>3120</v>
      </c>
      <c r="G13" s="5040">
        <v>4626</v>
      </c>
      <c r="H13" s="5157">
        <v>75.313563441905686</v>
      </c>
      <c r="I13" s="5157">
        <v>71.955719557195579</v>
      </c>
      <c r="J13" s="5157">
        <v>77.760968229954614</v>
      </c>
    </row>
    <row r="14" spans="1:10" s="4646" customFormat="1" ht="29.45" customHeight="1" x14ac:dyDescent="0.2">
      <c r="A14" s="189">
        <v>2016</v>
      </c>
      <c r="B14" s="5027">
        <v>9285</v>
      </c>
      <c r="C14" s="5027">
        <v>3866</v>
      </c>
      <c r="D14" s="5027">
        <v>5419</v>
      </c>
      <c r="E14" s="5027">
        <v>7006</v>
      </c>
      <c r="F14" s="5027">
        <v>2740</v>
      </c>
      <c r="G14" s="5027">
        <v>4266</v>
      </c>
      <c r="H14" s="5157">
        <v>75.459999999999994</v>
      </c>
      <c r="I14" s="5157">
        <v>70.87</v>
      </c>
      <c r="J14" s="5157">
        <v>78.72</v>
      </c>
    </row>
    <row r="15" spans="1:10" s="4646" customFormat="1" ht="29.45" customHeight="1" x14ac:dyDescent="0.2">
      <c r="A15" s="189">
        <v>2017</v>
      </c>
      <c r="B15" s="5027">
        <v>9490</v>
      </c>
      <c r="C15" s="5027">
        <v>4000</v>
      </c>
      <c r="D15" s="5027">
        <v>5490</v>
      </c>
      <c r="E15" s="5027">
        <v>7058</v>
      </c>
      <c r="F15" s="5027">
        <v>2781</v>
      </c>
      <c r="G15" s="5027">
        <v>4277</v>
      </c>
      <c r="H15" s="5157">
        <v>74.373024236037935</v>
      </c>
      <c r="I15" s="5157">
        <v>69.525000000000006</v>
      </c>
      <c r="J15" s="5157">
        <v>77.905282331511842</v>
      </c>
    </row>
    <row r="16" spans="1:10" s="4646" customFormat="1" ht="29.45" customHeight="1" x14ac:dyDescent="0.2">
      <c r="A16" s="189">
        <v>2018</v>
      </c>
      <c r="B16" s="5027">
        <v>9408</v>
      </c>
      <c r="C16" s="5027">
        <v>3938</v>
      </c>
      <c r="D16" s="5027">
        <v>5470</v>
      </c>
      <c r="E16" s="5027">
        <v>7047</v>
      </c>
      <c r="F16" s="5027">
        <v>2779</v>
      </c>
      <c r="G16" s="5027">
        <v>4268</v>
      </c>
      <c r="H16" s="5157">
        <v>74.900000000000006</v>
      </c>
      <c r="I16" s="5157">
        <v>70.599999999999994</v>
      </c>
      <c r="J16" s="5157">
        <v>78</v>
      </c>
    </row>
    <row r="17" spans="1:10" s="4646" customFormat="1" ht="29.45" customHeight="1" x14ac:dyDescent="0.2">
      <c r="A17" s="189">
        <v>2019</v>
      </c>
      <c r="B17" s="5027">
        <v>8975</v>
      </c>
      <c r="C17" s="5027">
        <v>3656</v>
      </c>
      <c r="D17" s="5027">
        <v>5319</v>
      </c>
      <c r="E17" s="5027">
        <v>6727</v>
      </c>
      <c r="F17" s="5027">
        <v>2588</v>
      </c>
      <c r="G17" s="5027">
        <v>4139</v>
      </c>
      <c r="H17" s="5157">
        <v>74.95</v>
      </c>
      <c r="I17" s="5157">
        <v>70.790000000000006</v>
      </c>
      <c r="J17" s="5157">
        <v>77.819999999999993</v>
      </c>
    </row>
    <row r="18" spans="1:10" s="4646" customFormat="1" ht="29.45" customHeight="1" x14ac:dyDescent="0.2">
      <c r="A18" s="4758">
        <v>2020</v>
      </c>
      <c r="B18" s="5033">
        <v>7866</v>
      </c>
      <c r="C18" s="5033">
        <v>3311</v>
      </c>
      <c r="D18" s="5033">
        <v>4555</v>
      </c>
      <c r="E18" s="5033">
        <v>7079</v>
      </c>
      <c r="F18" s="5033">
        <v>2888</v>
      </c>
      <c r="G18" s="5033">
        <v>4191</v>
      </c>
      <c r="H18" s="5158">
        <f>E18/B18*100</f>
        <v>89.994914823290102</v>
      </c>
      <c r="I18" s="5158">
        <f t="shared" ref="I18:J18" si="0">F18/C18*100</f>
        <v>87.224403503473269</v>
      </c>
      <c r="J18" s="5158">
        <f t="shared" si="0"/>
        <v>92.008781558726668</v>
      </c>
    </row>
    <row r="19" spans="1:10" x14ac:dyDescent="0.2">
      <c r="A19" s="5016" t="s">
        <v>2724</v>
      </c>
      <c r="F19" s="4807"/>
    </row>
    <row r="20" spans="1:10" ht="15.75" x14ac:dyDescent="0.2">
      <c r="A20" s="5156"/>
      <c r="F20" s="4807"/>
    </row>
    <row r="21" spans="1:10" x14ac:dyDescent="0.2">
      <c r="F21" s="4807"/>
    </row>
    <row r="22" spans="1:10" x14ac:dyDescent="0.2">
      <c r="F22" s="4807"/>
    </row>
    <row r="23" spans="1:10" x14ac:dyDescent="0.2">
      <c r="F23" s="4807"/>
    </row>
    <row r="24" spans="1:10" x14ac:dyDescent="0.2">
      <c r="F24" s="4807"/>
    </row>
    <row r="25" spans="1:10" x14ac:dyDescent="0.2">
      <c r="F25" s="4807"/>
    </row>
    <row r="26" spans="1:10" x14ac:dyDescent="0.2">
      <c r="F26" s="4807"/>
    </row>
  </sheetData>
  <mergeCells count="3">
    <mergeCell ref="A1:C1"/>
    <mergeCell ref="A2:J2"/>
    <mergeCell ref="A4:A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workbookViewId="0">
      <selection sqref="A1:C1"/>
    </sheetView>
  </sheetViews>
  <sheetFormatPr defaultColWidth="9.33203125" defaultRowHeight="12.75" x14ac:dyDescent="0.2"/>
  <cols>
    <col min="1" max="7" width="21.6640625" style="5016" customWidth="1"/>
    <col min="8" max="16384" width="9.33203125" style="5016"/>
  </cols>
  <sheetData>
    <row r="1" spans="1:7" s="46" customFormat="1" ht="15.75" x14ac:dyDescent="0.2">
      <c r="A1" s="6490" t="s">
        <v>801</v>
      </c>
      <c r="B1" s="6490"/>
      <c r="C1" s="6490"/>
    </row>
    <row r="2" spans="1:7" s="170" customFormat="1" ht="29.1" customHeight="1" x14ac:dyDescent="0.2">
      <c r="A2" s="4632" t="s">
        <v>4184</v>
      </c>
    </row>
    <row r="3" spans="1:7" ht="8.25" customHeight="1" x14ac:dyDescent="0.2"/>
    <row r="4" spans="1:7" s="4696" customFormat="1" ht="21.95" customHeight="1" x14ac:dyDescent="0.2">
      <c r="A4" s="6746" t="s">
        <v>313</v>
      </c>
      <c r="B4" s="4755" t="s">
        <v>2657</v>
      </c>
      <c r="C4" s="6724" t="s">
        <v>2655</v>
      </c>
      <c r="D4" s="6725"/>
      <c r="E4" s="6726"/>
      <c r="F4" s="6746" t="s">
        <v>2725</v>
      </c>
      <c r="G4" s="4755" t="s">
        <v>2726</v>
      </c>
    </row>
    <row r="5" spans="1:7" s="4696" customFormat="1" ht="21.95" customHeight="1" x14ac:dyDescent="0.2">
      <c r="A5" s="6748"/>
      <c r="B5" s="392" t="s">
        <v>2727</v>
      </c>
      <c r="C5" s="392" t="s">
        <v>237</v>
      </c>
      <c r="D5" s="392" t="s">
        <v>2728</v>
      </c>
      <c r="E5" s="392" t="s">
        <v>2729</v>
      </c>
      <c r="F5" s="6748"/>
      <c r="G5" s="189" t="s">
        <v>2730</v>
      </c>
    </row>
    <row r="6" spans="1:7" s="4646" customFormat="1" ht="21" customHeight="1" x14ac:dyDescent="0.2">
      <c r="A6" s="5159" t="s">
        <v>386</v>
      </c>
      <c r="B6" s="5022"/>
      <c r="C6" s="5022"/>
      <c r="D6" s="5024" t="s">
        <v>2666</v>
      </c>
      <c r="E6" s="5022"/>
      <c r="F6" s="5024"/>
      <c r="G6" s="5025"/>
    </row>
    <row r="7" spans="1:7" ht="21" customHeight="1" x14ac:dyDescent="0.2">
      <c r="A7" s="5041">
        <v>42430</v>
      </c>
      <c r="B7" s="5027">
        <v>114</v>
      </c>
      <c r="C7" s="5027">
        <v>9792</v>
      </c>
      <c r="D7" s="5027">
        <v>6427</v>
      </c>
      <c r="E7" s="5027">
        <v>3365</v>
      </c>
      <c r="F7" s="5027">
        <v>1005</v>
      </c>
      <c r="G7" s="5027">
        <v>9.7432835820895516</v>
      </c>
    </row>
    <row r="8" spans="1:7" ht="21" customHeight="1" x14ac:dyDescent="0.2">
      <c r="A8" s="5028">
        <v>42795</v>
      </c>
      <c r="B8" s="5027">
        <v>110</v>
      </c>
      <c r="C8" s="5027">
        <v>9047</v>
      </c>
      <c r="D8" s="5027">
        <v>5911</v>
      </c>
      <c r="E8" s="5027">
        <v>3136</v>
      </c>
      <c r="F8" s="5027">
        <v>814</v>
      </c>
      <c r="G8" s="5027">
        <v>11.114250614250615</v>
      </c>
    </row>
    <row r="9" spans="1:7" ht="21" customHeight="1" x14ac:dyDescent="0.2">
      <c r="A9" s="5028">
        <v>43160</v>
      </c>
      <c r="B9" s="5027">
        <v>111</v>
      </c>
      <c r="C9" s="5027">
        <v>6243</v>
      </c>
      <c r="D9" s="5027">
        <v>4114</v>
      </c>
      <c r="E9" s="5027">
        <v>2129</v>
      </c>
      <c r="F9" s="5027">
        <v>984</v>
      </c>
      <c r="G9" s="5027">
        <v>6.3445121951219514</v>
      </c>
    </row>
    <row r="10" spans="1:7" ht="21" customHeight="1" x14ac:dyDescent="0.2">
      <c r="A10" s="5028">
        <v>43525</v>
      </c>
      <c r="B10" s="5027">
        <v>111</v>
      </c>
      <c r="C10" s="5027">
        <v>3781</v>
      </c>
      <c r="D10" s="5027">
        <v>2471</v>
      </c>
      <c r="E10" s="5027">
        <v>1310</v>
      </c>
      <c r="F10" s="5027">
        <v>970</v>
      </c>
      <c r="G10" s="5027">
        <v>3.8979381443298968</v>
      </c>
    </row>
    <row r="11" spans="1:7" ht="21" customHeight="1" x14ac:dyDescent="0.2">
      <c r="A11" s="5031" t="s">
        <v>4185</v>
      </c>
      <c r="B11" s="5033" t="s">
        <v>657</v>
      </c>
      <c r="C11" s="5033">
        <v>1443</v>
      </c>
      <c r="D11" s="5033">
        <v>966</v>
      </c>
      <c r="E11" s="5033">
        <v>477</v>
      </c>
      <c r="F11" s="5033" t="s">
        <v>646</v>
      </c>
      <c r="G11" s="5033" t="s">
        <v>646</v>
      </c>
    </row>
    <row r="12" spans="1:7" s="4646" customFormat="1" ht="21" customHeight="1" x14ac:dyDescent="0.2">
      <c r="A12" s="5021"/>
      <c r="B12" s="5042"/>
      <c r="C12" s="5042"/>
      <c r="D12" s="5044" t="s">
        <v>2670</v>
      </c>
      <c r="E12" s="5042"/>
      <c r="F12" s="5044"/>
      <c r="G12" s="5045"/>
    </row>
    <row r="13" spans="1:7" s="4646" customFormat="1" ht="21" customHeight="1" x14ac:dyDescent="0.2">
      <c r="A13" s="5028">
        <v>42430</v>
      </c>
      <c r="B13" s="5027">
        <v>107</v>
      </c>
      <c r="C13" s="5027">
        <v>9311</v>
      </c>
      <c r="D13" s="5027">
        <v>6127</v>
      </c>
      <c r="E13" s="5027">
        <v>3184</v>
      </c>
      <c r="F13" s="5027">
        <v>961</v>
      </c>
      <c r="G13" s="5027">
        <v>9.6888657648283036</v>
      </c>
    </row>
    <row r="14" spans="1:7" s="4646" customFormat="1" ht="21" customHeight="1" x14ac:dyDescent="0.2">
      <c r="A14" s="5028">
        <v>42795</v>
      </c>
      <c r="B14" s="5027">
        <v>103</v>
      </c>
      <c r="C14" s="5027">
        <v>8616</v>
      </c>
      <c r="D14" s="5027">
        <v>5627</v>
      </c>
      <c r="E14" s="5027">
        <v>2989</v>
      </c>
      <c r="F14" s="5027">
        <v>770</v>
      </c>
      <c r="G14" s="5027">
        <v>11.18961038961039</v>
      </c>
    </row>
    <row r="15" spans="1:7" s="4646" customFormat="1" ht="21" customHeight="1" x14ac:dyDescent="0.2">
      <c r="A15" s="5028">
        <v>43160</v>
      </c>
      <c r="B15" s="5027">
        <v>104</v>
      </c>
      <c r="C15" s="5027">
        <v>5942</v>
      </c>
      <c r="D15" s="5027">
        <v>3911</v>
      </c>
      <c r="E15" s="5027">
        <v>2031</v>
      </c>
      <c r="F15" s="5027">
        <v>946</v>
      </c>
      <c r="G15" s="5027">
        <v>6.2811839323467229</v>
      </c>
    </row>
    <row r="16" spans="1:7" s="4646" customFormat="1" ht="21" customHeight="1" x14ac:dyDescent="0.2">
      <c r="A16" s="5028">
        <v>43525</v>
      </c>
      <c r="B16" s="5027">
        <v>104</v>
      </c>
      <c r="C16" s="5027">
        <v>3598</v>
      </c>
      <c r="D16" s="5027">
        <v>2344</v>
      </c>
      <c r="E16" s="5027">
        <v>1254</v>
      </c>
      <c r="F16" s="5027">
        <v>920</v>
      </c>
      <c r="G16" s="5027">
        <v>3.9108695652173915</v>
      </c>
    </row>
    <row r="17" spans="1:7" s="4646" customFormat="1" ht="21" customHeight="1" x14ac:dyDescent="0.2">
      <c r="A17" s="5031" t="s">
        <v>4185</v>
      </c>
      <c r="B17" s="5033" t="s">
        <v>657</v>
      </c>
      <c r="C17" s="5033">
        <v>1443</v>
      </c>
      <c r="D17" s="5033">
        <v>966</v>
      </c>
      <c r="E17" s="5033">
        <v>477</v>
      </c>
      <c r="F17" s="5033" t="s">
        <v>646</v>
      </c>
      <c r="G17" s="5033" t="s">
        <v>646</v>
      </c>
    </row>
    <row r="18" spans="1:7" s="4646" customFormat="1" ht="21" customHeight="1" x14ac:dyDescent="0.2">
      <c r="A18" s="5035"/>
      <c r="B18" s="5036"/>
      <c r="C18" s="5036"/>
      <c r="D18" s="5038" t="s">
        <v>2671</v>
      </c>
      <c r="E18" s="5036"/>
      <c r="F18" s="5038"/>
      <c r="G18" s="5039"/>
    </row>
    <row r="19" spans="1:7" s="4646" customFormat="1" ht="21" customHeight="1" x14ac:dyDescent="0.2">
      <c r="A19" s="5041">
        <v>42430</v>
      </c>
      <c r="B19" s="5027">
        <v>7</v>
      </c>
      <c r="C19" s="5027">
        <v>481</v>
      </c>
      <c r="D19" s="5027">
        <v>300</v>
      </c>
      <c r="E19" s="5027">
        <v>181</v>
      </c>
      <c r="F19" s="5027">
        <v>44</v>
      </c>
      <c r="G19" s="5027">
        <v>10.931818181818182</v>
      </c>
    </row>
    <row r="20" spans="1:7" s="4646" customFormat="1" ht="21" customHeight="1" x14ac:dyDescent="0.2">
      <c r="A20" s="5028">
        <v>42795</v>
      </c>
      <c r="B20" s="5027">
        <v>7</v>
      </c>
      <c r="C20" s="5027">
        <v>431</v>
      </c>
      <c r="D20" s="5027">
        <v>284</v>
      </c>
      <c r="E20" s="5027">
        <v>147</v>
      </c>
      <c r="F20" s="5027">
        <v>44</v>
      </c>
      <c r="G20" s="5027">
        <v>9.795454545454545</v>
      </c>
    </row>
    <row r="21" spans="1:7" s="4646" customFormat="1" ht="21" customHeight="1" x14ac:dyDescent="0.2">
      <c r="A21" s="5028">
        <v>43160</v>
      </c>
      <c r="B21" s="5027">
        <v>7</v>
      </c>
      <c r="C21" s="5027">
        <v>301</v>
      </c>
      <c r="D21" s="5027">
        <v>203</v>
      </c>
      <c r="E21" s="5027">
        <v>98</v>
      </c>
      <c r="F21" s="5027">
        <v>38</v>
      </c>
      <c r="G21" s="5027">
        <v>8</v>
      </c>
    </row>
    <row r="22" spans="1:7" s="4646" customFormat="1" ht="21" customHeight="1" x14ac:dyDescent="0.2">
      <c r="A22" s="5028">
        <v>43525</v>
      </c>
      <c r="B22" s="5027">
        <v>7</v>
      </c>
      <c r="C22" s="5027">
        <v>183</v>
      </c>
      <c r="D22" s="5027">
        <v>127</v>
      </c>
      <c r="E22" s="5027">
        <v>56</v>
      </c>
      <c r="F22" s="5027">
        <v>50</v>
      </c>
      <c r="G22" s="5027">
        <v>3.66</v>
      </c>
    </row>
    <row r="23" spans="1:7" s="4646" customFormat="1" ht="21" customHeight="1" x14ac:dyDescent="0.2">
      <c r="A23" s="5031" t="s">
        <v>4185</v>
      </c>
      <c r="B23" s="5033" t="s">
        <v>657</v>
      </c>
      <c r="C23" s="5160">
        <v>0</v>
      </c>
      <c r="D23" s="5160">
        <v>0</v>
      </c>
      <c r="E23" s="5160">
        <v>0</v>
      </c>
      <c r="F23" s="5033" t="s">
        <v>646</v>
      </c>
      <c r="G23" s="5033" t="s">
        <v>646</v>
      </c>
    </row>
    <row r="24" spans="1:7" ht="22.5" customHeight="1" x14ac:dyDescent="0.2">
      <c r="A24" s="5156" t="s">
        <v>2731</v>
      </c>
      <c r="D24" s="5161"/>
    </row>
    <row r="25" spans="1:7" ht="15.75" x14ac:dyDescent="0.2">
      <c r="A25" s="5016" t="s">
        <v>2732</v>
      </c>
    </row>
    <row r="44" spans="13:13" x14ac:dyDescent="0.2">
      <c r="M44" s="5051"/>
    </row>
  </sheetData>
  <mergeCells count="4">
    <mergeCell ref="A1:C1"/>
    <mergeCell ref="A4:A5"/>
    <mergeCell ref="C4:E4"/>
    <mergeCell ref="F4:F5"/>
  </mergeCells>
  <hyperlinks>
    <hyperlink ref="A1" location="CONTENT!A1" display="Back to table of contents"/>
  </hyperlinks>
  <pageMargins left="0.5" right="0.5" top="0.5" bottom="0.5" header="0.3" footer="0.3"/>
  <pageSetup paperSize="9" orientation="landscape" r:id="rId1"/>
  <headerFooter alignWithMargins="0"/>
  <ignoredErrors>
    <ignoredError sqref="A11 A17 A23" twoDigitTextYear="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showGridLines="0" workbookViewId="0">
      <selection sqref="A1:C1"/>
    </sheetView>
  </sheetViews>
  <sheetFormatPr defaultColWidth="9.33203125" defaultRowHeight="15.75" x14ac:dyDescent="0.25"/>
  <cols>
    <col min="1" max="1" width="18.83203125" style="69" customWidth="1"/>
    <col min="2" max="2" width="14.33203125" style="69" customWidth="1"/>
    <col min="3" max="17" width="12.6640625" style="4808" customWidth="1"/>
    <col min="18" max="16384" width="9.33203125" style="69"/>
  </cols>
  <sheetData>
    <row r="1" spans="1:17" s="1032" customFormat="1" x14ac:dyDescent="0.25">
      <c r="A1" s="6405" t="s">
        <v>801</v>
      </c>
      <c r="B1" s="6405"/>
      <c r="C1" s="6405"/>
    </row>
    <row r="2" spans="1:17" s="170" customFormat="1" ht="24.95" customHeight="1" x14ac:dyDescent="0.2">
      <c r="A2" s="5162" t="s">
        <v>4186</v>
      </c>
      <c r="B2" s="4632"/>
      <c r="C2" s="5163"/>
      <c r="D2" s="5163"/>
      <c r="E2" s="5163"/>
      <c r="F2" s="5163"/>
      <c r="G2" s="5163"/>
      <c r="H2" s="5163"/>
      <c r="I2" s="5163"/>
      <c r="J2" s="5163"/>
      <c r="K2" s="5163"/>
      <c r="L2" s="5163"/>
      <c r="M2" s="5163"/>
      <c r="N2" s="5163"/>
      <c r="O2" s="5163"/>
      <c r="P2" s="5163"/>
      <c r="Q2" s="5163"/>
    </row>
    <row r="3" spans="1:17" s="344" customFormat="1" ht="24.95" customHeight="1" x14ac:dyDescent="0.2">
      <c r="A3" s="170" t="s">
        <v>2712</v>
      </c>
      <c r="B3" s="170"/>
      <c r="C3" s="5164"/>
      <c r="D3" s="5164" t="s">
        <v>406</v>
      </c>
      <c r="E3" s="5164"/>
      <c r="F3" s="5164"/>
      <c r="G3" s="5164"/>
      <c r="H3" s="5164"/>
      <c r="I3" s="5164"/>
      <c r="J3" s="5164"/>
      <c r="K3" s="5164"/>
      <c r="L3" s="5164"/>
      <c r="M3" s="5164"/>
      <c r="N3" s="5164"/>
      <c r="O3" s="5164"/>
      <c r="P3" s="5164"/>
      <c r="Q3" s="5164"/>
    </row>
    <row r="4" spans="1:17" s="344" customFormat="1" ht="24.95" customHeight="1" x14ac:dyDescent="0.2">
      <c r="A4" s="5165"/>
      <c r="B4" s="5166"/>
      <c r="C4" s="6767" t="s">
        <v>2733</v>
      </c>
      <c r="D4" s="6768"/>
      <c r="E4" s="6768"/>
      <c r="F4" s="6768"/>
      <c r="G4" s="6768"/>
      <c r="H4" s="6768"/>
      <c r="I4" s="6768"/>
      <c r="J4" s="6768"/>
      <c r="K4" s="6768"/>
      <c r="L4" s="6768"/>
      <c r="M4" s="6768"/>
      <c r="N4" s="6768"/>
      <c r="O4" s="6768"/>
      <c r="P4" s="6768"/>
      <c r="Q4" s="6769"/>
    </row>
    <row r="5" spans="1:17" s="344" customFormat="1" ht="24.95" customHeight="1" x14ac:dyDescent="0.2">
      <c r="A5" s="4801" t="s">
        <v>2643</v>
      </c>
      <c r="B5" s="5167"/>
      <c r="C5" s="6770" t="s">
        <v>237</v>
      </c>
      <c r="D5" s="6771"/>
      <c r="E5" s="6771"/>
      <c r="F5" s="6771"/>
      <c r="G5" s="6772"/>
      <c r="H5" s="6770" t="s">
        <v>5</v>
      </c>
      <c r="I5" s="6771"/>
      <c r="J5" s="6771"/>
      <c r="K5" s="6771"/>
      <c r="L5" s="6772"/>
      <c r="M5" s="6771" t="s">
        <v>6</v>
      </c>
      <c r="N5" s="6771"/>
      <c r="O5" s="6771"/>
      <c r="P5" s="6771"/>
      <c r="Q5" s="6772"/>
    </row>
    <row r="6" spans="1:17" s="344" customFormat="1" ht="24.95" customHeight="1" x14ac:dyDescent="0.2">
      <c r="A6" s="5168"/>
      <c r="B6" s="5169"/>
      <c r="C6" s="5170" t="s">
        <v>4187</v>
      </c>
      <c r="D6" s="5171" t="s">
        <v>4188</v>
      </c>
      <c r="E6" s="4795" t="s">
        <v>4189</v>
      </c>
      <c r="F6" s="5172" t="s">
        <v>4190</v>
      </c>
      <c r="G6" s="5173" t="s">
        <v>237</v>
      </c>
      <c r="H6" s="5170" t="s">
        <v>4187</v>
      </c>
      <c r="I6" s="5171" t="s">
        <v>4188</v>
      </c>
      <c r="J6" s="4795" t="s">
        <v>4189</v>
      </c>
      <c r="K6" s="5172" t="s">
        <v>4190</v>
      </c>
      <c r="L6" s="5174" t="s">
        <v>237</v>
      </c>
      <c r="M6" s="5170" t="s">
        <v>4187</v>
      </c>
      <c r="N6" s="5171" t="s">
        <v>4188</v>
      </c>
      <c r="O6" s="4795" t="s">
        <v>4189</v>
      </c>
      <c r="P6" s="5172" t="s">
        <v>4190</v>
      </c>
      <c r="Q6" s="5172" t="s">
        <v>237</v>
      </c>
    </row>
    <row r="7" spans="1:17" s="344" customFormat="1" ht="24.95" customHeight="1" x14ac:dyDescent="0.2">
      <c r="A7" s="5175" t="s">
        <v>2679</v>
      </c>
      <c r="B7" s="5176"/>
      <c r="C7" s="5177"/>
      <c r="D7" s="5177"/>
      <c r="E7" s="5177"/>
      <c r="F7" s="5178" t="s">
        <v>2734</v>
      </c>
      <c r="G7" s="5178" t="s">
        <v>2734</v>
      </c>
      <c r="H7" s="5177"/>
      <c r="I7" s="5177"/>
      <c r="J7" s="5177"/>
      <c r="K7" s="5178" t="s">
        <v>2734</v>
      </c>
      <c r="L7" s="5178" t="s">
        <v>2734</v>
      </c>
      <c r="M7" s="5177"/>
      <c r="N7" s="5177"/>
      <c r="O7" s="5177"/>
      <c r="P7" s="5178" t="s">
        <v>2734</v>
      </c>
      <c r="Q7" s="5178" t="s">
        <v>2734</v>
      </c>
    </row>
    <row r="8" spans="1:17" s="344" customFormat="1" ht="24.95" customHeight="1" x14ac:dyDescent="0.2">
      <c r="A8" s="5064" t="s">
        <v>2680</v>
      </c>
      <c r="B8" s="5176"/>
      <c r="C8" s="5179"/>
      <c r="D8" s="5179"/>
      <c r="E8" s="5179"/>
      <c r="F8" s="5178" t="s">
        <v>2734</v>
      </c>
      <c r="G8" s="5178" t="s">
        <v>2734</v>
      </c>
      <c r="H8" s="5179"/>
      <c r="I8" s="5179"/>
      <c r="J8" s="5179"/>
      <c r="K8" s="5178" t="s">
        <v>2734</v>
      </c>
      <c r="L8" s="5178" t="s">
        <v>2734</v>
      </c>
      <c r="M8" s="5179"/>
      <c r="N8" s="5179"/>
      <c r="O8" s="5179"/>
      <c r="P8" s="5178" t="s">
        <v>2734</v>
      </c>
      <c r="Q8" s="5178" t="s">
        <v>2734</v>
      </c>
    </row>
    <row r="9" spans="1:17" s="344" customFormat="1" ht="24.95" customHeight="1" x14ac:dyDescent="0.2">
      <c r="A9" s="5064" t="s">
        <v>2681</v>
      </c>
      <c r="B9" s="5176"/>
      <c r="C9" s="5179"/>
      <c r="D9" s="5179"/>
      <c r="E9" s="5179"/>
      <c r="F9" s="5178" t="s">
        <v>2734</v>
      </c>
      <c r="G9" s="5178" t="s">
        <v>2734</v>
      </c>
      <c r="H9" s="5179"/>
      <c r="I9" s="5179"/>
      <c r="J9" s="5179"/>
      <c r="K9" s="5178" t="s">
        <v>2734</v>
      </c>
      <c r="L9" s="5178" t="s">
        <v>2734</v>
      </c>
      <c r="M9" s="5179"/>
      <c r="N9" s="5179"/>
      <c r="O9" s="5179"/>
      <c r="P9" s="5178" t="s">
        <v>2734</v>
      </c>
      <c r="Q9" s="5178" t="s">
        <v>2734</v>
      </c>
    </row>
    <row r="10" spans="1:17" s="344" customFormat="1" ht="24.95" customHeight="1" x14ac:dyDescent="0.2">
      <c r="A10" s="5064" t="s">
        <v>2682</v>
      </c>
      <c r="B10" s="5176"/>
      <c r="C10" s="5179"/>
      <c r="D10" s="5179"/>
      <c r="E10" s="5179"/>
      <c r="F10" s="5178" t="s">
        <v>2734</v>
      </c>
      <c r="G10" s="5178" t="s">
        <v>2734</v>
      </c>
      <c r="H10" s="5179"/>
      <c r="I10" s="5179"/>
      <c r="J10" s="5179"/>
      <c r="K10" s="5178" t="s">
        <v>2734</v>
      </c>
      <c r="L10" s="5178" t="s">
        <v>2734</v>
      </c>
      <c r="M10" s="5179"/>
      <c r="N10" s="5179"/>
      <c r="O10" s="5179"/>
      <c r="P10" s="5178" t="s">
        <v>2734</v>
      </c>
      <c r="Q10" s="5178" t="s">
        <v>2734</v>
      </c>
    </row>
    <row r="11" spans="1:17" s="344" customFormat="1" ht="24.95" customHeight="1" x14ac:dyDescent="0.2">
      <c r="A11" s="5064" t="s">
        <v>2683</v>
      </c>
      <c r="B11" s="5176"/>
      <c r="C11" s="5179"/>
      <c r="D11" s="5179"/>
      <c r="E11" s="5179"/>
      <c r="F11" s="5178" t="s">
        <v>2734</v>
      </c>
      <c r="G11" s="5178" t="s">
        <v>2734</v>
      </c>
      <c r="H11" s="5179"/>
      <c r="I11" s="5179"/>
      <c r="J11" s="5179"/>
      <c r="K11" s="5178" t="s">
        <v>2734</v>
      </c>
      <c r="L11" s="5178" t="s">
        <v>2734</v>
      </c>
      <c r="M11" s="5179"/>
      <c r="N11" s="5179"/>
      <c r="O11" s="5179"/>
      <c r="P11" s="5178" t="s">
        <v>2734</v>
      </c>
      <c r="Q11" s="5178" t="s">
        <v>2734</v>
      </c>
    </row>
    <row r="12" spans="1:17" s="344" customFormat="1" ht="24.95" customHeight="1" x14ac:dyDescent="0.2">
      <c r="A12" s="5064" t="s">
        <v>2684</v>
      </c>
      <c r="B12" s="5176"/>
      <c r="C12" s="5179"/>
      <c r="D12" s="5179"/>
      <c r="E12" s="5179"/>
      <c r="F12" s="5178" t="s">
        <v>2734</v>
      </c>
      <c r="G12" s="5178" t="s">
        <v>2734</v>
      </c>
      <c r="H12" s="5180"/>
      <c r="I12" s="5179"/>
      <c r="J12" s="5179"/>
      <c r="K12" s="5178" t="s">
        <v>2734</v>
      </c>
      <c r="L12" s="5178" t="s">
        <v>2734</v>
      </c>
      <c r="M12" s="5179"/>
      <c r="N12" s="5179"/>
      <c r="O12" s="5179"/>
      <c r="P12" s="5178" t="s">
        <v>2734</v>
      </c>
      <c r="Q12" s="5178" t="s">
        <v>2734</v>
      </c>
    </row>
    <row r="13" spans="1:17" s="344" customFormat="1" ht="24.95" customHeight="1" x14ac:dyDescent="0.2">
      <c r="A13" s="5064" t="s">
        <v>2685</v>
      </c>
      <c r="B13" s="5176"/>
      <c r="C13" s="5179"/>
      <c r="D13" s="5179"/>
      <c r="E13" s="5179"/>
      <c r="F13" s="5178" t="s">
        <v>2734</v>
      </c>
      <c r="G13" s="5178" t="s">
        <v>2734</v>
      </c>
      <c r="H13" s="5179"/>
      <c r="I13" s="5179"/>
      <c r="J13" s="5179"/>
      <c r="K13" s="5178" t="s">
        <v>2734</v>
      </c>
      <c r="L13" s="5178" t="s">
        <v>2734</v>
      </c>
      <c r="M13" s="5179"/>
      <c r="N13" s="5179"/>
      <c r="O13" s="5179"/>
      <c r="P13" s="5178" t="s">
        <v>2734</v>
      </c>
      <c r="Q13" s="5178" t="s">
        <v>2734</v>
      </c>
    </row>
    <row r="14" spans="1:17" s="344" customFormat="1" ht="24.95" customHeight="1" x14ac:dyDescent="0.2">
      <c r="A14" s="5064" t="s">
        <v>2686</v>
      </c>
      <c r="B14" s="5176"/>
      <c r="C14" s="5179"/>
      <c r="D14" s="5179"/>
      <c r="E14" s="5179"/>
      <c r="F14" s="5178" t="s">
        <v>2734</v>
      </c>
      <c r="G14" s="5178" t="s">
        <v>2734</v>
      </c>
      <c r="H14" s="5179"/>
      <c r="I14" s="5179"/>
      <c r="J14" s="5179"/>
      <c r="K14" s="5178" t="s">
        <v>2734</v>
      </c>
      <c r="L14" s="5178" t="s">
        <v>2734</v>
      </c>
      <c r="M14" s="5179"/>
      <c r="N14" s="5179"/>
      <c r="O14" s="5179"/>
      <c r="P14" s="5178" t="s">
        <v>2734</v>
      </c>
      <c r="Q14" s="5178" t="s">
        <v>2734</v>
      </c>
    </row>
    <row r="15" spans="1:17" s="344" customFormat="1" ht="24.95" customHeight="1" x14ac:dyDescent="0.2">
      <c r="A15" s="5064" t="s">
        <v>2717</v>
      </c>
      <c r="B15" s="5176"/>
      <c r="C15" s="5179"/>
      <c r="D15" s="5179"/>
      <c r="E15" s="5179"/>
      <c r="F15" s="5178" t="s">
        <v>2734</v>
      </c>
      <c r="G15" s="5178" t="s">
        <v>2734</v>
      </c>
      <c r="H15" s="5179"/>
      <c r="I15" s="5179"/>
      <c r="J15" s="5179"/>
      <c r="K15" s="5178" t="s">
        <v>2734</v>
      </c>
      <c r="L15" s="5178" t="s">
        <v>2734</v>
      </c>
      <c r="M15" s="5179"/>
      <c r="N15" s="5179"/>
      <c r="O15" s="5179"/>
      <c r="P15" s="5178" t="s">
        <v>2734</v>
      </c>
      <c r="Q15" s="5178" t="s">
        <v>2734</v>
      </c>
    </row>
    <row r="16" spans="1:17" s="170" customFormat="1" ht="24.95" customHeight="1" x14ac:dyDescent="0.2">
      <c r="A16" s="5175" t="s">
        <v>2735</v>
      </c>
      <c r="B16" s="4809"/>
      <c r="C16" s="5177"/>
      <c r="D16" s="5177"/>
      <c r="E16" s="5177"/>
      <c r="F16" s="5181">
        <v>1443</v>
      </c>
      <c r="G16" s="5181">
        <v>1443</v>
      </c>
      <c r="H16" s="5177"/>
      <c r="I16" s="5177"/>
      <c r="J16" s="5177"/>
      <c r="K16" s="5181">
        <v>966</v>
      </c>
      <c r="L16" s="5181">
        <v>966</v>
      </c>
      <c r="M16" s="5177"/>
      <c r="N16" s="5177"/>
      <c r="O16" s="5177"/>
      <c r="P16" s="5182">
        <v>477</v>
      </c>
      <c r="Q16" s="5182">
        <v>477</v>
      </c>
    </row>
    <row r="17" spans="1:20" s="170" customFormat="1" ht="24.95" customHeight="1" x14ac:dyDescent="0.2">
      <c r="A17" s="5066" t="s">
        <v>2736</v>
      </c>
      <c r="B17" s="5183"/>
      <c r="C17" s="5184"/>
      <c r="D17" s="5184"/>
      <c r="E17" s="5184"/>
      <c r="F17" s="5185">
        <v>0</v>
      </c>
      <c r="G17" s="5185">
        <v>0</v>
      </c>
      <c r="H17" s="5184"/>
      <c r="I17" s="5184"/>
      <c r="J17" s="5184"/>
      <c r="K17" s="5185">
        <v>0</v>
      </c>
      <c r="L17" s="5185">
        <v>0</v>
      </c>
      <c r="M17" s="5184"/>
      <c r="N17" s="5184"/>
      <c r="O17" s="5184"/>
      <c r="P17" s="5186">
        <v>0</v>
      </c>
      <c r="Q17" s="5187">
        <v>0</v>
      </c>
    </row>
    <row r="18" spans="1:20" s="170" customFormat="1" ht="24.95" customHeight="1" x14ac:dyDescent="0.2">
      <c r="A18" s="5159" t="s">
        <v>2737</v>
      </c>
      <c r="B18" s="5188"/>
      <c r="C18" s="5184"/>
      <c r="D18" s="5184"/>
      <c r="E18" s="5184"/>
      <c r="F18" s="5189">
        <v>1443</v>
      </c>
      <c r="G18" s="5189">
        <v>1443</v>
      </c>
      <c r="H18" s="5184"/>
      <c r="I18" s="5184"/>
      <c r="J18" s="5184"/>
      <c r="K18" s="5189">
        <v>966</v>
      </c>
      <c r="L18" s="5189">
        <v>966</v>
      </c>
      <c r="M18" s="5184"/>
      <c r="N18" s="5184"/>
      <c r="O18" s="5184"/>
      <c r="P18" s="5190">
        <v>477</v>
      </c>
      <c r="Q18" s="5190">
        <v>477</v>
      </c>
    </row>
    <row r="19" spans="1:20" s="170" customFormat="1" ht="24.95" customHeight="1" x14ac:dyDescent="0.2">
      <c r="A19" s="5195"/>
      <c r="B19" s="5195"/>
      <c r="C19" s="5196"/>
      <c r="D19" s="5196"/>
      <c r="E19" s="5196"/>
      <c r="F19" s="5197"/>
      <c r="G19" s="5197"/>
      <c r="H19" s="5196"/>
      <c r="I19" s="5196"/>
      <c r="J19" s="5196"/>
      <c r="K19" s="5197"/>
      <c r="L19" s="5197"/>
      <c r="M19" s="5196"/>
      <c r="N19" s="5196"/>
      <c r="O19" s="5196"/>
      <c r="P19" s="5197"/>
      <c r="Q19" s="5197"/>
    </row>
    <row r="20" spans="1:20" s="170" customFormat="1" ht="24.95" customHeight="1" x14ac:dyDescent="0.2">
      <c r="A20" s="5162" t="s">
        <v>4191</v>
      </c>
      <c r="B20" s="4632"/>
    </row>
    <row r="21" spans="1:20" s="344" customFormat="1" ht="24.95" customHeight="1" x14ac:dyDescent="0.2">
      <c r="A21" s="170" t="s">
        <v>2712</v>
      </c>
      <c r="B21" s="170"/>
      <c r="E21" s="344" t="s">
        <v>2738</v>
      </c>
    </row>
    <row r="22" spans="1:20" s="344" customFormat="1" ht="24.95" customHeight="1" x14ac:dyDescent="0.2">
      <c r="A22" s="6773" t="s">
        <v>2739</v>
      </c>
      <c r="B22" s="6774"/>
      <c r="C22" s="5191" t="s">
        <v>2740</v>
      </c>
      <c r="D22" s="5192"/>
      <c r="E22" s="5192"/>
      <c r="F22" s="5192"/>
      <c r="G22" s="5192"/>
      <c r="H22" s="5192"/>
      <c r="I22" s="5192"/>
      <c r="J22" s="5192"/>
      <c r="K22" s="5192"/>
      <c r="L22" s="5192"/>
      <c r="M22" s="5192"/>
      <c r="N22" s="5192"/>
      <c r="O22" s="5192"/>
      <c r="P22" s="5192"/>
      <c r="Q22" s="5193"/>
    </row>
    <row r="23" spans="1:20" s="344" customFormat="1" ht="24.95" customHeight="1" x14ac:dyDescent="0.2">
      <c r="A23" s="6775"/>
      <c r="B23" s="6776"/>
      <c r="C23" s="6275" t="s">
        <v>237</v>
      </c>
      <c r="D23" s="6275"/>
      <c r="E23" s="6275"/>
      <c r="F23" s="6275"/>
      <c r="G23" s="6276"/>
      <c r="H23" s="6274" t="s">
        <v>5</v>
      </c>
      <c r="I23" s="6275"/>
      <c r="J23" s="6275"/>
      <c r="K23" s="6275"/>
      <c r="L23" s="6276"/>
      <c r="M23" s="6275" t="s">
        <v>6</v>
      </c>
      <c r="N23" s="6275"/>
      <c r="O23" s="6275"/>
      <c r="P23" s="6275"/>
      <c r="Q23" s="6276"/>
    </row>
    <row r="24" spans="1:20" s="344" customFormat="1" ht="24.95" customHeight="1" x14ac:dyDescent="0.2">
      <c r="A24" s="6777"/>
      <c r="B24" s="6778"/>
      <c r="C24" s="5170" t="s">
        <v>4187</v>
      </c>
      <c r="D24" s="5171" t="s">
        <v>4188</v>
      </c>
      <c r="E24" s="4795" t="s">
        <v>4189</v>
      </c>
      <c r="F24" s="5172" t="s">
        <v>4190</v>
      </c>
      <c r="G24" s="4795" t="s">
        <v>237</v>
      </c>
      <c r="H24" s="5170" t="s">
        <v>4187</v>
      </c>
      <c r="I24" s="5171" t="s">
        <v>4188</v>
      </c>
      <c r="J24" s="4795" t="s">
        <v>4189</v>
      </c>
      <c r="K24" s="5172" t="s">
        <v>4190</v>
      </c>
      <c r="L24" s="4795" t="s">
        <v>237</v>
      </c>
      <c r="M24" s="5170" t="s">
        <v>4187</v>
      </c>
      <c r="N24" s="5171" t="s">
        <v>4188</v>
      </c>
      <c r="O24" s="4795" t="s">
        <v>4189</v>
      </c>
      <c r="P24" s="5172" t="s">
        <v>4190</v>
      </c>
      <c r="Q24" s="4795" t="s">
        <v>237</v>
      </c>
    </row>
    <row r="25" spans="1:20" s="344" customFormat="1" ht="24.95" customHeight="1" x14ac:dyDescent="0.2">
      <c r="A25" s="5064" t="s">
        <v>2741</v>
      </c>
      <c r="B25" s="5176"/>
      <c r="C25" s="5177"/>
      <c r="D25" s="5177"/>
      <c r="E25" s="5177"/>
      <c r="F25" s="5178" t="s">
        <v>2734</v>
      </c>
      <c r="G25" s="5178" t="s">
        <v>2734</v>
      </c>
      <c r="H25" s="5177"/>
      <c r="I25" s="5177"/>
      <c r="J25" s="5177"/>
      <c r="K25" s="5178" t="s">
        <v>2734</v>
      </c>
      <c r="L25" s="5178" t="s">
        <v>2734</v>
      </c>
      <c r="M25" s="5177"/>
      <c r="N25" s="5177"/>
      <c r="O25" s="5177"/>
      <c r="P25" s="5178" t="s">
        <v>2734</v>
      </c>
      <c r="Q25" s="5178" t="s">
        <v>2734</v>
      </c>
    </row>
    <row r="26" spans="1:20" s="344" customFormat="1" ht="24.95" customHeight="1" x14ac:dyDescent="0.2">
      <c r="A26" s="6765" t="s">
        <v>2742</v>
      </c>
      <c r="B26" s="6766"/>
      <c r="C26" s="5179"/>
      <c r="D26" s="5179"/>
      <c r="E26" s="5179"/>
      <c r="F26" s="5178" t="s">
        <v>2734</v>
      </c>
      <c r="G26" s="5178" t="s">
        <v>2734</v>
      </c>
      <c r="H26" s="5179"/>
      <c r="I26" s="5179"/>
      <c r="J26" s="5179"/>
      <c r="K26" s="5178" t="s">
        <v>2734</v>
      </c>
      <c r="L26" s="5178" t="s">
        <v>2734</v>
      </c>
      <c r="M26" s="5179"/>
      <c r="N26" s="5179"/>
      <c r="O26" s="5179"/>
      <c r="P26" s="5178" t="s">
        <v>2734</v>
      </c>
      <c r="Q26" s="5178" t="s">
        <v>2734</v>
      </c>
    </row>
    <row r="27" spans="1:20" s="344" customFormat="1" ht="24.95" customHeight="1" x14ac:dyDescent="0.2">
      <c r="A27" s="5064" t="s">
        <v>2743</v>
      </c>
      <c r="B27" s="5176"/>
      <c r="C27" s="5179"/>
      <c r="D27" s="5179"/>
      <c r="E27" s="5179"/>
      <c r="F27" s="5178" t="s">
        <v>2734</v>
      </c>
      <c r="G27" s="5178" t="s">
        <v>2734</v>
      </c>
      <c r="H27" s="5179"/>
      <c r="I27" s="5179"/>
      <c r="J27" s="5179"/>
      <c r="K27" s="5178" t="s">
        <v>2734</v>
      </c>
      <c r="L27" s="5178" t="s">
        <v>2734</v>
      </c>
      <c r="M27" s="5179"/>
      <c r="N27" s="5179"/>
      <c r="O27" s="5179"/>
      <c r="P27" s="5178" t="s">
        <v>2734</v>
      </c>
      <c r="Q27" s="5178" t="s">
        <v>2734</v>
      </c>
    </row>
    <row r="28" spans="1:20" s="344" customFormat="1" ht="24.95" customHeight="1" x14ac:dyDescent="0.2">
      <c r="A28" s="6729" t="s">
        <v>2744</v>
      </c>
      <c r="B28" s="6740"/>
      <c r="C28" s="5179"/>
      <c r="D28" s="5179"/>
      <c r="E28" s="5179"/>
      <c r="F28" s="5178" t="s">
        <v>2734</v>
      </c>
      <c r="G28" s="5178" t="s">
        <v>2734</v>
      </c>
      <c r="H28" s="5179"/>
      <c r="I28" s="5179"/>
      <c r="J28" s="5179"/>
      <c r="K28" s="5178" t="s">
        <v>2734</v>
      </c>
      <c r="L28" s="5178" t="s">
        <v>2734</v>
      </c>
      <c r="M28" s="5179"/>
      <c r="N28" s="5179"/>
      <c r="O28" s="5179"/>
      <c r="P28" s="5178" t="s">
        <v>2734</v>
      </c>
      <c r="Q28" s="5178" t="s">
        <v>2734</v>
      </c>
    </row>
    <row r="29" spans="1:20" s="344" customFormat="1" ht="24.95" customHeight="1" x14ac:dyDescent="0.2">
      <c r="A29" s="5175" t="s">
        <v>24</v>
      </c>
      <c r="B29" s="4809"/>
      <c r="C29" s="5177"/>
      <c r="D29" s="5177"/>
      <c r="E29" s="5177"/>
      <c r="F29" s="5182">
        <v>1443</v>
      </c>
      <c r="G29" s="5181">
        <v>1443</v>
      </c>
      <c r="H29" s="5177"/>
      <c r="I29" s="5177"/>
      <c r="J29" s="5177"/>
      <c r="K29" s="5181">
        <v>966</v>
      </c>
      <c r="L29" s="5181">
        <v>966</v>
      </c>
      <c r="M29" s="5177"/>
      <c r="N29" s="5177"/>
      <c r="O29" s="5177"/>
      <c r="P29" s="5181">
        <v>477</v>
      </c>
      <c r="Q29" s="5181">
        <v>477</v>
      </c>
    </row>
    <row r="30" spans="1:20" s="344" customFormat="1" ht="24.95" customHeight="1" x14ac:dyDescent="0.2">
      <c r="A30" s="5066" t="s">
        <v>25</v>
      </c>
      <c r="B30" s="5176"/>
      <c r="C30" s="5184"/>
      <c r="D30" s="5184"/>
      <c r="E30" s="5184"/>
      <c r="F30" s="5194">
        <v>0</v>
      </c>
      <c r="G30" s="5185">
        <v>0</v>
      </c>
      <c r="H30" s="5184"/>
      <c r="I30" s="5184"/>
      <c r="J30" s="5184"/>
      <c r="K30" s="5185">
        <v>0</v>
      </c>
      <c r="L30" s="5185">
        <v>0</v>
      </c>
      <c r="M30" s="5184"/>
      <c r="N30" s="5184"/>
      <c r="O30" s="5184"/>
      <c r="P30" s="5187">
        <v>0</v>
      </c>
      <c r="Q30" s="5187">
        <v>0</v>
      </c>
    </row>
    <row r="31" spans="1:20" s="344" customFormat="1" ht="24.95" customHeight="1" x14ac:dyDescent="0.2">
      <c r="A31" s="6741" t="s">
        <v>23</v>
      </c>
      <c r="B31" s="6742"/>
      <c r="C31" s="5184"/>
      <c r="D31" s="5184"/>
      <c r="E31" s="5184"/>
      <c r="F31" s="5189">
        <v>1443</v>
      </c>
      <c r="G31" s="5189">
        <v>1443</v>
      </c>
      <c r="H31" s="5184"/>
      <c r="I31" s="5184"/>
      <c r="J31" s="5184"/>
      <c r="K31" s="5189">
        <v>966</v>
      </c>
      <c r="L31" s="5189">
        <v>966</v>
      </c>
      <c r="M31" s="5184"/>
      <c r="N31" s="5184"/>
      <c r="O31" s="5184"/>
      <c r="P31" s="5190">
        <v>477</v>
      </c>
      <c r="Q31" s="5190">
        <v>477</v>
      </c>
    </row>
    <row r="32" spans="1:20" ht="16.5" x14ac:dyDescent="0.25">
      <c r="A32" s="4811" t="s">
        <v>4192</v>
      </c>
      <c r="B32" s="350"/>
      <c r="C32" s="350"/>
      <c r="D32" s="350"/>
      <c r="E32" s="350"/>
      <c r="F32" s="350"/>
      <c r="G32" s="350"/>
      <c r="H32" s="4188"/>
      <c r="I32" s="296"/>
      <c r="J32" s="69"/>
      <c r="K32" s="69"/>
      <c r="L32" s="69"/>
      <c r="M32" s="4810"/>
      <c r="N32" s="4810"/>
      <c r="O32" s="4810"/>
      <c r="P32" s="4810"/>
      <c r="Q32" s="4810"/>
      <c r="R32" s="4810"/>
      <c r="S32" s="4810"/>
      <c r="T32" s="4810"/>
    </row>
    <row r="33" spans="1:20" ht="16.5" x14ac:dyDescent="0.25">
      <c r="A33" s="4188" t="s">
        <v>2732</v>
      </c>
      <c r="B33" s="350"/>
      <c r="C33" s="350"/>
      <c r="D33" s="350"/>
      <c r="E33" s="350"/>
      <c r="F33" s="350"/>
      <c r="G33" s="350"/>
      <c r="H33" s="4188"/>
      <c r="I33" s="296"/>
      <c r="J33" s="69"/>
      <c r="K33" s="69"/>
      <c r="L33" s="69"/>
      <c r="M33" s="4810"/>
      <c r="N33" s="4810"/>
      <c r="O33" s="4810"/>
      <c r="P33" s="4810"/>
      <c r="Q33" s="4810"/>
      <c r="R33" s="4810"/>
      <c r="S33" s="4810"/>
      <c r="T33" s="4810"/>
    </row>
    <row r="34" spans="1:20" x14ac:dyDescent="0.25">
      <c r="A34" s="350"/>
      <c r="B34" s="350"/>
      <c r="C34" s="350"/>
      <c r="D34" s="350"/>
      <c r="E34" s="350"/>
      <c r="F34" s="350"/>
      <c r="G34" s="350"/>
      <c r="H34" s="4188"/>
      <c r="I34" s="296"/>
      <c r="J34" s="69"/>
      <c r="K34" s="69"/>
      <c r="L34" s="69"/>
      <c r="M34" s="4810"/>
      <c r="N34" s="4810"/>
      <c r="O34" s="4810"/>
      <c r="P34" s="4810"/>
      <c r="Q34" s="4810"/>
      <c r="R34" s="4810"/>
      <c r="S34" s="4810"/>
      <c r="T34" s="4810"/>
    </row>
    <row r="35" spans="1:20" x14ac:dyDescent="0.25">
      <c r="C35" s="69"/>
      <c r="D35" s="69"/>
      <c r="E35" s="69"/>
      <c r="F35" s="69"/>
      <c r="G35" s="69"/>
      <c r="H35" s="69"/>
      <c r="I35" s="69"/>
      <c r="J35" s="69"/>
      <c r="K35" s="69"/>
      <c r="L35" s="69"/>
      <c r="M35" s="69"/>
      <c r="N35" s="69"/>
      <c r="O35" s="69"/>
      <c r="P35" s="69"/>
      <c r="Q35" s="69"/>
    </row>
  </sheetData>
  <mergeCells count="12">
    <mergeCell ref="A26:B26"/>
    <mergeCell ref="A28:B28"/>
    <mergeCell ref="A31:B31"/>
    <mergeCell ref="A1:C1"/>
    <mergeCell ref="C4:Q4"/>
    <mergeCell ref="C5:G5"/>
    <mergeCell ref="H5:L5"/>
    <mergeCell ref="M5:Q5"/>
    <mergeCell ref="A22:B24"/>
    <mergeCell ref="C23:G23"/>
    <mergeCell ref="H23:L23"/>
    <mergeCell ref="M23:Q23"/>
  </mergeCells>
  <hyperlinks>
    <hyperlink ref="A1" location="CONTENT!A1" display="Back to table of contents"/>
  </hyperlinks>
  <pageMargins left="0.5" right="0.5" top="0.5" bottom="0.5" header="0.3" footer="0.3"/>
  <pageSetup paperSize="9" scale="6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showGridLines="0" workbookViewId="0">
      <selection sqref="A1:C1"/>
    </sheetView>
  </sheetViews>
  <sheetFormatPr defaultColWidth="8.83203125" defaultRowHeight="12.75" x14ac:dyDescent="0.2"/>
  <cols>
    <col min="1" max="1" width="16.1640625" style="4817" customWidth="1"/>
    <col min="2" max="16" width="10.6640625" style="4817" customWidth="1"/>
    <col min="17" max="16384" width="8.83203125" style="4188"/>
  </cols>
  <sheetData>
    <row r="1" spans="1:16" s="1032" customFormat="1" ht="15.75" x14ac:dyDescent="0.25">
      <c r="A1" s="6405" t="s">
        <v>801</v>
      </c>
      <c r="B1" s="6405"/>
      <c r="C1" s="6405"/>
    </row>
    <row r="2" spans="1:16" ht="15.75" x14ac:dyDescent="0.25">
      <c r="A2" s="4812" t="s">
        <v>2745</v>
      </c>
      <c r="B2" s="4813"/>
      <c r="C2" s="4813"/>
      <c r="D2" s="4813"/>
      <c r="E2" s="4813"/>
      <c r="F2" s="4813"/>
      <c r="G2" s="4813"/>
      <c r="H2" s="4813"/>
      <c r="I2" s="4813"/>
      <c r="J2" s="4813"/>
      <c r="K2" s="4813"/>
      <c r="L2" s="4813"/>
      <c r="M2" s="4813"/>
      <c r="N2" s="4813"/>
      <c r="O2" s="4813"/>
      <c r="P2" s="4813"/>
    </row>
    <row r="3" spans="1:16" ht="15.75" x14ac:dyDescent="0.25">
      <c r="A3" s="4813" t="s">
        <v>23</v>
      </c>
      <c r="B3" s="4813"/>
      <c r="C3" s="4814"/>
      <c r="D3" s="4814"/>
      <c r="E3" s="4814"/>
      <c r="F3" s="4814"/>
      <c r="G3" s="4814"/>
      <c r="H3" s="4814"/>
      <c r="I3" s="4814"/>
      <c r="J3" s="4814"/>
      <c r="K3" s="4814"/>
      <c r="L3" s="4814"/>
      <c r="M3" s="4814"/>
      <c r="N3" s="4814"/>
      <c r="O3" s="4814"/>
      <c r="P3" s="4814"/>
    </row>
    <row r="4" spans="1:16" ht="15.75" x14ac:dyDescent="0.25">
      <c r="A4" s="4813" t="s">
        <v>2746</v>
      </c>
      <c r="B4" s="4813"/>
      <c r="C4" s="4814"/>
      <c r="D4" s="4814"/>
      <c r="E4" s="4814"/>
      <c r="F4" s="4814"/>
      <c r="G4" s="4814"/>
      <c r="H4" s="4814"/>
      <c r="I4" s="4814"/>
      <c r="J4" s="4814"/>
      <c r="K4" s="4814"/>
      <c r="L4" s="4814"/>
      <c r="M4" s="4814"/>
      <c r="N4" s="4814"/>
      <c r="O4" s="4814"/>
      <c r="P4" s="4814"/>
    </row>
    <row r="5" spans="1:16" s="5016" customFormat="1" ht="18" customHeight="1" x14ac:dyDescent="0.2">
      <c r="A5" s="5198" t="s">
        <v>2747</v>
      </c>
      <c r="B5" s="6779" t="s">
        <v>2740</v>
      </c>
      <c r="C5" s="6780"/>
      <c r="D5" s="6780"/>
      <c r="E5" s="6780"/>
      <c r="F5" s="6780"/>
      <c r="G5" s="6780"/>
      <c r="H5" s="6780"/>
      <c r="I5" s="6780"/>
      <c r="J5" s="6780"/>
      <c r="K5" s="6780"/>
      <c r="L5" s="6780"/>
      <c r="M5" s="6780"/>
      <c r="N5" s="6780"/>
      <c r="O5" s="6780"/>
      <c r="P5" s="6781"/>
    </row>
    <row r="6" spans="1:16" s="5016" customFormat="1" ht="18" customHeight="1" x14ac:dyDescent="0.2">
      <c r="A6" s="5199" t="s">
        <v>2748</v>
      </c>
      <c r="B6" s="6779" t="s">
        <v>237</v>
      </c>
      <c r="C6" s="6780"/>
      <c r="D6" s="6780"/>
      <c r="E6" s="6780"/>
      <c r="F6" s="6781"/>
      <c r="G6" s="6779" t="s">
        <v>5</v>
      </c>
      <c r="H6" s="6780"/>
      <c r="I6" s="6780"/>
      <c r="J6" s="6780"/>
      <c r="K6" s="6781"/>
      <c r="L6" s="6779" t="s">
        <v>6</v>
      </c>
      <c r="M6" s="6780"/>
      <c r="N6" s="6780"/>
      <c r="O6" s="6780"/>
      <c r="P6" s="6781"/>
    </row>
    <row r="7" spans="1:16" s="5016" customFormat="1" ht="18" customHeight="1" x14ac:dyDescent="0.2">
      <c r="A7" s="5200"/>
      <c r="B7" s="5201" t="s">
        <v>4193</v>
      </c>
      <c r="C7" s="5201" t="s">
        <v>4194</v>
      </c>
      <c r="D7" s="5201" t="s">
        <v>4195</v>
      </c>
      <c r="E7" s="5201" t="s">
        <v>4247</v>
      </c>
      <c r="F7" s="5202" t="s">
        <v>237</v>
      </c>
      <c r="G7" s="5201" t="s">
        <v>4193</v>
      </c>
      <c r="H7" s="5201" t="s">
        <v>4194</v>
      </c>
      <c r="I7" s="5201" t="s">
        <v>4195</v>
      </c>
      <c r="J7" s="5201" t="s">
        <v>4247</v>
      </c>
      <c r="K7" s="5202" t="s">
        <v>237</v>
      </c>
      <c r="L7" s="5201" t="s">
        <v>4193</v>
      </c>
      <c r="M7" s="5201" t="s">
        <v>4194</v>
      </c>
      <c r="N7" s="5201" t="s">
        <v>4195</v>
      </c>
      <c r="O7" s="5201" t="s">
        <v>4247</v>
      </c>
      <c r="P7" s="5202" t="s">
        <v>237</v>
      </c>
    </row>
    <row r="8" spans="1:16" s="5016" customFormat="1" ht="18" customHeight="1" x14ac:dyDescent="0.2">
      <c r="A8" s="5203">
        <v>11</v>
      </c>
      <c r="B8" s="5204"/>
      <c r="C8" s="5205"/>
      <c r="D8" s="5205"/>
      <c r="E8" s="5206">
        <v>0</v>
      </c>
      <c r="F8" s="5207">
        <v>0</v>
      </c>
      <c r="G8" s="5208"/>
      <c r="H8" s="5205"/>
      <c r="I8" s="5205"/>
      <c r="J8" s="5206">
        <v>0</v>
      </c>
      <c r="K8" s="5209">
        <v>0</v>
      </c>
      <c r="L8" s="5208"/>
      <c r="M8" s="5208"/>
      <c r="N8" s="5205"/>
      <c r="O8" s="1866">
        <v>0</v>
      </c>
      <c r="P8" s="5210">
        <v>0</v>
      </c>
    </row>
    <row r="9" spans="1:16" s="5016" customFormat="1" ht="18" customHeight="1" x14ac:dyDescent="0.2">
      <c r="A9" s="5203">
        <v>12</v>
      </c>
      <c r="B9" s="5204"/>
      <c r="C9" s="5211"/>
      <c r="D9" s="5211"/>
      <c r="E9" s="5212">
        <v>0</v>
      </c>
      <c r="F9" s="5209">
        <v>0</v>
      </c>
      <c r="G9" s="5208"/>
      <c r="H9" s="5208"/>
      <c r="I9" s="5211"/>
      <c r="J9" s="5212">
        <v>0</v>
      </c>
      <c r="K9" s="5209">
        <v>0</v>
      </c>
      <c r="L9" s="5208"/>
      <c r="M9" s="5208"/>
      <c r="N9" s="5211"/>
      <c r="O9" s="1866">
        <v>0</v>
      </c>
      <c r="P9" s="1867">
        <v>0</v>
      </c>
    </row>
    <row r="10" spans="1:16" s="5016" customFormat="1" ht="18" customHeight="1" x14ac:dyDescent="0.2">
      <c r="A10" s="5203">
        <v>13</v>
      </c>
      <c r="B10" s="5204"/>
      <c r="C10" s="5211"/>
      <c r="D10" s="5211"/>
      <c r="E10" s="5212">
        <v>0</v>
      </c>
      <c r="F10" s="5209">
        <v>0</v>
      </c>
      <c r="G10" s="5208"/>
      <c r="H10" s="5211"/>
      <c r="I10" s="5211"/>
      <c r="J10" s="5212">
        <v>0</v>
      </c>
      <c r="K10" s="5209">
        <v>0</v>
      </c>
      <c r="L10" s="5208"/>
      <c r="M10" s="5208"/>
      <c r="N10" s="5211"/>
      <c r="O10" s="1866">
        <v>0</v>
      </c>
      <c r="P10" s="1867">
        <v>0</v>
      </c>
    </row>
    <row r="11" spans="1:16" s="5016" customFormat="1" ht="18" customHeight="1" x14ac:dyDescent="0.2">
      <c r="A11" s="5203">
        <v>14</v>
      </c>
      <c r="B11" s="5204"/>
      <c r="C11" s="5211"/>
      <c r="D11" s="5211"/>
      <c r="E11" s="5212">
        <v>2</v>
      </c>
      <c r="F11" s="5209">
        <v>2</v>
      </c>
      <c r="G11" s="5208"/>
      <c r="H11" s="5211"/>
      <c r="I11" s="5211"/>
      <c r="J11" s="5212">
        <v>2</v>
      </c>
      <c r="K11" s="5209">
        <v>2</v>
      </c>
      <c r="L11" s="5208"/>
      <c r="M11" s="5208"/>
      <c r="N11" s="5211"/>
      <c r="O11" s="1866">
        <v>0</v>
      </c>
      <c r="P11" s="1867">
        <v>0</v>
      </c>
    </row>
    <row r="12" spans="1:16" s="5016" customFormat="1" ht="18" customHeight="1" x14ac:dyDescent="0.2">
      <c r="A12" s="5203">
        <v>15</v>
      </c>
      <c r="B12" s="5204"/>
      <c r="C12" s="5211"/>
      <c r="D12" s="5211"/>
      <c r="E12" s="5212">
        <v>1209</v>
      </c>
      <c r="F12" s="5209">
        <v>1209</v>
      </c>
      <c r="G12" s="5208"/>
      <c r="H12" s="5211"/>
      <c r="I12" s="5211"/>
      <c r="J12" s="5212">
        <v>791</v>
      </c>
      <c r="K12" s="5209">
        <v>791</v>
      </c>
      <c r="L12" s="5208"/>
      <c r="M12" s="5208"/>
      <c r="N12" s="5211"/>
      <c r="O12" s="1866">
        <v>418</v>
      </c>
      <c r="P12" s="1867">
        <v>418</v>
      </c>
    </row>
    <row r="13" spans="1:16" s="5016" customFormat="1" ht="18" customHeight="1" x14ac:dyDescent="0.2">
      <c r="A13" s="5203">
        <v>16</v>
      </c>
      <c r="B13" s="5204"/>
      <c r="C13" s="5211"/>
      <c r="D13" s="5211"/>
      <c r="E13" s="5212">
        <v>202</v>
      </c>
      <c r="F13" s="5209">
        <v>202</v>
      </c>
      <c r="G13" s="5208"/>
      <c r="H13" s="5213"/>
      <c r="I13" s="5211"/>
      <c r="J13" s="5212">
        <v>152</v>
      </c>
      <c r="K13" s="5209">
        <v>152</v>
      </c>
      <c r="L13" s="5208"/>
      <c r="M13" s="5208"/>
      <c r="N13" s="5211"/>
      <c r="O13" s="1866">
        <v>50</v>
      </c>
      <c r="P13" s="1867">
        <v>50</v>
      </c>
    </row>
    <row r="14" spans="1:16" s="5016" customFormat="1" ht="18" customHeight="1" x14ac:dyDescent="0.2">
      <c r="A14" s="5200" t="s">
        <v>2749</v>
      </c>
      <c r="B14" s="5204"/>
      <c r="C14" s="5214"/>
      <c r="D14" s="5214"/>
      <c r="E14" s="5215">
        <v>30</v>
      </c>
      <c r="F14" s="5216">
        <v>30</v>
      </c>
      <c r="G14" s="5208"/>
      <c r="H14" s="5211"/>
      <c r="I14" s="5214"/>
      <c r="J14" s="5215">
        <v>21</v>
      </c>
      <c r="K14" s="5216">
        <v>21</v>
      </c>
      <c r="L14" s="5208"/>
      <c r="M14" s="5217"/>
      <c r="N14" s="5214"/>
      <c r="O14" s="5218">
        <v>9</v>
      </c>
      <c r="P14" s="5219">
        <v>9</v>
      </c>
    </row>
    <row r="15" spans="1:16" s="5016" customFormat="1" ht="18" customHeight="1" x14ac:dyDescent="0.2">
      <c r="A15" s="5200" t="s">
        <v>237</v>
      </c>
      <c r="B15" s="5220"/>
      <c r="C15" s="5214"/>
      <c r="D15" s="5214"/>
      <c r="E15" s="5215">
        <v>1443</v>
      </c>
      <c r="F15" s="5216">
        <v>1443</v>
      </c>
      <c r="G15" s="5220"/>
      <c r="H15" s="5221"/>
      <c r="I15" s="5214"/>
      <c r="J15" s="5215">
        <v>966</v>
      </c>
      <c r="K15" s="5216">
        <v>966</v>
      </c>
      <c r="L15" s="5220"/>
      <c r="M15" s="5214"/>
      <c r="N15" s="5214"/>
      <c r="O15" s="5215">
        <v>477</v>
      </c>
      <c r="P15" s="5216">
        <v>477</v>
      </c>
    </row>
    <row r="16" spans="1:16" s="5016" customFormat="1" ht="18" customHeight="1" x14ac:dyDescent="0.2">
      <c r="A16" s="5222" t="s">
        <v>2750</v>
      </c>
      <c r="B16" s="5223"/>
      <c r="C16" s="5224"/>
      <c r="D16" s="5225"/>
      <c r="E16" s="5225"/>
      <c r="F16" s="5225"/>
      <c r="G16" s="5225"/>
      <c r="H16" s="5225"/>
      <c r="I16" s="5225"/>
      <c r="J16" s="5225"/>
      <c r="K16" s="5225"/>
      <c r="L16" s="5225"/>
      <c r="M16" s="5225"/>
      <c r="N16" s="5225"/>
      <c r="O16" s="5225"/>
      <c r="P16" s="5226"/>
    </row>
    <row r="17" spans="1:16" s="5016" customFormat="1" ht="18" customHeight="1" x14ac:dyDescent="0.2">
      <c r="A17" s="5227">
        <v>11</v>
      </c>
      <c r="B17" s="5228"/>
      <c r="C17" s="5205"/>
      <c r="D17" s="5205"/>
      <c r="E17" s="5206" t="s">
        <v>2734</v>
      </c>
      <c r="F17" s="5207" t="s">
        <v>2734</v>
      </c>
      <c r="G17" s="5229"/>
      <c r="H17" s="5229"/>
      <c r="I17" s="5205"/>
      <c r="J17" s="5206" t="s">
        <v>2734</v>
      </c>
      <c r="K17" s="5207" t="s">
        <v>2734</v>
      </c>
      <c r="L17" s="5229"/>
      <c r="M17" s="5229"/>
      <c r="N17" s="5205"/>
      <c r="O17" s="5206" t="s">
        <v>2734</v>
      </c>
      <c r="P17" s="5207" t="s">
        <v>2734</v>
      </c>
    </row>
    <row r="18" spans="1:16" s="5016" customFormat="1" ht="18" customHeight="1" x14ac:dyDescent="0.2">
      <c r="A18" s="5230">
        <v>12</v>
      </c>
      <c r="B18" s="5204"/>
      <c r="C18" s="5211"/>
      <c r="D18" s="5211"/>
      <c r="E18" s="5212" t="s">
        <v>2734</v>
      </c>
      <c r="F18" s="5209" t="s">
        <v>2734</v>
      </c>
      <c r="G18" s="5208"/>
      <c r="H18" s="5208"/>
      <c r="I18" s="5211"/>
      <c r="J18" s="5212" t="s">
        <v>2734</v>
      </c>
      <c r="K18" s="5209" t="s">
        <v>2734</v>
      </c>
      <c r="L18" s="5208"/>
      <c r="M18" s="5208"/>
      <c r="N18" s="5211"/>
      <c r="O18" s="5212" t="s">
        <v>2734</v>
      </c>
      <c r="P18" s="5209" t="s">
        <v>2734</v>
      </c>
    </row>
    <row r="19" spans="1:16" s="5016" customFormat="1" ht="18" customHeight="1" x14ac:dyDescent="0.2">
      <c r="A19" s="5231">
        <v>13</v>
      </c>
      <c r="B19" s="5204"/>
      <c r="C19" s="5211"/>
      <c r="D19" s="5211"/>
      <c r="E19" s="5212" t="s">
        <v>2734</v>
      </c>
      <c r="F19" s="5209" t="s">
        <v>2734</v>
      </c>
      <c r="G19" s="5208"/>
      <c r="H19" s="5208"/>
      <c r="I19" s="5211"/>
      <c r="J19" s="5212" t="s">
        <v>2734</v>
      </c>
      <c r="K19" s="5209" t="s">
        <v>2734</v>
      </c>
      <c r="L19" s="5208"/>
      <c r="M19" s="5211"/>
      <c r="N19" s="5211"/>
      <c r="O19" s="5212" t="s">
        <v>2734</v>
      </c>
      <c r="P19" s="5209" t="s">
        <v>2734</v>
      </c>
    </row>
    <row r="20" spans="1:16" s="5016" customFormat="1" ht="18" customHeight="1" x14ac:dyDescent="0.2">
      <c r="A20" s="5231">
        <v>14</v>
      </c>
      <c r="B20" s="5204"/>
      <c r="C20" s="5211"/>
      <c r="D20" s="5211"/>
      <c r="E20" s="5212" t="s">
        <v>2734</v>
      </c>
      <c r="F20" s="5209" t="s">
        <v>2734</v>
      </c>
      <c r="G20" s="5208"/>
      <c r="H20" s="5208"/>
      <c r="I20" s="5211"/>
      <c r="J20" s="5212" t="s">
        <v>2734</v>
      </c>
      <c r="K20" s="5209" t="s">
        <v>2734</v>
      </c>
      <c r="L20" s="5208"/>
      <c r="M20" s="5211"/>
      <c r="N20" s="5211"/>
      <c r="O20" s="5212" t="s">
        <v>2734</v>
      </c>
      <c r="P20" s="5209" t="s">
        <v>2734</v>
      </c>
    </row>
    <row r="21" spans="1:16" s="5016" customFormat="1" ht="18" customHeight="1" x14ac:dyDescent="0.2">
      <c r="A21" s="5231">
        <v>15</v>
      </c>
      <c r="B21" s="5204"/>
      <c r="C21" s="5211"/>
      <c r="D21" s="5211"/>
      <c r="E21" s="5212" t="s">
        <v>2734</v>
      </c>
      <c r="F21" s="5209" t="s">
        <v>2734</v>
      </c>
      <c r="G21" s="5208"/>
      <c r="H21" s="5208"/>
      <c r="I21" s="5211"/>
      <c r="J21" s="5212" t="s">
        <v>2734</v>
      </c>
      <c r="K21" s="5209" t="s">
        <v>2734</v>
      </c>
      <c r="L21" s="5208"/>
      <c r="M21" s="5208"/>
      <c r="N21" s="5211"/>
      <c r="O21" s="5212" t="s">
        <v>2734</v>
      </c>
      <c r="P21" s="5209" t="s">
        <v>2734</v>
      </c>
    </row>
    <row r="22" spans="1:16" s="5016" customFormat="1" ht="18" customHeight="1" x14ac:dyDescent="0.2">
      <c r="A22" s="5231">
        <v>16</v>
      </c>
      <c r="B22" s="5204"/>
      <c r="C22" s="5211"/>
      <c r="D22" s="5211"/>
      <c r="E22" s="5212" t="s">
        <v>2734</v>
      </c>
      <c r="F22" s="5209" t="s">
        <v>2734</v>
      </c>
      <c r="G22" s="5208"/>
      <c r="H22" s="5208"/>
      <c r="I22" s="5211"/>
      <c r="J22" s="5212" t="s">
        <v>2734</v>
      </c>
      <c r="K22" s="5209" t="s">
        <v>2734</v>
      </c>
      <c r="L22" s="5208"/>
      <c r="M22" s="5211"/>
      <c r="N22" s="5211"/>
      <c r="O22" s="5212" t="s">
        <v>2734</v>
      </c>
      <c r="P22" s="5209" t="s">
        <v>2734</v>
      </c>
    </row>
    <row r="23" spans="1:16" s="5016" customFormat="1" ht="18" customHeight="1" x14ac:dyDescent="0.2">
      <c r="A23" s="5230" t="s">
        <v>2751</v>
      </c>
      <c r="B23" s="5204"/>
      <c r="C23" s="5214"/>
      <c r="D23" s="5214"/>
      <c r="E23" s="5215" t="s">
        <v>2734</v>
      </c>
      <c r="F23" s="5216" t="s">
        <v>2734</v>
      </c>
      <c r="G23" s="5208"/>
      <c r="H23" s="5217"/>
      <c r="I23" s="5214"/>
      <c r="J23" s="5215" t="s">
        <v>2734</v>
      </c>
      <c r="K23" s="5216" t="s">
        <v>2734</v>
      </c>
      <c r="L23" s="5208"/>
      <c r="M23" s="5214"/>
      <c r="N23" s="5214"/>
      <c r="O23" s="5215" t="s">
        <v>2734</v>
      </c>
      <c r="P23" s="5216" t="s">
        <v>2734</v>
      </c>
    </row>
    <row r="24" spans="1:16" s="5016" customFormat="1" ht="18" customHeight="1" x14ac:dyDescent="0.2">
      <c r="A24" s="5232" t="s">
        <v>237</v>
      </c>
      <c r="B24" s="5220"/>
      <c r="C24" s="5214"/>
      <c r="D24" s="5214"/>
      <c r="E24" s="5215" t="s">
        <v>2734</v>
      </c>
      <c r="F24" s="5216" t="s">
        <v>2734</v>
      </c>
      <c r="G24" s="5220"/>
      <c r="H24" s="5214"/>
      <c r="I24" s="5214"/>
      <c r="J24" s="5215" t="s">
        <v>2734</v>
      </c>
      <c r="K24" s="5216" t="s">
        <v>2734</v>
      </c>
      <c r="L24" s="5220"/>
      <c r="M24" s="5214"/>
      <c r="N24" s="5214"/>
      <c r="O24" s="5215" t="s">
        <v>2734</v>
      </c>
      <c r="P24" s="5216" t="s">
        <v>2734</v>
      </c>
    </row>
    <row r="25" spans="1:16" s="5016" customFormat="1" ht="18" customHeight="1" x14ac:dyDescent="0.2">
      <c r="A25" s="5233" t="s">
        <v>2752</v>
      </c>
      <c r="B25" s="5223"/>
      <c r="C25" s="5223"/>
      <c r="D25" s="5223"/>
      <c r="E25" s="5223"/>
      <c r="F25" s="5223"/>
      <c r="G25" s="5223"/>
      <c r="H25" s="5223"/>
      <c r="I25" s="5223"/>
      <c r="J25" s="5223"/>
      <c r="K25" s="5223"/>
      <c r="L25" s="5223"/>
      <c r="M25" s="5223"/>
      <c r="N25" s="5223"/>
      <c r="O25" s="5223"/>
      <c r="P25" s="5234"/>
    </row>
    <row r="26" spans="1:16" s="5016" customFormat="1" ht="18" customHeight="1" x14ac:dyDescent="0.2">
      <c r="A26" s="5203">
        <v>11</v>
      </c>
      <c r="B26" s="5228"/>
      <c r="C26" s="5205"/>
      <c r="D26" s="5205"/>
      <c r="E26" s="5206" t="s">
        <v>2734</v>
      </c>
      <c r="F26" s="5207" t="s">
        <v>2734</v>
      </c>
      <c r="G26" s="5235"/>
      <c r="H26" s="5208"/>
      <c r="I26" s="5205"/>
      <c r="J26" s="5206" t="s">
        <v>2734</v>
      </c>
      <c r="K26" s="5207" t="s">
        <v>2734</v>
      </c>
      <c r="L26" s="5229"/>
      <c r="M26" s="5229"/>
      <c r="N26" s="5205"/>
      <c r="O26" s="5206" t="s">
        <v>2734</v>
      </c>
      <c r="P26" s="5207" t="s">
        <v>2734</v>
      </c>
    </row>
    <row r="27" spans="1:16" s="5016" customFormat="1" ht="18" customHeight="1" x14ac:dyDescent="0.2">
      <c r="A27" s="5203">
        <v>12</v>
      </c>
      <c r="B27" s="5204"/>
      <c r="C27" s="5211"/>
      <c r="D27" s="5211"/>
      <c r="E27" s="5212" t="s">
        <v>2734</v>
      </c>
      <c r="F27" s="5209" t="s">
        <v>2734</v>
      </c>
      <c r="G27" s="5208"/>
      <c r="H27" s="5211"/>
      <c r="I27" s="5211"/>
      <c r="J27" s="5212" t="s">
        <v>2734</v>
      </c>
      <c r="K27" s="5209" t="s">
        <v>2734</v>
      </c>
      <c r="L27" s="5208"/>
      <c r="M27" s="5208"/>
      <c r="N27" s="5211"/>
      <c r="O27" s="5212" t="s">
        <v>2734</v>
      </c>
      <c r="P27" s="5209" t="s">
        <v>2734</v>
      </c>
    </row>
    <row r="28" spans="1:16" s="5016" customFormat="1" ht="18" customHeight="1" x14ac:dyDescent="0.2">
      <c r="A28" s="5236">
        <v>13</v>
      </c>
      <c r="B28" s="5204"/>
      <c r="C28" s="5211"/>
      <c r="D28" s="5211"/>
      <c r="E28" s="5212" t="s">
        <v>2734</v>
      </c>
      <c r="F28" s="5209" t="s">
        <v>2734</v>
      </c>
      <c r="G28" s="5208"/>
      <c r="H28" s="5211"/>
      <c r="I28" s="5211"/>
      <c r="J28" s="5212" t="s">
        <v>2734</v>
      </c>
      <c r="K28" s="5209" t="s">
        <v>2734</v>
      </c>
      <c r="L28" s="5208"/>
      <c r="M28" s="5208"/>
      <c r="N28" s="5211"/>
      <c r="O28" s="5212" t="s">
        <v>2734</v>
      </c>
      <c r="P28" s="5209" t="s">
        <v>2734</v>
      </c>
    </row>
    <row r="29" spans="1:16" s="5016" customFormat="1" ht="18" customHeight="1" x14ac:dyDescent="0.2">
      <c r="A29" s="5236">
        <v>14</v>
      </c>
      <c r="B29" s="5204"/>
      <c r="C29" s="5211"/>
      <c r="D29" s="5211"/>
      <c r="E29" s="5212" t="s">
        <v>2734</v>
      </c>
      <c r="F29" s="5209" t="s">
        <v>2734</v>
      </c>
      <c r="G29" s="5208"/>
      <c r="H29" s="5211"/>
      <c r="I29" s="5211"/>
      <c r="J29" s="5212" t="s">
        <v>2734</v>
      </c>
      <c r="K29" s="5209" t="s">
        <v>2734</v>
      </c>
      <c r="L29" s="5208"/>
      <c r="M29" s="5208"/>
      <c r="N29" s="5211"/>
      <c r="O29" s="5212" t="s">
        <v>2734</v>
      </c>
      <c r="P29" s="5209" t="s">
        <v>2734</v>
      </c>
    </row>
    <row r="30" spans="1:16" s="5016" customFormat="1" ht="18" customHeight="1" x14ac:dyDescent="0.2">
      <c r="A30" s="5231">
        <v>15</v>
      </c>
      <c r="B30" s="5204"/>
      <c r="C30" s="5211"/>
      <c r="D30" s="5211"/>
      <c r="E30" s="5212" t="s">
        <v>2734</v>
      </c>
      <c r="F30" s="5209" t="s">
        <v>2734</v>
      </c>
      <c r="G30" s="5208"/>
      <c r="H30" s="5211"/>
      <c r="I30" s="5211"/>
      <c r="J30" s="5212" t="s">
        <v>2734</v>
      </c>
      <c r="K30" s="5209" t="s">
        <v>2734</v>
      </c>
      <c r="L30" s="5208"/>
      <c r="M30" s="5208"/>
      <c r="N30" s="5211"/>
      <c r="O30" s="5212" t="s">
        <v>2734</v>
      </c>
      <c r="P30" s="5209" t="s">
        <v>2734</v>
      </c>
    </row>
    <row r="31" spans="1:16" s="5016" customFormat="1" ht="18" customHeight="1" x14ac:dyDescent="0.2">
      <c r="A31" s="5231">
        <v>16</v>
      </c>
      <c r="B31" s="5204"/>
      <c r="C31" s="5211"/>
      <c r="D31" s="5211"/>
      <c r="E31" s="5212" t="s">
        <v>2734</v>
      </c>
      <c r="F31" s="5209" t="s">
        <v>2734</v>
      </c>
      <c r="G31" s="5208"/>
      <c r="H31" s="5208"/>
      <c r="I31" s="5211"/>
      <c r="J31" s="5212" t="s">
        <v>2734</v>
      </c>
      <c r="K31" s="5209" t="s">
        <v>2734</v>
      </c>
      <c r="L31" s="5208"/>
      <c r="M31" s="5208"/>
      <c r="N31" s="5211"/>
      <c r="O31" s="5212" t="s">
        <v>2734</v>
      </c>
      <c r="P31" s="5209" t="s">
        <v>2734</v>
      </c>
    </row>
    <row r="32" spans="1:16" s="5016" customFormat="1" ht="18" customHeight="1" x14ac:dyDescent="0.2">
      <c r="A32" s="5200" t="s">
        <v>2751</v>
      </c>
      <c r="B32" s="5204"/>
      <c r="C32" s="5237"/>
      <c r="D32" s="5214"/>
      <c r="E32" s="5215" t="s">
        <v>2734</v>
      </c>
      <c r="F32" s="5216" t="s">
        <v>2734</v>
      </c>
      <c r="G32" s="5217"/>
      <c r="H32" s="5208"/>
      <c r="I32" s="5214"/>
      <c r="J32" s="5215" t="s">
        <v>2734</v>
      </c>
      <c r="K32" s="5216" t="s">
        <v>2734</v>
      </c>
      <c r="L32" s="5217"/>
      <c r="M32" s="5217"/>
      <c r="N32" s="5214"/>
      <c r="O32" s="5215" t="s">
        <v>2734</v>
      </c>
      <c r="P32" s="5216" t="s">
        <v>2734</v>
      </c>
    </row>
    <row r="33" spans="1:16" s="5016" customFormat="1" ht="18" customHeight="1" x14ac:dyDescent="0.2">
      <c r="A33" s="5238" t="s">
        <v>237</v>
      </c>
      <c r="B33" s="5220"/>
      <c r="C33" s="5214"/>
      <c r="D33" s="5214"/>
      <c r="E33" s="5215" t="s">
        <v>2734</v>
      </c>
      <c r="F33" s="5216" t="s">
        <v>2734</v>
      </c>
      <c r="G33" s="5214"/>
      <c r="H33" s="5221"/>
      <c r="I33" s="5214"/>
      <c r="J33" s="5215" t="s">
        <v>2734</v>
      </c>
      <c r="K33" s="5216" t="s">
        <v>2734</v>
      </c>
      <c r="L33" s="5214"/>
      <c r="M33" s="5214"/>
      <c r="N33" s="5214"/>
      <c r="O33" s="5215" t="s">
        <v>2734</v>
      </c>
      <c r="P33" s="5216" t="s">
        <v>2734</v>
      </c>
    </row>
    <row r="35" spans="1:16" ht="15.75" x14ac:dyDescent="0.2">
      <c r="A35" s="4811" t="s">
        <v>4192</v>
      </c>
    </row>
    <row r="36" spans="1:16" ht="15.75" x14ac:dyDescent="0.2">
      <c r="A36" s="4817" t="s">
        <v>4248</v>
      </c>
    </row>
  </sheetData>
  <mergeCells count="5">
    <mergeCell ref="A1:C1"/>
    <mergeCell ref="B5:P5"/>
    <mergeCell ref="B6:F6"/>
    <mergeCell ref="G6:K6"/>
    <mergeCell ref="L6:P6"/>
  </mergeCells>
  <hyperlinks>
    <hyperlink ref="A1" location="CONTENT!A1" display="Back to table of contents"/>
  </hyperlinks>
  <pageMargins left="0.5" right="0.5" top="0.5" bottom="0.5" header="0.3" footer="0.3"/>
  <pageSetup paperSize="9" scale="8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2"/>
  <sheetViews>
    <sheetView showGridLines="0" workbookViewId="0">
      <selection sqref="A1:C1"/>
    </sheetView>
  </sheetViews>
  <sheetFormatPr defaultRowHeight="12.75" x14ac:dyDescent="0.2"/>
  <cols>
    <col min="1" max="1" width="15.6640625" style="1849" customWidth="1"/>
    <col min="2" max="16" width="8.1640625" style="1849" customWidth="1"/>
    <col min="17" max="253" width="8.83203125" style="1849"/>
    <col min="254" max="254" width="15.6640625" style="1849" customWidth="1"/>
    <col min="255" max="266" width="6.6640625" style="1849" customWidth="1"/>
    <col min="267" max="269" width="6.83203125" style="1849" customWidth="1"/>
    <col min="270" max="270" width="8.83203125" style="1849"/>
    <col min="271" max="271" width="41" style="1849" customWidth="1"/>
    <col min="272" max="509" width="8.83203125" style="1849"/>
    <col min="510" max="510" width="15.6640625" style="1849" customWidth="1"/>
    <col min="511" max="522" width="6.6640625" style="1849" customWidth="1"/>
    <col min="523" max="525" width="6.83203125" style="1849" customWidth="1"/>
    <col min="526" max="526" width="8.83203125" style="1849"/>
    <col min="527" max="527" width="41" style="1849" customWidth="1"/>
    <col min="528" max="765" width="8.83203125" style="1849"/>
    <col min="766" max="766" width="15.6640625" style="1849" customWidth="1"/>
    <col min="767" max="778" width="6.6640625" style="1849" customWidth="1"/>
    <col min="779" max="781" width="6.83203125" style="1849" customWidth="1"/>
    <col min="782" max="782" width="8.83203125" style="1849"/>
    <col min="783" max="783" width="41" style="1849" customWidth="1"/>
    <col min="784" max="1021" width="8.83203125" style="1849"/>
    <col min="1022" max="1022" width="15.6640625" style="1849" customWidth="1"/>
    <col min="1023" max="1034" width="6.6640625" style="1849" customWidth="1"/>
    <col min="1035" max="1037" width="6.83203125" style="1849" customWidth="1"/>
    <col min="1038" max="1038" width="8.83203125" style="1849"/>
    <col min="1039" max="1039" width="41" style="1849" customWidth="1"/>
    <col min="1040" max="1277" width="8.83203125" style="1849"/>
    <col min="1278" max="1278" width="15.6640625" style="1849" customWidth="1"/>
    <col min="1279" max="1290" width="6.6640625" style="1849" customWidth="1"/>
    <col min="1291" max="1293" width="6.83203125" style="1849" customWidth="1"/>
    <col min="1294" max="1294" width="8.83203125" style="1849"/>
    <col min="1295" max="1295" width="41" style="1849" customWidth="1"/>
    <col min="1296" max="1533" width="8.83203125" style="1849"/>
    <col min="1534" max="1534" width="15.6640625" style="1849" customWidth="1"/>
    <col min="1535" max="1546" width="6.6640625" style="1849" customWidth="1"/>
    <col min="1547" max="1549" width="6.83203125" style="1849" customWidth="1"/>
    <col min="1550" max="1550" width="8.83203125" style="1849"/>
    <col min="1551" max="1551" width="41" style="1849" customWidth="1"/>
    <col min="1552" max="1789" width="8.83203125" style="1849"/>
    <col min="1790" max="1790" width="15.6640625" style="1849" customWidth="1"/>
    <col min="1791" max="1802" width="6.6640625" style="1849" customWidth="1"/>
    <col min="1803" max="1805" width="6.83203125" style="1849" customWidth="1"/>
    <col min="1806" max="1806" width="8.83203125" style="1849"/>
    <col min="1807" max="1807" width="41" style="1849" customWidth="1"/>
    <col min="1808" max="2045" width="8.83203125" style="1849"/>
    <col min="2046" max="2046" width="15.6640625" style="1849" customWidth="1"/>
    <col min="2047" max="2058" width="6.6640625" style="1849" customWidth="1"/>
    <col min="2059" max="2061" width="6.83203125" style="1849" customWidth="1"/>
    <col min="2062" max="2062" width="8.83203125" style="1849"/>
    <col min="2063" max="2063" width="41" style="1849" customWidth="1"/>
    <col min="2064" max="2301" width="8.83203125" style="1849"/>
    <col min="2302" max="2302" width="15.6640625" style="1849" customWidth="1"/>
    <col min="2303" max="2314" width="6.6640625" style="1849" customWidth="1"/>
    <col min="2315" max="2317" width="6.83203125" style="1849" customWidth="1"/>
    <col min="2318" max="2318" width="8.83203125" style="1849"/>
    <col min="2319" max="2319" width="41" style="1849" customWidth="1"/>
    <col min="2320" max="2557" width="8.83203125" style="1849"/>
    <col min="2558" max="2558" width="15.6640625" style="1849" customWidth="1"/>
    <col min="2559" max="2570" width="6.6640625" style="1849" customWidth="1"/>
    <col min="2571" max="2573" width="6.83203125" style="1849" customWidth="1"/>
    <col min="2574" max="2574" width="8.83203125" style="1849"/>
    <col min="2575" max="2575" width="41" style="1849" customWidth="1"/>
    <col min="2576" max="2813" width="8.83203125" style="1849"/>
    <col min="2814" max="2814" width="15.6640625" style="1849" customWidth="1"/>
    <col min="2815" max="2826" width="6.6640625" style="1849" customWidth="1"/>
    <col min="2827" max="2829" width="6.83203125" style="1849" customWidth="1"/>
    <col min="2830" max="2830" width="8.83203125" style="1849"/>
    <col min="2831" max="2831" width="41" style="1849" customWidth="1"/>
    <col min="2832" max="3069" width="8.83203125" style="1849"/>
    <col min="3070" max="3070" width="15.6640625" style="1849" customWidth="1"/>
    <col min="3071" max="3082" width="6.6640625" style="1849" customWidth="1"/>
    <col min="3083" max="3085" width="6.83203125" style="1849" customWidth="1"/>
    <col min="3086" max="3086" width="8.83203125" style="1849"/>
    <col min="3087" max="3087" width="41" style="1849" customWidth="1"/>
    <col min="3088" max="3325" width="8.83203125" style="1849"/>
    <col min="3326" max="3326" width="15.6640625" style="1849" customWidth="1"/>
    <col min="3327" max="3338" width="6.6640625" style="1849" customWidth="1"/>
    <col min="3339" max="3341" width="6.83203125" style="1849" customWidth="1"/>
    <col min="3342" max="3342" width="8.83203125" style="1849"/>
    <col min="3343" max="3343" width="41" style="1849" customWidth="1"/>
    <col min="3344" max="3581" width="8.83203125" style="1849"/>
    <col min="3582" max="3582" width="15.6640625" style="1849" customWidth="1"/>
    <col min="3583" max="3594" width="6.6640625" style="1849" customWidth="1"/>
    <col min="3595" max="3597" width="6.83203125" style="1849" customWidth="1"/>
    <col min="3598" max="3598" width="8.83203125" style="1849"/>
    <col min="3599" max="3599" width="41" style="1849" customWidth="1"/>
    <col min="3600" max="3837" width="8.83203125" style="1849"/>
    <col min="3838" max="3838" width="15.6640625" style="1849" customWidth="1"/>
    <col min="3839" max="3850" width="6.6640625" style="1849" customWidth="1"/>
    <col min="3851" max="3853" width="6.83203125" style="1849" customWidth="1"/>
    <col min="3854" max="3854" width="8.83203125" style="1849"/>
    <col min="3855" max="3855" width="41" style="1849" customWidth="1"/>
    <col min="3856" max="4093" width="8.83203125" style="1849"/>
    <col min="4094" max="4094" width="15.6640625" style="1849" customWidth="1"/>
    <col min="4095" max="4106" width="6.6640625" style="1849" customWidth="1"/>
    <col min="4107" max="4109" width="6.83203125" style="1849" customWidth="1"/>
    <col min="4110" max="4110" width="8.83203125" style="1849"/>
    <col min="4111" max="4111" width="41" style="1849" customWidth="1"/>
    <col min="4112" max="4349" width="8.83203125" style="1849"/>
    <col min="4350" max="4350" width="15.6640625" style="1849" customWidth="1"/>
    <col min="4351" max="4362" width="6.6640625" style="1849" customWidth="1"/>
    <col min="4363" max="4365" width="6.83203125" style="1849" customWidth="1"/>
    <col min="4366" max="4366" width="8.83203125" style="1849"/>
    <col min="4367" max="4367" width="41" style="1849" customWidth="1"/>
    <col min="4368" max="4605" width="8.83203125" style="1849"/>
    <col min="4606" max="4606" width="15.6640625" style="1849" customWidth="1"/>
    <col min="4607" max="4618" width="6.6640625" style="1849" customWidth="1"/>
    <col min="4619" max="4621" width="6.83203125" style="1849" customWidth="1"/>
    <col min="4622" max="4622" width="8.83203125" style="1849"/>
    <col min="4623" max="4623" width="41" style="1849" customWidth="1"/>
    <col min="4624" max="4861" width="8.83203125" style="1849"/>
    <col min="4862" max="4862" width="15.6640625" style="1849" customWidth="1"/>
    <col min="4863" max="4874" width="6.6640625" style="1849" customWidth="1"/>
    <col min="4875" max="4877" width="6.83203125" style="1849" customWidth="1"/>
    <col min="4878" max="4878" width="8.83203125" style="1849"/>
    <col min="4879" max="4879" width="41" style="1849" customWidth="1"/>
    <col min="4880" max="5117" width="8.83203125" style="1849"/>
    <col min="5118" max="5118" width="15.6640625" style="1849" customWidth="1"/>
    <col min="5119" max="5130" width="6.6640625" style="1849" customWidth="1"/>
    <col min="5131" max="5133" width="6.83203125" style="1849" customWidth="1"/>
    <col min="5134" max="5134" width="8.83203125" style="1849"/>
    <col min="5135" max="5135" width="41" style="1849" customWidth="1"/>
    <col min="5136" max="5373" width="8.83203125" style="1849"/>
    <col min="5374" max="5374" width="15.6640625" style="1849" customWidth="1"/>
    <col min="5375" max="5386" width="6.6640625" style="1849" customWidth="1"/>
    <col min="5387" max="5389" width="6.83203125" style="1849" customWidth="1"/>
    <col min="5390" max="5390" width="8.83203125" style="1849"/>
    <col min="5391" max="5391" width="41" style="1849" customWidth="1"/>
    <col min="5392" max="5629" width="8.83203125" style="1849"/>
    <col min="5630" max="5630" width="15.6640625" style="1849" customWidth="1"/>
    <col min="5631" max="5642" width="6.6640625" style="1849" customWidth="1"/>
    <col min="5643" max="5645" width="6.83203125" style="1849" customWidth="1"/>
    <col min="5646" max="5646" width="8.83203125" style="1849"/>
    <col min="5647" max="5647" width="41" style="1849" customWidth="1"/>
    <col min="5648" max="5885" width="8.83203125" style="1849"/>
    <col min="5886" max="5886" width="15.6640625" style="1849" customWidth="1"/>
    <col min="5887" max="5898" width="6.6640625" style="1849" customWidth="1"/>
    <col min="5899" max="5901" width="6.83203125" style="1849" customWidth="1"/>
    <col min="5902" max="5902" width="8.83203125" style="1849"/>
    <col min="5903" max="5903" width="41" style="1849" customWidth="1"/>
    <col min="5904" max="6141" width="8.83203125" style="1849"/>
    <col min="6142" max="6142" width="15.6640625" style="1849" customWidth="1"/>
    <col min="6143" max="6154" width="6.6640625" style="1849" customWidth="1"/>
    <col min="6155" max="6157" width="6.83203125" style="1849" customWidth="1"/>
    <col min="6158" max="6158" width="8.83203125" style="1849"/>
    <col min="6159" max="6159" width="41" style="1849" customWidth="1"/>
    <col min="6160" max="6397" width="8.83203125" style="1849"/>
    <col min="6398" max="6398" width="15.6640625" style="1849" customWidth="1"/>
    <col min="6399" max="6410" width="6.6640625" style="1849" customWidth="1"/>
    <col min="6411" max="6413" width="6.83203125" style="1849" customWidth="1"/>
    <col min="6414" max="6414" width="8.83203125" style="1849"/>
    <col min="6415" max="6415" width="41" style="1849" customWidth="1"/>
    <col min="6416" max="6653" width="8.83203125" style="1849"/>
    <col min="6654" max="6654" width="15.6640625" style="1849" customWidth="1"/>
    <col min="6655" max="6666" width="6.6640625" style="1849" customWidth="1"/>
    <col min="6667" max="6669" width="6.83203125" style="1849" customWidth="1"/>
    <col min="6670" max="6670" width="8.83203125" style="1849"/>
    <col min="6671" max="6671" width="41" style="1849" customWidth="1"/>
    <col min="6672" max="6909" width="8.83203125" style="1849"/>
    <col min="6910" max="6910" width="15.6640625" style="1849" customWidth="1"/>
    <col min="6911" max="6922" width="6.6640625" style="1849" customWidth="1"/>
    <col min="6923" max="6925" width="6.83203125" style="1849" customWidth="1"/>
    <col min="6926" max="6926" width="8.83203125" style="1849"/>
    <col min="6927" max="6927" width="41" style="1849" customWidth="1"/>
    <col min="6928" max="7165" width="8.83203125" style="1849"/>
    <col min="7166" max="7166" width="15.6640625" style="1849" customWidth="1"/>
    <col min="7167" max="7178" width="6.6640625" style="1849" customWidth="1"/>
    <col min="7179" max="7181" width="6.83203125" style="1849" customWidth="1"/>
    <col min="7182" max="7182" width="8.83203125" style="1849"/>
    <col min="7183" max="7183" width="41" style="1849" customWidth="1"/>
    <col min="7184" max="7421" width="8.83203125" style="1849"/>
    <col min="7422" max="7422" width="15.6640625" style="1849" customWidth="1"/>
    <col min="7423" max="7434" width="6.6640625" style="1849" customWidth="1"/>
    <col min="7435" max="7437" width="6.83203125" style="1849" customWidth="1"/>
    <col min="7438" max="7438" width="8.83203125" style="1849"/>
    <col min="7439" max="7439" width="41" style="1849" customWidth="1"/>
    <col min="7440" max="7677" width="8.83203125" style="1849"/>
    <col min="7678" max="7678" width="15.6640625" style="1849" customWidth="1"/>
    <col min="7679" max="7690" width="6.6640625" style="1849" customWidth="1"/>
    <col min="7691" max="7693" width="6.83203125" style="1849" customWidth="1"/>
    <col min="7694" max="7694" width="8.83203125" style="1849"/>
    <col min="7695" max="7695" width="41" style="1849" customWidth="1"/>
    <col min="7696" max="7933" width="8.83203125" style="1849"/>
    <col min="7934" max="7934" width="15.6640625" style="1849" customWidth="1"/>
    <col min="7935" max="7946" width="6.6640625" style="1849" customWidth="1"/>
    <col min="7947" max="7949" width="6.83203125" style="1849" customWidth="1"/>
    <col min="7950" max="7950" width="8.83203125" style="1849"/>
    <col min="7951" max="7951" width="41" style="1849" customWidth="1"/>
    <col min="7952" max="8189" width="8.83203125" style="1849"/>
    <col min="8190" max="8190" width="15.6640625" style="1849" customWidth="1"/>
    <col min="8191" max="8202" width="6.6640625" style="1849" customWidth="1"/>
    <col min="8203" max="8205" width="6.83203125" style="1849" customWidth="1"/>
    <col min="8206" max="8206" width="8.83203125" style="1849"/>
    <col min="8207" max="8207" width="41" style="1849" customWidth="1"/>
    <col min="8208" max="8445" width="8.83203125" style="1849"/>
    <col min="8446" max="8446" width="15.6640625" style="1849" customWidth="1"/>
    <col min="8447" max="8458" width="6.6640625" style="1849" customWidth="1"/>
    <col min="8459" max="8461" width="6.83203125" style="1849" customWidth="1"/>
    <col min="8462" max="8462" width="8.83203125" style="1849"/>
    <col min="8463" max="8463" width="41" style="1849" customWidth="1"/>
    <col min="8464" max="8701" width="8.83203125" style="1849"/>
    <col min="8702" max="8702" width="15.6640625" style="1849" customWidth="1"/>
    <col min="8703" max="8714" width="6.6640625" style="1849" customWidth="1"/>
    <col min="8715" max="8717" width="6.83203125" style="1849" customWidth="1"/>
    <col min="8718" max="8718" width="8.83203125" style="1849"/>
    <col min="8719" max="8719" width="41" style="1849" customWidth="1"/>
    <col min="8720" max="8957" width="8.83203125" style="1849"/>
    <col min="8958" max="8958" width="15.6640625" style="1849" customWidth="1"/>
    <col min="8959" max="8970" width="6.6640625" style="1849" customWidth="1"/>
    <col min="8971" max="8973" width="6.83203125" style="1849" customWidth="1"/>
    <col min="8974" max="8974" width="8.83203125" style="1849"/>
    <col min="8975" max="8975" width="41" style="1849" customWidth="1"/>
    <col min="8976" max="9213" width="8.83203125" style="1849"/>
    <col min="9214" max="9214" width="15.6640625" style="1849" customWidth="1"/>
    <col min="9215" max="9226" width="6.6640625" style="1849" customWidth="1"/>
    <col min="9227" max="9229" width="6.83203125" style="1849" customWidth="1"/>
    <col min="9230" max="9230" width="8.83203125" style="1849"/>
    <col min="9231" max="9231" width="41" style="1849" customWidth="1"/>
    <col min="9232" max="9469" width="8.83203125" style="1849"/>
    <col min="9470" max="9470" width="15.6640625" style="1849" customWidth="1"/>
    <col min="9471" max="9482" width="6.6640625" style="1849" customWidth="1"/>
    <col min="9483" max="9485" width="6.83203125" style="1849" customWidth="1"/>
    <col min="9486" max="9486" width="8.83203125" style="1849"/>
    <col min="9487" max="9487" width="41" style="1849" customWidth="1"/>
    <col min="9488" max="9725" width="8.83203125" style="1849"/>
    <col min="9726" max="9726" width="15.6640625" style="1849" customWidth="1"/>
    <col min="9727" max="9738" width="6.6640625" style="1849" customWidth="1"/>
    <col min="9739" max="9741" width="6.83203125" style="1849" customWidth="1"/>
    <col min="9742" max="9742" width="8.83203125" style="1849"/>
    <col min="9743" max="9743" width="41" style="1849" customWidth="1"/>
    <col min="9744" max="9981" width="8.83203125" style="1849"/>
    <col min="9982" max="9982" width="15.6640625" style="1849" customWidth="1"/>
    <col min="9983" max="9994" width="6.6640625" style="1849" customWidth="1"/>
    <col min="9995" max="9997" width="6.83203125" style="1849" customWidth="1"/>
    <col min="9998" max="9998" width="8.83203125" style="1849"/>
    <col min="9999" max="9999" width="41" style="1849" customWidth="1"/>
    <col min="10000" max="10237" width="8.83203125" style="1849"/>
    <col min="10238" max="10238" width="15.6640625" style="1849" customWidth="1"/>
    <col min="10239" max="10250" width="6.6640625" style="1849" customWidth="1"/>
    <col min="10251" max="10253" width="6.83203125" style="1849" customWidth="1"/>
    <col min="10254" max="10254" width="8.83203125" style="1849"/>
    <col min="10255" max="10255" width="41" style="1849" customWidth="1"/>
    <col min="10256" max="10493" width="8.83203125" style="1849"/>
    <col min="10494" max="10494" width="15.6640625" style="1849" customWidth="1"/>
    <col min="10495" max="10506" width="6.6640625" style="1849" customWidth="1"/>
    <col min="10507" max="10509" width="6.83203125" style="1849" customWidth="1"/>
    <col min="10510" max="10510" width="8.83203125" style="1849"/>
    <col min="10511" max="10511" width="41" style="1849" customWidth="1"/>
    <col min="10512" max="10749" width="8.83203125" style="1849"/>
    <col min="10750" max="10750" width="15.6640625" style="1849" customWidth="1"/>
    <col min="10751" max="10762" width="6.6640625" style="1849" customWidth="1"/>
    <col min="10763" max="10765" width="6.83203125" style="1849" customWidth="1"/>
    <col min="10766" max="10766" width="8.83203125" style="1849"/>
    <col min="10767" max="10767" width="41" style="1849" customWidth="1"/>
    <col min="10768" max="11005" width="8.83203125" style="1849"/>
    <col min="11006" max="11006" width="15.6640625" style="1849" customWidth="1"/>
    <col min="11007" max="11018" width="6.6640625" style="1849" customWidth="1"/>
    <col min="11019" max="11021" width="6.83203125" style="1849" customWidth="1"/>
    <col min="11022" max="11022" width="8.83203125" style="1849"/>
    <col min="11023" max="11023" width="41" style="1849" customWidth="1"/>
    <col min="11024" max="11261" width="8.83203125" style="1849"/>
    <col min="11262" max="11262" width="15.6640625" style="1849" customWidth="1"/>
    <col min="11263" max="11274" width="6.6640625" style="1849" customWidth="1"/>
    <col min="11275" max="11277" width="6.83203125" style="1849" customWidth="1"/>
    <col min="11278" max="11278" width="8.83203125" style="1849"/>
    <col min="11279" max="11279" width="41" style="1849" customWidth="1"/>
    <col min="11280" max="11517" width="8.83203125" style="1849"/>
    <col min="11518" max="11518" width="15.6640625" style="1849" customWidth="1"/>
    <col min="11519" max="11530" width="6.6640625" style="1849" customWidth="1"/>
    <col min="11531" max="11533" width="6.83203125" style="1849" customWidth="1"/>
    <col min="11534" max="11534" width="8.83203125" style="1849"/>
    <col min="11535" max="11535" width="41" style="1849" customWidth="1"/>
    <col min="11536" max="11773" width="8.83203125" style="1849"/>
    <col min="11774" max="11774" width="15.6640625" style="1849" customWidth="1"/>
    <col min="11775" max="11786" width="6.6640625" style="1849" customWidth="1"/>
    <col min="11787" max="11789" width="6.83203125" style="1849" customWidth="1"/>
    <col min="11790" max="11790" width="8.83203125" style="1849"/>
    <col min="11791" max="11791" width="41" style="1849" customWidth="1"/>
    <col min="11792" max="12029" width="8.83203125" style="1849"/>
    <col min="12030" max="12030" width="15.6640625" style="1849" customWidth="1"/>
    <col min="12031" max="12042" width="6.6640625" style="1849" customWidth="1"/>
    <col min="12043" max="12045" width="6.83203125" style="1849" customWidth="1"/>
    <col min="12046" max="12046" width="8.83203125" style="1849"/>
    <col min="12047" max="12047" width="41" style="1849" customWidth="1"/>
    <col min="12048" max="12285" width="8.83203125" style="1849"/>
    <col min="12286" max="12286" width="15.6640625" style="1849" customWidth="1"/>
    <col min="12287" max="12298" width="6.6640625" style="1849" customWidth="1"/>
    <col min="12299" max="12301" width="6.83203125" style="1849" customWidth="1"/>
    <col min="12302" max="12302" width="8.83203125" style="1849"/>
    <col min="12303" max="12303" width="41" style="1849" customWidth="1"/>
    <col min="12304" max="12541" width="8.83203125" style="1849"/>
    <col min="12542" max="12542" width="15.6640625" style="1849" customWidth="1"/>
    <col min="12543" max="12554" width="6.6640625" style="1849" customWidth="1"/>
    <col min="12555" max="12557" width="6.83203125" style="1849" customWidth="1"/>
    <col min="12558" max="12558" width="8.83203125" style="1849"/>
    <col min="12559" max="12559" width="41" style="1849" customWidth="1"/>
    <col min="12560" max="12797" width="8.83203125" style="1849"/>
    <col min="12798" max="12798" width="15.6640625" style="1849" customWidth="1"/>
    <col min="12799" max="12810" width="6.6640625" style="1849" customWidth="1"/>
    <col min="12811" max="12813" width="6.83203125" style="1849" customWidth="1"/>
    <col min="12814" max="12814" width="8.83203125" style="1849"/>
    <col min="12815" max="12815" width="41" style="1849" customWidth="1"/>
    <col min="12816" max="13053" width="8.83203125" style="1849"/>
    <col min="13054" max="13054" width="15.6640625" style="1849" customWidth="1"/>
    <col min="13055" max="13066" width="6.6640625" style="1849" customWidth="1"/>
    <col min="13067" max="13069" width="6.83203125" style="1849" customWidth="1"/>
    <col min="13070" max="13070" width="8.83203125" style="1849"/>
    <col min="13071" max="13071" width="41" style="1849" customWidth="1"/>
    <col min="13072" max="13309" width="8.83203125" style="1849"/>
    <col min="13310" max="13310" width="15.6640625" style="1849" customWidth="1"/>
    <col min="13311" max="13322" width="6.6640625" style="1849" customWidth="1"/>
    <col min="13323" max="13325" width="6.83203125" style="1849" customWidth="1"/>
    <col min="13326" max="13326" width="8.83203125" style="1849"/>
    <col min="13327" max="13327" width="41" style="1849" customWidth="1"/>
    <col min="13328" max="13565" width="8.83203125" style="1849"/>
    <col min="13566" max="13566" width="15.6640625" style="1849" customWidth="1"/>
    <col min="13567" max="13578" width="6.6640625" style="1849" customWidth="1"/>
    <col min="13579" max="13581" width="6.83203125" style="1849" customWidth="1"/>
    <col min="13582" max="13582" width="8.83203125" style="1849"/>
    <col min="13583" max="13583" width="41" style="1849" customWidth="1"/>
    <col min="13584" max="13821" width="8.83203125" style="1849"/>
    <col min="13822" max="13822" width="15.6640625" style="1849" customWidth="1"/>
    <col min="13823" max="13834" width="6.6640625" style="1849" customWidth="1"/>
    <col min="13835" max="13837" width="6.83203125" style="1849" customWidth="1"/>
    <col min="13838" max="13838" width="8.83203125" style="1849"/>
    <col min="13839" max="13839" width="41" style="1849" customWidth="1"/>
    <col min="13840" max="14077" width="8.83203125" style="1849"/>
    <col min="14078" max="14078" width="15.6640625" style="1849" customWidth="1"/>
    <col min="14079" max="14090" width="6.6640625" style="1849" customWidth="1"/>
    <col min="14091" max="14093" width="6.83203125" style="1849" customWidth="1"/>
    <col min="14094" max="14094" width="8.83203125" style="1849"/>
    <col min="14095" max="14095" width="41" style="1849" customWidth="1"/>
    <col min="14096" max="14333" width="8.83203125" style="1849"/>
    <col min="14334" max="14334" width="15.6640625" style="1849" customWidth="1"/>
    <col min="14335" max="14346" width="6.6640625" style="1849" customWidth="1"/>
    <col min="14347" max="14349" width="6.83203125" style="1849" customWidth="1"/>
    <col min="14350" max="14350" width="8.83203125" style="1849"/>
    <col min="14351" max="14351" width="41" style="1849" customWidth="1"/>
    <col min="14352" max="14589" width="8.83203125" style="1849"/>
    <col min="14590" max="14590" width="15.6640625" style="1849" customWidth="1"/>
    <col min="14591" max="14602" width="6.6640625" style="1849" customWidth="1"/>
    <col min="14603" max="14605" width="6.83203125" style="1849" customWidth="1"/>
    <col min="14606" max="14606" width="8.83203125" style="1849"/>
    <col min="14607" max="14607" width="41" style="1849" customWidth="1"/>
    <col min="14608" max="14845" width="8.83203125" style="1849"/>
    <col min="14846" max="14846" width="15.6640625" style="1849" customWidth="1"/>
    <col min="14847" max="14858" width="6.6640625" style="1849" customWidth="1"/>
    <col min="14859" max="14861" width="6.83203125" style="1849" customWidth="1"/>
    <col min="14862" max="14862" width="8.83203125" style="1849"/>
    <col min="14863" max="14863" width="41" style="1849" customWidth="1"/>
    <col min="14864" max="15101" width="8.83203125" style="1849"/>
    <col min="15102" max="15102" width="15.6640625" style="1849" customWidth="1"/>
    <col min="15103" max="15114" width="6.6640625" style="1849" customWidth="1"/>
    <col min="15115" max="15117" width="6.83203125" style="1849" customWidth="1"/>
    <col min="15118" max="15118" width="8.83203125" style="1849"/>
    <col min="15119" max="15119" width="41" style="1849" customWidth="1"/>
    <col min="15120" max="15357" width="8.83203125" style="1849"/>
    <col min="15358" max="15358" width="15.6640625" style="1849" customWidth="1"/>
    <col min="15359" max="15370" width="6.6640625" style="1849" customWidth="1"/>
    <col min="15371" max="15373" width="6.83203125" style="1849" customWidth="1"/>
    <col min="15374" max="15374" width="8.83203125" style="1849"/>
    <col min="15375" max="15375" width="41" style="1849" customWidth="1"/>
    <col min="15376" max="15613" width="8.83203125" style="1849"/>
    <col min="15614" max="15614" width="15.6640625" style="1849" customWidth="1"/>
    <col min="15615" max="15626" width="6.6640625" style="1849" customWidth="1"/>
    <col min="15627" max="15629" width="6.83203125" style="1849" customWidth="1"/>
    <col min="15630" max="15630" width="8.83203125" style="1849"/>
    <col min="15631" max="15631" width="41" style="1849" customWidth="1"/>
    <col min="15632" max="15869" width="8.83203125" style="1849"/>
    <col min="15870" max="15870" width="15.6640625" style="1849" customWidth="1"/>
    <col min="15871" max="15882" width="6.6640625" style="1849" customWidth="1"/>
    <col min="15883" max="15885" width="6.83203125" style="1849" customWidth="1"/>
    <col min="15886" max="15886" width="8.83203125" style="1849"/>
    <col min="15887" max="15887" width="41" style="1849" customWidth="1"/>
    <col min="15888" max="16125" width="8.83203125" style="1849"/>
    <col min="16126" max="16126" width="15.6640625" style="1849" customWidth="1"/>
    <col min="16127" max="16138" width="6.6640625" style="1849" customWidth="1"/>
    <col min="16139" max="16141" width="6.83203125" style="1849" customWidth="1"/>
    <col min="16142" max="16142" width="8.83203125" style="1849"/>
    <col min="16143" max="16143" width="41" style="1849" customWidth="1"/>
    <col min="16144" max="16384" width="8.83203125" style="1849"/>
  </cols>
  <sheetData>
    <row r="1" spans="1:30" s="1032" customFormat="1" ht="15.75" x14ac:dyDescent="0.25">
      <c r="A1" s="6405" t="s">
        <v>801</v>
      </c>
      <c r="B1" s="6405"/>
      <c r="C1" s="6405"/>
    </row>
    <row r="2" spans="1:30" s="4819" customFormat="1" ht="21.75" customHeight="1" x14ac:dyDescent="0.25">
      <c r="A2" s="4818" t="s">
        <v>4196</v>
      </c>
    </row>
    <row r="3" spans="1:30" s="4820" customFormat="1" ht="3" customHeight="1" x14ac:dyDescent="0.25"/>
    <row r="4" spans="1:30" ht="18" customHeight="1" x14ac:dyDescent="0.2">
      <c r="A4" s="6788" t="s">
        <v>2753</v>
      </c>
      <c r="B4" s="6790" t="s">
        <v>2754</v>
      </c>
      <c r="C4" s="6782"/>
      <c r="D4" s="6783"/>
      <c r="E4" s="6790" t="s">
        <v>2755</v>
      </c>
      <c r="F4" s="6782"/>
      <c r="G4" s="6783"/>
      <c r="H4" s="6790" t="s">
        <v>2756</v>
      </c>
      <c r="I4" s="6782"/>
      <c r="J4" s="6783"/>
      <c r="K4" s="6790" t="s">
        <v>2757</v>
      </c>
      <c r="L4" s="6782"/>
      <c r="M4" s="6783"/>
      <c r="N4" s="6782" t="s">
        <v>237</v>
      </c>
      <c r="O4" s="6782"/>
      <c r="P4" s="6783"/>
    </row>
    <row r="5" spans="1:30" x14ac:dyDescent="0.2">
      <c r="A5" s="6789"/>
      <c r="B5" s="4821" t="s">
        <v>2758</v>
      </c>
      <c r="C5" s="4822" t="s">
        <v>2759</v>
      </c>
      <c r="D5" s="4823" t="s">
        <v>2760</v>
      </c>
      <c r="E5" s="4821" t="s">
        <v>2758</v>
      </c>
      <c r="F5" s="4822" t="s">
        <v>2759</v>
      </c>
      <c r="G5" s="4823" t="s">
        <v>2760</v>
      </c>
      <c r="H5" s="4821" t="s">
        <v>2758</v>
      </c>
      <c r="I5" s="4822" t="s">
        <v>2759</v>
      </c>
      <c r="J5" s="4823" t="s">
        <v>2760</v>
      </c>
      <c r="K5" s="4821" t="s">
        <v>2758</v>
      </c>
      <c r="L5" s="4822" t="s">
        <v>2759</v>
      </c>
      <c r="M5" s="4823" t="s">
        <v>2760</v>
      </c>
      <c r="N5" s="4821" t="s">
        <v>2758</v>
      </c>
      <c r="O5" s="4822" t="s">
        <v>2759</v>
      </c>
      <c r="P5" s="4823" t="s">
        <v>2760</v>
      </c>
    </row>
    <row r="6" spans="1:30" ht="14.25" x14ac:dyDescent="0.2">
      <c r="A6" s="6784" t="s">
        <v>2761</v>
      </c>
      <c r="B6" s="6785"/>
      <c r="C6" s="6785"/>
      <c r="D6" s="6785"/>
      <c r="E6" s="6785"/>
      <c r="F6" s="6785"/>
      <c r="G6" s="6785"/>
      <c r="H6" s="6785"/>
      <c r="I6" s="6785"/>
      <c r="J6" s="6785"/>
      <c r="K6" s="6785"/>
      <c r="L6" s="6785"/>
      <c r="M6" s="6785"/>
      <c r="N6" s="6785"/>
      <c r="O6" s="6785"/>
      <c r="P6" s="6786"/>
    </row>
    <row r="7" spans="1:30" ht="15" customHeight="1" x14ac:dyDescent="0.2">
      <c r="A7" s="4824" t="s">
        <v>2762</v>
      </c>
      <c r="B7" s="3024">
        <v>0</v>
      </c>
      <c r="C7" s="3025">
        <v>2</v>
      </c>
      <c r="D7" s="4825">
        <v>2</v>
      </c>
      <c r="E7" s="4826">
        <v>2</v>
      </c>
      <c r="F7" s="4827">
        <v>6</v>
      </c>
      <c r="G7" s="4825">
        <v>8</v>
      </c>
      <c r="H7" s="4826">
        <v>3</v>
      </c>
      <c r="I7" s="4828">
        <v>6</v>
      </c>
      <c r="J7" s="4825">
        <v>9</v>
      </c>
      <c r="K7" s="4826">
        <v>10</v>
      </c>
      <c r="L7" s="4828">
        <v>8</v>
      </c>
      <c r="M7" s="4825">
        <v>18</v>
      </c>
      <c r="N7" s="4829">
        <v>15</v>
      </c>
      <c r="O7" s="4829">
        <v>22</v>
      </c>
      <c r="P7" s="4825">
        <v>37</v>
      </c>
    </row>
    <row r="8" spans="1:30" ht="14.25" customHeight="1" x14ac:dyDescent="0.2">
      <c r="A8" s="4824" t="s">
        <v>2763</v>
      </c>
      <c r="B8" s="3026">
        <v>3</v>
      </c>
      <c r="C8" s="3025">
        <v>6</v>
      </c>
      <c r="D8" s="4825">
        <v>9</v>
      </c>
      <c r="E8" s="4826">
        <v>0</v>
      </c>
      <c r="F8" s="4827">
        <v>0</v>
      </c>
      <c r="G8" s="4825">
        <v>0</v>
      </c>
      <c r="H8" s="4826">
        <v>0</v>
      </c>
      <c r="I8" s="4828">
        <v>0</v>
      </c>
      <c r="J8" s="4825">
        <v>0</v>
      </c>
      <c r="K8" s="4826">
        <v>0</v>
      </c>
      <c r="L8" s="4828">
        <v>0</v>
      </c>
      <c r="M8" s="4825">
        <v>0</v>
      </c>
      <c r="N8" s="4829">
        <v>3</v>
      </c>
      <c r="O8" s="4829">
        <v>6</v>
      </c>
      <c r="P8" s="4825">
        <v>9</v>
      </c>
    </row>
    <row r="9" spans="1:30" ht="24.75" customHeight="1" x14ac:dyDescent="0.2">
      <c r="A9" s="1850" t="s">
        <v>2764</v>
      </c>
      <c r="B9" s="3026">
        <v>0</v>
      </c>
      <c r="C9" s="4830">
        <v>0</v>
      </c>
      <c r="D9" s="4825">
        <v>0</v>
      </c>
      <c r="E9" s="3026">
        <v>1</v>
      </c>
      <c r="F9" s="4830">
        <v>0</v>
      </c>
      <c r="G9" s="4825">
        <v>1</v>
      </c>
      <c r="H9" s="3026">
        <v>0</v>
      </c>
      <c r="I9" s="4830">
        <v>0</v>
      </c>
      <c r="J9" s="4825">
        <v>0</v>
      </c>
      <c r="K9" s="3026">
        <v>0</v>
      </c>
      <c r="L9" s="4830">
        <v>0</v>
      </c>
      <c r="M9" s="4825">
        <v>0</v>
      </c>
      <c r="N9" s="4829">
        <v>1</v>
      </c>
      <c r="O9" s="4829">
        <v>0</v>
      </c>
      <c r="P9" s="4825">
        <v>1</v>
      </c>
    </row>
    <row r="10" spans="1:30" ht="13.5" customHeight="1" x14ac:dyDescent="0.2">
      <c r="A10" s="4824" t="s">
        <v>2765</v>
      </c>
      <c r="B10" s="3026">
        <v>21</v>
      </c>
      <c r="C10" s="4830">
        <v>52</v>
      </c>
      <c r="D10" s="4825">
        <v>73</v>
      </c>
      <c r="E10" s="4831">
        <v>28</v>
      </c>
      <c r="F10" s="4832">
        <v>66</v>
      </c>
      <c r="G10" s="4825">
        <v>94</v>
      </c>
      <c r="H10" s="4831">
        <v>32</v>
      </c>
      <c r="I10" s="4832">
        <v>63</v>
      </c>
      <c r="J10" s="4825">
        <v>95</v>
      </c>
      <c r="K10" s="4833">
        <v>1</v>
      </c>
      <c r="L10" s="4832">
        <v>4</v>
      </c>
      <c r="M10" s="4825">
        <v>5</v>
      </c>
      <c r="N10" s="4829">
        <v>82</v>
      </c>
      <c r="O10" s="4829">
        <v>185</v>
      </c>
      <c r="P10" s="4825">
        <v>267</v>
      </c>
    </row>
    <row r="11" spans="1:30" ht="14.25" customHeight="1" x14ac:dyDescent="0.2">
      <c r="A11" s="4824" t="s">
        <v>2766</v>
      </c>
      <c r="B11" s="4833">
        <v>0</v>
      </c>
      <c r="C11" s="4828">
        <v>0</v>
      </c>
      <c r="D11" s="4825">
        <v>0</v>
      </c>
      <c r="E11" s="4833">
        <v>20</v>
      </c>
      <c r="F11" s="4828">
        <v>0</v>
      </c>
      <c r="G11" s="4825">
        <v>20</v>
      </c>
      <c r="H11" s="4833">
        <v>0</v>
      </c>
      <c r="I11" s="4828">
        <v>0</v>
      </c>
      <c r="J11" s="4834">
        <v>0</v>
      </c>
      <c r="K11" s="4833">
        <v>0</v>
      </c>
      <c r="L11" s="4828">
        <v>0</v>
      </c>
      <c r="M11" s="4834">
        <v>0</v>
      </c>
      <c r="N11" s="4833">
        <v>20</v>
      </c>
      <c r="O11" s="4829">
        <v>0</v>
      </c>
      <c r="P11" s="4834">
        <v>20</v>
      </c>
    </row>
    <row r="12" spans="1:30" s="1851" customFormat="1" ht="14.25" customHeight="1" x14ac:dyDescent="0.2">
      <c r="A12" s="4835" t="s">
        <v>237</v>
      </c>
      <c r="B12" s="4836">
        <v>24</v>
      </c>
      <c r="C12" s="4837">
        <v>60</v>
      </c>
      <c r="D12" s="4838">
        <v>84</v>
      </c>
      <c r="E12" s="4836">
        <v>51</v>
      </c>
      <c r="F12" s="4837">
        <v>72</v>
      </c>
      <c r="G12" s="4838">
        <v>123</v>
      </c>
      <c r="H12" s="4836">
        <v>35</v>
      </c>
      <c r="I12" s="4837">
        <v>69</v>
      </c>
      <c r="J12" s="4838">
        <v>104</v>
      </c>
      <c r="K12" s="4836">
        <v>11</v>
      </c>
      <c r="L12" s="4837">
        <v>12</v>
      </c>
      <c r="M12" s="4838">
        <v>23</v>
      </c>
      <c r="N12" s="4836">
        <v>121</v>
      </c>
      <c r="O12" s="4837">
        <v>213</v>
      </c>
      <c r="P12" s="4838">
        <v>334</v>
      </c>
      <c r="R12" s="1849"/>
      <c r="S12" s="1849"/>
      <c r="T12" s="1849"/>
      <c r="U12" s="1849"/>
      <c r="V12" s="1849"/>
      <c r="W12" s="1849"/>
      <c r="X12" s="1849"/>
      <c r="Y12" s="1849"/>
      <c r="Z12" s="1849"/>
      <c r="AA12" s="1849"/>
      <c r="AB12" s="1849"/>
      <c r="AC12" s="1849"/>
      <c r="AD12" s="1849"/>
    </row>
    <row r="13" spans="1:30" ht="13.5" customHeight="1" x14ac:dyDescent="0.2">
      <c r="A13" s="6784" t="s">
        <v>2767</v>
      </c>
      <c r="B13" s="6785"/>
      <c r="C13" s="6785"/>
      <c r="D13" s="6785"/>
      <c r="E13" s="6785"/>
      <c r="F13" s="6785"/>
      <c r="G13" s="6785"/>
      <c r="H13" s="6787"/>
      <c r="I13" s="6785"/>
      <c r="J13" s="6785"/>
      <c r="K13" s="6785"/>
      <c r="L13" s="6785"/>
      <c r="M13" s="6785"/>
      <c r="N13" s="6785"/>
      <c r="O13" s="6785"/>
      <c r="P13" s="6786"/>
    </row>
    <row r="14" spans="1:30" ht="16.5" customHeight="1" x14ac:dyDescent="0.2">
      <c r="A14" s="4839" t="s">
        <v>2762</v>
      </c>
      <c r="B14" s="4840">
        <v>5</v>
      </c>
      <c r="C14" s="4827">
        <v>8</v>
      </c>
      <c r="D14" s="4841">
        <v>13</v>
      </c>
      <c r="E14" s="4832">
        <v>2</v>
      </c>
      <c r="F14" s="4827">
        <v>4</v>
      </c>
      <c r="G14" s="4841">
        <v>6</v>
      </c>
      <c r="H14" s="4826">
        <v>4</v>
      </c>
      <c r="I14" s="4828">
        <v>3</v>
      </c>
      <c r="J14" s="4841">
        <v>7</v>
      </c>
      <c r="K14" s="4826">
        <v>20</v>
      </c>
      <c r="L14" s="4828">
        <v>11</v>
      </c>
      <c r="M14" s="4825">
        <v>31</v>
      </c>
      <c r="N14" s="4832">
        <v>31</v>
      </c>
      <c r="O14" s="4842">
        <v>26</v>
      </c>
      <c r="P14" s="4843">
        <v>57</v>
      </c>
    </row>
    <row r="15" spans="1:30" ht="11.25" customHeight="1" x14ac:dyDescent="0.2">
      <c r="A15" s="4839" t="s">
        <v>2763</v>
      </c>
      <c r="B15" s="4840">
        <v>45</v>
      </c>
      <c r="C15" s="4827">
        <v>29</v>
      </c>
      <c r="D15" s="4841">
        <v>74</v>
      </c>
      <c r="E15" s="4832">
        <v>82</v>
      </c>
      <c r="F15" s="4827">
        <v>43</v>
      </c>
      <c r="G15" s="4841">
        <v>125</v>
      </c>
      <c r="H15" s="4826">
        <v>0</v>
      </c>
      <c r="I15" s="4828">
        <v>0</v>
      </c>
      <c r="J15" s="4841">
        <v>0</v>
      </c>
      <c r="K15" s="4826">
        <v>0</v>
      </c>
      <c r="L15" s="4828">
        <v>0</v>
      </c>
      <c r="M15" s="4825">
        <v>0</v>
      </c>
      <c r="N15" s="4832">
        <v>127</v>
      </c>
      <c r="O15" s="4827">
        <v>72</v>
      </c>
      <c r="P15" s="4841">
        <v>199</v>
      </c>
    </row>
    <row r="16" spans="1:30" ht="14.25" customHeight="1" x14ac:dyDescent="0.2">
      <c r="A16" s="4839" t="s">
        <v>2765</v>
      </c>
      <c r="B16" s="4840">
        <v>143</v>
      </c>
      <c r="C16" s="4827">
        <v>84</v>
      </c>
      <c r="D16" s="4841">
        <v>227</v>
      </c>
      <c r="E16" s="4832">
        <v>143</v>
      </c>
      <c r="F16" s="4827">
        <v>70</v>
      </c>
      <c r="G16" s="4841">
        <v>213</v>
      </c>
      <c r="H16" s="4832">
        <v>123</v>
      </c>
      <c r="I16" s="4827">
        <v>55</v>
      </c>
      <c r="J16" s="4841">
        <v>178</v>
      </c>
      <c r="K16" s="4832">
        <v>120</v>
      </c>
      <c r="L16" s="4844">
        <v>64</v>
      </c>
      <c r="M16" s="4825">
        <v>184</v>
      </c>
      <c r="N16" s="4832">
        <v>529</v>
      </c>
      <c r="O16" s="4827">
        <v>273</v>
      </c>
      <c r="P16" s="4841">
        <v>802</v>
      </c>
    </row>
    <row r="17" spans="1:30" ht="14.25" customHeight="1" x14ac:dyDescent="0.2">
      <c r="A17" s="4839" t="s">
        <v>2766</v>
      </c>
      <c r="B17" s="4832">
        <v>31</v>
      </c>
      <c r="C17" s="4827">
        <v>1</v>
      </c>
      <c r="D17" s="4841">
        <v>32</v>
      </c>
      <c r="E17" s="4832">
        <v>21</v>
      </c>
      <c r="F17" s="4827">
        <v>1</v>
      </c>
      <c r="G17" s="4825">
        <v>22</v>
      </c>
      <c r="H17" s="4832">
        <v>0</v>
      </c>
      <c r="I17" s="4827">
        <v>0</v>
      </c>
      <c r="J17" s="4841">
        <v>0</v>
      </c>
      <c r="K17" s="4832">
        <v>0</v>
      </c>
      <c r="L17" s="4844">
        <v>0</v>
      </c>
      <c r="M17" s="4841">
        <v>0</v>
      </c>
      <c r="N17" s="4832">
        <v>52</v>
      </c>
      <c r="O17" s="4827">
        <v>2</v>
      </c>
      <c r="P17" s="4841">
        <v>54</v>
      </c>
    </row>
    <row r="18" spans="1:30" s="1851" customFormat="1" ht="13.5" customHeight="1" x14ac:dyDescent="0.2">
      <c r="A18" s="4845" t="s">
        <v>237</v>
      </c>
      <c r="B18" s="4846">
        <v>224</v>
      </c>
      <c r="C18" s="4847">
        <v>122</v>
      </c>
      <c r="D18" s="4848">
        <v>346</v>
      </c>
      <c r="E18" s="4849">
        <v>248</v>
      </c>
      <c r="F18" s="4847">
        <v>118</v>
      </c>
      <c r="G18" s="4847">
        <v>366</v>
      </c>
      <c r="H18" s="4836">
        <v>127</v>
      </c>
      <c r="I18" s="4837">
        <v>58</v>
      </c>
      <c r="J18" s="4850">
        <v>185</v>
      </c>
      <c r="K18" s="4846">
        <v>140</v>
      </c>
      <c r="L18" s="4847">
        <v>75</v>
      </c>
      <c r="M18" s="4848">
        <v>215</v>
      </c>
      <c r="N18" s="4851">
        <v>739</v>
      </c>
      <c r="O18" s="4837">
        <v>373</v>
      </c>
      <c r="P18" s="4850">
        <v>1112</v>
      </c>
      <c r="R18" s="1849"/>
      <c r="S18" s="1849"/>
      <c r="T18" s="1849"/>
      <c r="U18" s="1849"/>
      <c r="V18" s="1849"/>
      <c r="W18" s="1849"/>
      <c r="X18" s="1849"/>
      <c r="Y18" s="1849"/>
      <c r="Z18" s="1849"/>
      <c r="AA18" s="1849"/>
      <c r="AB18" s="1849"/>
      <c r="AC18" s="1849"/>
      <c r="AD18" s="1849"/>
    </row>
    <row r="19" spans="1:30" ht="14.25" customHeight="1" x14ac:dyDescent="0.2">
      <c r="A19" s="4605" t="s">
        <v>2768</v>
      </c>
      <c r="B19" s="4851"/>
      <c r="C19" s="4851"/>
      <c r="D19" s="4851"/>
      <c r="E19" s="4851"/>
      <c r="F19" s="4851"/>
      <c r="G19" s="4851"/>
      <c r="H19" s="4851"/>
      <c r="I19" s="4851"/>
      <c r="J19" s="4851"/>
      <c r="K19" s="4851"/>
      <c r="L19" s="4851"/>
      <c r="M19" s="4851"/>
      <c r="N19" s="4851"/>
      <c r="O19" s="4851"/>
      <c r="P19" s="4850"/>
    </row>
    <row r="20" spans="1:30" ht="16.5" customHeight="1" x14ac:dyDescent="0.2">
      <c r="A20" s="4839" t="s">
        <v>2762</v>
      </c>
      <c r="B20" s="4832">
        <v>4</v>
      </c>
      <c r="C20" s="4827">
        <v>10</v>
      </c>
      <c r="D20" s="4825">
        <v>14</v>
      </c>
      <c r="E20" s="4831">
        <v>0</v>
      </c>
      <c r="F20" s="4827">
        <v>3</v>
      </c>
      <c r="G20" s="4841">
        <v>3</v>
      </c>
      <c r="H20" s="4831">
        <v>3</v>
      </c>
      <c r="I20" s="4827">
        <v>1</v>
      </c>
      <c r="J20" s="4841">
        <v>4</v>
      </c>
      <c r="K20" s="4831">
        <v>5</v>
      </c>
      <c r="L20" s="4829">
        <v>1</v>
      </c>
      <c r="M20" s="4841">
        <v>6</v>
      </c>
      <c r="N20" s="4840">
        <v>12</v>
      </c>
      <c r="O20" s="4827">
        <v>15</v>
      </c>
      <c r="P20" s="4841">
        <v>27</v>
      </c>
    </row>
    <row r="21" spans="1:30" ht="15.75" customHeight="1" x14ac:dyDescent="0.2">
      <c r="A21" s="4839" t="s">
        <v>2763</v>
      </c>
      <c r="B21" s="4832">
        <v>158</v>
      </c>
      <c r="C21" s="4827">
        <v>243</v>
      </c>
      <c r="D21" s="4825">
        <v>401</v>
      </c>
      <c r="E21" s="4831">
        <v>102</v>
      </c>
      <c r="F21" s="4827">
        <v>162</v>
      </c>
      <c r="G21" s="4841">
        <v>264</v>
      </c>
      <c r="H21" s="4831">
        <v>4</v>
      </c>
      <c r="I21" s="4827">
        <v>7</v>
      </c>
      <c r="J21" s="4841">
        <v>11</v>
      </c>
      <c r="K21" s="4831">
        <v>2</v>
      </c>
      <c r="L21" s="4829">
        <v>0</v>
      </c>
      <c r="M21" s="4841">
        <v>2</v>
      </c>
      <c r="N21" s="4840">
        <v>266</v>
      </c>
      <c r="O21" s="4827">
        <v>412</v>
      </c>
      <c r="P21" s="4841">
        <v>678</v>
      </c>
    </row>
    <row r="22" spans="1:30" ht="14.25" customHeight="1" x14ac:dyDescent="0.2">
      <c r="A22" s="4839" t="s">
        <v>2765</v>
      </c>
      <c r="B22" s="4832">
        <v>206</v>
      </c>
      <c r="C22" s="4827">
        <v>551</v>
      </c>
      <c r="D22" s="4825">
        <v>757</v>
      </c>
      <c r="E22" s="4831">
        <v>231</v>
      </c>
      <c r="F22" s="4827">
        <v>514</v>
      </c>
      <c r="G22" s="4841">
        <v>745</v>
      </c>
      <c r="H22" s="4831">
        <v>284</v>
      </c>
      <c r="I22" s="4827">
        <v>622</v>
      </c>
      <c r="J22" s="4841">
        <v>906</v>
      </c>
      <c r="K22" s="4831">
        <v>46</v>
      </c>
      <c r="L22" s="4829">
        <v>102</v>
      </c>
      <c r="M22" s="4841">
        <v>148</v>
      </c>
      <c r="N22" s="4840">
        <v>767</v>
      </c>
      <c r="O22" s="4827">
        <v>1789</v>
      </c>
      <c r="P22" s="4841">
        <v>2556</v>
      </c>
    </row>
    <row r="23" spans="1:30" ht="14.25" customHeight="1" x14ac:dyDescent="0.2">
      <c r="A23" s="4839" t="s">
        <v>2766</v>
      </c>
      <c r="B23" s="4832">
        <v>5</v>
      </c>
      <c r="C23" s="4827">
        <v>14</v>
      </c>
      <c r="D23" s="4825">
        <v>19</v>
      </c>
      <c r="E23" s="4831">
        <v>0</v>
      </c>
      <c r="F23" s="4827">
        <v>0</v>
      </c>
      <c r="G23" s="4841">
        <v>0</v>
      </c>
      <c r="H23" s="4831">
        <v>0</v>
      </c>
      <c r="I23" s="4827">
        <v>0</v>
      </c>
      <c r="J23" s="4841">
        <v>0</v>
      </c>
      <c r="K23" s="4831">
        <v>0</v>
      </c>
      <c r="L23" s="4829">
        <v>0</v>
      </c>
      <c r="M23" s="4841">
        <v>0</v>
      </c>
      <c r="N23" s="4840">
        <v>5</v>
      </c>
      <c r="O23" s="4827">
        <v>14</v>
      </c>
      <c r="P23" s="4841">
        <v>19</v>
      </c>
    </row>
    <row r="24" spans="1:30" s="1851" customFormat="1" ht="13.5" customHeight="1" x14ac:dyDescent="0.2">
      <c r="A24" s="4845" t="s">
        <v>237</v>
      </c>
      <c r="B24" s="4851">
        <v>373</v>
      </c>
      <c r="C24" s="4837">
        <v>818</v>
      </c>
      <c r="D24" s="4838">
        <v>1191</v>
      </c>
      <c r="E24" s="4836">
        <v>333</v>
      </c>
      <c r="F24" s="4837">
        <v>679</v>
      </c>
      <c r="G24" s="4850">
        <v>1012</v>
      </c>
      <c r="H24" s="4836">
        <v>291</v>
      </c>
      <c r="I24" s="4837">
        <v>630</v>
      </c>
      <c r="J24" s="4850">
        <v>921</v>
      </c>
      <c r="K24" s="4836">
        <v>53</v>
      </c>
      <c r="L24" s="4852">
        <v>103</v>
      </c>
      <c r="M24" s="4850">
        <v>156</v>
      </c>
      <c r="N24" s="4853">
        <v>1050</v>
      </c>
      <c r="O24" s="4837">
        <v>2230</v>
      </c>
      <c r="P24" s="4850">
        <v>3280</v>
      </c>
      <c r="R24" s="1849"/>
      <c r="S24" s="1849"/>
      <c r="T24" s="1849"/>
      <c r="U24" s="1849"/>
      <c r="V24" s="1849"/>
      <c r="W24" s="1849"/>
      <c r="X24" s="1849"/>
      <c r="Y24" s="1849"/>
      <c r="Z24" s="1849"/>
      <c r="AA24" s="1849"/>
      <c r="AB24" s="1849"/>
      <c r="AC24" s="1849"/>
      <c r="AD24" s="1849"/>
    </row>
    <row r="25" spans="1:30" ht="13.5" customHeight="1" x14ac:dyDescent="0.2">
      <c r="A25" s="4605" t="s">
        <v>2769</v>
      </c>
      <c r="B25" s="4851"/>
      <c r="C25" s="4851"/>
      <c r="D25" s="4851"/>
      <c r="E25" s="4851"/>
      <c r="F25" s="4851"/>
      <c r="G25" s="4851"/>
      <c r="H25" s="4851"/>
      <c r="I25" s="4851"/>
      <c r="J25" s="4851"/>
      <c r="K25" s="4851"/>
      <c r="L25" s="4851"/>
      <c r="M25" s="4851"/>
      <c r="N25" s="4851"/>
      <c r="O25" s="4851"/>
      <c r="P25" s="4850"/>
    </row>
    <row r="26" spans="1:30" ht="18" customHeight="1" x14ac:dyDescent="0.2">
      <c r="A26" s="4854" t="s">
        <v>2762</v>
      </c>
      <c r="B26" s="4832">
        <v>18</v>
      </c>
      <c r="C26" s="4827">
        <v>20</v>
      </c>
      <c r="D26" s="4825">
        <v>38</v>
      </c>
      <c r="E26" s="4831">
        <v>6</v>
      </c>
      <c r="F26" s="4827">
        <v>6</v>
      </c>
      <c r="G26" s="4841">
        <v>12</v>
      </c>
      <c r="H26" s="4831">
        <v>4</v>
      </c>
      <c r="I26" s="4827">
        <v>2</v>
      </c>
      <c r="J26" s="4841">
        <v>6</v>
      </c>
      <c r="K26" s="4831">
        <v>2</v>
      </c>
      <c r="L26" s="4829">
        <v>0</v>
      </c>
      <c r="M26" s="4841">
        <v>2</v>
      </c>
      <c r="N26" s="4840">
        <v>30</v>
      </c>
      <c r="O26" s="4827">
        <v>28</v>
      </c>
      <c r="P26" s="4841">
        <v>58</v>
      </c>
    </row>
    <row r="27" spans="1:30" ht="18" customHeight="1" x14ac:dyDescent="0.2">
      <c r="A27" s="4839" t="s">
        <v>2763</v>
      </c>
      <c r="B27" s="4832">
        <v>26</v>
      </c>
      <c r="C27" s="4827">
        <v>49</v>
      </c>
      <c r="D27" s="4825">
        <v>75</v>
      </c>
      <c r="E27" s="4831">
        <v>2</v>
      </c>
      <c r="F27" s="4827">
        <v>11</v>
      </c>
      <c r="G27" s="4841">
        <v>13</v>
      </c>
      <c r="H27" s="4831">
        <v>0</v>
      </c>
      <c r="I27" s="4827">
        <v>0</v>
      </c>
      <c r="J27" s="4841">
        <v>0</v>
      </c>
      <c r="K27" s="4831">
        <v>0</v>
      </c>
      <c r="L27" s="4829">
        <v>0</v>
      </c>
      <c r="M27" s="4841">
        <v>0</v>
      </c>
      <c r="N27" s="4840">
        <v>28</v>
      </c>
      <c r="O27" s="4827">
        <v>60</v>
      </c>
      <c r="P27" s="4841">
        <v>88</v>
      </c>
    </row>
    <row r="28" spans="1:30" ht="21.75" customHeight="1" x14ac:dyDescent="0.2">
      <c r="A28" s="1852" t="s">
        <v>2764</v>
      </c>
      <c r="B28" s="4832">
        <v>0</v>
      </c>
      <c r="C28" s="4827">
        <v>0</v>
      </c>
      <c r="D28" s="4825">
        <v>0</v>
      </c>
      <c r="E28" s="4831">
        <v>1</v>
      </c>
      <c r="F28" s="4827">
        <v>0</v>
      </c>
      <c r="G28" s="4841">
        <v>1</v>
      </c>
      <c r="H28" s="4831">
        <v>0</v>
      </c>
      <c r="I28" s="4827">
        <v>0</v>
      </c>
      <c r="J28" s="4841">
        <v>0</v>
      </c>
      <c r="K28" s="4831">
        <v>0</v>
      </c>
      <c r="L28" s="4829">
        <v>0</v>
      </c>
      <c r="M28" s="4841">
        <v>0</v>
      </c>
      <c r="N28" s="4840">
        <v>1</v>
      </c>
      <c r="O28" s="4827">
        <v>0</v>
      </c>
      <c r="P28" s="4841">
        <v>1</v>
      </c>
    </row>
    <row r="29" spans="1:30" ht="13.5" customHeight="1" x14ac:dyDescent="0.2">
      <c r="A29" s="4839" t="s">
        <v>2770</v>
      </c>
      <c r="B29" s="4832">
        <v>9</v>
      </c>
      <c r="C29" s="4827">
        <v>2</v>
      </c>
      <c r="D29" s="4825">
        <v>11</v>
      </c>
      <c r="E29" s="4831">
        <v>0</v>
      </c>
      <c r="F29" s="4827">
        <v>0</v>
      </c>
      <c r="G29" s="4841">
        <v>0</v>
      </c>
      <c r="H29" s="4831">
        <v>0</v>
      </c>
      <c r="I29" s="4827">
        <v>0</v>
      </c>
      <c r="J29" s="4841">
        <v>0</v>
      </c>
      <c r="K29" s="4831">
        <v>0</v>
      </c>
      <c r="L29" s="4829">
        <v>0</v>
      </c>
      <c r="M29" s="4841">
        <v>0</v>
      </c>
      <c r="N29" s="4840">
        <v>9</v>
      </c>
      <c r="O29" s="4827">
        <v>2</v>
      </c>
      <c r="P29" s="4841">
        <v>11</v>
      </c>
    </row>
    <row r="30" spans="1:30" ht="13.5" customHeight="1" x14ac:dyDescent="0.2">
      <c r="A30" s="4839" t="s">
        <v>2765</v>
      </c>
      <c r="B30" s="4832">
        <v>114</v>
      </c>
      <c r="C30" s="4827">
        <v>166</v>
      </c>
      <c r="D30" s="4825">
        <v>280</v>
      </c>
      <c r="E30" s="4831">
        <v>89</v>
      </c>
      <c r="F30" s="4827">
        <v>142</v>
      </c>
      <c r="G30" s="4841">
        <v>231</v>
      </c>
      <c r="H30" s="4831">
        <v>73</v>
      </c>
      <c r="I30" s="4827">
        <v>98</v>
      </c>
      <c r="J30" s="4841">
        <v>171</v>
      </c>
      <c r="K30" s="4831">
        <v>44</v>
      </c>
      <c r="L30" s="4829">
        <v>58</v>
      </c>
      <c r="M30" s="4841">
        <v>102</v>
      </c>
      <c r="N30" s="4840">
        <v>320</v>
      </c>
      <c r="O30" s="4827">
        <v>464</v>
      </c>
      <c r="P30" s="4841">
        <v>784</v>
      </c>
    </row>
    <row r="31" spans="1:30" ht="15.75" customHeight="1" x14ac:dyDescent="0.2">
      <c r="A31" s="4839" t="s">
        <v>2766</v>
      </c>
      <c r="B31" s="4832">
        <v>15</v>
      </c>
      <c r="C31" s="4827">
        <v>27</v>
      </c>
      <c r="D31" s="4825">
        <v>42</v>
      </c>
      <c r="E31" s="4831">
        <v>8</v>
      </c>
      <c r="F31" s="4827">
        <v>25</v>
      </c>
      <c r="G31" s="4841">
        <v>33</v>
      </c>
      <c r="H31" s="4831">
        <v>1</v>
      </c>
      <c r="I31" s="4827">
        <v>0</v>
      </c>
      <c r="J31" s="4841">
        <v>1</v>
      </c>
      <c r="K31" s="4831">
        <v>0</v>
      </c>
      <c r="L31" s="4829">
        <v>0</v>
      </c>
      <c r="M31" s="4841">
        <v>0</v>
      </c>
      <c r="N31" s="4840">
        <v>24</v>
      </c>
      <c r="O31" s="4827">
        <v>52</v>
      </c>
      <c r="P31" s="4841">
        <v>76</v>
      </c>
    </row>
    <row r="32" spans="1:30" s="1851" customFormat="1" ht="13.5" customHeight="1" x14ac:dyDescent="0.2">
      <c r="A32" s="4845" t="s">
        <v>237</v>
      </c>
      <c r="B32" s="4851">
        <v>182</v>
      </c>
      <c r="C32" s="4837">
        <v>264</v>
      </c>
      <c r="D32" s="4838">
        <v>446</v>
      </c>
      <c r="E32" s="4836">
        <v>106</v>
      </c>
      <c r="F32" s="4837">
        <v>184</v>
      </c>
      <c r="G32" s="4850">
        <v>290</v>
      </c>
      <c r="H32" s="4836">
        <v>78</v>
      </c>
      <c r="I32" s="4837">
        <v>100</v>
      </c>
      <c r="J32" s="4850">
        <v>178</v>
      </c>
      <c r="K32" s="4836">
        <v>46</v>
      </c>
      <c r="L32" s="4852">
        <v>58</v>
      </c>
      <c r="M32" s="4850">
        <v>104</v>
      </c>
      <c r="N32" s="4853">
        <v>412</v>
      </c>
      <c r="O32" s="4837">
        <v>606</v>
      </c>
      <c r="P32" s="4850">
        <v>1018</v>
      </c>
      <c r="R32" s="1849"/>
      <c r="S32" s="1849"/>
      <c r="T32" s="1849"/>
      <c r="U32" s="1849"/>
      <c r="V32" s="1849"/>
      <c r="W32" s="1849"/>
      <c r="X32" s="1849"/>
      <c r="Y32" s="1849"/>
      <c r="Z32" s="1849"/>
      <c r="AA32" s="1849"/>
      <c r="AB32" s="1849"/>
      <c r="AC32" s="1849"/>
      <c r="AD32" s="1849"/>
    </row>
    <row r="33" spans="1:30" ht="13.5" customHeight="1" x14ac:dyDescent="0.2">
      <c r="A33" s="4605" t="s">
        <v>2771</v>
      </c>
      <c r="B33" s="4851"/>
      <c r="C33" s="4851"/>
      <c r="D33" s="4851"/>
      <c r="E33" s="4851"/>
      <c r="F33" s="4851"/>
      <c r="G33" s="4851"/>
      <c r="H33" s="4851"/>
      <c r="I33" s="4851"/>
      <c r="J33" s="4851"/>
      <c r="K33" s="4851"/>
      <c r="L33" s="4851"/>
      <c r="M33" s="4851"/>
      <c r="N33" s="4851"/>
      <c r="O33" s="4851"/>
      <c r="P33" s="4850"/>
    </row>
    <row r="34" spans="1:30" ht="18" customHeight="1" x14ac:dyDescent="0.2">
      <c r="A34" s="4854" t="s">
        <v>2762</v>
      </c>
      <c r="B34" s="4832">
        <v>3</v>
      </c>
      <c r="C34" s="4827">
        <v>10</v>
      </c>
      <c r="D34" s="4825">
        <v>13</v>
      </c>
      <c r="E34" s="4831">
        <v>0</v>
      </c>
      <c r="F34" s="4827">
        <v>1</v>
      </c>
      <c r="G34" s="4841">
        <v>1</v>
      </c>
      <c r="H34" s="4831">
        <v>0</v>
      </c>
      <c r="I34" s="4827">
        <v>0</v>
      </c>
      <c r="J34" s="4841">
        <v>0</v>
      </c>
      <c r="K34" s="4831">
        <v>1</v>
      </c>
      <c r="L34" s="4829">
        <v>3</v>
      </c>
      <c r="M34" s="4841">
        <v>4</v>
      </c>
      <c r="N34" s="4840">
        <v>4</v>
      </c>
      <c r="O34" s="4827">
        <v>14</v>
      </c>
      <c r="P34" s="4841">
        <v>18</v>
      </c>
    </row>
    <row r="35" spans="1:30" ht="14.25" customHeight="1" x14ac:dyDescent="0.2">
      <c r="A35" s="4839" t="s">
        <v>2763</v>
      </c>
      <c r="B35" s="4832">
        <v>26</v>
      </c>
      <c r="C35" s="4827">
        <v>63</v>
      </c>
      <c r="D35" s="4825">
        <v>89</v>
      </c>
      <c r="E35" s="4831">
        <v>32</v>
      </c>
      <c r="F35" s="4827">
        <v>71</v>
      </c>
      <c r="G35" s="4841">
        <v>103</v>
      </c>
      <c r="H35" s="4831">
        <v>3</v>
      </c>
      <c r="I35" s="4827">
        <v>2</v>
      </c>
      <c r="J35" s="4841">
        <v>5</v>
      </c>
      <c r="K35" s="4831">
        <v>0</v>
      </c>
      <c r="L35" s="4829">
        <v>0</v>
      </c>
      <c r="M35" s="4841">
        <v>0</v>
      </c>
      <c r="N35" s="4840">
        <v>61</v>
      </c>
      <c r="O35" s="4827">
        <v>136</v>
      </c>
      <c r="P35" s="4841">
        <v>197</v>
      </c>
    </row>
    <row r="36" spans="1:30" ht="26.25" customHeight="1" x14ac:dyDescent="0.2">
      <c r="A36" s="1852" t="s">
        <v>2764</v>
      </c>
      <c r="B36" s="4832">
        <v>0</v>
      </c>
      <c r="C36" s="4827">
        <v>2</v>
      </c>
      <c r="D36" s="4825">
        <v>2</v>
      </c>
      <c r="E36" s="4831">
        <v>0</v>
      </c>
      <c r="F36" s="4827">
        <v>0</v>
      </c>
      <c r="G36" s="4841">
        <v>0</v>
      </c>
      <c r="H36" s="4831">
        <v>0</v>
      </c>
      <c r="I36" s="4827">
        <v>0</v>
      </c>
      <c r="J36" s="4841">
        <v>0</v>
      </c>
      <c r="K36" s="4831">
        <v>0</v>
      </c>
      <c r="L36" s="4829">
        <v>0</v>
      </c>
      <c r="M36" s="4841">
        <v>0</v>
      </c>
      <c r="N36" s="4840">
        <v>0</v>
      </c>
      <c r="O36" s="4827">
        <v>2</v>
      </c>
      <c r="P36" s="4841">
        <v>2</v>
      </c>
    </row>
    <row r="37" spans="1:30" ht="14.25" customHeight="1" x14ac:dyDescent="0.2">
      <c r="A37" s="4839" t="s">
        <v>2765</v>
      </c>
      <c r="B37" s="4832">
        <v>87</v>
      </c>
      <c r="C37" s="4827">
        <v>330</v>
      </c>
      <c r="D37" s="4825">
        <v>417</v>
      </c>
      <c r="E37" s="4831">
        <v>82</v>
      </c>
      <c r="F37" s="4827">
        <v>324</v>
      </c>
      <c r="G37" s="4841">
        <v>406</v>
      </c>
      <c r="H37" s="4831">
        <v>69</v>
      </c>
      <c r="I37" s="4827">
        <v>338</v>
      </c>
      <c r="J37" s="4841">
        <v>407</v>
      </c>
      <c r="K37" s="4831">
        <v>13</v>
      </c>
      <c r="L37" s="4829">
        <v>36</v>
      </c>
      <c r="M37" s="4841">
        <v>49</v>
      </c>
      <c r="N37" s="4840">
        <v>251</v>
      </c>
      <c r="O37" s="4827">
        <v>1028</v>
      </c>
      <c r="P37" s="4841">
        <v>1279</v>
      </c>
    </row>
    <row r="38" spans="1:30" ht="14.25" customHeight="1" x14ac:dyDescent="0.2">
      <c r="A38" s="4839" t="s">
        <v>2766</v>
      </c>
      <c r="B38" s="4832">
        <v>0</v>
      </c>
      <c r="C38" s="4827">
        <v>3</v>
      </c>
      <c r="D38" s="4825">
        <v>3</v>
      </c>
      <c r="E38" s="4831">
        <v>11</v>
      </c>
      <c r="F38" s="4827">
        <v>4</v>
      </c>
      <c r="G38" s="4841">
        <v>15</v>
      </c>
      <c r="H38" s="4831">
        <v>0</v>
      </c>
      <c r="I38" s="4827">
        <v>0</v>
      </c>
      <c r="J38" s="4841">
        <v>0</v>
      </c>
      <c r="K38" s="4831">
        <v>0</v>
      </c>
      <c r="L38" s="4829">
        <v>0</v>
      </c>
      <c r="M38" s="4841">
        <v>0</v>
      </c>
      <c r="N38" s="4840">
        <v>11</v>
      </c>
      <c r="O38" s="4827">
        <v>7</v>
      </c>
      <c r="P38" s="4841">
        <v>18</v>
      </c>
      <c r="R38" s="1851"/>
      <c r="S38" s="1851"/>
      <c r="T38" s="1851"/>
      <c r="U38" s="1851"/>
      <c r="V38" s="1851"/>
      <c r="W38" s="1851"/>
      <c r="X38" s="1851"/>
      <c r="Y38" s="1851"/>
      <c r="Z38" s="1851"/>
      <c r="AA38" s="1851"/>
      <c r="AB38" s="1851"/>
      <c r="AC38" s="1851"/>
      <c r="AD38" s="1851"/>
    </row>
    <row r="39" spans="1:30" s="1851" customFormat="1" ht="13.5" customHeight="1" x14ac:dyDescent="0.2">
      <c r="A39" s="4845" t="s">
        <v>237</v>
      </c>
      <c r="B39" s="4851">
        <v>116</v>
      </c>
      <c r="C39" s="4837">
        <v>408</v>
      </c>
      <c r="D39" s="4838">
        <v>524</v>
      </c>
      <c r="E39" s="4836">
        <v>125</v>
      </c>
      <c r="F39" s="4837">
        <v>400</v>
      </c>
      <c r="G39" s="4850">
        <v>525</v>
      </c>
      <c r="H39" s="4836">
        <v>72</v>
      </c>
      <c r="I39" s="4837">
        <v>340</v>
      </c>
      <c r="J39" s="4850">
        <v>412</v>
      </c>
      <c r="K39" s="4836">
        <v>14</v>
      </c>
      <c r="L39" s="4852">
        <v>39</v>
      </c>
      <c r="M39" s="4850">
        <v>53</v>
      </c>
      <c r="N39" s="4853">
        <v>327</v>
      </c>
      <c r="O39" s="4837">
        <v>1187</v>
      </c>
      <c r="P39" s="4850">
        <v>1514</v>
      </c>
      <c r="R39" s="1849"/>
      <c r="S39" s="1849"/>
      <c r="T39" s="1849"/>
      <c r="U39" s="1849"/>
      <c r="V39" s="1849"/>
      <c r="W39" s="1849"/>
      <c r="X39" s="1849"/>
      <c r="Y39" s="1849"/>
      <c r="Z39" s="1849"/>
      <c r="AA39" s="1849"/>
      <c r="AB39" s="1849"/>
      <c r="AC39" s="1849"/>
      <c r="AD39" s="1849"/>
    </row>
    <row r="40" spans="1:30" ht="13.5" customHeight="1" x14ac:dyDescent="0.2">
      <c r="A40" s="4605" t="s">
        <v>2772</v>
      </c>
      <c r="B40" s="4851"/>
      <c r="C40" s="4851"/>
      <c r="D40" s="4851"/>
      <c r="E40" s="4851"/>
      <c r="F40" s="4851"/>
      <c r="G40" s="4851"/>
      <c r="H40" s="4851"/>
      <c r="I40" s="4851"/>
      <c r="J40" s="4851"/>
      <c r="K40" s="4851"/>
      <c r="L40" s="4851"/>
      <c r="M40" s="4851"/>
      <c r="N40" s="4851"/>
      <c r="O40" s="4851"/>
      <c r="P40" s="4850"/>
    </row>
    <row r="41" spans="1:30" ht="18" customHeight="1" x14ac:dyDescent="0.2">
      <c r="A41" s="4839" t="s">
        <v>2762</v>
      </c>
      <c r="B41" s="4832">
        <v>6</v>
      </c>
      <c r="C41" s="4827">
        <v>3</v>
      </c>
      <c r="D41" s="4825">
        <v>9</v>
      </c>
      <c r="E41" s="4831">
        <v>2</v>
      </c>
      <c r="F41" s="4827">
        <v>0</v>
      </c>
      <c r="G41" s="4841">
        <v>2</v>
      </c>
      <c r="H41" s="4831">
        <v>1</v>
      </c>
      <c r="I41" s="4827">
        <v>0</v>
      </c>
      <c r="J41" s="4841">
        <v>1</v>
      </c>
      <c r="K41" s="4831">
        <v>3</v>
      </c>
      <c r="L41" s="4829">
        <v>3</v>
      </c>
      <c r="M41" s="4841">
        <v>6</v>
      </c>
      <c r="N41" s="4840">
        <v>12</v>
      </c>
      <c r="O41" s="4827">
        <v>6</v>
      </c>
      <c r="P41" s="4841">
        <v>18</v>
      </c>
    </row>
    <row r="42" spans="1:30" ht="18" customHeight="1" x14ac:dyDescent="0.2">
      <c r="A42" s="4839" t="s">
        <v>2763</v>
      </c>
      <c r="B42" s="4832">
        <v>60</v>
      </c>
      <c r="C42" s="4827">
        <v>68</v>
      </c>
      <c r="D42" s="4825">
        <v>128</v>
      </c>
      <c r="E42" s="4831">
        <v>45</v>
      </c>
      <c r="F42" s="4827">
        <v>28</v>
      </c>
      <c r="G42" s="4841">
        <v>73</v>
      </c>
      <c r="H42" s="4831">
        <v>0</v>
      </c>
      <c r="I42" s="4827">
        <v>0</v>
      </c>
      <c r="J42" s="4841">
        <v>0</v>
      </c>
      <c r="K42" s="4831">
        <v>0</v>
      </c>
      <c r="L42" s="4829">
        <v>0</v>
      </c>
      <c r="M42" s="4841">
        <v>0</v>
      </c>
      <c r="N42" s="4840">
        <v>105</v>
      </c>
      <c r="O42" s="4827">
        <v>96</v>
      </c>
      <c r="P42" s="4841">
        <v>201</v>
      </c>
    </row>
    <row r="43" spans="1:30" ht="14.25" customHeight="1" x14ac:dyDescent="0.2">
      <c r="A43" s="4839" t="s">
        <v>2765</v>
      </c>
      <c r="B43" s="4832">
        <v>252</v>
      </c>
      <c r="C43" s="4827">
        <v>161</v>
      </c>
      <c r="D43" s="4825">
        <v>413</v>
      </c>
      <c r="E43" s="4831">
        <v>182</v>
      </c>
      <c r="F43" s="4827">
        <v>139</v>
      </c>
      <c r="G43" s="4841">
        <v>321</v>
      </c>
      <c r="H43" s="4831">
        <v>129</v>
      </c>
      <c r="I43" s="4827">
        <v>84</v>
      </c>
      <c r="J43" s="4841">
        <v>213</v>
      </c>
      <c r="K43" s="4831">
        <v>11</v>
      </c>
      <c r="L43" s="4829">
        <v>5</v>
      </c>
      <c r="M43" s="4841">
        <v>16</v>
      </c>
      <c r="N43" s="4840">
        <v>574</v>
      </c>
      <c r="O43" s="4827">
        <v>389</v>
      </c>
      <c r="P43" s="4841">
        <v>963</v>
      </c>
    </row>
    <row r="44" spans="1:30" s="1851" customFormat="1" ht="13.5" customHeight="1" x14ac:dyDescent="0.2">
      <c r="A44" s="4845" t="s">
        <v>237</v>
      </c>
      <c r="B44" s="4851">
        <v>318</v>
      </c>
      <c r="C44" s="4837">
        <v>232</v>
      </c>
      <c r="D44" s="4838">
        <v>550</v>
      </c>
      <c r="E44" s="4836">
        <v>229</v>
      </c>
      <c r="F44" s="4837">
        <v>167</v>
      </c>
      <c r="G44" s="4850">
        <v>396</v>
      </c>
      <c r="H44" s="4836">
        <v>130</v>
      </c>
      <c r="I44" s="4837">
        <v>84</v>
      </c>
      <c r="J44" s="4850">
        <v>214</v>
      </c>
      <c r="K44" s="4836">
        <v>14</v>
      </c>
      <c r="L44" s="4852">
        <v>8</v>
      </c>
      <c r="M44" s="4850">
        <v>22</v>
      </c>
      <c r="N44" s="4853">
        <v>691</v>
      </c>
      <c r="O44" s="4837">
        <v>491</v>
      </c>
      <c r="P44" s="4850">
        <v>1182</v>
      </c>
    </row>
    <row r="45" spans="1:30" ht="14.25" customHeight="1" x14ac:dyDescent="0.2">
      <c r="A45" s="4605" t="s">
        <v>2773</v>
      </c>
      <c r="B45" s="4851"/>
      <c r="C45" s="4851"/>
      <c r="D45" s="4851"/>
      <c r="E45" s="4851"/>
      <c r="F45" s="4851"/>
      <c r="G45" s="4851"/>
      <c r="H45" s="4851"/>
      <c r="I45" s="4851"/>
      <c r="J45" s="4851"/>
      <c r="K45" s="4851"/>
      <c r="L45" s="4851"/>
      <c r="M45" s="4851"/>
      <c r="N45" s="4851"/>
      <c r="O45" s="4851"/>
      <c r="P45" s="4850"/>
    </row>
    <row r="46" spans="1:30" ht="18" customHeight="1" x14ac:dyDescent="0.2">
      <c r="A46" s="4839" t="s">
        <v>2762</v>
      </c>
      <c r="B46" s="4832">
        <v>1</v>
      </c>
      <c r="C46" s="4827">
        <v>0</v>
      </c>
      <c r="D46" s="4841">
        <v>1</v>
      </c>
      <c r="E46" s="4840">
        <v>0</v>
      </c>
      <c r="F46" s="4827">
        <v>1</v>
      </c>
      <c r="G46" s="4841">
        <v>1</v>
      </c>
      <c r="H46" s="4826">
        <v>0</v>
      </c>
      <c r="I46" s="4828">
        <v>0</v>
      </c>
      <c r="J46" s="4834">
        <v>0</v>
      </c>
      <c r="K46" s="4826">
        <v>0</v>
      </c>
      <c r="L46" s="4828">
        <v>1</v>
      </c>
      <c r="M46" s="4834">
        <v>1</v>
      </c>
      <c r="N46" s="4840">
        <v>1</v>
      </c>
      <c r="O46" s="4827">
        <v>2</v>
      </c>
      <c r="P46" s="4841">
        <v>3</v>
      </c>
    </row>
    <row r="47" spans="1:30" ht="14.25" customHeight="1" x14ac:dyDescent="0.2">
      <c r="A47" s="4839" t="s">
        <v>2763</v>
      </c>
      <c r="B47" s="4832">
        <v>66</v>
      </c>
      <c r="C47" s="4827">
        <v>75</v>
      </c>
      <c r="D47" s="4841">
        <v>141</v>
      </c>
      <c r="E47" s="4840">
        <v>24</v>
      </c>
      <c r="F47" s="4827">
        <v>49</v>
      </c>
      <c r="G47" s="4841">
        <v>73</v>
      </c>
      <c r="H47" s="4826">
        <v>0</v>
      </c>
      <c r="I47" s="4828">
        <v>0</v>
      </c>
      <c r="J47" s="4834">
        <v>0</v>
      </c>
      <c r="K47" s="4826">
        <v>0</v>
      </c>
      <c r="L47" s="4828">
        <v>0</v>
      </c>
      <c r="M47" s="4834">
        <v>0</v>
      </c>
      <c r="N47" s="4840">
        <v>90</v>
      </c>
      <c r="O47" s="4827">
        <v>124</v>
      </c>
      <c r="P47" s="4841">
        <v>214</v>
      </c>
    </row>
    <row r="48" spans="1:30" ht="18" customHeight="1" x14ac:dyDescent="0.2">
      <c r="A48" s="4839" t="s">
        <v>2774</v>
      </c>
      <c r="B48" s="4840">
        <v>1</v>
      </c>
      <c r="C48" s="4827">
        <v>2</v>
      </c>
      <c r="D48" s="4841">
        <v>3</v>
      </c>
      <c r="E48" s="4840">
        <v>0</v>
      </c>
      <c r="F48" s="4827">
        <v>0</v>
      </c>
      <c r="G48" s="4841">
        <v>0</v>
      </c>
      <c r="H48" s="4840">
        <v>0</v>
      </c>
      <c r="I48" s="4827">
        <v>0</v>
      </c>
      <c r="J48" s="4841">
        <v>0</v>
      </c>
      <c r="K48" s="4840">
        <v>0</v>
      </c>
      <c r="L48" s="4827">
        <v>0</v>
      </c>
      <c r="M48" s="4841">
        <v>0</v>
      </c>
      <c r="N48" s="4840">
        <v>1</v>
      </c>
      <c r="O48" s="4827">
        <v>2</v>
      </c>
      <c r="P48" s="4841">
        <v>3</v>
      </c>
      <c r="R48" s="1851"/>
      <c r="S48" s="1851"/>
      <c r="T48" s="1851"/>
      <c r="U48" s="1851"/>
      <c r="V48" s="1851"/>
      <c r="W48" s="1851"/>
      <c r="X48" s="1851"/>
      <c r="Y48" s="1851"/>
      <c r="Z48" s="1851"/>
      <c r="AA48" s="1851"/>
      <c r="AB48" s="1851"/>
      <c r="AC48" s="1851"/>
      <c r="AD48" s="1851"/>
    </row>
    <row r="49" spans="1:30" ht="14.25" customHeight="1" x14ac:dyDescent="0.2">
      <c r="A49" s="4839" t="s">
        <v>2765</v>
      </c>
      <c r="B49" s="4832">
        <v>20</v>
      </c>
      <c r="C49" s="4827">
        <v>39</v>
      </c>
      <c r="D49" s="4841">
        <v>59</v>
      </c>
      <c r="E49" s="4840">
        <v>28</v>
      </c>
      <c r="F49" s="4827">
        <v>40</v>
      </c>
      <c r="G49" s="4841">
        <v>68</v>
      </c>
      <c r="H49" s="4826">
        <v>21</v>
      </c>
      <c r="I49" s="4828">
        <v>22</v>
      </c>
      <c r="J49" s="4834">
        <v>43</v>
      </c>
      <c r="K49" s="4826">
        <v>7</v>
      </c>
      <c r="L49" s="4828">
        <v>11</v>
      </c>
      <c r="M49" s="4834">
        <v>18</v>
      </c>
      <c r="N49" s="4840">
        <v>76</v>
      </c>
      <c r="O49" s="4827">
        <v>112</v>
      </c>
      <c r="P49" s="4841">
        <v>188</v>
      </c>
    </row>
    <row r="50" spans="1:30" ht="18" customHeight="1" x14ac:dyDescent="0.2">
      <c r="A50" s="4839" t="s">
        <v>2775</v>
      </c>
      <c r="B50" s="4832">
        <v>257</v>
      </c>
      <c r="C50" s="4827">
        <v>40</v>
      </c>
      <c r="D50" s="4841">
        <v>297</v>
      </c>
      <c r="E50" s="4832">
        <v>0</v>
      </c>
      <c r="F50" s="4827">
        <v>0</v>
      </c>
      <c r="G50" s="4841">
        <v>0</v>
      </c>
      <c r="H50" s="4840">
        <v>0</v>
      </c>
      <c r="I50" s="4827">
        <v>0</v>
      </c>
      <c r="J50" s="4841">
        <v>0</v>
      </c>
      <c r="K50" s="4832">
        <v>0</v>
      </c>
      <c r="L50" s="4827">
        <v>0</v>
      </c>
      <c r="M50" s="4841">
        <v>0</v>
      </c>
      <c r="N50" s="4840">
        <v>257</v>
      </c>
      <c r="O50" s="4827">
        <v>40</v>
      </c>
      <c r="P50" s="4841">
        <v>297</v>
      </c>
    </row>
    <row r="51" spans="1:30" s="1851" customFormat="1" ht="13.5" customHeight="1" x14ac:dyDescent="0.2">
      <c r="A51" s="4845" t="s">
        <v>237</v>
      </c>
      <c r="B51" s="4836">
        <v>345</v>
      </c>
      <c r="C51" s="4837">
        <v>156</v>
      </c>
      <c r="D51" s="4850">
        <v>501</v>
      </c>
      <c r="E51" s="4846">
        <v>52</v>
      </c>
      <c r="F51" s="4847">
        <v>90</v>
      </c>
      <c r="G51" s="4848">
        <v>142</v>
      </c>
      <c r="H51" s="4846">
        <v>21</v>
      </c>
      <c r="I51" s="4847">
        <v>22</v>
      </c>
      <c r="J51" s="4848">
        <v>43</v>
      </c>
      <c r="K51" s="4846">
        <v>7</v>
      </c>
      <c r="L51" s="4847">
        <v>12</v>
      </c>
      <c r="M51" s="4848">
        <v>19</v>
      </c>
      <c r="N51" s="4836">
        <v>425</v>
      </c>
      <c r="O51" s="4837">
        <v>280</v>
      </c>
      <c r="P51" s="4850">
        <v>705</v>
      </c>
      <c r="R51" s="1849"/>
      <c r="S51" s="1849"/>
      <c r="T51" s="1849"/>
      <c r="U51" s="1849"/>
      <c r="V51" s="1849"/>
      <c r="W51" s="1849"/>
      <c r="X51" s="1849"/>
      <c r="Y51" s="1849"/>
      <c r="Z51" s="1849"/>
      <c r="AA51" s="1849"/>
      <c r="AB51" s="1849"/>
      <c r="AC51" s="1849"/>
      <c r="AD51" s="1849"/>
    </row>
    <row r="52" spans="1:30" ht="14.25" customHeight="1" x14ac:dyDescent="0.2">
      <c r="A52" s="4605" t="s">
        <v>2776</v>
      </c>
      <c r="B52" s="4851"/>
      <c r="C52" s="4851"/>
      <c r="D52" s="4851"/>
      <c r="E52" s="4851"/>
      <c r="F52" s="4851"/>
      <c r="G52" s="4851"/>
      <c r="H52" s="4851"/>
      <c r="I52" s="4851"/>
      <c r="J52" s="4851"/>
      <c r="K52" s="4851"/>
      <c r="L52" s="4851"/>
      <c r="M52" s="4851"/>
      <c r="N52" s="4851"/>
      <c r="O52" s="4851"/>
      <c r="P52" s="4850"/>
    </row>
    <row r="53" spans="1:30" ht="14.25" customHeight="1" x14ac:dyDescent="0.2">
      <c r="A53" s="4839" t="s">
        <v>2763</v>
      </c>
      <c r="B53" s="4832">
        <v>5</v>
      </c>
      <c r="C53" s="4827">
        <v>25</v>
      </c>
      <c r="D53" s="4841">
        <v>30</v>
      </c>
      <c r="E53" s="4840">
        <v>4</v>
      </c>
      <c r="F53" s="4827">
        <v>21</v>
      </c>
      <c r="G53" s="4841">
        <v>25</v>
      </c>
      <c r="H53" s="4826">
        <v>0</v>
      </c>
      <c r="I53" s="4828">
        <v>0</v>
      </c>
      <c r="J53" s="4834">
        <v>0</v>
      </c>
      <c r="K53" s="4826">
        <v>0</v>
      </c>
      <c r="L53" s="4828">
        <v>1</v>
      </c>
      <c r="M53" s="4834">
        <v>1</v>
      </c>
      <c r="N53" s="4840">
        <v>9</v>
      </c>
      <c r="O53" s="4827">
        <v>47</v>
      </c>
      <c r="P53" s="4841">
        <v>56</v>
      </c>
    </row>
    <row r="54" spans="1:30" ht="14.25" customHeight="1" x14ac:dyDescent="0.2">
      <c r="A54" s="4839" t="s">
        <v>2765</v>
      </c>
      <c r="B54" s="4832">
        <v>56</v>
      </c>
      <c r="C54" s="4827">
        <v>116</v>
      </c>
      <c r="D54" s="4841">
        <v>172</v>
      </c>
      <c r="E54" s="4840">
        <v>44</v>
      </c>
      <c r="F54" s="4827">
        <v>119</v>
      </c>
      <c r="G54" s="4841">
        <v>163</v>
      </c>
      <c r="H54" s="4826">
        <v>18</v>
      </c>
      <c r="I54" s="4828">
        <v>69</v>
      </c>
      <c r="J54" s="4834">
        <v>87</v>
      </c>
      <c r="K54" s="4826">
        <v>6</v>
      </c>
      <c r="L54" s="4828">
        <v>22</v>
      </c>
      <c r="M54" s="4834">
        <v>28</v>
      </c>
      <c r="N54" s="4840">
        <v>124</v>
      </c>
      <c r="O54" s="4827">
        <v>326</v>
      </c>
      <c r="P54" s="4841">
        <v>450</v>
      </c>
    </row>
    <row r="55" spans="1:30" s="1851" customFormat="1" ht="13.5" customHeight="1" x14ac:dyDescent="0.2">
      <c r="A55" s="4845" t="s">
        <v>237</v>
      </c>
      <c r="B55" s="4836">
        <v>61</v>
      </c>
      <c r="C55" s="4837">
        <v>141</v>
      </c>
      <c r="D55" s="4850">
        <v>202</v>
      </c>
      <c r="E55" s="4846">
        <v>48</v>
      </c>
      <c r="F55" s="4847">
        <v>140</v>
      </c>
      <c r="G55" s="4848">
        <v>188</v>
      </c>
      <c r="H55" s="4846">
        <v>18</v>
      </c>
      <c r="I55" s="4847">
        <v>69</v>
      </c>
      <c r="J55" s="4848">
        <v>87</v>
      </c>
      <c r="K55" s="4846">
        <v>6</v>
      </c>
      <c r="L55" s="4847">
        <v>23</v>
      </c>
      <c r="M55" s="4848">
        <v>29</v>
      </c>
      <c r="N55" s="4836">
        <v>133</v>
      </c>
      <c r="O55" s="4837">
        <v>373</v>
      </c>
      <c r="P55" s="4850">
        <v>506</v>
      </c>
      <c r="R55" s="1849"/>
      <c r="S55" s="1849"/>
      <c r="T55" s="1849"/>
      <c r="U55" s="1849"/>
      <c r="V55" s="1849"/>
      <c r="W55" s="1849"/>
      <c r="X55" s="1849"/>
      <c r="Y55" s="1849"/>
      <c r="Z55" s="1849"/>
      <c r="AA55" s="1849"/>
      <c r="AB55" s="1849"/>
      <c r="AC55" s="1849"/>
      <c r="AD55" s="1849"/>
    </row>
    <row r="56" spans="1:30" ht="14.25" customHeight="1" x14ac:dyDescent="0.2">
      <c r="A56" s="4605" t="s">
        <v>2777</v>
      </c>
      <c r="B56" s="4851"/>
      <c r="C56" s="4851"/>
      <c r="D56" s="4851"/>
      <c r="E56" s="4851"/>
      <c r="F56" s="4851"/>
      <c r="G56" s="4851"/>
      <c r="H56" s="4851"/>
      <c r="I56" s="4851"/>
      <c r="J56" s="4851"/>
      <c r="K56" s="4851"/>
      <c r="L56" s="4851"/>
      <c r="M56" s="4851"/>
      <c r="N56" s="4851"/>
      <c r="O56" s="4851"/>
      <c r="P56" s="4850"/>
    </row>
    <row r="57" spans="1:30" ht="14.25" customHeight="1" x14ac:dyDescent="0.2">
      <c r="A57" s="4839" t="s">
        <v>2765</v>
      </c>
      <c r="B57" s="4832">
        <v>0</v>
      </c>
      <c r="C57" s="4827">
        <v>0</v>
      </c>
      <c r="D57" s="4841">
        <v>0</v>
      </c>
      <c r="E57" s="4840">
        <v>0</v>
      </c>
      <c r="F57" s="4827">
        <v>0</v>
      </c>
      <c r="G57" s="4841">
        <v>0</v>
      </c>
      <c r="H57" s="4826">
        <v>12</v>
      </c>
      <c r="I57" s="4828">
        <v>5</v>
      </c>
      <c r="J57" s="4834">
        <v>17</v>
      </c>
      <c r="K57" s="4826">
        <v>0</v>
      </c>
      <c r="L57" s="4828">
        <v>0</v>
      </c>
      <c r="M57" s="4834">
        <v>0</v>
      </c>
      <c r="N57" s="4840">
        <v>12</v>
      </c>
      <c r="O57" s="4827">
        <v>5</v>
      </c>
      <c r="P57" s="4841">
        <v>17</v>
      </c>
    </row>
    <row r="58" spans="1:30" s="1851" customFormat="1" ht="13.5" customHeight="1" x14ac:dyDescent="0.2">
      <c r="A58" s="4845" t="s">
        <v>237</v>
      </c>
      <c r="B58" s="4836">
        <v>0</v>
      </c>
      <c r="C58" s="4837">
        <v>0</v>
      </c>
      <c r="D58" s="4850">
        <v>0</v>
      </c>
      <c r="E58" s="4846">
        <v>0</v>
      </c>
      <c r="F58" s="4847">
        <v>0</v>
      </c>
      <c r="G58" s="4848">
        <v>0</v>
      </c>
      <c r="H58" s="4846">
        <v>12</v>
      </c>
      <c r="I58" s="4847">
        <v>5</v>
      </c>
      <c r="J58" s="4848">
        <v>17</v>
      </c>
      <c r="K58" s="4846">
        <v>0</v>
      </c>
      <c r="L58" s="4847">
        <v>0</v>
      </c>
      <c r="M58" s="4848">
        <v>0</v>
      </c>
      <c r="N58" s="4836">
        <v>12</v>
      </c>
      <c r="O58" s="4837">
        <v>5</v>
      </c>
      <c r="P58" s="4850">
        <v>17</v>
      </c>
      <c r="R58" s="1849"/>
      <c r="S58" s="1849"/>
      <c r="T58" s="1849"/>
      <c r="U58" s="1849"/>
      <c r="V58" s="1849"/>
      <c r="W58" s="1849"/>
      <c r="X58" s="1849"/>
      <c r="Y58" s="1849"/>
      <c r="Z58" s="1849"/>
      <c r="AA58" s="1849"/>
      <c r="AB58" s="1849"/>
      <c r="AC58" s="1849"/>
      <c r="AD58" s="1849"/>
    </row>
    <row r="59" spans="1:30" ht="14.25" customHeight="1" x14ac:dyDescent="0.2">
      <c r="A59" s="3027" t="s">
        <v>2778</v>
      </c>
      <c r="B59" s="4851"/>
      <c r="C59" s="4851"/>
      <c r="D59" s="4851"/>
      <c r="E59" s="4851"/>
      <c r="F59" s="4851"/>
      <c r="G59" s="4851"/>
      <c r="H59" s="4851"/>
      <c r="I59" s="4851"/>
      <c r="J59" s="4851"/>
      <c r="K59" s="4851"/>
      <c r="L59" s="4851"/>
      <c r="M59" s="4851"/>
      <c r="N59" s="4851"/>
      <c r="O59" s="4851"/>
      <c r="P59" s="4850"/>
    </row>
    <row r="60" spans="1:30" ht="18" customHeight="1" x14ac:dyDescent="0.2">
      <c r="A60" s="4854" t="s">
        <v>2762</v>
      </c>
      <c r="B60" s="4832">
        <v>37</v>
      </c>
      <c r="C60" s="4827">
        <v>53</v>
      </c>
      <c r="D60" s="4825">
        <v>90</v>
      </c>
      <c r="E60" s="4831">
        <v>12</v>
      </c>
      <c r="F60" s="4827">
        <v>21</v>
      </c>
      <c r="G60" s="4841">
        <v>33</v>
      </c>
      <c r="H60" s="4831">
        <v>15</v>
      </c>
      <c r="I60" s="4827">
        <v>12</v>
      </c>
      <c r="J60" s="4841">
        <v>27</v>
      </c>
      <c r="K60" s="4831">
        <v>41</v>
      </c>
      <c r="L60" s="4829">
        <v>27</v>
      </c>
      <c r="M60" s="4841">
        <v>68</v>
      </c>
      <c r="N60" s="4840">
        <v>105</v>
      </c>
      <c r="O60" s="4827">
        <v>113</v>
      </c>
      <c r="P60" s="4841">
        <v>218</v>
      </c>
    </row>
    <row r="61" spans="1:30" ht="12.75" customHeight="1" x14ac:dyDescent="0.2">
      <c r="A61" s="4839" t="s">
        <v>2763</v>
      </c>
      <c r="B61" s="4832">
        <v>389</v>
      </c>
      <c r="C61" s="4827">
        <v>558</v>
      </c>
      <c r="D61" s="4825">
        <v>947</v>
      </c>
      <c r="E61" s="4831">
        <v>291</v>
      </c>
      <c r="F61" s="4827">
        <v>385</v>
      </c>
      <c r="G61" s="4841">
        <v>676</v>
      </c>
      <c r="H61" s="4831">
        <v>7</v>
      </c>
      <c r="I61" s="4827">
        <v>9</v>
      </c>
      <c r="J61" s="4841">
        <v>16</v>
      </c>
      <c r="K61" s="4831">
        <v>2</v>
      </c>
      <c r="L61" s="4829">
        <v>1</v>
      </c>
      <c r="M61" s="4841">
        <v>3</v>
      </c>
      <c r="N61" s="4840">
        <v>689</v>
      </c>
      <c r="O61" s="4827">
        <v>953</v>
      </c>
      <c r="P61" s="4841">
        <v>1642</v>
      </c>
    </row>
    <row r="62" spans="1:30" ht="29.25" customHeight="1" x14ac:dyDescent="0.2">
      <c r="A62" s="1852" t="s">
        <v>2764</v>
      </c>
      <c r="B62" s="4832">
        <v>0</v>
      </c>
      <c r="C62" s="4827">
        <v>2</v>
      </c>
      <c r="D62" s="4825">
        <v>2</v>
      </c>
      <c r="E62" s="4831">
        <v>2</v>
      </c>
      <c r="F62" s="4827">
        <v>0</v>
      </c>
      <c r="G62" s="4841">
        <v>2</v>
      </c>
      <c r="H62" s="4831">
        <v>0</v>
      </c>
      <c r="I62" s="4827">
        <v>0</v>
      </c>
      <c r="J62" s="4841">
        <v>0</v>
      </c>
      <c r="K62" s="4831">
        <v>0</v>
      </c>
      <c r="L62" s="4829">
        <v>0</v>
      </c>
      <c r="M62" s="4841">
        <v>0</v>
      </c>
      <c r="N62" s="4840">
        <v>2</v>
      </c>
      <c r="O62" s="4827">
        <v>2</v>
      </c>
      <c r="P62" s="4841">
        <v>4</v>
      </c>
    </row>
    <row r="63" spans="1:30" ht="12.75" customHeight="1" x14ac:dyDescent="0.2">
      <c r="A63" s="4839" t="s">
        <v>2774</v>
      </c>
      <c r="B63" s="4832">
        <v>1</v>
      </c>
      <c r="C63" s="4827">
        <v>2</v>
      </c>
      <c r="D63" s="4825">
        <v>3</v>
      </c>
      <c r="E63" s="4831">
        <v>0</v>
      </c>
      <c r="F63" s="4827">
        <v>0</v>
      </c>
      <c r="G63" s="4841">
        <v>0</v>
      </c>
      <c r="H63" s="4831">
        <v>0</v>
      </c>
      <c r="I63" s="4827">
        <v>0</v>
      </c>
      <c r="J63" s="4841">
        <v>0</v>
      </c>
      <c r="K63" s="4831">
        <v>0</v>
      </c>
      <c r="L63" s="4829">
        <v>0</v>
      </c>
      <c r="M63" s="4841">
        <v>0</v>
      </c>
      <c r="N63" s="4840">
        <v>1</v>
      </c>
      <c r="O63" s="4827">
        <v>2</v>
      </c>
      <c r="P63" s="4841">
        <v>3</v>
      </c>
    </row>
    <row r="64" spans="1:30" ht="12.75" customHeight="1" x14ac:dyDescent="0.2">
      <c r="A64" s="4839" t="s">
        <v>2770</v>
      </c>
      <c r="B64" s="4832">
        <v>9</v>
      </c>
      <c r="C64" s="4827">
        <v>2</v>
      </c>
      <c r="D64" s="4825">
        <v>11</v>
      </c>
      <c r="E64" s="4831">
        <v>0</v>
      </c>
      <c r="F64" s="4827">
        <v>0</v>
      </c>
      <c r="G64" s="4841">
        <v>0</v>
      </c>
      <c r="H64" s="4831">
        <v>0</v>
      </c>
      <c r="I64" s="4827">
        <v>0</v>
      </c>
      <c r="J64" s="4841">
        <v>0</v>
      </c>
      <c r="K64" s="4831">
        <v>0</v>
      </c>
      <c r="L64" s="4829">
        <v>0</v>
      </c>
      <c r="M64" s="4841">
        <v>0</v>
      </c>
      <c r="N64" s="4840">
        <v>9</v>
      </c>
      <c r="O64" s="4827">
        <v>2</v>
      </c>
      <c r="P64" s="4841">
        <v>11</v>
      </c>
    </row>
    <row r="65" spans="1:30" ht="14.25" customHeight="1" x14ac:dyDescent="0.2">
      <c r="A65" s="4839" t="s">
        <v>2765</v>
      </c>
      <c r="B65" s="4832">
        <v>899</v>
      </c>
      <c r="C65" s="4827">
        <v>1499</v>
      </c>
      <c r="D65" s="4825">
        <v>2398</v>
      </c>
      <c r="E65" s="4831">
        <v>827</v>
      </c>
      <c r="F65" s="4827">
        <v>1414</v>
      </c>
      <c r="G65" s="4841">
        <v>2241</v>
      </c>
      <c r="H65" s="4831">
        <v>761</v>
      </c>
      <c r="I65" s="4827">
        <v>1356</v>
      </c>
      <c r="J65" s="4841">
        <v>2117</v>
      </c>
      <c r="K65" s="4831">
        <v>248</v>
      </c>
      <c r="L65" s="4829">
        <v>302</v>
      </c>
      <c r="M65" s="4841">
        <v>550</v>
      </c>
      <c r="N65" s="4840">
        <v>2735</v>
      </c>
      <c r="O65" s="4827">
        <v>4571</v>
      </c>
      <c r="P65" s="4841">
        <v>7306</v>
      </c>
    </row>
    <row r="66" spans="1:30" ht="14.25" customHeight="1" x14ac:dyDescent="0.2">
      <c r="A66" s="4839" t="s">
        <v>2766</v>
      </c>
      <c r="B66" s="4832">
        <v>51</v>
      </c>
      <c r="C66" s="4827">
        <v>45</v>
      </c>
      <c r="D66" s="4827">
        <v>96</v>
      </c>
      <c r="E66" s="4831">
        <v>60</v>
      </c>
      <c r="F66" s="4827">
        <v>30</v>
      </c>
      <c r="G66" s="4841">
        <v>90</v>
      </c>
      <c r="H66" s="4831">
        <v>1</v>
      </c>
      <c r="I66" s="4827">
        <v>0</v>
      </c>
      <c r="J66" s="4841">
        <v>1</v>
      </c>
      <c r="K66" s="4831">
        <v>0</v>
      </c>
      <c r="L66" s="4829">
        <v>0</v>
      </c>
      <c r="M66" s="4841">
        <v>0</v>
      </c>
      <c r="N66" s="4840">
        <v>112</v>
      </c>
      <c r="O66" s="4827">
        <v>75</v>
      </c>
      <c r="P66" s="4841">
        <v>187</v>
      </c>
      <c r="R66" s="1851"/>
      <c r="S66" s="1851"/>
      <c r="T66" s="1851"/>
      <c r="U66" s="1851"/>
      <c r="V66" s="1851"/>
      <c r="W66" s="1851"/>
      <c r="X66" s="1851"/>
      <c r="Y66" s="1851"/>
      <c r="Z66" s="1851"/>
      <c r="AA66" s="1851"/>
      <c r="AB66" s="1851"/>
      <c r="AC66" s="1851"/>
      <c r="AD66" s="1851"/>
    </row>
    <row r="67" spans="1:30" ht="16.5" customHeight="1" x14ac:dyDescent="0.2">
      <c r="A67" s="4839" t="s">
        <v>2775</v>
      </c>
      <c r="B67" s="4832">
        <v>257</v>
      </c>
      <c r="C67" s="4827">
        <v>40</v>
      </c>
      <c r="D67" s="4825">
        <v>297</v>
      </c>
      <c r="E67" s="4831">
        <v>0</v>
      </c>
      <c r="F67" s="4827">
        <v>0</v>
      </c>
      <c r="G67" s="4841">
        <v>0</v>
      </c>
      <c r="H67" s="4831">
        <v>0</v>
      </c>
      <c r="I67" s="4827">
        <v>0</v>
      </c>
      <c r="J67" s="4841">
        <v>0</v>
      </c>
      <c r="K67" s="4831">
        <v>0</v>
      </c>
      <c r="L67" s="4829">
        <v>0</v>
      </c>
      <c r="M67" s="4841">
        <v>0</v>
      </c>
      <c r="N67" s="4840">
        <v>257</v>
      </c>
      <c r="O67" s="4827">
        <v>40</v>
      </c>
      <c r="P67" s="4841">
        <v>297</v>
      </c>
    </row>
    <row r="68" spans="1:30" ht="13.5" customHeight="1" x14ac:dyDescent="0.2">
      <c r="A68" s="4845" t="s">
        <v>237</v>
      </c>
      <c r="B68" s="3028">
        <v>1643</v>
      </c>
      <c r="C68" s="3029">
        <v>2201</v>
      </c>
      <c r="D68" s="3030">
        <v>3844</v>
      </c>
      <c r="E68" s="3031">
        <v>1192</v>
      </c>
      <c r="F68" s="3029">
        <v>1850</v>
      </c>
      <c r="G68" s="3032">
        <v>3042</v>
      </c>
      <c r="H68" s="3031">
        <v>784</v>
      </c>
      <c r="I68" s="3029">
        <v>1377</v>
      </c>
      <c r="J68" s="3032">
        <v>2161</v>
      </c>
      <c r="K68" s="3031">
        <v>291</v>
      </c>
      <c r="L68" s="3029">
        <v>330</v>
      </c>
      <c r="M68" s="3032">
        <v>621</v>
      </c>
      <c r="N68" s="3031">
        <v>3910</v>
      </c>
      <c r="O68" s="3029">
        <v>5758</v>
      </c>
      <c r="P68" s="3032">
        <v>9668</v>
      </c>
    </row>
    <row r="69" spans="1:30" ht="17.25" customHeight="1" x14ac:dyDescent="0.2">
      <c r="A69" s="1853" t="s">
        <v>2779</v>
      </c>
      <c r="C69" s="1853" t="s">
        <v>2780</v>
      </c>
      <c r="E69" s="4855" t="s">
        <v>2781</v>
      </c>
    </row>
    <row r="72" spans="1:30" x14ac:dyDescent="0.2">
      <c r="R72" s="1851"/>
      <c r="S72" s="1851"/>
      <c r="T72" s="1851"/>
      <c r="U72" s="1851"/>
      <c r="V72" s="1851"/>
      <c r="W72" s="1851"/>
      <c r="X72" s="1851"/>
      <c r="Y72" s="1851"/>
      <c r="Z72" s="1851"/>
      <c r="AA72" s="1851"/>
      <c r="AB72" s="1851"/>
      <c r="AC72" s="1851"/>
      <c r="AD72" s="1851"/>
    </row>
  </sheetData>
  <mergeCells count="9">
    <mergeCell ref="N4:P4"/>
    <mergeCell ref="A6:P6"/>
    <mergeCell ref="A13:P13"/>
    <mergeCell ref="A1:C1"/>
    <mergeCell ref="A4:A5"/>
    <mergeCell ref="B4:D4"/>
    <mergeCell ref="E4:G4"/>
    <mergeCell ref="H4:J4"/>
    <mergeCell ref="K4:M4"/>
  </mergeCells>
  <hyperlinks>
    <hyperlink ref="A1" location="CONTENT!A1" display="Back to table of contents"/>
  </hyperlinks>
  <pageMargins left="0.5" right="0.5" top="0.5" bottom="0.5" header="0.3" footer="0.3"/>
  <pageSetup paperSize="9" scale="74"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46"/>
  <sheetViews>
    <sheetView showGridLines="0" workbookViewId="0">
      <selection sqref="A1:C1"/>
    </sheetView>
  </sheetViews>
  <sheetFormatPr defaultRowHeight="12.75" x14ac:dyDescent="0.2"/>
  <cols>
    <col min="1" max="1" width="19.1640625" style="4862" customWidth="1"/>
    <col min="2" max="2" width="8.6640625" style="4863" customWidth="1"/>
    <col min="3" max="16" width="8.6640625" style="4862" customWidth="1"/>
    <col min="17" max="256" width="8.83203125" style="4862"/>
    <col min="257" max="257" width="14.83203125" style="4862" customWidth="1"/>
    <col min="258" max="263" width="7" style="4862" customWidth="1"/>
    <col min="264" max="265" width="6.6640625" style="4862" customWidth="1"/>
    <col min="266" max="269" width="7" style="4862" customWidth="1"/>
    <col min="270" max="272" width="6.83203125" style="4862" customWidth="1"/>
    <col min="273" max="512" width="8.83203125" style="4862"/>
    <col min="513" max="513" width="14.83203125" style="4862" customWidth="1"/>
    <col min="514" max="519" width="7" style="4862" customWidth="1"/>
    <col min="520" max="521" width="6.6640625" style="4862" customWidth="1"/>
    <col min="522" max="525" width="7" style="4862" customWidth="1"/>
    <col min="526" max="528" width="6.83203125" style="4862" customWidth="1"/>
    <col min="529" max="768" width="8.83203125" style="4862"/>
    <col min="769" max="769" width="14.83203125" style="4862" customWidth="1"/>
    <col min="770" max="775" width="7" style="4862" customWidth="1"/>
    <col min="776" max="777" width="6.6640625" style="4862" customWidth="1"/>
    <col min="778" max="781" width="7" style="4862" customWidth="1"/>
    <col min="782" max="784" width="6.83203125" style="4862" customWidth="1"/>
    <col min="785" max="1024" width="8.83203125" style="4862"/>
    <col min="1025" max="1025" width="14.83203125" style="4862" customWidth="1"/>
    <col min="1026" max="1031" width="7" style="4862" customWidth="1"/>
    <col min="1032" max="1033" width="6.6640625" style="4862" customWidth="1"/>
    <col min="1034" max="1037" width="7" style="4862" customWidth="1"/>
    <col min="1038" max="1040" width="6.83203125" style="4862" customWidth="1"/>
    <col min="1041" max="1280" width="8.83203125" style="4862"/>
    <col min="1281" max="1281" width="14.83203125" style="4862" customWidth="1"/>
    <col min="1282" max="1287" width="7" style="4862" customWidth="1"/>
    <col min="1288" max="1289" width="6.6640625" style="4862" customWidth="1"/>
    <col min="1290" max="1293" width="7" style="4862" customWidth="1"/>
    <col min="1294" max="1296" width="6.83203125" style="4862" customWidth="1"/>
    <col min="1297" max="1536" width="8.83203125" style="4862"/>
    <col min="1537" max="1537" width="14.83203125" style="4862" customWidth="1"/>
    <col min="1538" max="1543" width="7" style="4862" customWidth="1"/>
    <col min="1544" max="1545" width="6.6640625" style="4862" customWidth="1"/>
    <col min="1546" max="1549" width="7" style="4862" customWidth="1"/>
    <col min="1550" max="1552" width="6.83203125" style="4862" customWidth="1"/>
    <col min="1553" max="1792" width="8.83203125" style="4862"/>
    <col min="1793" max="1793" width="14.83203125" style="4862" customWidth="1"/>
    <col min="1794" max="1799" width="7" style="4862" customWidth="1"/>
    <col min="1800" max="1801" width="6.6640625" style="4862" customWidth="1"/>
    <col min="1802" max="1805" width="7" style="4862" customWidth="1"/>
    <col min="1806" max="1808" width="6.83203125" style="4862" customWidth="1"/>
    <col min="1809" max="2048" width="8.83203125" style="4862"/>
    <col min="2049" max="2049" width="14.83203125" style="4862" customWidth="1"/>
    <col min="2050" max="2055" width="7" style="4862" customWidth="1"/>
    <col min="2056" max="2057" width="6.6640625" style="4862" customWidth="1"/>
    <col min="2058" max="2061" width="7" style="4862" customWidth="1"/>
    <col min="2062" max="2064" width="6.83203125" style="4862" customWidth="1"/>
    <col min="2065" max="2304" width="8.83203125" style="4862"/>
    <col min="2305" max="2305" width="14.83203125" style="4862" customWidth="1"/>
    <col min="2306" max="2311" width="7" style="4862" customWidth="1"/>
    <col min="2312" max="2313" width="6.6640625" style="4862" customWidth="1"/>
    <col min="2314" max="2317" width="7" style="4862" customWidth="1"/>
    <col min="2318" max="2320" width="6.83203125" style="4862" customWidth="1"/>
    <col min="2321" max="2560" width="8.83203125" style="4862"/>
    <col min="2561" max="2561" width="14.83203125" style="4862" customWidth="1"/>
    <col min="2562" max="2567" width="7" style="4862" customWidth="1"/>
    <col min="2568" max="2569" width="6.6640625" style="4862" customWidth="1"/>
    <col min="2570" max="2573" width="7" style="4862" customWidth="1"/>
    <col min="2574" max="2576" width="6.83203125" style="4862" customWidth="1"/>
    <col min="2577" max="2816" width="8.83203125" style="4862"/>
    <col min="2817" max="2817" width="14.83203125" style="4862" customWidth="1"/>
    <col min="2818" max="2823" width="7" style="4862" customWidth="1"/>
    <col min="2824" max="2825" width="6.6640625" style="4862" customWidth="1"/>
    <col min="2826" max="2829" width="7" style="4862" customWidth="1"/>
    <col min="2830" max="2832" width="6.83203125" style="4862" customWidth="1"/>
    <col min="2833" max="3072" width="8.83203125" style="4862"/>
    <col min="3073" max="3073" width="14.83203125" style="4862" customWidth="1"/>
    <col min="3074" max="3079" width="7" style="4862" customWidth="1"/>
    <col min="3080" max="3081" width="6.6640625" style="4862" customWidth="1"/>
    <col min="3082" max="3085" width="7" style="4862" customWidth="1"/>
    <col min="3086" max="3088" width="6.83203125" style="4862" customWidth="1"/>
    <col min="3089" max="3328" width="8.83203125" style="4862"/>
    <col min="3329" max="3329" width="14.83203125" style="4862" customWidth="1"/>
    <col min="3330" max="3335" width="7" style="4862" customWidth="1"/>
    <col min="3336" max="3337" width="6.6640625" style="4862" customWidth="1"/>
    <col min="3338" max="3341" width="7" style="4862" customWidth="1"/>
    <col min="3342" max="3344" width="6.83203125" style="4862" customWidth="1"/>
    <col min="3345" max="3584" width="8.83203125" style="4862"/>
    <col min="3585" max="3585" width="14.83203125" style="4862" customWidth="1"/>
    <col min="3586" max="3591" width="7" style="4862" customWidth="1"/>
    <col min="3592" max="3593" width="6.6640625" style="4862" customWidth="1"/>
    <col min="3594" max="3597" width="7" style="4862" customWidth="1"/>
    <col min="3598" max="3600" width="6.83203125" style="4862" customWidth="1"/>
    <col min="3601" max="3840" width="8.83203125" style="4862"/>
    <col min="3841" max="3841" width="14.83203125" style="4862" customWidth="1"/>
    <col min="3842" max="3847" width="7" style="4862" customWidth="1"/>
    <col min="3848" max="3849" width="6.6640625" style="4862" customWidth="1"/>
    <col min="3850" max="3853" width="7" style="4862" customWidth="1"/>
    <col min="3854" max="3856" width="6.83203125" style="4862" customWidth="1"/>
    <col min="3857" max="4096" width="8.83203125" style="4862"/>
    <col min="4097" max="4097" width="14.83203125" style="4862" customWidth="1"/>
    <col min="4098" max="4103" width="7" style="4862" customWidth="1"/>
    <col min="4104" max="4105" width="6.6640625" style="4862" customWidth="1"/>
    <col min="4106" max="4109" width="7" style="4862" customWidth="1"/>
    <col min="4110" max="4112" width="6.83203125" style="4862" customWidth="1"/>
    <col min="4113" max="4352" width="8.83203125" style="4862"/>
    <col min="4353" max="4353" width="14.83203125" style="4862" customWidth="1"/>
    <col min="4354" max="4359" width="7" style="4862" customWidth="1"/>
    <col min="4360" max="4361" width="6.6640625" style="4862" customWidth="1"/>
    <col min="4362" max="4365" width="7" style="4862" customWidth="1"/>
    <col min="4366" max="4368" width="6.83203125" style="4862" customWidth="1"/>
    <col min="4369" max="4608" width="8.83203125" style="4862"/>
    <col min="4609" max="4609" width="14.83203125" style="4862" customWidth="1"/>
    <col min="4610" max="4615" width="7" style="4862" customWidth="1"/>
    <col min="4616" max="4617" width="6.6640625" style="4862" customWidth="1"/>
    <col min="4618" max="4621" width="7" style="4862" customWidth="1"/>
    <col min="4622" max="4624" width="6.83203125" style="4862" customWidth="1"/>
    <col min="4625" max="4864" width="8.83203125" style="4862"/>
    <col min="4865" max="4865" width="14.83203125" style="4862" customWidth="1"/>
    <col min="4866" max="4871" width="7" style="4862" customWidth="1"/>
    <col min="4872" max="4873" width="6.6640625" style="4862" customWidth="1"/>
    <col min="4874" max="4877" width="7" style="4862" customWidth="1"/>
    <col min="4878" max="4880" width="6.83203125" style="4862" customWidth="1"/>
    <col min="4881" max="5120" width="8.83203125" style="4862"/>
    <col min="5121" max="5121" width="14.83203125" style="4862" customWidth="1"/>
    <col min="5122" max="5127" width="7" style="4862" customWidth="1"/>
    <col min="5128" max="5129" width="6.6640625" style="4862" customWidth="1"/>
    <col min="5130" max="5133" width="7" style="4862" customWidth="1"/>
    <col min="5134" max="5136" width="6.83203125" style="4862" customWidth="1"/>
    <col min="5137" max="5376" width="8.83203125" style="4862"/>
    <col min="5377" max="5377" width="14.83203125" style="4862" customWidth="1"/>
    <col min="5378" max="5383" width="7" style="4862" customWidth="1"/>
    <col min="5384" max="5385" width="6.6640625" style="4862" customWidth="1"/>
    <col min="5386" max="5389" width="7" style="4862" customWidth="1"/>
    <col min="5390" max="5392" width="6.83203125" style="4862" customWidth="1"/>
    <col min="5393" max="5632" width="8.83203125" style="4862"/>
    <col min="5633" max="5633" width="14.83203125" style="4862" customWidth="1"/>
    <col min="5634" max="5639" width="7" style="4862" customWidth="1"/>
    <col min="5640" max="5641" width="6.6640625" style="4862" customWidth="1"/>
    <col min="5642" max="5645" width="7" style="4862" customWidth="1"/>
    <col min="5646" max="5648" width="6.83203125" style="4862" customWidth="1"/>
    <col min="5649" max="5888" width="8.83203125" style="4862"/>
    <col min="5889" max="5889" width="14.83203125" style="4862" customWidth="1"/>
    <col min="5890" max="5895" width="7" style="4862" customWidth="1"/>
    <col min="5896" max="5897" width="6.6640625" style="4862" customWidth="1"/>
    <col min="5898" max="5901" width="7" style="4862" customWidth="1"/>
    <col min="5902" max="5904" width="6.83203125" style="4862" customWidth="1"/>
    <col min="5905" max="6144" width="8.83203125" style="4862"/>
    <col min="6145" max="6145" width="14.83203125" style="4862" customWidth="1"/>
    <col min="6146" max="6151" width="7" style="4862" customWidth="1"/>
    <col min="6152" max="6153" width="6.6640625" style="4862" customWidth="1"/>
    <col min="6154" max="6157" width="7" style="4862" customWidth="1"/>
    <col min="6158" max="6160" width="6.83203125" style="4862" customWidth="1"/>
    <col min="6161" max="6400" width="8.83203125" style="4862"/>
    <col min="6401" max="6401" width="14.83203125" style="4862" customWidth="1"/>
    <col min="6402" max="6407" width="7" style="4862" customWidth="1"/>
    <col min="6408" max="6409" width="6.6640625" style="4862" customWidth="1"/>
    <col min="6410" max="6413" width="7" style="4862" customWidth="1"/>
    <col min="6414" max="6416" width="6.83203125" style="4862" customWidth="1"/>
    <col min="6417" max="6656" width="8.83203125" style="4862"/>
    <col min="6657" max="6657" width="14.83203125" style="4862" customWidth="1"/>
    <col min="6658" max="6663" width="7" style="4862" customWidth="1"/>
    <col min="6664" max="6665" width="6.6640625" style="4862" customWidth="1"/>
    <col min="6666" max="6669" width="7" style="4862" customWidth="1"/>
    <col min="6670" max="6672" width="6.83203125" style="4862" customWidth="1"/>
    <col min="6673" max="6912" width="8.83203125" style="4862"/>
    <col min="6913" max="6913" width="14.83203125" style="4862" customWidth="1"/>
    <col min="6914" max="6919" width="7" style="4862" customWidth="1"/>
    <col min="6920" max="6921" width="6.6640625" style="4862" customWidth="1"/>
    <col min="6922" max="6925" width="7" style="4862" customWidth="1"/>
    <col min="6926" max="6928" width="6.83203125" style="4862" customWidth="1"/>
    <col min="6929" max="7168" width="8.83203125" style="4862"/>
    <col min="7169" max="7169" width="14.83203125" style="4862" customWidth="1"/>
    <col min="7170" max="7175" width="7" style="4862" customWidth="1"/>
    <col min="7176" max="7177" width="6.6640625" style="4862" customWidth="1"/>
    <col min="7178" max="7181" width="7" style="4862" customWidth="1"/>
    <col min="7182" max="7184" width="6.83203125" style="4862" customWidth="1"/>
    <col min="7185" max="7424" width="8.83203125" style="4862"/>
    <col min="7425" max="7425" width="14.83203125" style="4862" customWidth="1"/>
    <col min="7426" max="7431" width="7" style="4862" customWidth="1"/>
    <col min="7432" max="7433" width="6.6640625" style="4862" customWidth="1"/>
    <col min="7434" max="7437" width="7" style="4862" customWidth="1"/>
    <col min="7438" max="7440" width="6.83203125" style="4862" customWidth="1"/>
    <col min="7441" max="7680" width="8.83203125" style="4862"/>
    <col min="7681" max="7681" width="14.83203125" style="4862" customWidth="1"/>
    <col min="7682" max="7687" width="7" style="4862" customWidth="1"/>
    <col min="7688" max="7689" width="6.6640625" style="4862" customWidth="1"/>
    <col min="7690" max="7693" width="7" style="4862" customWidth="1"/>
    <col min="7694" max="7696" width="6.83203125" style="4862" customWidth="1"/>
    <col min="7697" max="7936" width="8.83203125" style="4862"/>
    <col min="7937" max="7937" width="14.83203125" style="4862" customWidth="1"/>
    <col min="7938" max="7943" width="7" style="4862" customWidth="1"/>
    <col min="7944" max="7945" width="6.6640625" style="4862" customWidth="1"/>
    <col min="7946" max="7949" width="7" style="4862" customWidth="1"/>
    <col min="7950" max="7952" width="6.83203125" style="4862" customWidth="1"/>
    <col min="7953" max="8192" width="8.83203125" style="4862"/>
    <col min="8193" max="8193" width="14.83203125" style="4862" customWidth="1"/>
    <col min="8194" max="8199" width="7" style="4862" customWidth="1"/>
    <col min="8200" max="8201" width="6.6640625" style="4862" customWidth="1"/>
    <col min="8202" max="8205" width="7" style="4862" customWidth="1"/>
    <col min="8206" max="8208" width="6.83203125" style="4862" customWidth="1"/>
    <col min="8209" max="8448" width="8.83203125" style="4862"/>
    <col min="8449" max="8449" width="14.83203125" style="4862" customWidth="1"/>
    <col min="8450" max="8455" width="7" style="4862" customWidth="1"/>
    <col min="8456" max="8457" width="6.6640625" style="4862" customWidth="1"/>
    <col min="8458" max="8461" width="7" style="4862" customWidth="1"/>
    <col min="8462" max="8464" width="6.83203125" style="4862" customWidth="1"/>
    <col min="8465" max="8704" width="8.83203125" style="4862"/>
    <col min="8705" max="8705" width="14.83203125" style="4862" customWidth="1"/>
    <col min="8706" max="8711" width="7" style="4862" customWidth="1"/>
    <col min="8712" max="8713" width="6.6640625" style="4862" customWidth="1"/>
    <col min="8714" max="8717" width="7" style="4862" customWidth="1"/>
    <col min="8718" max="8720" width="6.83203125" style="4862" customWidth="1"/>
    <col min="8721" max="8960" width="8.83203125" style="4862"/>
    <col min="8961" max="8961" width="14.83203125" style="4862" customWidth="1"/>
    <col min="8962" max="8967" width="7" style="4862" customWidth="1"/>
    <col min="8968" max="8969" width="6.6640625" style="4862" customWidth="1"/>
    <col min="8970" max="8973" width="7" style="4862" customWidth="1"/>
    <col min="8974" max="8976" width="6.83203125" style="4862" customWidth="1"/>
    <col min="8977" max="9216" width="8.83203125" style="4862"/>
    <col min="9217" max="9217" width="14.83203125" style="4862" customWidth="1"/>
    <col min="9218" max="9223" width="7" style="4862" customWidth="1"/>
    <col min="9224" max="9225" width="6.6640625" style="4862" customWidth="1"/>
    <col min="9226" max="9229" width="7" style="4862" customWidth="1"/>
    <col min="9230" max="9232" width="6.83203125" style="4862" customWidth="1"/>
    <col min="9233" max="9472" width="8.83203125" style="4862"/>
    <col min="9473" max="9473" width="14.83203125" style="4862" customWidth="1"/>
    <col min="9474" max="9479" width="7" style="4862" customWidth="1"/>
    <col min="9480" max="9481" width="6.6640625" style="4862" customWidth="1"/>
    <col min="9482" max="9485" width="7" style="4862" customWidth="1"/>
    <col min="9486" max="9488" width="6.83203125" style="4862" customWidth="1"/>
    <col min="9489" max="9728" width="8.83203125" style="4862"/>
    <col min="9729" max="9729" width="14.83203125" style="4862" customWidth="1"/>
    <col min="9730" max="9735" width="7" style="4862" customWidth="1"/>
    <col min="9736" max="9737" width="6.6640625" style="4862" customWidth="1"/>
    <col min="9738" max="9741" width="7" style="4862" customWidth="1"/>
    <col min="9742" max="9744" width="6.83203125" style="4862" customWidth="1"/>
    <col min="9745" max="9984" width="8.83203125" style="4862"/>
    <col min="9985" max="9985" width="14.83203125" style="4862" customWidth="1"/>
    <col min="9986" max="9991" width="7" style="4862" customWidth="1"/>
    <col min="9992" max="9993" width="6.6640625" style="4862" customWidth="1"/>
    <col min="9994" max="9997" width="7" style="4862" customWidth="1"/>
    <col min="9998" max="10000" width="6.83203125" style="4862" customWidth="1"/>
    <col min="10001" max="10240" width="8.83203125" style="4862"/>
    <col min="10241" max="10241" width="14.83203125" style="4862" customWidth="1"/>
    <col min="10242" max="10247" width="7" style="4862" customWidth="1"/>
    <col min="10248" max="10249" width="6.6640625" style="4862" customWidth="1"/>
    <col min="10250" max="10253" width="7" style="4862" customWidth="1"/>
    <col min="10254" max="10256" width="6.83203125" style="4862" customWidth="1"/>
    <col min="10257" max="10496" width="8.83203125" style="4862"/>
    <col min="10497" max="10497" width="14.83203125" style="4862" customWidth="1"/>
    <col min="10498" max="10503" width="7" style="4862" customWidth="1"/>
    <col min="10504" max="10505" width="6.6640625" style="4862" customWidth="1"/>
    <col min="10506" max="10509" width="7" style="4862" customWidth="1"/>
    <col min="10510" max="10512" width="6.83203125" style="4862" customWidth="1"/>
    <col min="10513" max="10752" width="8.83203125" style="4862"/>
    <col min="10753" max="10753" width="14.83203125" style="4862" customWidth="1"/>
    <col min="10754" max="10759" width="7" style="4862" customWidth="1"/>
    <col min="10760" max="10761" width="6.6640625" style="4862" customWidth="1"/>
    <col min="10762" max="10765" width="7" style="4862" customWidth="1"/>
    <col min="10766" max="10768" width="6.83203125" style="4862" customWidth="1"/>
    <col min="10769" max="11008" width="8.83203125" style="4862"/>
    <col min="11009" max="11009" width="14.83203125" style="4862" customWidth="1"/>
    <col min="11010" max="11015" width="7" style="4862" customWidth="1"/>
    <col min="11016" max="11017" width="6.6640625" style="4862" customWidth="1"/>
    <col min="11018" max="11021" width="7" style="4862" customWidth="1"/>
    <col min="11022" max="11024" width="6.83203125" style="4862" customWidth="1"/>
    <col min="11025" max="11264" width="8.83203125" style="4862"/>
    <col min="11265" max="11265" width="14.83203125" style="4862" customWidth="1"/>
    <col min="11266" max="11271" width="7" style="4862" customWidth="1"/>
    <col min="11272" max="11273" width="6.6640625" style="4862" customWidth="1"/>
    <col min="11274" max="11277" width="7" style="4862" customWidth="1"/>
    <col min="11278" max="11280" width="6.83203125" style="4862" customWidth="1"/>
    <col min="11281" max="11520" width="8.83203125" style="4862"/>
    <col min="11521" max="11521" width="14.83203125" style="4862" customWidth="1"/>
    <col min="11522" max="11527" width="7" style="4862" customWidth="1"/>
    <col min="11528" max="11529" width="6.6640625" style="4862" customWidth="1"/>
    <col min="11530" max="11533" width="7" style="4862" customWidth="1"/>
    <col min="11534" max="11536" width="6.83203125" style="4862" customWidth="1"/>
    <col min="11537" max="11776" width="8.83203125" style="4862"/>
    <col min="11777" max="11777" width="14.83203125" style="4862" customWidth="1"/>
    <col min="11778" max="11783" width="7" style="4862" customWidth="1"/>
    <col min="11784" max="11785" width="6.6640625" style="4862" customWidth="1"/>
    <col min="11786" max="11789" width="7" style="4862" customWidth="1"/>
    <col min="11790" max="11792" width="6.83203125" style="4862" customWidth="1"/>
    <col min="11793" max="12032" width="8.83203125" style="4862"/>
    <col min="12033" max="12033" width="14.83203125" style="4862" customWidth="1"/>
    <col min="12034" max="12039" width="7" style="4862" customWidth="1"/>
    <col min="12040" max="12041" width="6.6640625" style="4862" customWidth="1"/>
    <col min="12042" max="12045" width="7" style="4862" customWidth="1"/>
    <col min="12046" max="12048" width="6.83203125" style="4862" customWidth="1"/>
    <col min="12049" max="12288" width="8.83203125" style="4862"/>
    <col min="12289" max="12289" width="14.83203125" style="4862" customWidth="1"/>
    <col min="12290" max="12295" width="7" style="4862" customWidth="1"/>
    <col min="12296" max="12297" width="6.6640625" style="4862" customWidth="1"/>
    <col min="12298" max="12301" width="7" style="4862" customWidth="1"/>
    <col min="12302" max="12304" width="6.83203125" style="4862" customWidth="1"/>
    <col min="12305" max="12544" width="8.83203125" style="4862"/>
    <col min="12545" max="12545" width="14.83203125" style="4862" customWidth="1"/>
    <col min="12546" max="12551" width="7" style="4862" customWidth="1"/>
    <col min="12552" max="12553" width="6.6640625" style="4862" customWidth="1"/>
    <col min="12554" max="12557" width="7" style="4862" customWidth="1"/>
    <col min="12558" max="12560" width="6.83203125" style="4862" customWidth="1"/>
    <col min="12561" max="12800" width="8.83203125" style="4862"/>
    <col min="12801" max="12801" width="14.83203125" style="4862" customWidth="1"/>
    <col min="12802" max="12807" width="7" style="4862" customWidth="1"/>
    <col min="12808" max="12809" width="6.6640625" style="4862" customWidth="1"/>
    <col min="12810" max="12813" width="7" style="4862" customWidth="1"/>
    <col min="12814" max="12816" width="6.83203125" style="4862" customWidth="1"/>
    <col min="12817" max="13056" width="8.83203125" style="4862"/>
    <col min="13057" max="13057" width="14.83203125" style="4862" customWidth="1"/>
    <col min="13058" max="13063" width="7" style="4862" customWidth="1"/>
    <col min="13064" max="13065" width="6.6640625" style="4862" customWidth="1"/>
    <col min="13066" max="13069" width="7" style="4862" customWidth="1"/>
    <col min="13070" max="13072" width="6.83203125" style="4862" customWidth="1"/>
    <col min="13073" max="13312" width="8.83203125" style="4862"/>
    <col min="13313" max="13313" width="14.83203125" style="4862" customWidth="1"/>
    <col min="13314" max="13319" width="7" style="4862" customWidth="1"/>
    <col min="13320" max="13321" width="6.6640625" style="4862" customWidth="1"/>
    <col min="13322" max="13325" width="7" style="4862" customWidth="1"/>
    <col min="13326" max="13328" width="6.83203125" style="4862" customWidth="1"/>
    <col min="13329" max="13568" width="8.83203125" style="4862"/>
    <col min="13569" max="13569" width="14.83203125" style="4862" customWidth="1"/>
    <col min="13570" max="13575" width="7" style="4862" customWidth="1"/>
    <col min="13576" max="13577" width="6.6640625" style="4862" customWidth="1"/>
    <col min="13578" max="13581" width="7" style="4862" customWidth="1"/>
    <col min="13582" max="13584" width="6.83203125" style="4862" customWidth="1"/>
    <col min="13585" max="13824" width="8.83203125" style="4862"/>
    <col min="13825" max="13825" width="14.83203125" style="4862" customWidth="1"/>
    <col min="13826" max="13831" width="7" style="4862" customWidth="1"/>
    <col min="13832" max="13833" width="6.6640625" style="4862" customWidth="1"/>
    <col min="13834" max="13837" width="7" style="4862" customWidth="1"/>
    <col min="13838" max="13840" width="6.83203125" style="4862" customWidth="1"/>
    <col min="13841" max="14080" width="8.83203125" style="4862"/>
    <col min="14081" max="14081" width="14.83203125" style="4862" customWidth="1"/>
    <col min="14082" max="14087" width="7" style="4862" customWidth="1"/>
    <col min="14088" max="14089" width="6.6640625" style="4862" customWidth="1"/>
    <col min="14090" max="14093" width="7" style="4862" customWidth="1"/>
    <col min="14094" max="14096" width="6.83203125" style="4862" customWidth="1"/>
    <col min="14097" max="14336" width="8.83203125" style="4862"/>
    <col min="14337" max="14337" width="14.83203125" style="4862" customWidth="1"/>
    <col min="14338" max="14343" width="7" style="4862" customWidth="1"/>
    <col min="14344" max="14345" width="6.6640625" style="4862" customWidth="1"/>
    <col min="14346" max="14349" width="7" style="4862" customWidth="1"/>
    <col min="14350" max="14352" width="6.83203125" style="4862" customWidth="1"/>
    <col min="14353" max="14592" width="8.83203125" style="4862"/>
    <col min="14593" max="14593" width="14.83203125" style="4862" customWidth="1"/>
    <col min="14594" max="14599" width="7" style="4862" customWidth="1"/>
    <col min="14600" max="14601" width="6.6640625" style="4862" customWidth="1"/>
    <col min="14602" max="14605" width="7" style="4862" customWidth="1"/>
    <col min="14606" max="14608" width="6.83203125" style="4862" customWidth="1"/>
    <col min="14609" max="14848" width="8.83203125" style="4862"/>
    <col min="14849" max="14849" width="14.83203125" style="4862" customWidth="1"/>
    <col min="14850" max="14855" width="7" style="4862" customWidth="1"/>
    <col min="14856" max="14857" width="6.6640625" style="4862" customWidth="1"/>
    <col min="14858" max="14861" width="7" style="4862" customWidth="1"/>
    <col min="14862" max="14864" width="6.83203125" style="4862" customWidth="1"/>
    <col min="14865" max="15104" width="8.83203125" style="4862"/>
    <col min="15105" max="15105" width="14.83203125" style="4862" customWidth="1"/>
    <col min="15106" max="15111" width="7" style="4862" customWidth="1"/>
    <col min="15112" max="15113" width="6.6640625" style="4862" customWidth="1"/>
    <col min="15114" max="15117" width="7" style="4862" customWidth="1"/>
    <col min="15118" max="15120" width="6.83203125" style="4862" customWidth="1"/>
    <col min="15121" max="15360" width="8.83203125" style="4862"/>
    <col min="15361" max="15361" width="14.83203125" style="4862" customWidth="1"/>
    <col min="15362" max="15367" width="7" style="4862" customWidth="1"/>
    <col min="15368" max="15369" width="6.6640625" style="4862" customWidth="1"/>
    <col min="15370" max="15373" width="7" style="4862" customWidth="1"/>
    <col min="15374" max="15376" width="6.83203125" style="4862" customWidth="1"/>
    <col min="15377" max="15616" width="8.83203125" style="4862"/>
    <col min="15617" max="15617" width="14.83203125" style="4862" customWidth="1"/>
    <col min="15618" max="15623" width="7" style="4862" customWidth="1"/>
    <col min="15624" max="15625" width="6.6640625" style="4862" customWidth="1"/>
    <col min="15626" max="15629" width="7" style="4862" customWidth="1"/>
    <col min="15630" max="15632" width="6.83203125" style="4862" customWidth="1"/>
    <col min="15633" max="15872" width="8.83203125" style="4862"/>
    <col min="15873" max="15873" width="14.83203125" style="4862" customWidth="1"/>
    <col min="15874" max="15879" width="7" style="4862" customWidth="1"/>
    <col min="15880" max="15881" width="6.6640625" style="4862" customWidth="1"/>
    <col min="15882" max="15885" width="7" style="4862" customWidth="1"/>
    <col min="15886" max="15888" width="6.83203125" style="4862" customWidth="1"/>
    <col min="15889" max="16128" width="8.83203125" style="4862"/>
    <col min="16129" max="16129" width="14.83203125" style="4862" customWidth="1"/>
    <col min="16130" max="16135" width="7" style="4862" customWidth="1"/>
    <col min="16136" max="16137" width="6.6640625" style="4862" customWidth="1"/>
    <col min="16138" max="16141" width="7" style="4862" customWidth="1"/>
    <col min="16142" max="16144" width="6.83203125" style="4862" customWidth="1"/>
    <col min="16145" max="16384" width="8.83203125" style="4862"/>
  </cols>
  <sheetData>
    <row r="1" spans="1:16" s="4856" customFormat="1" ht="15.75" x14ac:dyDescent="0.25">
      <c r="A1" s="6798" t="s">
        <v>801</v>
      </c>
      <c r="B1" s="6798"/>
      <c r="C1" s="6798"/>
    </row>
    <row r="2" spans="1:16" s="4859" customFormat="1" ht="15.75" x14ac:dyDescent="0.25">
      <c r="A2" s="4857" t="s">
        <v>4197</v>
      </c>
      <c r="B2" s="4858"/>
    </row>
    <row r="3" spans="1:16" s="4860" customFormat="1" ht="15.75" x14ac:dyDescent="0.25">
      <c r="B3" s="4861"/>
    </row>
    <row r="4" spans="1:16" ht="3" customHeight="1" x14ac:dyDescent="0.2"/>
    <row r="5" spans="1:16" s="5239" customFormat="1" ht="24.95" customHeight="1" x14ac:dyDescent="0.2">
      <c r="A5" s="6799" t="s">
        <v>2782</v>
      </c>
      <c r="B5" s="6801" t="s">
        <v>2754</v>
      </c>
      <c r="C5" s="6802"/>
      <c r="D5" s="6803"/>
      <c r="E5" s="6801" t="s">
        <v>2755</v>
      </c>
      <c r="F5" s="6802"/>
      <c r="G5" s="6803"/>
      <c r="H5" s="6801" t="s">
        <v>2756</v>
      </c>
      <c r="I5" s="6802"/>
      <c r="J5" s="6803"/>
      <c r="K5" s="6801" t="s">
        <v>2783</v>
      </c>
      <c r="L5" s="6802"/>
      <c r="M5" s="6803"/>
      <c r="N5" s="6801" t="s">
        <v>237</v>
      </c>
      <c r="O5" s="6802"/>
      <c r="P5" s="6803"/>
    </row>
    <row r="6" spans="1:16" s="5239" customFormat="1" ht="24.95" customHeight="1" x14ac:dyDescent="0.2">
      <c r="A6" s="6800"/>
      <c r="B6" s="5240" t="s">
        <v>2758</v>
      </c>
      <c r="C6" s="5241" t="s">
        <v>2759</v>
      </c>
      <c r="D6" s="5242" t="s">
        <v>2760</v>
      </c>
      <c r="E6" s="5240" t="s">
        <v>2758</v>
      </c>
      <c r="F6" s="5241" t="s">
        <v>2759</v>
      </c>
      <c r="G6" s="5242" t="s">
        <v>2760</v>
      </c>
      <c r="H6" s="5240" t="s">
        <v>2758</v>
      </c>
      <c r="I6" s="5241" t="s">
        <v>2759</v>
      </c>
      <c r="J6" s="5242" t="s">
        <v>2760</v>
      </c>
      <c r="K6" s="5240" t="s">
        <v>2758</v>
      </c>
      <c r="L6" s="5241" t="s">
        <v>2759</v>
      </c>
      <c r="M6" s="5242" t="s">
        <v>2760</v>
      </c>
      <c r="N6" s="5240" t="s">
        <v>2758</v>
      </c>
      <c r="O6" s="5241" t="s">
        <v>2759</v>
      </c>
      <c r="P6" s="5242" t="s">
        <v>2760</v>
      </c>
    </row>
    <row r="7" spans="1:16" s="5239" customFormat="1" ht="24.95" customHeight="1" x14ac:dyDescent="0.2">
      <c r="A7" s="6804" t="s">
        <v>2784</v>
      </c>
      <c r="B7" s="6805"/>
      <c r="C7" s="6805"/>
      <c r="D7" s="6805"/>
      <c r="E7" s="6805"/>
      <c r="F7" s="6805"/>
      <c r="G7" s="6805"/>
      <c r="H7" s="6805"/>
      <c r="I7" s="6805"/>
      <c r="J7" s="6805"/>
      <c r="K7" s="6805"/>
      <c r="L7" s="6805"/>
      <c r="M7" s="6805"/>
      <c r="N7" s="6805"/>
      <c r="O7" s="6805"/>
      <c r="P7" s="6806"/>
    </row>
    <row r="8" spans="1:16" s="5239" customFormat="1" ht="24.95" customHeight="1" x14ac:dyDescent="0.2">
      <c r="A8" s="5243" t="s">
        <v>2763</v>
      </c>
      <c r="B8" s="5244">
        <v>42</v>
      </c>
      <c r="C8" s="5245">
        <v>51</v>
      </c>
      <c r="D8" s="5246">
        <v>93</v>
      </c>
      <c r="E8" s="5245">
        <v>45</v>
      </c>
      <c r="F8" s="5245">
        <v>50</v>
      </c>
      <c r="G8" s="5246">
        <v>95</v>
      </c>
      <c r="H8" s="5247">
        <v>0</v>
      </c>
      <c r="I8" s="5248">
        <v>0</v>
      </c>
      <c r="J8" s="5246">
        <v>0</v>
      </c>
      <c r="K8" s="5249">
        <v>0</v>
      </c>
      <c r="L8" s="5245">
        <v>0</v>
      </c>
      <c r="M8" s="5246">
        <v>0</v>
      </c>
      <c r="N8" s="5250">
        <v>87</v>
      </c>
      <c r="O8" s="5245">
        <v>101</v>
      </c>
      <c r="P8" s="5246">
        <v>188</v>
      </c>
    </row>
    <row r="9" spans="1:16" s="5239" customFormat="1" ht="24.95" customHeight="1" x14ac:dyDescent="0.2">
      <c r="A9" s="5243" t="s">
        <v>2765</v>
      </c>
      <c r="B9" s="5244">
        <v>162</v>
      </c>
      <c r="C9" s="5245">
        <v>382</v>
      </c>
      <c r="D9" s="5246">
        <v>544</v>
      </c>
      <c r="E9" s="5251">
        <v>186</v>
      </c>
      <c r="F9" s="5245">
        <v>265</v>
      </c>
      <c r="G9" s="5246">
        <v>451</v>
      </c>
      <c r="H9" s="5244">
        <v>89</v>
      </c>
      <c r="I9" s="5245">
        <v>165</v>
      </c>
      <c r="J9" s="5246">
        <v>254</v>
      </c>
      <c r="K9" s="5250">
        <v>6</v>
      </c>
      <c r="L9" s="5245">
        <v>8</v>
      </c>
      <c r="M9" s="5246">
        <v>14</v>
      </c>
      <c r="N9" s="5250">
        <v>443</v>
      </c>
      <c r="O9" s="5245">
        <v>820</v>
      </c>
      <c r="P9" s="5246">
        <v>1263</v>
      </c>
    </row>
    <row r="10" spans="1:16" s="5239" customFormat="1" ht="24.95" customHeight="1" x14ac:dyDescent="0.2">
      <c r="A10" s="5252" t="s">
        <v>2766</v>
      </c>
      <c r="B10" s="5244">
        <v>3</v>
      </c>
      <c r="C10" s="5245">
        <v>35</v>
      </c>
      <c r="D10" s="5246">
        <v>38</v>
      </c>
      <c r="E10" s="5244">
        <v>0</v>
      </c>
      <c r="F10" s="5245">
        <v>0</v>
      </c>
      <c r="G10" s="5246">
        <v>0</v>
      </c>
      <c r="H10" s="5245">
        <v>2</v>
      </c>
      <c r="I10" s="5245">
        <v>1</v>
      </c>
      <c r="J10" s="5246">
        <v>3</v>
      </c>
      <c r="K10" s="5249">
        <v>0</v>
      </c>
      <c r="L10" s="5245">
        <v>0</v>
      </c>
      <c r="M10" s="5246">
        <v>0</v>
      </c>
      <c r="N10" s="5250">
        <v>5</v>
      </c>
      <c r="O10" s="5245">
        <v>36</v>
      </c>
      <c r="P10" s="5246">
        <v>41</v>
      </c>
    </row>
    <row r="11" spans="1:16" s="5239" customFormat="1" ht="24.95" customHeight="1" x14ac:dyDescent="0.2">
      <c r="A11" s="5243" t="s">
        <v>2775</v>
      </c>
      <c r="B11" s="5253">
        <v>0</v>
      </c>
      <c r="C11" s="5254">
        <v>0</v>
      </c>
      <c r="D11" s="5246">
        <v>0</v>
      </c>
      <c r="E11" s="5253">
        <v>0</v>
      </c>
      <c r="F11" s="5254">
        <v>0</v>
      </c>
      <c r="G11" s="5246">
        <v>0</v>
      </c>
      <c r="H11" s="5255">
        <v>0</v>
      </c>
      <c r="I11" s="5254">
        <v>0</v>
      </c>
      <c r="J11" s="5246">
        <v>0</v>
      </c>
      <c r="K11" s="5255">
        <v>0</v>
      </c>
      <c r="L11" s="5254">
        <v>0</v>
      </c>
      <c r="M11" s="5246">
        <v>0</v>
      </c>
      <c r="N11" s="5250">
        <v>0</v>
      </c>
      <c r="O11" s="5245">
        <v>0</v>
      </c>
      <c r="P11" s="5246">
        <v>0</v>
      </c>
    </row>
    <row r="12" spans="1:16" s="5239" customFormat="1" ht="24.95" customHeight="1" x14ac:dyDescent="0.2">
      <c r="A12" s="5256" t="s">
        <v>237</v>
      </c>
      <c r="B12" s="5257">
        <f>SUM(B8:B11)</f>
        <v>207</v>
      </c>
      <c r="C12" s="5258">
        <f t="shared" ref="C12:P12" si="0">SUM(C8:C11)</f>
        <v>468</v>
      </c>
      <c r="D12" s="5259">
        <f t="shared" si="0"/>
        <v>675</v>
      </c>
      <c r="E12" s="5260">
        <f t="shared" si="0"/>
        <v>231</v>
      </c>
      <c r="F12" s="5258">
        <f t="shared" si="0"/>
        <v>315</v>
      </c>
      <c r="G12" s="5259">
        <f t="shared" si="0"/>
        <v>546</v>
      </c>
      <c r="H12" s="5260">
        <f t="shared" si="0"/>
        <v>91</v>
      </c>
      <c r="I12" s="5258">
        <f t="shared" si="0"/>
        <v>166</v>
      </c>
      <c r="J12" s="5259">
        <f t="shared" si="0"/>
        <v>257</v>
      </c>
      <c r="K12" s="5260">
        <f t="shared" si="0"/>
        <v>6</v>
      </c>
      <c r="L12" s="5258">
        <f t="shared" si="0"/>
        <v>8</v>
      </c>
      <c r="M12" s="5259">
        <f t="shared" si="0"/>
        <v>14</v>
      </c>
      <c r="N12" s="5260">
        <f t="shared" si="0"/>
        <v>535</v>
      </c>
      <c r="O12" s="5258">
        <f t="shared" si="0"/>
        <v>957</v>
      </c>
      <c r="P12" s="5259">
        <f t="shared" si="0"/>
        <v>1492</v>
      </c>
    </row>
    <row r="13" spans="1:16" s="5239" customFormat="1" ht="24.95" customHeight="1" x14ac:dyDescent="0.2">
      <c r="A13" s="6804" t="s">
        <v>2785</v>
      </c>
      <c r="B13" s="6805"/>
      <c r="C13" s="6805"/>
      <c r="D13" s="6805"/>
      <c r="E13" s="6805"/>
      <c r="F13" s="6805"/>
      <c r="G13" s="6805"/>
      <c r="H13" s="6807"/>
      <c r="I13" s="6805"/>
      <c r="J13" s="6805"/>
      <c r="K13" s="6805"/>
      <c r="L13" s="6805"/>
      <c r="M13" s="6805"/>
      <c r="N13" s="6805"/>
      <c r="O13" s="6805"/>
      <c r="P13" s="6806"/>
    </row>
    <row r="14" spans="1:16" s="5239" customFormat="1" ht="24.95" customHeight="1" x14ac:dyDescent="0.2">
      <c r="A14" s="5252" t="s">
        <v>2763</v>
      </c>
      <c r="B14" s="5250">
        <v>44</v>
      </c>
      <c r="C14" s="5245">
        <v>20</v>
      </c>
      <c r="D14" s="5246">
        <v>64</v>
      </c>
      <c r="E14" s="5249">
        <v>48</v>
      </c>
      <c r="F14" s="5245">
        <v>16</v>
      </c>
      <c r="G14" s="5246">
        <v>64</v>
      </c>
      <c r="H14" s="5249">
        <v>19</v>
      </c>
      <c r="I14" s="5245">
        <v>6</v>
      </c>
      <c r="J14" s="5246">
        <v>25</v>
      </c>
      <c r="K14" s="5245">
        <v>25</v>
      </c>
      <c r="L14" s="5245">
        <v>1</v>
      </c>
      <c r="M14" s="5246">
        <v>26</v>
      </c>
      <c r="N14" s="5250">
        <v>136</v>
      </c>
      <c r="O14" s="5245">
        <v>43</v>
      </c>
      <c r="P14" s="5246">
        <v>179</v>
      </c>
    </row>
    <row r="15" spans="1:16" s="5239" customFormat="1" ht="24.95" customHeight="1" x14ac:dyDescent="0.2">
      <c r="A15" s="5252" t="s">
        <v>2765</v>
      </c>
      <c r="B15" s="5250">
        <v>145</v>
      </c>
      <c r="C15" s="5245">
        <v>67</v>
      </c>
      <c r="D15" s="5246">
        <v>212</v>
      </c>
      <c r="E15" s="5249">
        <v>142</v>
      </c>
      <c r="F15" s="5245">
        <v>67</v>
      </c>
      <c r="G15" s="5246">
        <v>209</v>
      </c>
      <c r="H15" s="5244">
        <v>131</v>
      </c>
      <c r="I15" s="5245">
        <v>61</v>
      </c>
      <c r="J15" s="5246">
        <v>192</v>
      </c>
      <c r="K15" s="5244">
        <v>25</v>
      </c>
      <c r="L15" s="5245">
        <v>11</v>
      </c>
      <c r="M15" s="5246">
        <v>36</v>
      </c>
      <c r="N15" s="5250">
        <v>443</v>
      </c>
      <c r="O15" s="5245">
        <v>206</v>
      </c>
      <c r="P15" s="5246">
        <v>649</v>
      </c>
    </row>
    <row r="16" spans="1:16" s="5239" customFormat="1" ht="24.95" customHeight="1" x14ac:dyDescent="0.2">
      <c r="A16" s="5261" t="s">
        <v>237</v>
      </c>
      <c r="B16" s="5258">
        <f>SUM(B14:B15)</f>
        <v>189</v>
      </c>
      <c r="C16" s="5258">
        <f t="shared" ref="C16:P16" si="1">SUM(C14:C15)</f>
        <v>87</v>
      </c>
      <c r="D16" s="5259">
        <f t="shared" si="1"/>
        <v>276</v>
      </c>
      <c r="E16" s="5260">
        <f t="shared" si="1"/>
        <v>190</v>
      </c>
      <c r="F16" s="5258">
        <f t="shared" si="1"/>
        <v>83</v>
      </c>
      <c r="G16" s="5259">
        <f t="shared" si="1"/>
        <v>273</v>
      </c>
      <c r="H16" s="5260">
        <f t="shared" si="1"/>
        <v>150</v>
      </c>
      <c r="I16" s="5258">
        <f t="shared" si="1"/>
        <v>67</v>
      </c>
      <c r="J16" s="5259">
        <f t="shared" si="1"/>
        <v>217</v>
      </c>
      <c r="K16" s="5260">
        <f t="shared" si="1"/>
        <v>50</v>
      </c>
      <c r="L16" s="5258">
        <f t="shared" si="1"/>
        <v>12</v>
      </c>
      <c r="M16" s="5259">
        <f t="shared" si="1"/>
        <v>62</v>
      </c>
      <c r="N16" s="5260">
        <f t="shared" si="1"/>
        <v>579</v>
      </c>
      <c r="O16" s="5258">
        <f t="shared" si="1"/>
        <v>249</v>
      </c>
      <c r="P16" s="5259">
        <f t="shared" si="1"/>
        <v>828</v>
      </c>
    </row>
    <row r="17" spans="1:107" s="5239" customFormat="1" ht="24.95" customHeight="1" x14ac:dyDescent="0.2">
      <c r="A17" s="6804" t="s">
        <v>2786</v>
      </c>
      <c r="B17" s="6805"/>
      <c r="C17" s="6805"/>
      <c r="D17" s="6805"/>
      <c r="E17" s="6805"/>
      <c r="F17" s="6805"/>
      <c r="G17" s="6805"/>
      <c r="H17" s="6805"/>
      <c r="I17" s="6805"/>
      <c r="J17" s="6805"/>
      <c r="K17" s="6805"/>
      <c r="L17" s="6805"/>
      <c r="M17" s="6805"/>
      <c r="N17" s="6805"/>
      <c r="O17" s="6805"/>
      <c r="P17" s="6806"/>
    </row>
    <row r="18" spans="1:107" s="5239" customFormat="1" ht="24.95" customHeight="1" x14ac:dyDescent="0.2">
      <c r="A18" s="5262" t="s">
        <v>2763</v>
      </c>
      <c r="B18" s="5250">
        <v>19</v>
      </c>
      <c r="C18" s="5245">
        <v>16</v>
      </c>
      <c r="D18" s="5246">
        <v>35</v>
      </c>
      <c r="E18" s="5244">
        <v>9</v>
      </c>
      <c r="F18" s="5245">
        <v>11</v>
      </c>
      <c r="G18" s="5246">
        <v>20</v>
      </c>
      <c r="H18" s="5250">
        <v>0</v>
      </c>
      <c r="I18" s="5245">
        <v>0</v>
      </c>
      <c r="J18" s="5246">
        <v>0</v>
      </c>
      <c r="K18" s="5250">
        <v>0</v>
      </c>
      <c r="L18" s="5245">
        <v>0</v>
      </c>
      <c r="M18" s="5246">
        <v>0</v>
      </c>
      <c r="N18" s="5250">
        <v>28</v>
      </c>
      <c r="O18" s="5245">
        <v>27</v>
      </c>
      <c r="P18" s="5246">
        <v>55</v>
      </c>
    </row>
    <row r="19" spans="1:107" s="5239" customFormat="1" ht="24.95" customHeight="1" x14ac:dyDescent="0.2">
      <c r="A19" s="5252" t="s">
        <v>2765</v>
      </c>
      <c r="B19" s="5250">
        <v>58</v>
      </c>
      <c r="C19" s="5245">
        <v>94</v>
      </c>
      <c r="D19" s="5246">
        <v>152</v>
      </c>
      <c r="E19" s="5244">
        <v>41</v>
      </c>
      <c r="F19" s="5245">
        <v>99</v>
      </c>
      <c r="G19" s="5246">
        <v>140</v>
      </c>
      <c r="H19" s="5244">
        <v>45</v>
      </c>
      <c r="I19" s="5245">
        <v>92</v>
      </c>
      <c r="J19" s="5246">
        <v>137</v>
      </c>
      <c r="K19" s="5250">
        <v>0</v>
      </c>
      <c r="L19" s="5245">
        <v>0</v>
      </c>
      <c r="M19" s="5246">
        <v>0</v>
      </c>
      <c r="N19" s="5250">
        <v>144</v>
      </c>
      <c r="O19" s="5245">
        <v>285</v>
      </c>
      <c r="P19" s="5246">
        <v>429</v>
      </c>
    </row>
    <row r="20" spans="1:107" s="5239" customFormat="1" ht="24.95" customHeight="1" x14ac:dyDescent="0.2">
      <c r="A20" s="5252" t="s">
        <v>2787</v>
      </c>
      <c r="B20" s="5250">
        <v>2</v>
      </c>
      <c r="C20" s="5245">
        <v>6</v>
      </c>
      <c r="D20" s="5246">
        <v>8</v>
      </c>
      <c r="E20" s="5250">
        <v>0</v>
      </c>
      <c r="F20" s="5245">
        <v>0</v>
      </c>
      <c r="G20" s="5246">
        <v>0</v>
      </c>
      <c r="H20" s="5244">
        <v>0</v>
      </c>
      <c r="I20" s="5245">
        <v>0</v>
      </c>
      <c r="J20" s="5246">
        <v>0</v>
      </c>
      <c r="K20" s="5250">
        <v>0</v>
      </c>
      <c r="L20" s="5245">
        <v>0</v>
      </c>
      <c r="M20" s="5246">
        <v>0</v>
      </c>
      <c r="N20" s="5250">
        <v>2</v>
      </c>
      <c r="O20" s="5245">
        <v>6</v>
      </c>
      <c r="P20" s="5246">
        <v>8</v>
      </c>
    </row>
    <row r="21" spans="1:107" s="5239" customFormat="1" ht="24.95" customHeight="1" x14ac:dyDescent="0.2">
      <c r="A21" s="5263" t="s">
        <v>2766</v>
      </c>
      <c r="B21" s="5250">
        <v>15</v>
      </c>
      <c r="C21" s="5245">
        <v>0</v>
      </c>
      <c r="D21" s="5246">
        <v>15</v>
      </c>
      <c r="E21" s="5250">
        <v>0</v>
      </c>
      <c r="F21" s="5245">
        <v>0</v>
      </c>
      <c r="G21" s="5246">
        <v>0</v>
      </c>
      <c r="H21" s="5244">
        <v>0</v>
      </c>
      <c r="I21" s="5245">
        <v>0</v>
      </c>
      <c r="J21" s="5246">
        <v>0</v>
      </c>
      <c r="K21" s="5250">
        <v>0</v>
      </c>
      <c r="L21" s="5245">
        <v>0</v>
      </c>
      <c r="M21" s="5246">
        <v>0</v>
      </c>
      <c r="N21" s="5250">
        <v>15</v>
      </c>
      <c r="O21" s="5245">
        <v>0</v>
      </c>
      <c r="P21" s="5246">
        <v>15</v>
      </c>
    </row>
    <row r="22" spans="1:107" s="5239" customFormat="1" ht="24.95" customHeight="1" x14ac:dyDescent="0.2">
      <c r="A22" s="5261" t="s">
        <v>237</v>
      </c>
      <c r="B22" s="5260">
        <f>SUM(B18:B21)</f>
        <v>94</v>
      </c>
      <c r="C22" s="5258">
        <f t="shared" ref="C22:P22" si="2">SUM(C18:C21)</f>
        <v>116</v>
      </c>
      <c r="D22" s="5259">
        <f t="shared" si="2"/>
        <v>210</v>
      </c>
      <c r="E22" s="5260">
        <f t="shared" si="2"/>
        <v>50</v>
      </c>
      <c r="F22" s="5258">
        <f t="shared" si="2"/>
        <v>110</v>
      </c>
      <c r="G22" s="5259">
        <f t="shared" si="2"/>
        <v>160</v>
      </c>
      <c r="H22" s="5260">
        <f t="shared" si="2"/>
        <v>45</v>
      </c>
      <c r="I22" s="5258">
        <f t="shared" si="2"/>
        <v>92</v>
      </c>
      <c r="J22" s="5259">
        <f t="shared" si="2"/>
        <v>137</v>
      </c>
      <c r="K22" s="5260">
        <f t="shared" si="2"/>
        <v>0</v>
      </c>
      <c r="L22" s="5258">
        <f t="shared" si="2"/>
        <v>0</v>
      </c>
      <c r="M22" s="5259">
        <f t="shared" si="2"/>
        <v>0</v>
      </c>
      <c r="N22" s="5260">
        <f t="shared" si="2"/>
        <v>189</v>
      </c>
      <c r="O22" s="5258">
        <f t="shared" si="2"/>
        <v>318</v>
      </c>
      <c r="P22" s="5259">
        <f t="shared" si="2"/>
        <v>507</v>
      </c>
    </row>
    <row r="23" spans="1:107" s="5267" customFormat="1" ht="24.95" customHeight="1" x14ac:dyDescent="0.2">
      <c r="A23" s="5264" t="s">
        <v>2788</v>
      </c>
      <c r="B23" s="5265"/>
      <c r="C23" s="5265"/>
      <c r="D23" s="5265"/>
      <c r="E23" s="5265"/>
      <c r="F23" s="5265"/>
      <c r="G23" s="5265"/>
      <c r="H23" s="5265"/>
      <c r="I23" s="5265"/>
      <c r="J23" s="5265"/>
      <c r="K23" s="5265"/>
      <c r="L23" s="5265"/>
      <c r="M23" s="5265"/>
      <c r="N23" s="5265"/>
      <c r="O23" s="5265"/>
      <c r="P23" s="5266"/>
      <c r="Q23" s="5239"/>
      <c r="S23" s="5239"/>
      <c r="T23" s="5239"/>
      <c r="U23" s="5239"/>
      <c r="V23" s="5239"/>
      <c r="W23" s="5239"/>
      <c r="X23" s="5239"/>
      <c r="Y23" s="5239"/>
      <c r="Z23" s="5239"/>
      <c r="AA23" s="5239"/>
      <c r="AB23" s="5239"/>
      <c r="AC23" s="5239"/>
      <c r="AD23" s="5239"/>
      <c r="AE23" s="5239"/>
      <c r="AF23" s="5239"/>
      <c r="AG23" s="5239"/>
      <c r="AH23" s="5239"/>
      <c r="AI23" s="5239"/>
      <c r="AJ23" s="5239"/>
      <c r="AK23" s="5239"/>
      <c r="AL23" s="5239"/>
      <c r="AM23" s="5239"/>
      <c r="AN23" s="5239"/>
      <c r="AO23" s="5239"/>
      <c r="AP23" s="5239"/>
      <c r="AQ23" s="5239"/>
      <c r="AR23" s="5239"/>
      <c r="AS23" s="5239"/>
      <c r="AT23" s="5239"/>
      <c r="AU23" s="5239"/>
      <c r="AV23" s="5239"/>
      <c r="AW23" s="5239"/>
      <c r="AX23" s="5239"/>
      <c r="AY23" s="5239"/>
      <c r="AZ23" s="5239"/>
      <c r="BA23" s="5239"/>
      <c r="BB23" s="5239"/>
      <c r="BC23" s="5239"/>
      <c r="BD23" s="5239"/>
      <c r="BE23" s="5239"/>
      <c r="BF23" s="5239"/>
      <c r="BG23" s="5239"/>
      <c r="BH23" s="5239"/>
      <c r="BI23" s="5239"/>
      <c r="BJ23" s="5239"/>
      <c r="BK23" s="5239"/>
      <c r="BL23" s="5239"/>
      <c r="BM23" s="5239"/>
      <c r="BN23" s="5239"/>
      <c r="BO23" s="5239"/>
      <c r="BP23" s="5239"/>
      <c r="BQ23" s="5239"/>
      <c r="BR23" s="5239"/>
      <c r="BS23" s="5239"/>
      <c r="BT23" s="5239"/>
      <c r="BU23" s="5239"/>
      <c r="BV23" s="5239"/>
      <c r="BW23" s="5239"/>
      <c r="BX23" s="5239"/>
      <c r="BY23" s="5239"/>
      <c r="BZ23" s="5239"/>
      <c r="CA23" s="5239"/>
      <c r="CB23" s="5239"/>
      <c r="CC23" s="5239"/>
      <c r="CD23" s="5239"/>
      <c r="CE23" s="5239"/>
      <c r="CF23" s="5239"/>
      <c r="CG23" s="5239"/>
      <c r="CH23" s="5239"/>
      <c r="CI23" s="5239"/>
      <c r="CJ23" s="5239"/>
      <c r="CK23" s="5239"/>
      <c r="CL23" s="5239"/>
      <c r="CM23" s="5239"/>
      <c r="CN23" s="5239"/>
      <c r="CO23" s="5239"/>
      <c r="CP23" s="5239"/>
      <c r="CQ23" s="5239"/>
      <c r="CR23" s="5239"/>
      <c r="CS23" s="5239"/>
      <c r="CT23" s="5239"/>
      <c r="CU23" s="5239"/>
      <c r="CV23" s="5239"/>
      <c r="CW23" s="5239"/>
      <c r="CX23" s="5239"/>
      <c r="CY23" s="5239"/>
      <c r="CZ23" s="5239"/>
      <c r="DA23" s="5239"/>
      <c r="DB23" s="5239"/>
      <c r="DC23" s="5239"/>
    </row>
    <row r="24" spans="1:107" s="5267" customFormat="1" ht="24.95" customHeight="1" x14ac:dyDescent="0.2">
      <c r="A24" s="5243" t="s">
        <v>2763</v>
      </c>
      <c r="B24" s="5251">
        <v>10</v>
      </c>
      <c r="C24" s="5245">
        <v>21</v>
      </c>
      <c r="D24" s="5246">
        <v>31</v>
      </c>
      <c r="E24" s="5245">
        <v>4</v>
      </c>
      <c r="F24" s="5245">
        <v>13</v>
      </c>
      <c r="G24" s="5246">
        <v>17</v>
      </c>
      <c r="H24" s="5244">
        <v>0</v>
      </c>
      <c r="I24" s="5249">
        <v>0</v>
      </c>
      <c r="J24" s="5246">
        <v>0</v>
      </c>
      <c r="K24" s="5249">
        <v>0</v>
      </c>
      <c r="L24" s="5249">
        <v>0</v>
      </c>
      <c r="M24" s="5246">
        <v>0</v>
      </c>
      <c r="N24" s="5250">
        <v>14</v>
      </c>
      <c r="O24" s="5245">
        <v>34</v>
      </c>
      <c r="P24" s="5246">
        <v>48</v>
      </c>
    </row>
    <row r="25" spans="1:107" s="5267" customFormat="1" ht="24.95" customHeight="1" x14ac:dyDescent="0.2">
      <c r="A25" s="5243" t="s">
        <v>2765</v>
      </c>
      <c r="B25" s="5251">
        <v>18</v>
      </c>
      <c r="C25" s="5245">
        <v>25</v>
      </c>
      <c r="D25" s="5246">
        <v>43</v>
      </c>
      <c r="E25" s="5245">
        <v>17</v>
      </c>
      <c r="F25" s="5245">
        <v>31</v>
      </c>
      <c r="G25" s="5246">
        <v>48</v>
      </c>
      <c r="H25" s="5244">
        <v>3</v>
      </c>
      <c r="I25" s="5249">
        <v>2</v>
      </c>
      <c r="J25" s="5246">
        <v>5</v>
      </c>
      <c r="K25" s="5244">
        <v>0</v>
      </c>
      <c r="L25" s="5249">
        <v>0</v>
      </c>
      <c r="M25" s="5246">
        <v>0</v>
      </c>
      <c r="N25" s="5250">
        <v>38</v>
      </c>
      <c r="O25" s="5245">
        <v>58</v>
      </c>
      <c r="P25" s="5246">
        <v>96</v>
      </c>
    </row>
    <row r="26" spans="1:107" s="5267" customFormat="1" ht="24.95" customHeight="1" x14ac:dyDescent="0.2">
      <c r="A26" s="5243" t="s">
        <v>2766</v>
      </c>
      <c r="B26" s="5251">
        <v>47</v>
      </c>
      <c r="C26" s="5245">
        <v>18</v>
      </c>
      <c r="D26" s="5246">
        <v>65</v>
      </c>
      <c r="E26" s="5245">
        <v>22</v>
      </c>
      <c r="F26" s="5245">
        <v>24</v>
      </c>
      <c r="G26" s="5246">
        <v>46</v>
      </c>
      <c r="H26" s="5249">
        <v>0</v>
      </c>
      <c r="I26" s="5249">
        <v>0</v>
      </c>
      <c r="J26" s="5246">
        <v>0</v>
      </c>
      <c r="K26" s="5249">
        <v>0</v>
      </c>
      <c r="L26" s="5249">
        <v>0</v>
      </c>
      <c r="M26" s="5246">
        <v>0</v>
      </c>
      <c r="N26" s="5250">
        <v>69</v>
      </c>
      <c r="O26" s="5245">
        <v>42</v>
      </c>
      <c r="P26" s="5246">
        <v>111</v>
      </c>
    </row>
    <row r="27" spans="1:107" s="5267" customFormat="1" ht="24.95" customHeight="1" x14ac:dyDescent="0.2">
      <c r="A27" s="5243" t="s">
        <v>2775</v>
      </c>
      <c r="B27" s="5251">
        <v>0</v>
      </c>
      <c r="C27" s="5245">
        <v>0</v>
      </c>
      <c r="D27" s="5246">
        <v>0</v>
      </c>
      <c r="E27" s="5245">
        <v>0</v>
      </c>
      <c r="F27" s="5245">
        <v>0</v>
      </c>
      <c r="G27" s="5246">
        <v>0</v>
      </c>
      <c r="H27" s="5249">
        <v>0</v>
      </c>
      <c r="I27" s="5245">
        <v>0</v>
      </c>
      <c r="J27" s="5246">
        <v>0</v>
      </c>
      <c r="K27" s="5249">
        <v>0</v>
      </c>
      <c r="L27" s="5245">
        <v>0</v>
      </c>
      <c r="M27" s="5246">
        <v>0</v>
      </c>
      <c r="N27" s="5250">
        <v>0</v>
      </c>
      <c r="O27" s="5245">
        <v>0</v>
      </c>
      <c r="P27" s="5246">
        <v>0</v>
      </c>
    </row>
    <row r="28" spans="1:107" s="5267" customFormat="1" ht="24.95" customHeight="1" x14ac:dyDescent="0.2">
      <c r="A28" s="5256" t="s">
        <v>237</v>
      </c>
      <c r="B28" s="5257">
        <f>SUM(B24:B27)</f>
        <v>75</v>
      </c>
      <c r="C28" s="5258">
        <f t="shared" ref="C28:P28" si="3">SUM(C24:C27)</f>
        <v>64</v>
      </c>
      <c r="D28" s="5259">
        <f t="shared" si="3"/>
        <v>139</v>
      </c>
      <c r="E28" s="5260">
        <f t="shared" si="3"/>
        <v>43</v>
      </c>
      <c r="F28" s="5258">
        <f t="shared" si="3"/>
        <v>68</v>
      </c>
      <c r="G28" s="5259">
        <f t="shared" si="3"/>
        <v>111</v>
      </c>
      <c r="H28" s="5260">
        <f t="shared" si="3"/>
        <v>3</v>
      </c>
      <c r="I28" s="5258">
        <f t="shared" si="3"/>
        <v>2</v>
      </c>
      <c r="J28" s="5259">
        <f t="shared" si="3"/>
        <v>5</v>
      </c>
      <c r="K28" s="5260">
        <f t="shared" si="3"/>
        <v>0</v>
      </c>
      <c r="L28" s="5258">
        <f t="shared" si="3"/>
        <v>0</v>
      </c>
      <c r="M28" s="5259">
        <f t="shared" si="3"/>
        <v>0</v>
      </c>
      <c r="N28" s="5260">
        <f t="shared" si="3"/>
        <v>121</v>
      </c>
      <c r="O28" s="5258">
        <f t="shared" si="3"/>
        <v>134</v>
      </c>
      <c r="P28" s="5259">
        <f t="shared" si="3"/>
        <v>255</v>
      </c>
      <c r="R28" s="5239"/>
    </row>
    <row r="29" spans="1:107" s="5267" customFormat="1" ht="24.95" customHeight="1" x14ac:dyDescent="0.2">
      <c r="A29" s="6808" t="s">
        <v>2712</v>
      </c>
      <c r="B29" s="6809"/>
      <c r="C29" s="6809"/>
      <c r="D29" s="6809"/>
      <c r="E29" s="6809"/>
      <c r="F29" s="6809"/>
      <c r="G29" s="6809"/>
      <c r="H29" s="6809"/>
      <c r="I29" s="6809"/>
      <c r="J29" s="6809"/>
      <c r="K29" s="6809"/>
      <c r="L29" s="6809"/>
      <c r="M29" s="6809"/>
      <c r="N29" s="6809"/>
      <c r="O29" s="6809"/>
      <c r="P29" s="6810"/>
      <c r="Q29" s="5239"/>
      <c r="R29" s="5239"/>
      <c r="S29" s="5239"/>
      <c r="T29" s="5239"/>
      <c r="U29" s="5239"/>
      <c r="V29" s="5239"/>
      <c r="W29" s="5239"/>
      <c r="X29" s="5239"/>
      <c r="Y29" s="5239"/>
      <c r="Z29" s="5239"/>
      <c r="AA29" s="5239"/>
      <c r="AB29" s="5239"/>
      <c r="AC29" s="5239"/>
      <c r="AD29" s="5239"/>
      <c r="AE29" s="5239"/>
      <c r="AF29" s="5239"/>
      <c r="AG29" s="5239"/>
      <c r="AH29" s="5239"/>
      <c r="AI29" s="5239"/>
      <c r="AJ29" s="5239"/>
      <c r="AK29" s="5239"/>
      <c r="AL29" s="5239"/>
      <c r="AM29" s="5239"/>
      <c r="AN29" s="5239"/>
      <c r="AO29" s="5239"/>
      <c r="AP29" s="5239"/>
      <c r="AQ29" s="5239"/>
      <c r="AR29" s="5239"/>
      <c r="AS29" s="5239"/>
      <c r="AT29" s="5239"/>
      <c r="AU29" s="5239"/>
      <c r="AV29" s="5239"/>
      <c r="AW29" s="5239"/>
      <c r="AX29" s="5239"/>
      <c r="AY29" s="5239"/>
      <c r="AZ29" s="5239"/>
      <c r="BA29" s="5239"/>
      <c r="BB29" s="5239"/>
      <c r="BC29" s="5239"/>
      <c r="BD29" s="5239"/>
      <c r="BE29" s="5239"/>
      <c r="BF29" s="5239"/>
      <c r="BG29" s="5239"/>
      <c r="BH29" s="5239"/>
      <c r="BI29" s="5239"/>
      <c r="BJ29" s="5239"/>
      <c r="BK29" s="5239"/>
      <c r="BL29" s="5239"/>
      <c r="BM29" s="5239"/>
      <c r="BN29" s="5239"/>
      <c r="BO29" s="5239"/>
      <c r="BP29" s="5239"/>
      <c r="BQ29" s="5239"/>
      <c r="BR29" s="5239"/>
      <c r="BS29" s="5239"/>
      <c r="BT29" s="5239"/>
      <c r="BU29" s="5239"/>
      <c r="BV29" s="5239"/>
      <c r="BW29" s="5239"/>
      <c r="BX29" s="5239"/>
      <c r="BY29" s="5239"/>
      <c r="BZ29" s="5239"/>
      <c r="CA29" s="5239"/>
      <c r="CB29" s="5239"/>
      <c r="CC29" s="5239"/>
      <c r="CD29" s="5239"/>
      <c r="CE29" s="5239"/>
      <c r="CF29" s="5239"/>
      <c r="CG29" s="5239"/>
      <c r="CH29" s="5239"/>
      <c r="CI29" s="5239"/>
      <c r="CJ29" s="5239"/>
      <c r="CK29" s="5239"/>
      <c r="CL29" s="5239"/>
      <c r="CM29" s="5239"/>
      <c r="CN29" s="5239"/>
      <c r="CO29" s="5239"/>
      <c r="CP29" s="5239"/>
      <c r="CQ29" s="5239"/>
      <c r="CR29" s="5239"/>
      <c r="CS29" s="5239"/>
      <c r="CT29" s="5239"/>
      <c r="CU29" s="5239"/>
      <c r="CV29" s="5239"/>
      <c r="CW29" s="5239"/>
      <c r="CX29" s="5239"/>
      <c r="CY29" s="5239"/>
      <c r="CZ29" s="5239"/>
      <c r="DA29" s="5239"/>
      <c r="DB29" s="5239"/>
      <c r="DC29" s="5239"/>
    </row>
    <row r="30" spans="1:107" s="5239" customFormat="1" ht="24.95" customHeight="1" x14ac:dyDescent="0.2">
      <c r="A30" s="5252" t="s">
        <v>2763</v>
      </c>
      <c r="B30" s="5268">
        <f>B8+B14+B18+B24</f>
        <v>115</v>
      </c>
      <c r="C30" s="5268">
        <f t="shared" ref="C30:P31" si="4">C8+C14+C18+C24</f>
        <v>108</v>
      </c>
      <c r="D30" s="5269">
        <f t="shared" si="4"/>
        <v>223</v>
      </c>
      <c r="E30" s="5270">
        <f t="shared" si="4"/>
        <v>106</v>
      </c>
      <c r="F30" s="5268">
        <f t="shared" si="4"/>
        <v>90</v>
      </c>
      <c r="G30" s="5269">
        <f t="shared" si="4"/>
        <v>196</v>
      </c>
      <c r="H30" s="5270">
        <f t="shared" si="4"/>
        <v>19</v>
      </c>
      <c r="I30" s="5268">
        <f t="shared" si="4"/>
        <v>6</v>
      </c>
      <c r="J30" s="5269">
        <f t="shared" si="4"/>
        <v>25</v>
      </c>
      <c r="K30" s="5270">
        <f t="shared" si="4"/>
        <v>25</v>
      </c>
      <c r="L30" s="5268">
        <f t="shared" si="4"/>
        <v>1</v>
      </c>
      <c r="M30" s="5269">
        <f t="shared" si="4"/>
        <v>26</v>
      </c>
      <c r="N30" s="5270">
        <f t="shared" si="4"/>
        <v>265</v>
      </c>
      <c r="O30" s="5268">
        <f t="shared" si="4"/>
        <v>205</v>
      </c>
      <c r="P30" s="5269">
        <f t="shared" si="4"/>
        <v>470</v>
      </c>
    </row>
    <row r="31" spans="1:107" s="5239" customFormat="1" ht="24.95" customHeight="1" x14ac:dyDescent="0.2">
      <c r="A31" s="5252" t="s">
        <v>2765</v>
      </c>
      <c r="B31" s="5268">
        <f>B9+B15+B19+B25</f>
        <v>383</v>
      </c>
      <c r="C31" s="5268">
        <f t="shared" si="4"/>
        <v>568</v>
      </c>
      <c r="D31" s="5271">
        <f t="shared" si="4"/>
        <v>951</v>
      </c>
      <c r="E31" s="5270">
        <f t="shared" si="4"/>
        <v>386</v>
      </c>
      <c r="F31" s="5268">
        <f t="shared" si="4"/>
        <v>462</v>
      </c>
      <c r="G31" s="5271">
        <f t="shared" si="4"/>
        <v>848</v>
      </c>
      <c r="H31" s="5270">
        <f t="shared" si="4"/>
        <v>268</v>
      </c>
      <c r="I31" s="5268">
        <f t="shared" si="4"/>
        <v>320</v>
      </c>
      <c r="J31" s="5271">
        <f t="shared" si="4"/>
        <v>588</v>
      </c>
      <c r="K31" s="5270">
        <f t="shared" si="4"/>
        <v>31</v>
      </c>
      <c r="L31" s="5268">
        <f t="shared" si="4"/>
        <v>19</v>
      </c>
      <c r="M31" s="5271">
        <f t="shared" si="4"/>
        <v>50</v>
      </c>
      <c r="N31" s="5270">
        <f t="shared" si="4"/>
        <v>1068</v>
      </c>
      <c r="O31" s="5268">
        <f t="shared" si="4"/>
        <v>1369</v>
      </c>
      <c r="P31" s="5271">
        <f t="shared" si="4"/>
        <v>2437</v>
      </c>
    </row>
    <row r="32" spans="1:107" s="5239" customFormat="1" ht="24.95" customHeight="1" x14ac:dyDescent="0.2">
      <c r="A32" s="5252" t="s">
        <v>2787</v>
      </c>
      <c r="B32" s="5268">
        <f>B20</f>
        <v>2</v>
      </c>
      <c r="C32" s="5268">
        <f t="shared" ref="C32:P32" si="5">C20</f>
        <v>6</v>
      </c>
      <c r="D32" s="5271">
        <f t="shared" si="5"/>
        <v>8</v>
      </c>
      <c r="E32" s="5270">
        <f t="shared" si="5"/>
        <v>0</v>
      </c>
      <c r="F32" s="5268">
        <f t="shared" si="5"/>
        <v>0</v>
      </c>
      <c r="G32" s="5271">
        <f t="shared" si="5"/>
        <v>0</v>
      </c>
      <c r="H32" s="5270">
        <f t="shared" si="5"/>
        <v>0</v>
      </c>
      <c r="I32" s="5268">
        <f t="shared" si="5"/>
        <v>0</v>
      </c>
      <c r="J32" s="5271">
        <f t="shared" si="5"/>
        <v>0</v>
      </c>
      <c r="K32" s="5270">
        <f t="shared" si="5"/>
        <v>0</v>
      </c>
      <c r="L32" s="5268">
        <f t="shared" si="5"/>
        <v>0</v>
      </c>
      <c r="M32" s="5271">
        <f t="shared" si="5"/>
        <v>0</v>
      </c>
      <c r="N32" s="5270">
        <f t="shared" si="5"/>
        <v>2</v>
      </c>
      <c r="O32" s="5268">
        <f t="shared" si="5"/>
        <v>6</v>
      </c>
      <c r="P32" s="5271">
        <f t="shared" si="5"/>
        <v>8</v>
      </c>
    </row>
    <row r="33" spans="1:18" s="5239" customFormat="1" ht="24.95" customHeight="1" x14ac:dyDescent="0.2">
      <c r="A33" s="5252" t="s">
        <v>2766</v>
      </c>
      <c r="B33" s="5245">
        <f>B10+B21+B26</f>
        <v>65</v>
      </c>
      <c r="C33" s="5245">
        <f t="shared" ref="C33:P33" si="6">C10+C21+C26</f>
        <v>53</v>
      </c>
      <c r="D33" s="5246">
        <f t="shared" si="6"/>
        <v>118</v>
      </c>
      <c r="E33" s="5249">
        <f t="shared" si="6"/>
        <v>22</v>
      </c>
      <c r="F33" s="5245">
        <f t="shared" si="6"/>
        <v>24</v>
      </c>
      <c r="G33" s="5246">
        <f t="shared" si="6"/>
        <v>46</v>
      </c>
      <c r="H33" s="5249">
        <f t="shared" si="6"/>
        <v>2</v>
      </c>
      <c r="I33" s="5245">
        <f t="shared" si="6"/>
        <v>1</v>
      </c>
      <c r="J33" s="5246">
        <f t="shared" si="6"/>
        <v>3</v>
      </c>
      <c r="K33" s="5249">
        <f t="shared" si="6"/>
        <v>0</v>
      </c>
      <c r="L33" s="5245">
        <f t="shared" si="6"/>
        <v>0</v>
      </c>
      <c r="M33" s="5246">
        <f t="shared" si="6"/>
        <v>0</v>
      </c>
      <c r="N33" s="5249">
        <f t="shared" si="6"/>
        <v>89</v>
      </c>
      <c r="O33" s="5245">
        <f t="shared" si="6"/>
        <v>78</v>
      </c>
      <c r="P33" s="5246">
        <f t="shared" si="6"/>
        <v>167</v>
      </c>
    </row>
    <row r="34" spans="1:18" s="5239" customFormat="1" ht="24.95" customHeight="1" x14ac:dyDescent="0.2">
      <c r="A34" s="5243" t="s">
        <v>2775</v>
      </c>
      <c r="B34" s="5272">
        <f>B11+B27</f>
        <v>0</v>
      </c>
      <c r="C34" s="5254">
        <f t="shared" ref="C34:P34" si="7">C11+C27</f>
        <v>0</v>
      </c>
      <c r="D34" s="5273">
        <f t="shared" si="7"/>
        <v>0</v>
      </c>
      <c r="E34" s="5274">
        <f t="shared" si="7"/>
        <v>0</v>
      </c>
      <c r="F34" s="5254">
        <f t="shared" si="7"/>
        <v>0</v>
      </c>
      <c r="G34" s="5273">
        <f t="shared" si="7"/>
        <v>0</v>
      </c>
      <c r="H34" s="5274">
        <f t="shared" si="7"/>
        <v>0</v>
      </c>
      <c r="I34" s="5254">
        <f t="shared" si="7"/>
        <v>0</v>
      </c>
      <c r="J34" s="5273">
        <f t="shared" si="7"/>
        <v>0</v>
      </c>
      <c r="K34" s="5274">
        <f t="shared" si="7"/>
        <v>0</v>
      </c>
      <c r="L34" s="5254">
        <f t="shared" si="7"/>
        <v>0</v>
      </c>
      <c r="M34" s="5273">
        <f t="shared" si="7"/>
        <v>0</v>
      </c>
      <c r="N34" s="5274">
        <f t="shared" si="7"/>
        <v>0</v>
      </c>
      <c r="O34" s="5254">
        <f t="shared" si="7"/>
        <v>0</v>
      </c>
      <c r="P34" s="5273">
        <f t="shared" si="7"/>
        <v>0</v>
      </c>
    </row>
    <row r="35" spans="1:18" s="5239" customFormat="1" ht="24.95" customHeight="1" x14ac:dyDescent="0.2">
      <c r="A35" s="5261" t="s">
        <v>237</v>
      </c>
      <c r="B35" s="5258">
        <f>SUM(B30:B34)</f>
        <v>565</v>
      </c>
      <c r="C35" s="5258">
        <f t="shared" ref="C35:P35" si="8">SUM(C30:C34)</f>
        <v>735</v>
      </c>
      <c r="D35" s="5259">
        <f t="shared" si="8"/>
        <v>1300</v>
      </c>
      <c r="E35" s="5260">
        <f t="shared" si="8"/>
        <v>514</v>
      </c>
      <c r="F35" s="5258">
        <f t="shared" si="8"/>
        <v>576</v>
      </c>
      <c r="G35" s="5259">
        <f t="shared" si="8"/>
        <v>1090</v>
      </c>
      <c r="H35" s="5260">
        <f t="shared" si="8"/>
        <v>289</v>
      </c>
      <c r="I35" s="5258">
        <f t="shared" si="8"/>
        <v>327</v>
      </c>
      <c r="J35" s="5259">
        <f t="shared" si="8"/>
        <v>616</v>
      </c>
      <c r="K35" s="5260">
        <f t="shared" si="8"/>
        <v>56</v>
      </c>
      <c r="L35" s="5258">
        <f t="shared" si="8"/>
        <v>20</v>
      </c>
      <c r="M35" s="5259">
        <f t="shared" si="8"/>
        <v>76</v>
      </c>
      <c r="N35" s="5260">
        <f t="shared" si="8"/>
        <v>1424</v>
      </c>
      <c r="O35" s="5258">
        <f t="shared" si="8"/>
        <v>1658</v>
      </c>
      <c r="P35" s="5259">
        <f t="shared" si="8"/>
        <v>3082</v>
      </c>
    </row>
    <row r="36" spans="1:18" s="5239" customFormat="1" ht="24.95" customHeight="1" x14ac:dyDescent="0.2">
      <c r="B36" s="5275"/>
      <c r="C36" s="5276"/>
      <c r="D36" s="5276"/>
      <c r="E36" s="5276"/>
      <c r="F36" s="5276"/>
      <c r="G36" s="5276"/>
      <c r="H36" s="5276"/>
      <c r="I36" s="5276"/>
      <c r="J36" s="5276"/>
      <c r="K36" s="5276"/>
      <c r="L36" s="5276"/>
      <c r="M36" s="5276"/>
      <c r="N36" s="5276"/>
      <c r="O36" s="5276"/>
      <c r="P36" s="5276"/>
      <c r="R36" s="5277"/>
    </row>
    <row r="37" spans="1:18" s="5277" customFormat="1" ht="24.95" customHeight="1" x14ac:dyDescent="0.2">
      <c r="A37" s="5278" t="s">
        <v>4198</v>
      </c>
      <c r="B37" s="5279"/>
      <c r="R37" s="5280"/>
    </row>
    <row r="38" spans="1:18" s="5280" customFormat="1" ht="24.95" customHeight="1" x14ac:dyDescent="0.2">
      <c r="A38" s="6791" t="s">
        <v>2789</v>
      </c>
      <c r="B38" s="6792"/>
      <c r="C38" s="6792"/>
      <c r="D38" s="6793"/>
      <c r="E38" s="6797" t="s">
        <v>2790</v>
      </c>
      <c r="F38" s="6797"/>
      <c r="G38" s="6797"/>
      <c r="H38" s="6797" t="s">
        <v>2791</v>
      </c>
      <c r="I38" s="6797"/>
      <c r="J38" s="6797"/>
      <c r="K38" s="6797" t="s">
        <v>237</v>
      </c>
      <c r="L38" s="6797"/>
      <c r="M38" s="6797"/>
      <c r="N38" s="5239"/>
      <c r="O38" s="5239"/>
      <c r="P38" s="5239"/>
    </row>
    <row r="39" spans="1:18" s="5280" customFormat="1" ht="24.95" customHeight="1" x14ac:dyDescent="0.2">
      <c r="A39" s="6794"/>
      <c r="B39" s="6795"/>
      <c r="C39" s="6795"/>
      <c r="D39" s="6796"/>
      <c r="E39" s="5281" t="s">
        <v>2758</v>
      </c>
      <c r="F39" s="5241" t="s">
        <v>2759</v>
      </c>
      <c r="G39" s="5242" t="s">
        <v>2760</v>
      </c>
      <c r="H39" s="5281" t="s">
        <v>2758</v>
      </c>
      <c r="I39" s="5241" t="s">
        <v>2759</v>
      </c>
      <c r="J39" s="5242" t="s">
        <v>2760</v>
      </c>
      <c r="K39" s="5281" t="s">
        <v>2758</v>
      </c>
      <c r="L39" s="5241" t="s">
        <v>2759</v>
      </c>
      <c r="M39" s="5242" t="s">
        <v>2760</v>
      </c>
      <c r="N39" s="5239"/>
      <c r="O39" s="5239"/>
      <c r="P39" s="5239"/>
    </row>
    <row r="40" spans="1:18" s="5280" customFormat="1" ht="27.95" customHeight="1" x14ac:dyDescent="0.2">
      <c r="A40" s="6811" t="s">
        <v>2784</v>
      </c>
      <c r="B40" s="6812"/>
      <c r="C40" s="6812"/>
      <c r="D40" s="6813"/>
      <c r="E40" s="5282">
        <v>335</v>
      </c>
      <c r="F40" s="5283">
        <v>691</v>
      </c>
      <c r="G40" s="5284">
        <f>F40+E40</f>
        <v>1026</v>
      </c>
      <c r="H40" s="5282">
        <v>200</v>
      </c>
      <c r="I40" s="5283">
        <v>266</v>
      </c>
      <c r="J40" s="5284">
        <f>I40+H40</f>
        <v>466</v>
      </c>
      <c r="K40" s="5285">
        <f>E40+H40</f>
        <v>535</v>
      </c>
      <c r="L40" s="5286">
        <f>F40+I40</f>
        <v>957</v>
      </c>
      <c r="M40" s="5284">
        <f>L40+K40</f>
        <v>1492</v>
      </c>
      <c r="N40" s="5239"/>
      <c r="O40" s="5239"/>
      <c r="P40" s="5239"/>
    </row>
    <row r="41" spans="1:18" s="5280" customFormat="1" ht="27.95" customHeight="1" x14ac:dyDescent="0.2">
      <c r="A41" s="6811" t="s">
        <v>2785</v>
      </c>
      <c r="B41" s="6812"/>
      <c r="C41" s="6812"/>
      <c r="D41" s="6813"/>
      <c r="E41" s="5282">
        <v>500</v>
      </c>
      <c r="F41" s="5283">
        <v>218</v>
      </c>
      <c r="G41" s="5284">
        <f t="shared" ref="G41:G44" si="9">F41+E41</f>
        <v>718</v>
      </c>
      <c r="H41" s="5282">
        <v>79</v>
      </c>
      <c r="I41" s="5283">
        <v>31</v>
      </c>
      <c r="J41" s="5284">
        <f t="shared" ref="J41:J44" si="10">I41+H41</f>
        <v>110</v>
      </c>
      <c r="K41" s="5285">
        <f t="shared" ref="K41:L44" si="11">E41+H41</f>
        <v>579</v>
      </c>
      <c r="L41" s="5286">
        <f t="shared" si="11"/>
        <v>249</v>
      </c>
      <c r="M41" s="5284">
        <f t="shared" ref="M41:M44" si="12">L41+K41</f>
        <v>828</v>
      </c>
      <c r="N41" s="5239"/>
      <c r="O41" s="5239"/>
      <c r="P41" s="5239"/>
    </row>
    <row r="42" spans="1:18" s="5280" customFormat="1" ht="27.95" customHeight="1" x14ac:dyDescent="0.2">
      <c r="A42" s="6811" t="s">
        <v>2786</v>
      </c>
      <c r="B42" s="6812"/>
      <c r="C42" s="6812"/>
      <c r="D42" s="6813"/>
      <c r="E42" s="5282">
        <v>130</v>
      </c>
      <c r="F42" s="5283">
        <v>280</v>
      </c>
      <c r="G42" s="5284">
        <f t="shared" si="9"/>
        <v>410</v>
      </c>
      <c r="H42" s="5282">
        <v>59</v>
      </c>
      <c r="I42" s="5283">
        <v>38</v>
      </c>
      <c r="J42" s="5284">
        <f t="shared" si="10"/>
        <v>97</v>
      </c>
      <c r="K42" s="5285">
        <f t="shared" si="11"/>
        <v>189</v>
      </c>
      <c r="L42" s="5286">
        <f t="shared" si="11"/>
        <v>318</v>
      </c>
      <c r="M42" s="5284">
        <f t="shared" si="12"/>
        <v>507</v>
      </c>
      <c r="N42" s="5239"/>
      <c r="O42" s="5239"/>
      <c r="P42" s="5239"/>
    </row>
    <row r="43" spans="1:18" s="5280" customFormat="1" ht="27.95" customHeight="1" x14ac:dyDescent="0.2">
      <c r="A43" s="6811" t="s">
        <v>2788</v>
      </c>
      <c r="B43" s="6812"/>
      <c r="C43" s="6812"/>
      <c r="D43" s="6813"/>
      <c r="E43" s="5282">
        <v>98</v>
      </c>
      <c r="F43" s="5283">
        <v>80</v>
      </c>
      <c r="G43" s="5284">
        <f t="shared" si="9"/>
        <v>178</v>
      </c>
      <c r="H43" s="5282">
        <v>23</v>
      </c>
      <c r="I43" s="5283">
        <v>54</v>
      </c>
      <c r="J43" s="5284">
        <f t="shared" si="10"/>
        <v>77</v>
      </c>
      <c r="K43" s="5285">
        <f t="shared" si="11"/>
        <v>121</v>
      </c>
      <c r="L43" s="5286">
        <f t="shared" si="11"/>
        <v>134</v>
      </c>
      <c r="M43" s="5284">
        <f t="shared" si="12"/>
        <v>255</v>
      </c>
      <c r="N43" s="5239"/>
      <c r="O43" s="5239"/>
      <c r="P43" s="5239"/>
    </row>
    <row r="44" spans="1:18" s="5280" customFormat="1" ht="27.95" customHeight="1" x14ac:dyDescent="0.2">
      <c r="A44" s="6801" t="s">
        <v>237</v>
      </c>
      <c r="B44" s="6802"/>
      <c r="C44" s="6802"/>
      <c r="D44" s="6803"/>
      <c r="E44" s="5286">
        <f>SUM(E40:E43)</f>
        <v>1063</v>
      </c>
      <c r="F44" s="5286">
        <f>SUM(F40:F43)</f>
        <v>1269</v>
      </c>
      <c r="G44" s="5287">
        <f t="shared" si="9"/>
        <v>2332</v>
      </c>
      <c r="H44" s="5288">
        <f t="shared" ref="H44:I44" si="13">SUM(H40:H43)</f>
        <v>361</v>
      </c>
      <c r="I44" s="5286">
        <f t="shared" si="13"/>
        <v>389</v>
      </c>
      <c r="J44" s="5287">
        <f t="shared" si="10"/>
        <v>750</v>
      </c>
      <c r="K44" s="5288">
        <f t="shared" si="11"/>
        <v>1424</v>
      </c>
      <c r="L44" s="5286">
        <f t="shared" si="11"/>
        <v>1658</v>
      </c>
      <c r="M44" s="5287">
        <f t="shared" si="12"/>
        <v>3082</v>
      </c>
      <c r="N44" s="5239"/>
      <c r="O44" s="5239"/>
      <c r="P44" s="5239"/>
    </row>
    <row r="45" spans="1:18" s="5280" customFormat="1" ht="24.95" customHeight="1" x14ac:dyDescent="0.2"/>
    <row r="46" spans="1:18" s="5280" customFormat="1" ht="24.95" customHeight="1" x14ac:dyDescent="0.2">
      <c r="A46" s="5289" t="s">
        <v>2792</v>
      </c>
      <c r="B46" s="5290"/>
    </row>
  </sheetData>
  <mergeCells count="20">
    <mergeCell ref="A40:D40"/>
    <mergeCell ref="A41:D41"/>
    <mergeCell ref="A42:D42"/>
    <mergeCell ref="A43:D43"/>
    <mergeCell ref="A44:D44"/>
    <mergeCell ref="N5:P5"/>
    <mergeCell ref="A7:P7"/>
    <mergeCell ref="A13:P13"/>
    <mergeCell ref="A17:P17"/>
    <mergeCell ref="A29:P29"/>
    <mergeCell ref="A38:D39"/>
    <mergeCell ref="E38:G38"/>
    <mergeCell ref="H38:J38"/>
    <mergeCell ref="K38:M38"/>
    <mergeCell ref="A1:C1"/>
    <mergeCell ref="A5:A6"/>
    <mergeCell ref="B5:D5"/>
    <mergeCell ref="E5:G5"/>
    <mergeCell ref="H5:J5"/>
    <mergeCell ref="K5:M5"/>
  </mergeCells>
  <hyperlinks>
    <hyperlink ref="A1" location="CONTENT!A1" display="Back to table of contents"/>
  </hyperlinks>
  <pageMargins left="0.5" right="0.5" top="0.5" bottom="0.5" header="0.3" footer="0.3"/>
  <pageSetup paperSize="9" scale="69" orientation="portrait" r:id="rId1"/>
  <headerFooter alignWithMargins="0"/>
  <ignoredErrors>
    <ignoredError sqref="G4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1"/>
  <sheetViews>
    <sheetView showGridLines="0" workbookViewId="0">
      <selection sqref="A1:C1"/>
    </sheetView>
  </sheetViews>
  <sheetFormatPr defaultColWidth="9.33203125" defaultRowHeight="15.75" x14ac:dyDescent="0.25"/>
  <cols>
    <col min="1" max="1" width="19" style="69" customWidth="1"/>
    <col min="2" max="9" width="16.6640625" style="69" customWidth="1"/>
    <col min="10" max="10" width="8.1640625" style="69" customWidth="1"/>
    <col min="11" max="11" width="29.1640625" style="69"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9.5" x14ac:dyDescent="0.25">
      <c r="A2" s="264" t="s">
        <v>163</v>
      </c>
    </row>
    <row r="3" spans="1:90" ht="14.25" customHeight="1" thickBot="1" x14ac:dyDescent="0.3">
      <c r="A3" s="264"/>
    </row>
    <row r="4" spans="1:90" ht="21.75" customHeight="1" thickBot="1" x14ac:dyDescent="0.3">
      <c r="A4" s="265" t="s">
        <v>164</v>
      </c>
      <c r="B4" s="172" t="s">
        <v>165</v>
      </c>
      <c r="C4" s="266"/>
      <c r="D4" s="267"/>
      <c r="E4" s="268"/>
      <c r="F4" s="172" t="s">
        <v>166</v>
      </c>
      <c r="G4" s="266"/>
      <c r="H4" s="267"/>
      <c r="I4" s="268"/>
    </row>
    <row r="5" spans="1:90" ht="23.25" customHeight="1" thickBot="1" x14ac:dyDescent="0.3">
      <c r="A5" s="269" t="s">
        <v>167</v>
      </c>
      <c r="B5" s="270" t="s">
        <v>5</v>
      </c>
      <c r="C5" s="271" t="s">
        <v>6</v>
      </c>
      <c r="D5" s="272" t="s">
        <v>4</v>
      </c>
      <c r="E5" s="273"/>
      <c r="F5" s="270" t="s">
        <v>5</v>
      </c>
      <c r="G5" s="271" t="s">
        <v>6</v>
      </c>
      <c r="H5" s="272" t="s">
        <v>4</v>
      </c>
      <c r="I5" s="273"/>
    </row>
    <row r="6" spans="1:90" ht="15.95" customHeight="1" thickBot="1" x14ac:dyDescent="0.3">
      <c r="A6" s="91"/>
      <c r="B6" s="274"/>
      <c r="C6" s="275"/>
      <c r="D6" s="276" t="s">
        <v>90</v>
      </c>
      <c r="E6" s="277" t="s">
        <v>168</v>
      </c>
      <c r="F6" s="274"/>
      <c r="G6" s="275"/>
      <c r="H6" s="276" t="s">
        <v>90</v>
      </c>
      <c r="I6" s="277" t="s">
        <v>168</v>
      </c>
    </row>
    <row r="7" spans="1:90" ht="18" customHeight="1" x14ac:dyDescent="0.25">
      <c r="A7" s="265" t="s">
        <v>169</v>
      </c>
      <c r="B7" s="278">
        <v>9574</v>
      </c>
      <c r="C7" s="279">
        <v>9341</v>
      </c>
      <c r="D7" s="280">
        <v>18915</v>
      </c>
      <c r="E7" s="281">
        <v>1.6045325606015364</v>
      </c>
      <c r="F7" s="278">
        <v>6151</v>
      </c>
      <c r="G7" s="279">
        <v>6156</v>
      </c>
      <c r="H7" s="280">
        <v>12307</v>
      </c>
      <c r="I7" s="281">
        <v>0.99505424003712761</v>
      </c>
    </row>
    <row r="8" spans="1:90" ht="18" customHeight="1" x14ac:dyDescent="0.25">
      <c r="A8" s="269" t="s">
        <v>170</v>
      </c>
      <c r="B8" s="282">
        <v>38066</v>
      </c>
      <c r="C8" s="283">
        <v>37322</v>
      </c>
      <c r="D8" s="284">
        <v>75388</v>
      </c>
      <c r="E8" s="285">
        <v>6.3950568690789655</v>
      </c>
      <c r="F8" s="282">
        <v>30551</v>
      </c>
      <c r="G8" s="283">
        <v>30220</v>
      </c>
      <c r="H8" s="284">
        <v>60771</v>
      </c>
      <c r="I8" s="285">
        <v>4.9134997335903376</v>
      </c>
    </row>
    <row r="9" spans="1:90" ht="18" customHeight="1" x14ac:dyDescent="0.25">
      <c r="A9" s="269" t="s">
        <v>171</v>
      </c>
      <c r="B9" s="282">
        <v>53037</v>
      </c>
      <c r="C9" s="283">
        <v>52152</v>
      </c>
      <c r="D9" s="284">
        <v>105189</v>
      </c>
      <c r="E9" s="285">
        <v>8.9230333342381716</v>
      </c>
      <c r="F9" s="282">
        <v>44947</v>
      </c>
      <c r="G9" s="283">
        <v>44068</v>
      </c>
      <c r="H9" s="284">
        <v>89015</v>
      </c>
      <c r="I9" s="285">
        <v>7.1971035326972386</v>
      </c>
    </row>
    <row r="10" spans="1:90" ht="18" customHeight="1" x14ac:dyDescent="0.25">
      <c r="A10" s="269" t="s">
        <v>172</v>
      </c>
      <c r="B10" s="282">
        <v>49428</v>
      </c>
      <c r="C10" s="283">
        <v>48312</v>
      </c>
      <c r="D10" s="284">
        <v>97740</v>
      </c>
      <c r="E10" s="285">
        <v>8.291145253671381</v>
      </c>
      <c r="F10" s="282">
        <v>47302</v>
      </c>
      <c r="G10" s="283">
        <v>46337</v>
      </c>
      <c r="H10" s="284">
        <v>93639</v>
      </c>
      <c r="I10" s="285">
        <v>7.5709664404677497</v>
      </c>
    </row>
    <row r="11" spans="1:90" ht="18" customHeight="1" x14ac:dyDescent="0.25">
      <c r="A11" s="269" t="s">
        <v>173</v>
      </c>
      <c r="B11" s="282">
        <v>51671</v>
      </c>
      <c r="C11" s="283">
        <v>50417</v>
      </c>
      <c r="D11" s="284">
        <v>102088</v>
      </c>
      <c r="E11" s="285">
        <v>8.6599799125926324</v>
      </c>
      <c r="F11" s="282">
        <v>50715</v>
      </c>
      <c r="G11" s="283">
        <v>50293</v>
      </c>
      <c r="H11" s="284">
        <v>101008</v>
      </c>
      <c r="I11" s="286">
        <v>8.1</v>
      </c>
    </row>
    <row r="12" spans="1:90" ht="18" customHeight="1" x14ac:dyDescent="0.25">
      <c r="A12" s="269" t="s">
        <v>174</v>
      </c>
      <c r="B12" s="282">
        <v>55108</v>
      </c>
      <c r="C12" s="283">
        <v>55784</v>
      </c>
      <c r="D12" s="284">
        <v>110892</v>
      </c>
      <c r="E12" s="285">
        <v>9.4068107169032817</v>
      </c>
      <c r="F12" s="282">
        <v>46871</v>
      </c>
      <c r="G12" s="283">
        <v>45800</v>
      </c>
      <c r="H12" s="284">
        <v>92671</v>
      </c>
      <c r="I12" s="286">
        <v>7.4</v>
      </c>
    </row>
    <row r="13" spans="1:90" ht="18" customHeight="1" x14ac:dyDescent="0.25">
      <c r="A13" s="269" t="s">
        <v>175</v>
      </c>
      <c r="B13" s="282">
        <v>46749</v>
      </c>
      <c r="C13" s="283">
        <v>47048</v>
      </c>
      <c r="D13" s="284">
        <v>93797</v>
      </c>
      <c r="E13" s="285">
        <v>7.9566661690056737</v>
      </c>
      <c r="F13" s="282">
        <v>45589</v>
      </c>
      <c r="G13" s="283">
        <v>45348</v>
      </c>
      <c r="H13" s="2774">
        <v>90937</v>
      </c>
      <c r="I13" s="285">
        <v>7.3525024316451013</v>
      </c>
    </row>
    <row r="14" spans="1:90" ht="18" customHeight="1" x14ac:dyDescent="0.25">
      <c r="A14" s="269" t="s">
        <v>176</v>
      </c>
      <c r="B14" s="282">
        <v>49964</v>
      </c>
      <c r="C14" s="283">
        <v>49551</v>
      </c>
      <c r="D14" s="284">
        <v>99515</v>
      </c>
      <c r="E14" s="285">
        <v>8.4417159803469151</v>
      </c>
      <c r="F14" s="282">
        <v>52182</v>
      </c>
      <c r="G14" s="283">
        <v>51247</v>
      </c>
      <c r="H14" s="284">
        <v>103429</v>
      </c>
      <c r="I14" s="285">
        <v>8.3625144221012491</v>
      </c>
    </row>
    <row r="15" spans="1:90" ht="18" customHeight="1" x14ac:dyDescent="0.25">
      <c r="A15" s="269" t="s">
        <v>177</v>
      </c>
      <c r="B15" s="282">
        <v>51621</v>
      </c>
      <c r="C15" s="283">
        <v>50325</v>
      </c>
      <c r="D15" s="284">
        <v>101946</v>
      </c>
      <c r="E15" s="285">
        <v>8.6479342544585904</v>
      </c>
      <c r="F15" s="282">
        <v>44241</v>
      </c>
      <c r="G15" s="283">
        <v>43556</v>
      </c>
      <c r="H15" s="284">
        <v>87797</v>
      </c>
      <c r="I15" s="285">
        <v>7.0986249380466147</v>
      </c>
    </row>
    <row r="16" spans="1:90" ht="18" customHeight="1" x14ac:dyDescent="0.25">
      <c r="A16" s="269" t="s">
        <v>178</v>
      </c>
      <c r="B16" s="282">
        <v>45798</v>
      </c>
      <c r="C16" s="283">
        <v>44608</v>
      </c>
      <c r="D16" s="284">
        <v>90406</v>
      </c>
      <c r="E16" s="285">
        <v>7.6690124596215963</v>
      </c>
      <c r="F16" s="282">
        <v>45150</v>
      </c>
      <c r="G16" s="283">
        <v>44236</v>
      </c>
      <c r="H16" s="284">
        <v>89386</v>
      </c>
      <c r="I16" s="285">
        <v>7.2270998862402447</v>
      </c>
    </row>
    <row r="17" spans="1:9" ht="18" customHeight="1" x14ac:dyDescent="0.25">
      <c r="A17" s="269" t="s">
        <v>179</v>
      </c>
      <c r="B17" s="282">
        <v>39133</v>
      </c>
      <c r="C17" s="283">
        <v>38798</v>
      </c>
      <c r="D17" s="284">
        <v>77931</v>
      </c>
      <c r="E17" s="285">
        <v>6.6107759439724205</v>
      </c>
      <c r="F17" s="282">
        <v>49800</v>
      </c>
      <c r="G17" s="283">
        <v>49541</v>
      </c>
      <c r="H17" s="284">
        <v>99341</v>
      </c>
      <c r="I17" s="285">
        <v>8.0319885641934103</v>
      </c>
    </row>
    <row r="18" spans="1:9" ht="18" customHeight="1" x14ac:dyDescent="0.25">
      <c r="A18" s="269" t="s">
        <v>180</v>
      </c>
      <c r="B18" s="282">
        <v>27790</v>
      </c>
      <c r="C18" s="283">
        <v>29149</v>
      </c>
      <c r="D18" s="284">
        <v>56939</v>
      </c>
      <c r="E18" s="285">
        <v>4.8300544260159066</v>
      </c>
      <c r="F18" s="282">
        <v>42996</v>
      </c>
      <c r="G18" s="283">
        <v>43341</v>
      </c>
      <c r="H18" s="284">
        <v>86337</v>
      </c>
      <c r="I18" s="285">
        <v>6.9805799887938154</v>
      </c>
    </row>
    <row r="19" spans="1:9" ht="18" customHeight="1" x14ac:dyDescent="0.25">
      <c r="A19" s="269" t="s">
        <v>181</v>
      </c>
      <c r="B19" s="282">
        <v>19228</v>
      </c>
      <c r="C19" s="283">
        <v>21263</v>
      </c>
      <c r="D19" s="284">
        <v>40491</v>
      </c>
      <c r="E19" s="285">
        <v>3.4347939683487607</v>
      </c>
      <c r="F19" s="282">
        <v>35713</v>
      </c>
      <c r="G19" s="283">
        <v>37341</v>
      </c>
      <c r="H19" s="284">
        <v>73054</v>
      </c>
      <c r="I19" s="285">
        <v>5.9066135087082401</v>
      </c>
    </row>
    <row r="20" spans="1:9" ht="18" customHeight="1" x14ac:dyDescent="0.25">
      <c r="A20" s="269" t="s">
        <v>182</v>
      </c>
      <c r="B20" s="282">
        <v>15301</v>
      </c>
      <c r="C20" s="283">
        <v>17796</v>
      </c>
      <c r="D20" s="284">
        <v>33097</v>
      </c>
      <c r="E20" s="285">
        <v>2.8075714595944516</v>
      </c>
      <c r="F20" s="282">
        <v>27143</v>
      </c>
      <c r="G20" s="283">
        <v>30199</v>
      </c>
      <c r="H20" s="284">
        <v>57342</v>
      </c>
      <c r="I20" s="285">
        <v>4.6362558082561938</v>
      </c>
    </row>
    <row r="21" spans="1:9" ht="18" customHeight="1" x14ac:dyDescent="0.25">
      <c r="A21" s="269" t="s">
        <v>183</v>
      </c>
      <c r="B21" s="282">
        <v>11758</v>
      </c>
      <c r="C21" s="283">
        <v>14010</v>
      </c>
      <c r="D21" s="284">
        <v>25768</v>
      </c>
      <c r="E21" s="285">
        <v>2.1858628084367111</v>
      </c>
      <c r="F21" s="282">
        <v>15846</v>
      </c>
      <c r="G21" s="283">
        <v>19593</v>
      </c>
      <c r="H21" s="284">
        <v>35439</v>
      </c>
      <c r="I21" s="285">
        <v>2.865339011349294</v>
      </c>
    </row>
    <row r="22" spans="1:9" ht="18" customHeight="1" x14ac:dyDescent="0.25">
      <c r="A22" s="269" t="s">
        <v>184</v>
      </c>
      <c r="B22" s="282">
        <v>9491</v>
      </c>
      <c r="C22" s="283">
        <v>12203</v>
      </c>
      <c r="D22" s="284">
        <v>21694</v>
      </c>
      <c r="E22" s="285">
        <v>1.9</v>
      </c>
      <c r="F22" s="282">
        <v>10986</v>
      </c>
      <c r="G22" s="283">
        <v>14389</v>
      </c>
      <c r="H22" s="284">
        <v>25375</v>
      </c>
      <c r="I22" s="285">
        <v>2.0516373885546528</v>
      </c>
    </row>
    <row r="23" spans="1:9" ht="18" customHeight="1" x14ac:dyDescent="0.25">
      <c r="A23" s="269" t="s">
        <v>185</v>
      </c>
      <c r="B23" s="282">
        <v>6047</v>
      </c>
      <c r="C23" s="283">
        <v>8863</v>
      </c>
      <c r="D23" s="284">
        <v>14910</v>
      </c>
      <c r="E23" s="285">
        <v>1.3</v>
      </c>
      <c r="F23" s="282">
        <v>7349</v>
      </c>
      <c r="G23" s="283">
        <v>10695</v>
      </c>
      <c r="H23" s="284">
        <v>18044</v>
      </c>
      <c r="I23" s="285">
        <v>1.4589062084366564</v>
      </c>
    </row>
    <row r="24" spans="1:9" ht="18" customHeight="1" x14ac:dyDescent="0.25">
      <c r="A24" s="269" t="s">
        <v>186</v>
      </c>
      <c r="B24" s="282">
        <v>2584</v>
      </c>
      <c r="C24" s="283">
        <v>4548</v>
      </c>
      <c r="D24" s="284">
        <v>7132</v>
      </c>
      <c r="E24" s="285">
        <v>0.60499742121121636</v>
      </c>
      <c r="F24" s="282">
        <v>4176</v>
      </c>
      <c r="G24" s="283">
        <v>7193</v>
      </c>
      <c r="H24" s="284">
        <v>11369</v>
      </c>
      <c r="I24" s="285">
        <v>0.91921440277745214</v>
      </c>
    </row>
    <row r="25" spans="1:9" ht="18" customHeight="1" x14ac:dyDescent="0.25">
      <c r="A25" s="287" t="s">
        <v>187</v>
      </c>
      <c r="B25" s="282">
        <v>1363</v>
      </c>
      <c r="C25" s="283">
        <v>3528</v>
      </c>
      <c r="D25" s="284">
        <v>4891</v>
      </c>
      <c r="E25" s="285">
        <v>0.41489657699720406</v>
      </c>
      <c r="F25" s="282">
        <v>2767</v>
      </c>
      <c r="G25" s="283">
        <v>6170</v>
      </c>
      <c r="H25" s="284">
        <v>8937</v>
      </c>
      <c r="I25" s="285">
        <v>0.72258062429607617</v>
      </c>
    </row>
    <row r="26" spans="1:9" ht="18" customHeight="1" thickBot="1" x14ac:dyDescent="0.3">
      <c r="A26" s="287" t="s">
        <v>188</v>
      </c>
      <c r="B26" s="282">
        <v>45</v>
      </c>
      <c r="C26" s="283">
        <v>74</v>
      </c>
      <c r="D26" s="284">
        <v>119</v>
      </c>
      <c r="E26" s="285">
        <v>0</v>
      </c>
      <c r="F26" s="282">
        <v>373</v>
      </c>
      <c r="G26" s="283">
        <v>246</v>
      </c>
      <c r="H26" s="284">
        <v>619</v>
      </c>
      <c r="I26" s="288">
        <v>5.0047824374988371E-2</v>
      </c>
    </row>
    <row r="27" spans="1:9" s="136" customFormat="1" ht="18" customHeight="1" thickBot="1" x14ac:dyDescent="0.3">
      <c r="A27" s="289" t="s">
        <v>189</v>
      </c>
      <c r="B27" s="290">
        <v>583756</v>
      </c>
      <c r="C27" s="291">
        <v>595092</v>
      </c>
      <c r="D27" s="292">
        <v>1178848</v>
      </c>
      <c r="E27" s="293">
        <v>100</v>
      </c>
      <c r="F27" s="290">
        <v>610848</v>
      </c>
      <c r="G27" s="291">
        <v>625969</v>
      </c>
      <c r="H27" s="292">
        <v>1236817</v>
      </c>
      <c r="I27" s="293">
        <v>100</v>
      </c>
    </row>
    <row r="28" spans="1:9" ht="17.25" customHeight="1" x14ac:dyDescent="0.25">
      <c r="A28" s="294" t="s">
        <v>190</v>
      </c>
      <c r="B28" s="105"/>
      <c r="C28" s="105"/>
      <c r="D28" s="105"/>
      <c r="E28" s="295"/>
      <c r="F28" s="296"/>
      <c r="G28" s="296"/>
      <c r="H28" s="297"/>
      <c r="I28" s="298"/>
    </row>
    <row r="29" spans="1:9" ht="17.25" customHeight="1" x14ac:dyDescent="0.25">
      <c r="A29" s="299" t="s">
        <v>191</v>
      </c>
      <c r="B29" s="105"/>
      <c r="C29" s="105"/>
      <c r="D29" s="105"/>
    </row>
    <row r="31" spans="1:9" x14ac:dyDescent="0.25">
      <c r="E31" s="300"/>
      <c r="H31" s="301"/>
      <c r="I31" s="300"/>
    </row>
    <row r="33" spans="5:9" x14ac:dyDescent="0.25">
      <c r="E33" s="300"/>
      <c r="H33" s="301"/>
      <c r="I33" s="300"/>
    </row>
    <row r="35" spans="5:9" x14ac:dyDescent="0.25">
      <c r="E35" s="300"/>
      <c r="H35" s="301"/>
      <c r="I35" s="300"/>
    </row>
    <row r="37" spans="5:9" x14ac:dyDescent="0.25">
      <c r="E37" s="300"/>
      <c r="H37" s="301"/>
      <c r="I37" s="300"/>
    </row>
    <row r="39" spans="5:9" x14ac:dyDescent="0.25">
      <c r="E39" s="300"/>
      <c r="H39" s="301"/>
      <c r="I39" s="300"/>
    </row>
    <row r="41" spans="5:9" x14ac:dyDescent="0.25">
      <c r="E41" s="300"/>
      <c r="H41" s="301"/>
      <c r="I41" s="300"/>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A7"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T24"/>
  <sheetViews>
    <sheetView showGridLines="0" workbookViewId="0">
      <selection sqref="A1:C1"/>
    </sheetView>
  </sheetViews>
  <sheetFormatPr defaultRowHeight="12.75" x14ac:dyDescent="0.2"/>
  <cols>
    <col min="1" max="1" width="2" style="4876" customWidth="1"/>
    <col min="2" max="2" width="42.83203125" style="4876" bestFit="1" customWidth="1"/>
    <col min="3" max="14" width="9.6640625" style="4878" customWidth="1"/>
    <col min="15" max="17" width="9" style="4878" customWidth="1"/>
    <col min="18" max="220" width="8.83203125" style="4876"/>
    <col min="221" max="221" width="2" style="4876" customWidth="1"/>
    <col min="222" max="222" width="32" style="4876" customWidth="1"/>
    <col min="223" max="224" width="8" style="4876" customWidth="1"/>
    <col min="225" max="225" width="11.33203125" style="4876" customWidth="1"/>
    <col min="226" max="236" width="8" style="4876" customWidth="1"/>
    <col min="237" max="237" width="9.6640625" style="4876" customWidth="1"/>
    <col min="238" max="238" width="8.83203125" style="4876" customWidth="1"/>
    <col min="239" max="239" width="1.33203125" style="4876" customWidth="1"/>
    <col min="240" max="242" width="9.33203125" style="4876" hidden="1" customWidth="1"/>
    <col min="243" max="476" width="8.83203125" style="4876"/>
    <col min="477" max="477" width="2" style="4876" customWidth="1"/>
    <col min="478" max="478" width="32" style="4876" customWidth="1"/>
    <col min="479" max="480" width="8" style="4876" customWidth="1"/>
    <col min="481" max="481" width="11.33203125" style="4876" customWidth="1"/>
    <col min="482" max="492" width="8" style="4876" customWidth="1"/>
    <col min="493" max="493" width="9.6640625" style="4876" customWidth="1"/>
    <col min="494" max="494" width="8.83203125" style="4876" customWidth="1"/>
    <col min="495" max="495" width="1.33203125" style="4876" customWidth="1"/>
    <col min="496" max="498" width="9.33203125" style="4876" hidden="1" customWidth="1"/>
    <col min="499" max="732" width="8.83203125" style="4876"/>
    <col min="733" max="733" width="2" style="4876" customWidth="1"/>
    <col min="734" max="734" width="32" style="4876" customWidth="1"/>
    <col min="735" max="736" width="8" style="4876" customWidth="1"/>
    <col min="737" max="737" width="11.33203125" style="4876" customWidth="1"/>
    <col min="738" max="748" width="8" style="4876" customWidth="1"/>
    <col min="749" max="749" width="9.6640625" style="4876" customWidth="1"/>
    <col min="750" max="750" width="8.83203125" style="4876" customWidth="1"/>
    <col min="751" max="751" width="1.33203125" style="4876" customWidth="1"/>
    <col min="752" max="754" width="9.33203125" style="4876" hidden="1" customWidth="1"/>
    <col min="755" max="988" width="8.83203125" style="4876"/>
    <col min="989" max="989" width="2" style="4876" customWidth="1"/>
    <col min="990" max="990" width="32" style="4876" customWidth="1"/>
    <col min="991" max="992" width="8" style="4876" customWidth="1"/>
    <col min="993" max="993" width="11.33203125" style="4876" customWidth="1"/>
    <col min="994" max="1004" width="8" style="4876" customWidth="1"/>
    <col min="1005" max="1005" width="9.6640625" style="4876" customWidth="1"/>
    <col min="1006" max="1006" width="8.83203125" style="4876" customWidth="1"/>
    <col min="1007" max="1007" width="1.33203125" style="4876" customWidth="1"/>
    <col min="1008" max="1010" width="9.33203125" style="4876" hidden="1" customWidth="1"/>
    <col min="1011" max="1244" width="8.83203125" style="4876"/>
    <col min="1245" max="1245" width="2" style="4876" customWidth="1"/>
    <col min="1246" max="1246" width="32" style="4876" customWidth="1"/>
    <col min="1247" max="1248" width="8" style="4876" customWidth="1"/>
    <col min="1249" max="1249" width="11.33203125" style="4876" customWidth="1"/>
    <col min="1250" max="1260" width="8" style="4876" customWidth="1"/>
    <col min="1261" max="1261" width="9.6640625" style="4876" customWidth="1"/>
    <col min="1262" max="1262" width="8.83203125" style="4876" customWidth="1"/>
    <col min="1263" max="1263" width="1.33203125" style="4876" customWidth="1"/>
    <col min="1264" max="1266" width="9.33203125" style="4876" hidden="1" customWidth="1"/>
    <col min="1267" max="1500" width="8.83203125" style="4876"/>
    <col min="1501" max="1501" width="2" style="4876" customWidth="1"/>
    <col min="1502" max="1502" width="32" style="4876" customWidth="1"/>
    <col min="1503" max="1504" width="8" style="4876" customWidth="1"/>
    <col min="1505" max="1505" width="11.33203125" style="4876" customWidth="1"/>
    <col min="1506" max="1516" width="8" style="4876" customWidth="1"/>
    <col min="1517" max="1517" width="9.6640625" style="4876" customWidth="1"/>
    <col min="1518" max="1518" width="8.83203125" style="4876" customWidth="1"/>
    <col min="1519" max="1519" width="1.33203125" style="4876" customWidth="1"/>
    <col min="1520" max="1522" width="9.33203125" style="4876" hidden="1" customWidth="1"/>
    <col min="1523" max="1756" width="8.83203125" style="4876"/>
    <col min="1757" max="1757" width="2" style="4876" customWidth="1"/>
    <col min="1758" max="1758" width="32" style="4876" customWidth="1"/>
    <col min="1759" max="1760" width="8" style="4876" customWidth="1"/>
    <col min="1761" max="1761" width="11.33203125" style="4876" customWidth="1"/>
    <col min="1762" max="1772" width="8" style="4876" customWidth="1"/>
    <col min="1773" max="1773" width="9.6640625" style="4876" customWidth="1"/>
    <col min="1774" max="1774" width="8.83203125" style="4876" customWidth="1"/>
    <col min="1775" max="1775" width="1.33203125" style="4876" customWidth="1"/>
    <col min="1776" max="1778" width="9.33203125" style="4876" hidden="1" customWidth="1"/>
    <col min="1779" max="2012" width="8.83203125" style="4876"/>
    <col min="2013" max="2013" width="2" style="4876" customWidth="1"/>
    <col min="2014" max="2014" width="32" style="4876" customWidth="1"/>
    <col min="2015" max="2016" width="8" style="4876" customWidth="1"/>
    <col min="2017" max="2017" width="11.33203125" style="4876" customWidth="1"/>
    <col min="2018" max="2028" width="8" style="4876" customWidth="1"/>
    <col min="2029" max="2029" width="9.6640625" style="4876" customWidth="1"/>
    <col min="2030" max="2030" width="8.83203125" style="4876" customWidth="1"/>
    <col min="2031" max="2031" width="1.33203125" style="4876" customWidth="1"/>
    <col min="2032" max="2034" width="9.33203125" style="4876" hidden="1" customWidth="1"/>
    <col min="2035" max="2268" width="8.83203125" style="4876"/>
    <col min="2269" max="2269" width="2" style="4876" customWidth="1"/>
    <col min="2270" max="2270" width="32" style="4876" customWidth="1"/>
    <col min="2271" max="2272" width="8" style="4876" customWidth="1"/>
    <col min="2273" max="2273" width="11.33203125" style="4876" customWidth="1"/>
    <col min="2274" max="2284" width="8" style="4876" customWidth="1"/>
    <col min="2285" max="2285" width="9.6640625" style="4876" customWidth="1"/>
    <col min="2286" max="2286" width="8.83203125" style="4876" customWidth="1"/>
    <col min="2287" max="2287" width="1.33203125" style="4876" customWidth="1"/>
    <col min="2288" max="2290" width="9.33203125" style="4876" hidden="1" customWidth="1"/>
    <col min="2291" max="2524" width="8.83203125" style="4876"/>
    <col min="2525" max="2525" width="2" style="4876" customWidth="1"/>
    <col min="2526" max="2526" width="32" style="4876" customWidth="1"/>
    <col min="2527" max="2528" width="8" style="4876" customWidth="1"/>
    <col min="2529" max="2529" width="11.33203125" style="4876" customWidth="1"/>
    <col min="2530" max="2540" width="8" style="4876" customWidth="1"/>
    <col min="2541" max="2541" width="9.6640625" style="4876" customWidth="1"/>
    <col min="2542" max="2542" width="8.83203125" style="4876" customWidth="1"/>
    <col min="2543" max="2543" width="1.33203125" style="4876" customWidth="1"/>
    <col min="2544" max="2546" width="9.33203125" style="4876" hidden="1" customWidth="1"/>
    <col min="2547" max="2780" width="8.83203125" style="4876"/>
    <col min="2781" max="2781" width="2" style="4876" customWidth="1"/>
    <col min="2782" max="2782" width="32" style="4876" customWidth="1"/>
    <col min="2783" max="2784" width="8" style="4876" customWidth="1"/>
    <col min="2785" max="2785" width="11.33203125" style="4876" customWidth="1"/>
    <col min="2786" max="2796" width="8" style="4876" customWidth="1"/>
    <col min="2797" max="2797" width="9.6640625" style="4876" customWidth="1"/>
    <col min="2798" max="2798" width="8.83203125" style="4876" customWidth="1"/>
    <col min="2799" max="2799" width="1.33203125" style="4876" customWidth="1"/>
    <col min="2800" max="2802" width="9.33203125" style="4876" hidden="1" customWidth="1"/>
    <col min="2803" max="3036" width="8.83203125" style="4876"/>
    <col min="3037" max="3037" width="2" style="4876" customWidth="1"/>
    <col min="3038" max="3038" width="32" style="4876" customWidth="1"/>
    <col min="3039" max="3040" width="8" style="4876" customWidth="1"/>
    <col min="3041" max="3041" width="11.33203125" style="4876" customWidth="1"/>
    <col min="3042" max="3052" width="8" style="4876" customWidth="1"/>
    <col min="3053" max="3053" width="9.6640625" style="4876" customWidth="1"/>
    <col min="3054" max="3054" width="8.83203125" style="4876" customWidth="1"/>
    <col min="3055" max="3055" width="1.33203125" style="4876" customWidth="1"/>
    <col min="3056" max="3058" width="9.33203125" style="4876" hidden="1" customWidth="1"/>
    <col min="3059" max="3292" width="8.83203125" style="4876"/>
    <col min="3293" max="3293" width="2" style="4876" customWidth="1"/>
    <col min="3294" max="3294" width="32" style="4876" customWidth="1"/>
    <col min="3295" max="3296" width="8" style="4876" customWidth="1"/>
    <col min="3297" max="3297" width="11.33203125" style="4876" customWidth="1"/>
    <col min="3298" max="3308" width="8" style="4876" customWidth="1"/>
    <col min="3309" max="3309" width="9.6640625" style="4876" customWidth="1"/>
    <col min="3310" max="3310" width="8.83203125" style="4876" customWidth="1"/>
    <col min="3311" max="3311" width="1.33203125" style="4876" customWidth="1"/>
    <col min="3312" max="3314" width="9.33203125" style="4876" hidden="1" customWidth="1"/>
    <col min="3315" max="3548" width="8.83203125" style="4876"/>
    <col min="3549" max="3549" width="2" style="4876" customWidth="1"/>
    <col min="3550" max="3550" width="32" style="4876" customWidth="1"/>
    <col min="3551" max="3552" width="8" style="4876" customWidth="1"/>
    <col min="3553" max="3553" width="11.33203125" style="4876" customWidth="1"/>
    <col min="3554" max="3564" width="8" style="4876" customWidth="1"/>
    <col min="3565" max="3565" width="9.6640625" style="4876" customWidth="1"/>
    <col min="3566" max="3566" width="8.83203125" style="4876" customWidth="1"/>
    <col min="3567" max="3567" width="1.33203125" style="4876" customWidth="1"/>
    <col min="3568" max="3570" width="9.33203125" style="4876" hidden="1" customWidth="1"/>
    <col min="3571" max="3804" width="8.83203125" style="4876"/>
    <col min="3805" max="3805" width="2" style="4876" customWidth="1"/>
    <col min="3806" max="3806" width="32" style="4876" customWidth="1"/>
    <col min="3807" max="3808" width="8" style="4876" customWidth="1"/>
    <col min="3809" max="3809" width="11.33203125" style="4876" customWidth="1"/>
    <col min="3810" max="3820" width="8" style="4876" customWidth="1"/>
    <col min="3821" max="3821" width="9.6640625" style="4876" customWidth="1"/>
    <col min="3822" max="3822" width="8.83203125" style="4876" customWidth="1"/>
    <col min="3823" max="3823" width="1.33203125" style="4876" customWidth="1"/>
    <col min="3824" max="3826" width="9.33203125" style="4876" hidden="1" customWidth="1"/>
    <col min="3827" max="4060" width="8.83203125" style="4876"/>
    <col min="4061" max="4061" width="2" style="4876" customWidth="1"/>
    <col min="4062" max="4062" width="32" style="4876" customWidth="1"/>
    <col min="4063" max="4064" width="8" style="4876" customWidth="1"/>
    <col min="4065" max="4065" width="11.33203125" style="4876" customWidth="1"/>
    <col min="4066" max="4076" width="8" style="4876" customWidth="1"/>
    <col min="4077" max="4077" width="9.6640625" style="4876" customWidth="1"/>
    <col min="4078" max="4078" width="8.83203125" style="4876" customWidth="1"/>
    <col min="4079" max="4079" width="1.33203125" style="4876" customWidth="1"/>
    <col min="4080" max="4082" width="9.33203125" style="4876" hidden="1" customWidth="1"/>
    <col min="4083" max="4316" width="8.83203125" style="4876"/>
    <col min="4317" max="4317" width="2" style="4876" customWidth="1"/>
    <col min="4318" max="4318" width="32" style="4876" customWidth="1"/>
    <col min="4319" max="4320" width="8" style="4876" customWidth="1"/>
    <col min="4321" max="4321" width="11.33203125" style="4876" customWidth="1"/>
    <col min="4322" max="4332" width="8" style="4876" customWidth="1"/>
    <col min="4333" max="4333" width="9.6640625" style="4876" customWidth="1"/>
    <col min="4334" max="4334" width="8.83203125" style="4876" customWidth="1"/>
    <col min="4335" max="4335" width="1.33203125" style="4876" customWidth="1"/>
    <col min="4336" max="4338" width="9.33203125" style="4876" hidden="1" customWidth="1"/>
    <col min="4339" max="4572" width="8.83203125" style="4876"/>
    <col min="4573" max="4573" width="2" style="4876" customWidth="1"/>
    <col min="4574" max="4574" width="32" style="4876" customWidth="1"/>
    <col min="4575" max="4576" width="8" style="4876" customWidth="1"/>
    <col min="4577" max="4577" width="11.33203125" style="4876" customWidth="1"/>
    <col min="4578" max="4588" width="8" style="4876" customWidth="1"/>
    <col min="4589" max="4589" width="9.6640625" style="4876" customWidth="1"/>
    <col min="4590" max="4590" width="8.83203125" style="4876" customWidth="1"/>
    <col min="4591" max="4591" width="1.33203125" style="4876" customWidth="1"/>
    <col min="4592" max="4594" width="9.33203125" style="4876" hidden="1" customWidth="1"/>
    <col min="4595" max="4828" width="8.83203125" style="4876"/>
    <col min="4829" max="4829" width="2" style="4876" customWidth="1"/>
    <col min="4830" max="4830" width="32" style="4876" customWidth="1"/>
    <col min="4831" max="4832" width="8" style="4876" customWidth="1"/>
    <col min="4833" max="4833" width="11.33203125" style="4876" customWidth="1"/>
    <col min="4834" max="4844" width="8" style="4876" customWidth="1"/>
    <col min="4845" max="4845" width="9.6640625" style="4876" customWidth="1"/>
    <col min="4846" max="4846" width="8.83203125" style="4876" customWidth="1"/>
    <col min="4847" max="4847" width="1.33203125" style="4876" customWidth="1"/>
    <col min="4848" max="4850" width="9.33203125" style="4876" hidden="1" customWidth="1"/>
    <col min="4851" max="5084" width="8.83203125" style="4876"/>
    <col min="5085" max="5085" width="2" style="4876" customWidth="1"/>
    <col min="5086" max="5086" width="32" style="4876" customWidth="1"/>
    <col min="5087" max="5088" width="8" style="4876" customWidth="1"/>
    <col min="5089" max="5089" width="11.33203125" style="4876" customWidth="1"/>
    <col min="5090" max="5100" width="8" style="4876" customWidth="1"/>
    <col min="5101" max="5101" width="9.6640625" style="4876" customWidth="1"/>
    <col min="5102" max="5102" width="8.83203125" style="4876" customWidth="1"/>
    <col min="5103" max="5103" width="1.33203125" style="4876" customWidth="1"/>
    <col min="5104" max="5106" width="9.33203125" style="4876" hidden="1" customWidth="1"/>
    <col min="5107" max="5340" width="8.83203125" style="4876"/>
    <col min="5341" max="5341" width="2" style="4876" customWidth="1"/>
    <col min="5342" max="5342" width="32" style="4876" customWidth="1"/>
    <col min="5343" max="5344" width="8" style="4876" customWidth="1"/>
    <col min="5345" max="5345" width="11.33203125" style="4876" customWidth="1"/>
    <col min="5346" max="5356" width="8" style="4876" customWidth="1"/>
    <col min="5357" max="5357" width="9.6640625" style="4876" customWidth="1"/>
    <col min="5358" max="5358" width="8.83203125" style="4876" customWidth="1"/>
    <col min="5359" max="5359" width="1.33203125" style="4876" customWidth="1"/>
    <col min="5360" max="5362" width="9.33203125" style="4876" hidden="1" customWidth="1"/>
    <col min="5363" max="5596" width="8.83203125" style="4876"/>
    <col min="5597" max="5597" width="2" style="4876" customWidth="1"/>
    <col min="5598" max="5598" width="32" style="4876" customWidth="1"/>
    <col min="5599" max="5600" width="8" style="4876" customWidth="1"/>
    <col min="5601" max="5601" width="11.33203125" style="4876" customWidth="1"/>
    <col min="5602" max="5612" width="8" style="4876" customWidth="1"/>
    <col min="5613" max="5613" width="9.6640625" style="4876" customWidth="1"/>
    <col min="5614" max="5614" width="8.83203125" style="4876" customWidth="1"/>
    <col min="5615" max="5615" width="1.33203125" style="4876" customWidth="1"/>
    <col min="5616" max="5618" width="9.33203125" style="4876" hidden="1" customWidth="1"/>
    <col min="5619" max="5852" width="8.83203125" style="4876"/>
    <col min="5853" max="5853" width="2" style="4876" customWidth="1"/>
    <col min="5854" max="5854" width="32" style="4876" customWidth="1"/>
    <col min="5855" max="5856" width="8" style="4876" customWidth="1"/>
    <col min="5857" max="5857" width="11.33203125" style="4876" customWidth="1"/>
    <col min="5858" max="5868" width="8" style="4876" customWidth="1"/>
    <col min="5869" max="5869" width="9.6640625" style="4876" customWidth="1"/>
    <col min="5870" max="5870" width="8.83203125" style="4876" customWidth="1"/>
    <col min="5871" max="5871" width="1.33203125" style="4876" customWidth="1"/>
    <col min="5872" max="5874" width="9.33203125" style="4876" hidden="1" customWidth="1"/>
    <col min="5875" max="6108" width="8.83203125" style="4876"/>
    <col min="6109" max="6109" width="2" style="4876" customWidth="1"/>
    <col min="6110" max="6110" width="32" style="4876" customWidth="1"/>
    <col min="6111" max="6112" width="8" style="4876" customWidth="1"/>
    <col min="6113" max="6113" width="11.33203125" style="4876" customWidth="1"/>
    <col min="6114" max="6124" width="8" style="4876" customWidth="1"/>
    <col min="6125" max="6125" width="9.6640625" style="4876" customWidth="1"/>
    <col min="6126" max="6126" width="8.83203125" style="4876" customWidth="1"/>
    <col min="6127" max="6127" width="1.33203125" style="4876" customWidth="1"/>
    <col min="6128" max="6130" width="9.33203125" style="4876" hidden="1" customWidth="1"/>
    <col min="6131" max="6364" width="8.83203125" style="4876"/>
    <col min="6365" max="6365" width="2" style="4876" customWidth="1"/>
    <col min="6366" max="6366" width="32" style="4876" customWidth="1"/>
    <col min="6367" max="6368" width="8" style="4876" customWidth="1"/>
    <col min="6369" max="6369" width="11.33203125" style="4876" customWidth="1"/>
    <col min="6370" max="6380" width="8" style="4876" customWidth="1"/>
    <col min="6381" max="6381" width="9.6640625" style="4876" customWidth="1"/>
    <col min="6382" max="6382" width="8.83203125" style="4876" customWidth="1"/>
    <col min="6383" max="6383" width="1.33203125" style="4876" customWidth="1"/>
    <col min="6384" max="6386" width="9.33203125" style="4876" hidden="1" customWidth="1"/>
    <col min="6387" max="6620" width="8.83203125" style="4876"/>
    <col min="6621" max="6621" width="2" style="4876" customWidth="1"/>
    <col min="6622" max="6622" width="32" style="4876" customWidth="1"/>
    <col min="6623" max="6624" width="8" style="4876" customWidth="1"/>
    <col min="6625" max="6625" width="11.33203125" style="4876" customWidth="1"/>
    <col min="6626" max="6636" width="8" style="4876" customWidth="1"/>
    <col min="6637" max="6637" width="9.6640625" style="4876" customWidth="1"/>
    <col min="6638" max="6638" width="8.83203125" style="4876" customWidth="1"/>
    <col min="6639" max="6639" width="1.33203125" style="4876" customWidth="1"/>
    <col min="6640" max="6642" width="9.33203125" style="4876" hidden="1" customWidth="1"/>
    <col min="6643" max="6876" width="8.83203125" style="4876"/>
    <col min="6877" max="6877" width="2" style="4876" customWidth="1"/>
    <col min="6878" max="6878" width="32" style="4876" customWidth="1"/>
    <col min="6879" max="6880" width="8" style="4876" customWidth="1"/>
    <col min="6881" max="6881" width="11.33203125" style="4876" customWidth="1"/>
    <col min="6882" max="6892" width="8" style="4876" customWidth="1"/>
    <col min="6893" max="6893" width="9.6640625" style="4876" customWidth="1"/>
    <col min="6894" max="6894" width="8.83203125" style="4876" customWidth="1"/>
    <col min="6895" max="6895" width="1.33203125" style="4876" customWidth="1"/>
    <col min="6896" max="6898" width="9.33203125" style="4876" hidden="1" customWidth="1"/>
    <col min="6899" max="7132" width="8.83203125" style="4876"/>
    <col min="7133" max="7133" width="2" style="4876" customWidth="1"/>
    <col min="7134" max="7134" width="32" style="4876" customWidth="1"/>
    <col min="7135" max="7136" width="8" style="4876" customWidth="1"/>
    <col min="7137" max="7137" width="11.33203125" style="4876" customWidth="1"/>
    <col min="7138" max="7148" width="8" style="4876" customWidth="1"/>
    <col min="7149" max="7149" width="9.6640625" style="4876" customWidth="1"/>
    <col min="7150" max="7150" width="8.83203125" style="4876" customWidth="1"/>
    <col min="7151" max="7151" width="1.33203125" style="4876" customWidth="1"/>
    <col min="7152" max="7154" width="9.33203125" style="4876" hidden="1" customWidth="1"/>
    <col min="7155" max="7388" width="8.83203125" style="4876"/>
    <col min="7389" max="7389" width="2" style="4876" customWidth="1"/>
    <col min="7390" max="7390" width="32" style="4876" customWidth="1"/>
    <col min="7391" max="7392" width="8" style="4876" customWidth="1"/>
    <col min="7393" max="7393" width="11.33203125" style="4876" customWidth="1"/>
    <col min="7394" max="7404" width="8" style="4876" customWidth="1"/>
    <col min="7405" max="7405" width="9.6640625" style="4876" customWidth="1"/>
    <col min="7406" max="7406" width="8.83203125" style="4876" customWidth="1"/>
    <col min="7407" max="7407" width="1.33203125" style="4876" customWidth="1"/>
    <col min="7408" max="7410" width="9.33203125" style="4876" hidden="1" customWidth="1"/>
    <col min="7411" max="7644" width="8.83203125" style="4876"/>
    <col min="7645" max="7645" width="2" style="4876" customWidth="1"/>
    <col min="7646" max="7646" width="32" style="4876" customWidth="1"/>
    <col min="7647" max="7648" width="8" style="4876" customWidth="1"/>
    <col min="7649" max="7649" width="11.33203125" style="4876" customWidth="1"/>
    <col min="7650" max="7660" width="8" style="4876" customWidth="1"/>
    <col min="7661" max="7661" width="9.6640625" style="4876" customWidth="1"/>
    <col min="7662" max="7662" width="8.83203125" style="4876" customWidth="1"/>
    <col min="7663" max="7663" width="1.33203125" style="4876" customWidth="1"/>
    <col min="7664" max="7666" width="9.33203125" style="4876" hidden="1" customWidth="1"/>
    <col min="7667" max="7900" width="8.83203125" style="4876"/>
    <col min="7901" max="7901" width="2" style="4876" customWidth="1"/>
    <col min="7902" max="7902" width="32" style="4876" customWidth="1"/>
    <col min="7903" max="7904" width="8" style="4876" customWidth="1"/>
    <col min="7905" max="7905" width="11.33203125" style="4876" customWidth="1"/>
    <col min="7906" max="7916" width="8" style="4876" customWidth="1"/>
    <col min="7917" max="7917" width="9.6640625" style="4876" customWidth="1"/>
    <col min="7918" max="7918" width="8.83203125" style="4876" customWidth="1"/>
    <col min="7919" max="7919" width="1.33203125" style="4876" customWidth="1"/>
    <col min="7920" max="7922" width="9.33203125" style="4876" hidden="1" customWidth="1"/>
    <col min="7923" max="8156" width="8.83203125" style="4876"/>
    <col min="8157" max="8157" width="2" style="4876" customWidth="1"/>
    <col min="8158" max="8158" width="32" style="4876" customWidth="1"/>
    <col min="8159" max="8160" width="8" style="4876" customWidth="1"/>
    <col min="8161" max="8161" width="11.33203125" style="4876" customWidth="1"/>
    <col min="8162" max="8172" width="8" style="4876" customWidth="1"/>
    <col min="8173" max="8173" width="9.6640625" style="4876" customWidth="1"/>
    <col min="8174" max="8174" width="8.83203125" style="4876" customWidth="1"/>
    <col min="8175" max="8175" width="1.33203125" style="4876" customWidth="1"/>
    <col min="8176" max="8178" width="9.33203125" style="4876" hidden="1" customWidth="1"/>
    <col min="8179" max="8412" width="8.83203125" style="4876"/>
    <col min="8413" max="8413" width="2" style="4876" customWidth="1"/>
    <col min="8414" max="8414" width="32" style="4876" customWidth="1"/>
    <col min="8415" max="8416" width="8" style="4876" customWidth="1"/>
    <col min="8417" max="8417" width="11.33203125" style="4876" customWidth="1"/>
    <col min="8418" max="8428" width="8" style="4876" customWidth="1"/>
    <col min="8429" max="8429" width="9.6640625" style="4876" customWidth="1"/>
    <col min="8430" max="8430" width="8.83203125" style="4876" customWidth="1"/>
    <col min="8431" max="8431" width="1.33203125" style="4876" customWidth="1"/>
    <col min="8432" max="8434" width="9.33203125" style="4876" hidden="1" customWidth="1"/>
    <col min="8435" max="8668" width="8.83203125" style="4876"/>
    <col min="8669" max="8669" width="2" style="4876" customWidth="1"/>
    <col min="8670" max="8670" width="32" style="4876" customWidth="1"/>
    <col min="8671" max="8672" width="8" style="4876" customWidth="1"/>
    <col min="8673" max="8673" width="11.33203125" style="4876" customWidth="1"/>
    <col min="8674" max="8684" width="8" style="4876" customWidth="1"/>
    <col min="8685" max="8685" width="9.6640625" style="4876" customWidth="1"/>
    <col min="8686" max="8686" width="8.83203125" style="4876" customWidth="1"/>
    <col min="8687" max="8687" width="1.33203125" style="4876" customWidth="1"/>
    <col min="8688" max="8690" width="9.33203125" style="4876" hidden="1" customWidth="1"/>
    <col min="8691" max="8924" width="8.83203125" style="4876"/>
    <col min="8925" max="8925" width="2" style="4876" customWidth="1"/>
    <col min="8926" max="8926" width="32" style="4876" customWidth="1"/>
    <col min="8927" max="8928" width="8" style="4876" customWidth="1"/>
    <col min="8929" max="8929" width="11.33203125" style="4876" customWidth="1"/>
    <col min="8930" max="8940" width="8" style="4876" customWidth="1"/>
    <col min="8941" max="8941" width="9.6640625" style="4876" customWidth="1"/>
    <col min="8942" max="8942" width="8.83203125" style="4876" customWidth="1"/>
    <col min="8943" max="8943" width="1.33203125" style="4876" customWidth="1"/>
    <col min="8944" max="8946" width="9.33203125" style="4876" hidden="1" customWidth="1"/>
    <col min="8947" max="9180" width="8.83203125" style="4876"/>
    <col min="9181" max="9181" width="2" style="4876" customWidth="1"/>
    <col min="9182" max="9182" width="32" style="4876" customWidth="1"/>
    <col min="9183" max="9184" width="8" style="4876" customWidth="1"/>
    <col min="9185" max="9185" width="11.33203125" style="4876" customWidth="1"/>
    <col min="9186" max="9196" width="8" style="4876" customWidth="1"/>
    <col min="9197" max="9197" width="9.6640625" style="4876" customWidth="1"/>
    <col min="9198" max="9198" width="8.83203125" style="4876" customWidth="1"/>
    <col min="9199" max="9199" width="1.33203125" style="4876" customWidth="1"/>
    <col min="9200" max="9202" width="9.33203125" style="4876" hidden="1" customWidth="1"/>
    <col min="9203" max="9436" width="8.83203125" style="4876"/>
    <col min="9437" max="9437" width="2" style="4876" customWidth="1"/>
    <col min="9438" max="9438" width="32" style="4876" customWidth="1"/>
    <col min="9439" max="9440" width="8" style="4876" customWidth="1"/>
    <col min="9441" max="9441" width="11.33203125" style="4876" customWidth="1"/>
    <col min="9442" max="9452" width="8" style="4876" customWidth="1"/>
    <col min="9453" max="9453" width="9.6640625" style="4876" customWidth="1"/>
    <col min="9454" max="9454" width="8.83203125" style="4876" customWidth="1"/>
    <col min="9455" max="9455" width="1.33203125" style="4876" customWidth="1"/>
    <col min="9456" max="9458" width="9.33203125" style="4876" hidden="1" customWidth="1"/>
    <col min="9459" max="9692" width="8.83203125" style="4876"/>
    <col min="9693" max="9693" width="2" style="4876" customWidth="1"/>
    <col min="9694" max="9694" width="32" style="4876" customWidth="1"/>
    <col min="9695" max="9696" width="8" style="4876" customWidth="1"/>
    <col min="9697" max="9697" width="11.33203125" style="4876" customWidth="1"/>
    <col min="9698" max="9708" width="8" style="4876" customWidth="1"/>
    <col min="9709" max="9709" width="9.6640625" style="4876" customWidth="1"/>
    <col min="9710" max="9710" width="8.83203125" style="4876" customWidth="1"/>
    <col min="9711" max="9711" width="1.33203125" style="4876" customWidth="1"/>
    <col min="9712" max="9714" width="9.33203125" style="4876" hidden="1" customWidth="1"/>
    <col min="9715" max="9948" width="8.83203125" style="4876"/>
    <col min="9949" max="9949" width="2" style="4876" customWidth="1"/>
    <col min="9950" max="9950" width="32" style="4876" customWidth="1"/>
    <col min="9951" max="9952" width="8" style="4876" customWidth="1"/>
    <col min="9953" max="9953" width="11.33203125" style="4876" customWidth="1"/>
    <col min="9954" max="9964" width="8" style="4876" customWidth="1"/>
    <col min="9965" max="9965" width="9.6640625" style="4876" customWidth="1"/>
    <col min="9966" max="9966" width="8.83203125" style="4876" customWidth="1"/>
    <col min="9967" max="9967" width="1.33203125" style="4876" customWidth="1"/>
    <col min="9968" max="9970" width="9.33203125" style="4876" hidden="1" customWidth="1"/>
    <col min="9971" max="10204" width="8.83203125" style="4876"/>
    <col min="10205" max="10205" width="2" style="4876" customWidth="1"/>
    <col min="10206" max="10206" width="32" style="4876" customWidth="1"/>
    <col min="10207" max="10208" width="8" style="4876" customWidth="1"/>
    <col min="10209" max="10209" width="11.33203125" style="4876" customWidth="1"/>
    <col min="10210" max="10220" width="8" style="4876" customWidth="1"/>
    <col min="10221" max="10221" width="9.6640625" style="4876" customWidth="1"/>
    <col min="10222" max="10222" width="8.83203125" style="4876" customWidth="1"/>
    <col min="10223" max="10223" width="1.33203125" style="4876" customWidth="1"/>
    <col min="10224" max="10226" width="9.33203125" style="4876" hidden="1" customWidth="1"/>
    <col min="10227" max="10460" width="8.83203125" style="4876"/>
    <col min="10461" max="10461" width="2" style="4876" customWidth="1"/>
    <col min="10462" max="10462" width="32" style="4876" customWidth="1"/>
    <col min="10463" max="10464" width="8" style="4876" customWidth="1"/>
    <col min="10465" max="10465" width="11.33203125" style="4876" customWidth="1"/>
    <col min="10466" max="10476" width="8" style="4876" customWidth="1"/>
    <col min="10477" max="10477" width="9.6640625" style="4876" customWidth="1"/>
    <col min="10478" max="10478" width="8.83203125" style="4876" customWidth="1"/>
    <col min="10479" max="10479" width="1.33203125" style="4876" customWidth="1"/>
    <col min="10480" max="10482" width="9.33203125" style="4876" hidden="1" customWidth="1"/>
    <col min="10483" max="10716" width="8.83203125" style="4876"/>
    <col min="10717" max="10717" width="2" style="4876" customWidth="1"/>
    <col min="10718" max="10718" width="32" style="4876" customWidth="1"/>
    <col min="10719" max="10720" width="8" style="4876" customWidth="1"/>
    <col min="10721" max="10721" width="11.33203125" style="4876" customWidth="1"/>
    <col min="10722" max="10732" width="8" style="4876" customWidth="1"/>
    <col min="10733" max="10733" width="9.6640625" style="4876" customWidth="1"/>
    <col min="10734" max="10734" width="8.83203125" style="4876" customWidth="1"/>
    <col min="10735" max="10735" width="1.33203125" style="4876" customWidth="1"/>
    <col min="10736" max="10738" width="9.33203125" style="4876" hidden="1" customWidth="1"/>
    <col min="10739" max="10972" width="8.83203125" style="4876"/>
    <col min="10973" max="10973" width="2" style="4876" customWidth="1"/>
    <col min="10974" max="10974" width="32" style="4876" customWidth="1"/>
    <col min="10975" max="10976" width="8" style="4876" customWidth="1"/>
    <col min="10977" max="10977" width="11.33203125" style="4876" customWidth="1"/>
    <col min="10978" max="10988" width="8" style="4876" customWidth="1"/>
    <col min="10989" max="10989" width="9.6640625" style="4876" customWidth="1"/>
    <col min="10990" max="10990" width="8.83203125" style="4876" customWidth="1"/>
    <col min="10991" max="10991" width="1.33203125" style="4876" customWidth="1"/>
    <col min="10992" max="10994" width="9.33203125" style="4876" hidden="1" customWidth="1"/>
    <col min="10995" max="11228" width="8.83203125" style="4876"/>
    <col min="11229" max="11229" width="2" style="4876" customWidth="1"/>
    <col min="11230" max="11230" width="32" style="4876" customWidth="1"/>
    <col min="11231" max="11232" width="8" style="4876" customWidth="1"/>
    <col min="11233" max="11233" width="11.33203125" style="4876" customWidth="1"/>
    <col min="11234" max="11244" width="8" style="4876" customWidth="1"/>
    <col min="11245" max="11245" width="9.6640625" style="4876" customWidth="1"/>
    <col min="11246" max="11246" width="8.83203125" style="4876" customWidth="1"/>
    <col min="11247" max="11247" width="1.33203125" style="4876" customWidth="1"/>
    <col min="11248" max="11250" width="9.33203125" style="4876" hidden="1" customWidth="1"/>
    <col min="11251" max="11484" width="8.83203125" style="4876"/>
    <col min="11485" max="11485" width="2" style="4876" customWidth="1"/>
    <col min="11486" max="11486" width="32" style="4876" customWidth="1"/>
    <col min="11487" max="11488" width="8" style="4876" customWidth="1"/>
    <col min="11489" max="11489" width="11.33203125" style="4876" customWidth="1"/>
    <col min="11490" max="11500" width="8" style="4876" customWidth="1"/>
    <col min="11501" max="11501" width="9.6640625" style="4876" customWidth="1"/>
    <col min="11502" max="11502" width="8.83203125" style="4876" customWidth="1"/>
    <col min="11503" max="11503" width="1.33203125" style="4876" customWidth="1"/>
    <col min="11504" max="11506" width="9.33203125" style="4876" hidden="1" customWidth="1"/>
    <col min="11507" max="11740" width="8.83203125" style="4876"/>
    <col min="11741" max="11741" width="2" style="4876" customWidth="1"/>
    <col min="11742" max="11742" width="32" style="4876" customWidth="1"/>
    <col min="11743" max="11744" width="8" style="4876" customWidth="1"/>
    <col min="11745" max="11745" width="11.33203125" style="4876" customWidth="1"/>
    <col min="11746" max="11756" width="8" style="4876" customWidth="1"/>
    <col min="11757" max="11757" width="9.6640625" style="4876" customWidth="1"/>
    <col min="11758" max="11758" width="8.83203125" style="4876" customWidth="1"/>
    <col min="11759" max="11759" width="1.33203125" style="4876" customWidth="1"/>
    <col min="11760" max="11762" width="9.33203125" style="4876" hidden="1" customWidth="1"/>
    <col min="11763" max="11996" width="8.83203125" style="4876"/>
    <col min="11997" max="11997" width="2" style="4876" customWidth="1"/>
    <col min="11998" max="11998" width="32" style="4876" customWidth="1"/>
    <col min="11999" max="12000" width="8" style="4876" customWidth="1"/>
    <col min="12001" max="12001" width="11.33203125" style="4876" customWidth="1"/>
    <col min="12002" max="12012" width="8" style="4876" customWidth="1"/>
    <col min="12013" max="12013" width="9.6640625" style="4876" customWidth="1"/>
    <col min="12014" max="12014" width="8.83203125" style="4876" customWidth="1"/>
    <col min="12015" max="12015" width="1.33203125" style="4876" customWidth="1"/>
    <col min="12016" max="12018" width="9.33203125" style="4876" hidden="1" customWidth="1"/>
    <col min="12019" max="12252" width="8.83203125" style="4876"/>
    <col min="12253" max="12253" width="2" style="4876" customWidth="1"/>
    <col min="12254" max="12254" width="32" style="4876" customWidth="1"/>
    <col min="12255" max="12256" width="8" style="4876" customWidth="1"/>
    <col min="12257" max="12257" width="11.33203125" style="4876" customWidth="1"/>
    <col min="12258" max="12268" width="8" style="4876" customWidth="1"/>
    <col min="12269" max="12269" width="9.6640625" style="4876" customWidth="1"/>
    <col min="12270" max="12270" width="8.83203125" style="4876" customWidth="1"/>
    <col min="12271" max="12271" width="1.33203125" style="4876" customWidth="1"/>
    <col min="12272" max="12274" width="9.33203125" style="4876" hidden="1" customWidth="1"/>
    <col min="12275" max="12508" width="8.83203125" style="4876"/>
    <col min="12509" max="12509" width="2" style="4876" customWidth="1"/>
    <col min="12510" max="12510" width="32" style="4876" customWidth="1"/>
    <col min="12511" max="12512" width="8" style="4876" customWidth="1"/>
    <col min="12513" max="12513" width="11.33203125" style="4876" customWidth="1"/>
    <col min="12514" max="12524" width="8" style="4876" customWidth="1"/>
    <col min="12525" max="12525" width="9.6640625" style="4876" customWidth="1"/>
    <col min="12526" max="12526" width="8.83203125" style="4876" customWidth="1"/>
    <col min="12527" max="12527" width="1.33203125" style="4876" customWidth="1"/>
    <col min="12528" max="12530" width="9.33203125" style="4876" hidden="1" customWidth="1"/>
    <col min="12531" max="12764" width="8.83203125" style="4876"/>
    <col min="12765" max="12765" width="2" style="4876" customWidth="1"/>
    <col min="12766" max="12766" width="32" style="4876" customWidth="1"/>
    <col min="12767" max="12768" width="8" style="4876" customWidth="1"/>
    <col min="12769" max="12769" width="11.33203125" style="4876" customWidth="1"/>
    <col min="12770" max="12780" width="8" style="4876" customWidth="1"/>
    <col min="12781" max="12781" width="9.6640625" style="4876" customWidth="1"/>
    <col min="12782" max="12782" width="8.83203125" style="4876" customWidth="1"/>
    <col min="12783" max="12783" width="1.33203125" style="4876" customWidth="1"/>
    <col min="12784" max="12786" width="9.33203125" style="4876" hidden="1" customWidth="1"/>
    <col min="12787" max="13020" width="8.83203125" style="4876"/>
    <col min="13021" max="13021" width="2" style="4876" customWidth="1"/>
    <col min="13022" max="13022" width="32" style="4876" customWidth="1"/>
    <col min="13023" max="13024" width="8" style="4876" customWidth="1"/>
    <col min="13025" max="13025" width="11.33203125" style="4876" customWidth="1"/>
    <col min="13026" max="13036" width="8" style="4876" customWidth="1"/>
    <col min="13037" max="13037" width="9.6640625" style="4876" customWidth="1"/>
    <col min="13038" max="13038" width="8.83203125" style="4876" customWidth="1"/>
    <col min="13039" max="13039" width="1.33203125" style="4876" customWidth="1"/>
    <col min="13040" max="13042" width="9.33203125" style="4876" hidden="1" customWidth="1"/>
    <col min="13043" max="13276" width="8.83203125" style="4876"/>
    <col min="13277" max="13277" width="2" style="4876" customWidth="1"/>
    <col min="13278" max="13278" width="32" style="4876" customWidth="1"/>
    <col min="13279" max="13280" width="8" style="4876" customWidth="1"/>
    <col min="13281" max="13281" width="11.33203125" style="4876" customWidth="1"/>
    <col min="13282" max="13292" width="8" style="4876" customWidth="1"/>
    <col min="13293" max="13293" width="9.6640625" style="4876" customWidth="1"/>
    <col min="13294" max="13294" width="8.83203125" style="4876" customWidth="1"/>
    <col min="13295" max="13295" width="1.33203125" style="4876" customWidth="1"/>
    <col min="13296" max="13298" width="9.33203125" style="4876" hidden="1" customWidth="1"/>
    <col min="13299" max="13532" width="8.83203125" style="4876"/>
    <col min="13533" max="13533" width="2" style="4876" customWidth="1"/>
    <col min="13534" max="13534" width="32" style="4876" customWidth="1"/>
    <col min="13535" max="13536" width="8" style="4876" customWidth="1"/>
    <col min="13537" max="13537" width="11.33203125" style="4876" customWidth="1"/>
    <col min="13538" max="13548" width="8" style="4876" customWidth="1"/>
    <col min="13549" max="13549" width="9.6640625" style="4876" customWidth="1"/>
    <col min="13550" max="13550" width="8.83203125" style="4876" customWidth="1"/>
    <col min="13551" max="13551" width="1.33203125" style="4876" customWidth="1"/>
    <col min="13552" max="13554" width="9.33203125" style="4876" hidden="1" customWidth="1"/>
    <col min="13555" max="13788" width="8.83203125" style="4876"/>
    <col min="13789" max="13789" width="2" style="4876" customWidth="1"/>
    <col min="13790" max="13790" width="32" style="4876" customWidth="1"/>
    <col min="13791" max="13792" width="8" style="4876" customWidth="1"/>
    <col min="13793" max="13793" width="11.33203125" style="4876" customWidth="1"/>
    <col min="13794" max="13804" width="8" style="4876" customWidth="1"/>
    <col min="13805" max="13805" width="9.6640625" style="4876" customWidth="1"/>
    <col min="13806" max="13806" width="8.83203125" style="4876" customWidth="1"/>
    <col min="13807" max="13807" width="1.33203125" style="4876" customWidth="1"/>
    <col min="13808" max="13810" width="9.33203125" style="4876" hidden="1" customWidth="1"/>
    <col min="13811" max="14044" width="8.83203125" style="4876"/>
    <col min="14045" max="14045" width="2" style="4876" customWidth="1"/>
    <col min="14046" max="14046" width="32" style="4876" customWidth="1"/>
    <col min="14047" max="14048" width="8" style="4876" customWidth="1"/>
    <col min="14049" max="14049" width="11.33203125" style="4876" customWidth="1"/>
    <col min="14050" max="14060" width="8" style="4876" customWidth="1"/>
    <col min="14061" max="14061" width="9.6640625" style="4876" customWidth="1"/>
    <col min="14062" max="14062" width="8.83203125" style="4876" customWidth="1"/>
    <col min="14063" max="14063" width="1.33203125" style="4876" customWidth="1"/>
    <col min="14064" max="14066" width="9.33203125" style="4876" hidden="1" customWidth="1"/>
    <col min="14067" max="14300" width="8.83203125" style="4876"/>
    <col min="14301" max="14301" width="2" style="4876" customWidth="1"/>
    <col min="14302" max="14302" width="32" style="4876" customWidth="1"/>
    <col min="14303" max="14304" width="8" style="4876" customWidth="1"/>
    <col min="14305" max="14305" width="11.33203125" style="4876" customWidth="1"/>
    <col min="14306" max="14316" width="8" style="4876" customWidth="1"/>
    <col min="14317" max="14317" width="9.6640625" style="4876" customWidth="1"/>
    <col min="14318" max="14318" width="8.83203125" style="4876" customWidth="1"/>
    <col min="14319" max="14319" width="1.33203125" style="4876" customWidth="1"/>
    <col min="14320" max="14322" width="9.33203125" style="4876" hidden="1" customWidth="1"/>
    <col min="14323" max="14556" width="8.83203125" style="4876"/>
    <col min="14557" max="14557" width="2" style="4876" customWidth="1"/>
    <col min="14558" max="14558" width="32" style="4876" customWidth="1"/>
    <col min="14559" max="14560" width="8" style="4876" customWidth="1"/>
    <col min="14561" max="14561" width="11.33203125" style="4876" customWidth="1"/>
    <col min="14562" max="14572" width="8" style="4876" customWidth="1"/>
    <col min="14573" max="14573" width="9.6640625" style="4876" customWidth="1"/>
    <col min="14574" max="14574" width="8.83203125" style="4876" customWidth="1"/>
    <col min="14575" max="14575" width="1.33203125" style="4876" customWidth="1"/>
    <col min="14576" max="14578" width="9.33203125" style="4876" hidden="1" customWidth="1"/>
    <col min="14579" max="14812" width="8.83203125" style="4876"/>
    <col min="14813" max="14813" width="2" style="4876" customWidth="1"/>
    <col min="14814" max="14814" width="32" style="4876" customWidth="1"/>
    <col min="14815" max="14816" width="8" style="4876" customWidth="1"/>
    <col min="14817" max="14817" width="11.33203125" style="4876" customWidth="1"/>
    <col min="14818" max="14828" width="8" style="4876" customWidth="1"/>
    <col min="14829" max="14829" width="9.6640625" style="4876" customWidth="1"/>
    <col min="14830" max="14830" width="8.83203125" style="4876" customWidth="1"/>
    <col min="14831" max="14831" width="1.33203125" style="4876" customWidth="1"/>
    <col min="14832" max="14834" width="9.33203125" style="4876" hidden="1" customWidth="1"/>
    <col min="14835" max="15068" width="8.83203125" style="4876"/>
    <col min="15069" max="15069" width="2" style="4876" customWidth="1"/>
    <col min="15070" max="15070" width="32" style="4876" customWidth="1"/>
    <col min="15071" max="15072" width="8" style="4876" customWidth="1"/>
    <col min="15073" max="15073" width="11.33203125" style="4876" customWidth="1"/>
    <col min="15074" max="15084" width="8" style="4876" customWidth="1"/>
    <col min="15085" max="15085" width="9.6640625" style="4876" customWidth="1"/>
    <col min="15086" max="15086" width="8.83203125" style="4876" customWidth="1"/>
    <col min="15087" max="15087" width="1.33203125" style="4876" customWidth="1"/>
    <col min="15088" max="15090" width="9.33203125" style="4876" hidden="1" customWidth="1"/>
    <col min="15091" max="15324" width="8.83203125" style="4876"/>
    <col min="15325" max="15325" width="2" style="4876" customWidth="1"/>
    <col min="15326" max="15326" width="32" style="4876" customWidth="1"/>
    <col min="15327" max="15328" width="8" style="4876" customWidth="1"/>
    <col min="15329" max="15329" width="11.33203125" style="4876" customWidth="1"/>
    <col min="15330" max="15340" width="8" style="4876" customWidth="1"/>
    <col min="15341" max="15341" width="9.6640625" style="4876" customWidth="1"/>
    <col min="15342" max="15342" width="8.83203125" style="4876" customWidth="1"/>
    <col min="15343" max="15343" width="1.33203125" style="4876" customWidth="1"/>
    <col min="15344" max="15346" width="9.33203125" style="4876" hidden="1" customWidth="1"/>
    <col min="15347" max="15580" width="8.83203125" style="4876"/>
    <col min="15581" max="15581" width="2" style="4876" customWidth="1"/>
    <col min="15582" max="15582" width="32" style="4876" customWidth="1"/>
    <col min="15583" max="15584" width="8" style="4876" customWidth="1"/>
    <col min="15585" max="15585" width="11.33203125" style="4876" customWidth="1"/>
    <col min="15586" max="15596" width="8" style="4876" customWidth="1"/>
    <col min="15597" max="15597" width="9.6640625" style="4876" customWidth="1"/>
    <col min="15598" max="15598" width="8.83203125" style="4876" customWidth="1"/>
    <col min="15599" max="15599" width="1.33203125" style="4876" customWidth="1"/>
    <col min="15600" max="15602" width="9.33203125" style="4876" hidden="1" customWidth="1"/>
    <col min="15603" max="15836" width="8.83203125" style="4876"/>
    <col min="15837" max="15837" width="2" style="4876" customWidth="1"/>
    <col min="15838" max="15838" width="32" style="4876" customWidth="1"/>
    <col min="15839" max="15840" width="8" style="4876" customWidth="1"/>
    <col min="15841" max="15841" width="11.33203125" style="4876" customWidth="1"/>
    <col min="15842" max="15852" width="8" style="4876" customWidth="1"/>
    <col min="15853" max="15853" width="9.6640625" style="4876" customWidth="1"/>
    <col min="15854" max="15854" width="8.83203125" style="4876" customWidth="1"/>
    <col min="15855" max="15855" width="1.33203125" style="4876" customWidth="1"/>
    <col min="15856" max="15858" width="9.33203125" style="4876" hidden="1" customWidth="1"/>
    <col min="15859" max="16092" width="8.83203125" style="4876"/>
    <col min="16093" max="16093" width="2" style="4876" customWidth="1"/>
    <col min="16094" max="16094" width="32" style="4876" customWidth="1"/>
    <col min="16095" max="16096" width="8" style="4876" customWidth="1"/>
    <col min="16097" max="16097" width="11.33203125" style="4876" customWidth="1"/>
    <col min="16098" max="16108" width="8" style="4876" customWidth="1"/>
    <col min="16109" max="16109" width="9.6640625" style="4876" customWidth="1"/>
    <col min="16110" max="16110" width="8.83203125" style="4876" customWidth="1"/>
    <col min="16111" max="16111" width="1.33203125" style="4876" customWidth="1"/>
    <col min="16112" max="16114" width="9.33203125" style="4876" hidden="1" customWidth="1"/>
    <col min="16115" max="16348" width="8.83203125" style="4876"/>
    <col min="16349" max="16384" width="8.83203125" style="4876" customWidth="1"/>
  </cols>
  <sheetData>
    <row r="1" spans="1:24" s="1032" customFormat="1" ht="15.75" x14ac:dyDescent="0.25">
      <c r="A1" s="6405" t="s">
        <v>801</v>
      </c>
      <c r="B1" s="6405"/>
      <c r="C1" s="6405"/>
    </row>
    <row r="2" spans="1:24" s="4866" customFormat="1" ht="15.75" x14ac:dyDescent="0.25">
      <c r="A2" s="4866" t="s">
        <v>4199</v>
      </c>
      <c r="C2" s="4867"/>
      <c r="D2" s="4867"/>
      <c r="E2" s="4867"/>
      <c r="F2" s="4867"/>
      <c r="G2" s="4867"/>
      <c r="H2" s="4867"/>
      <c r="I2" s="4867"/>
      <c r="J2" s="4867"/>
      <c r="K2" s="4867"/>
      <c r="L2" s="4867"/>
      <c r="M2" s="4867"/>
      <c r="N2" s="4867"/>
      <c r="O2" s="4867"/>
      <c r="P2" s="4867"/>
      <c r="Q2" s="4867"/>
    </row>
    <row r="3" spans="1:24" s="4869" customFormat="1" ht="17.25" thickBot="1" x14ac:dyDescent="0.3">
      <c r="A3" s="4868"/>
      <c r="C3" s="4870"/>
      <c r="D3" s="4870"/>
      <c r="E3" s="4870"/>
      <c r="F3" s="4870"/>
      <c r="G3" s="4870"/>
      <c r="H3" s="4870"/>
      <c r="I3" s="4870"/>
      <c r="J3" s="4870"/>
      <c r="K3" s="4870"/>
      <c r="L3" s="4870"/>
      <c r="M3" s="4870"/>
      <c r="N3" s="4870"/>
      <c r="O3" s="4870"/>
      <c r="P3" s="4870"/>
      <c r="Q3" s="4870"/>
    </row>
    <row r="4" spans="1:24" s="5291" customFormat="1" ht="39.950000000000003" customHeight="1" thickBot="1" x14ac:dyDescent="0.25">
      <c r="B4" s="6814" t="s">
        <v>2793</v>
      </c>
      <c r="C4" s="6816" t="s">
        <v>2794</v>
      </c>
      <c r="D4" s="6817"/>
      <c r="E4" s="6817"/>
      <c r="F4" s="6817"/>
      <c r="G4" s="6817"/>
      <c r="H4" s="6817"/>
      <c r="I4" s="6817"/>
      <c r="J4" s="6817"/>
      <c r="K4" s="6817"/>
      <c r="L4" s="6817"/>
      <c r="M4" s="6817"/>
      <c r="N4" s="6817"/>
      <c r="O4" s="6817"/>
      <c r="P4" s="6817"/>
      <c r="Q4" s="6818"/>
    </row>
    <row r="5" spans="1:24" s="5291" customFormat="1" ht="39.950000000000003" customHeight="1" x14ac:dyDescent="0.2">
      <c r="B5" s="6815"/>
      <c r="C5" s="6819" t="s">
        <v>2795</v>
      </c>
      <c r="D5" s="6820"/>
      <c r="E5" s="6821"/>
      <c r="F5" s="6822" t="s">
        <v>2796</v>
      </c>
      <c r="G5" s="6820"/>
      <c r="H5" s="6823"/>
      <c r="I5" s="6819" t="s">
        <v>2797</v>
      </c>
      <c r="J5" s="6820"/>
      <c r="K5" s="6821"/>
      <c r="L5" s="6822" t="s">
        <v>2798</v>
      </c>
      <c r="M5" s="6820"/>
      <c r="N5" s="6823"/>
      <c r="O5" s="6819" t="s">
        <v>237</v>
      </c>
      <c r="P5" s="6820"/>
      <c r="Q5" s="6821"/>
    </row>
    <row r="6" spans="1:24" s="5291" customFormat="1" ht="39.950000000000003" customHeight="1" thickBot="1" x14ac:dyDescent="0.25">
      <c r="B6" s="6815"/>
      <c r="C6" s="5292" t="s">
        <v>2758</v>
      </c>
      <c r="D6" s="5293" t="s">
        <v>2759</v>
      </c>
      <c r="E6" s="5294" t="s">
        <v>2760</v>
      </c>
      <c r="F6" s="5292" t="s">
        <v>2758</v>
      </c>
      <c r="G6" s="5293" t="s">
        <v>2759</v>
      </c>
      <c r="H6" s="5294" t="s">
        <v>2760</v>
      </c>
      <c r="I6" s="5292" t="s">
        <v>2758</v>
      </c>
      <c r="J6" s="5293" t="s">
        <v>2759</v>
      </c>
      <c r="K6" s="5294" t="s">
        <v>2760</v>
      </c>
      <c r="L6" s="5292" t="s">
        <v>2758</v>
      </c>
      <c r="M6" s="5293" t="s">
        <v>2759</v>
      </c>
      <c r="N6" s="5294" t="s">
        <v>2760</v>
      </c>
      <c r="O6" s="5292" t="s">
        <v>2758</v>
      </c>
      <c r="P6" s="5293" t="s">
        <v>2759</v>
      </c>
      <c r="Q6" s="5294" t="s">
        <v>2760</v>
      </c>
    </row>
    <row r="7" spans="1:24" s="5295" customFormat="1" ht="39.950000000000003" customHeight="1" x14ac:dyDescent="0.2">
      <c r="B7" s="5296" t="s">
        <v>2799</v>
      </c>
      <c r="C7" s="5297">
        <v>0</v>
      </c>
      <c r="D7" s="5298">
        <v>0</v>
      </c>
      <c r="E7" s="5299">
        <v>0</v>
      </c>
      <c r="F7" s="5300">
        <v>0</v>
      </c>
      <c r="G7" s="5298">
        <v>0</v>
      </c>
      <c r="H7" s="5300">
        <v>0</v>
      </c>
      <c r="I7" s="5297">
        <v>18</v>
      </c>
      <c r="J7" s="5298">
        <v>7</v>
      </c>
      <c r="K7" s="5299">
        <v>25</v>
      </c>
      <c r="L7" s="5300">
        <v>0</v>
      </c>
      <c r="M7" s="5298">
        <v>0</v>
      </c>
      <c r="N7" s="5300">
        <v>0</v>
      </c>
      <c r="O7" s="5297">
        <v>18</v>
      </c>
      <c r="P7" s="5298">
        <v>7</v>
      </c>
      <c r="Q7" s="5299">
        <v>25</v>
      </c>
      <c r="S7" s="5301"/>
      <c r="T7" s="5301"/>
      <c r="U7" s="5301"/>
      <c r="V7" s="5301"/>
      <c r="W7" s="5301"/>
      <c r="X7" s="5301"/>
    </row>
    <row r="8" spans="1:24" s="5291" customFormat="1" ht="39.950000000000003" customHeight="1" x14ac:dyDescent="0.2">
      <c r="B8" s="5302" t="s">
        <v>2800</v>
      </c>
      <c r="C8" s="5303">
        <v>0</v>
      </c>
      <c r="D8" s="5304">
        <v>0</v>
      </c>
      <c r="E8" s="5305">
        <v>0</v>
      </c>
      <c r="F8" s="5306">
        <v>0</v>
      </c>
      <c r="G8" s="5304">
        <v>0</v>
      </c>
      <c r="H8" s="5306">
        <v>0</v>
      </c>
      <c r="I8" s="5303">
        <v>18</v>
      </c>
      <c r="J8" s="5304">
        <v>7</v>
      </c>
      <c r="K8" s="5305">
        <v>25</v>
      </c>
      <c r="L8" s="5306">
        <v>0</v>
      </c>
      <c r="M8" s="5304">
        <v>0</v>
      </c>
      <c r="N8" s="5306">
        <v>0</v>
      </c>
      <c r="O8" s="5303">
        <v>18</v>
      </c>
      <c r="P8" s="5304">
        <v>7</v>
      </c>
      <c r="Q8" s="5305">
        <v>25</v>
      </c>
      <c r="S8" s="5301"/>
      <c r="T8" s="5301"/>
      <c r="U8" s="5301"/>
      <c r="V8" s="5301"/>
      <c r="W8" s="5301"/>
      <c r="X8" s="5301"/>
    </row>
    <row r="9" spans="1:24" s="5295" customFormat="1" ht="39.950000000000003" customHeight="1" x14ac:dyDescent="0.2">
      <c r="B9" s="5307" t="s">
        <v>2766</v>
      </c>
      <c r="C9" s="5308">
        <v>0</v>
      </c>
      <c r="D9" s="5309">
        <v>0</v>
      </c>
      <c r="E9" s="5310">
        <v>0</v>
      </c>
      <c r="F9" s="5311">
        <v>40</v>
      </c>
      <c r="G9" s="5309">
        <v>49</v>
      </c>
      <c r="H9" s="5311">
        <v>89</v>
      </c>
      <c r="I9" s="5308">
        <v>86</v>
      </c>
      <c r="J9" s="5309">
        <v>106</v>
      </c>
      <c r="K9" s="5310">
        <v>192</v>
      </c>
      <c r="L9" s="5311">
        <v>0</v>
      </c>
      <c r="M9" s="5309">
        <v>0</v>
      </c>
      <c r="N9" s="5311">
        <v>0</v>
      </c>
      <c r="O9" s="5308">
        <v>126</v>
      </c>
      <c r="P9" s="5309">
        <v>155</v>
      </c>
      <c r="Q9" s="5310">
        <v>281</v>
      </c>
      <c r="S9" s="5301"/>
      <c r="T9" s="5301"/>
      <c r="U9" s="5301"/>
      <c r="V9" s="5301"/>
      <c r="W9" s="5301"/>
      <c r="X9" s="5301"/>
    </row>
    <row r="10" spans="1:24" s="5291" customFormat="1" ht="39.950000000000003" customHeight="1" x14ac:dyDescent="0.2">
      <c r="B10" s="5302" t="s">
        <v>2801</v>
      </c>
      <c r="C10" s="5303">
        <v>0</v>
      </c>
      <c r="D10" s="5304">
        <v>0</v>
      </c>
      <c r="E10" s="5305">
        <v>0</v>
      </c>
      <c r="F10" s="5306">
        <v>0</v>
      </c>
      <c r="G10" s="5304">
        <v>0</v>
      </c>
      <c r="H10" s="5306">
        <v>0</v>
      </c>
      <c r="I10" s="5303">
        <v>5</v>
      </c>
      <c r="J10" s="5304">
        <v>10</v>
      </c>
      <c r="K10" s="5305">
        <v>15</v>
      </c>
      <c r="L10" s="5306">
        <v>0</v>
      </c>
      <c r="M10" s="5304">
        <v>0</v>
      </c>
      <c r="N10" s="5306">
        <v>0</v>
      </c>
      <c r="O10" s="5303">
        <v>5</v>
      </c>
      <c r="P10" s="5304">
        <v>10</v>
      </c>
      <c r="Q10" s="5305">
        <v>15</v>
      </c>
      <c r="S10" s="5301"/>
      <c r="T10" s="5301"/>
      <c r="U10" s="5301"/>
      <c r="V10" s="5301"/>
      <c r="W10" s="5301"/>
      <c r="X10" s="5301"/>
    </row>
    <row r="11" spans="1:24" s="5291" customFormat="1" ht="39.950000000000003" customHeight="1" x14ac:dyDescent="0.2">
      <c r="B11" s="5302" t="s">
        <v>2802</v>
      </c>
      <c r="C11" s="5303">
        <v>0</v>
      </c>
      <c r="D11" s="5304">
        <v>0</v>
      </c>
      <c r="E11" s="5305">
        <v>0</v>
      </c>
      <c r="F11" s="5306">
        <v>0</v>
      </c>
      <c r="G11" s="5304">
        <v>0</v>
      </c>
      <c r="H11" s="5306">
        <v>0</v>
      </c>
      <c r="I11" s="5303">
        <v>13</v>
      </c>
      <c r="J11" s="5304">
        <v>28</v>
      </c>
      <c r="K11" s="5305">
        <v>41</v>
      </c>
      <c r="L11" s="5306">
        <v>0</v>
      </c>
      <c r="M11" s="5304">
        <v>0</v>
      </c>
      <c r="N11" s="5306">
        <v>0</v>
      </c>
      <c r="O11" s="5303">
        <v>13</v>
      </c>
      <c r="P11" s="5304">
        <v>28</v>
      </c>
      <c r="Q11" s="5305">
        <v>41</v>
      </c>
      <c r="S11" s="5301"/>
      <c r="T11" s="5301"/>
      <c r="U11" s="5301"/>
      <c r="V11" s="5301"/>
      <c r="W11" s="5301"/>
      <c r="X11" s="5301"/>
    </row>
    <row r="12" spans="1:24" s="5291" customFormat="1" ht="39.950000000000003" customHeight="1" x14ac:dyDescent="0.2">
      <c r="B12" s="5302" t="s">
        <v>2803</v>
      </c>
      <c r="C12" s="5303">
        <v>0</v>
      </c>
      <c r="D12" s="5304">
        <v>0</v>
      </c>
      <c r="E12" s="5305">
        <v>0</v>
      </c>
      <c r="F12" s="5306">
        <v>40</v>
      </c>
      <c r="G12" s="5304">
        <v>49</v>
      </c>
      <c r="H12" s="5306">
        <v>89</v>
      </c>
      <c r="I12" s="5303">
        <v>68</v>
      </c>
      <c r="J12" s="5304">
        <v>68</v>
      </c>
      <c r="K12" s="5305">
        <v>136</v>
      </c>
      <c r="L12" s="5306">
        <v>0</v>
      </c>
      <c r="M12" s="5304">
        <v>0</v>
      </c>
      <c r="N12" s="5306">
        <v>0</v>
      </c>
      <c r="O12" s="5303">
        <v>108</v>
      </c>
      <c r="P12" s="5304">
        <v>117</v>
      </c>
      <c r="Q12" s="5305">
        <v>225</v>
      </c>
      <c r="S12" s="5301"/>
      <c r="T12" s="5301"/>
      <c r="U12" s="5301"/>
      <c r="V12" s="5301"/>
      <c r="W12" s="5301"/>
      <c r="X12" s="5301"/>
    </row>
    <row r="13" spans="1:24" s="5291" customFormat="1" ht="39.950000000000003" customHeight="1" x14ac:dyDescent="0.2">
      <c r="B13" s="5307" t="s">
        <v>2804</v>
      </c>
      <c r="C13" s="5308">
        <v>45</v>
      </c>
      <c r="D13" s="5309">
        <v>14</v>
      </c>
      <c r="E13" s="5310">
        <v>59</v>
      </c>
      <c r="F13" s="5311">
        <v>0</v>
      </c>
      <c r="G13" s="5309">
        <v>0</v>
      </c>
      <c r="H13" s="5311">
        <v>0</v>
      </c>
      <c r="I13" s="5308">
        <v>0</v>
      </c>
      <c r="J13" s="5309">
        <v>0</v>
      </c>
      <c r="K13" s="5310">
        <v>0</v>
      </c>
      <c r="L13" s="5311">
        <v>0</v>
      </c>
      <c r="M13" s="5309">
        <v>0</v>
      </c>
      <c r="N13" s="5311">
        <v>0</v>
      </c>
      <c r="O13" s="5308">
        <v>45</v>
      </c>
      <c r="P13" s="5309">
        <v>14</v>
      </c>
      <c r="Q13" s="5310">
        <v>59</v>
      </c>
      <c r="S13" s="5301"/>
      <c r="T13" s="5301"/>
      <c r="U13" s="5301"/>
      <c r="V13" s="5301"/>
      <c r="W13" s="5301"/>
      <c r="X13" s="5301"/>
    </row>
    <row r="14" spans="1:24" s="5291" customFormat="1" ht="39.950000000000003" customHeight="1" x14ac:dyDescent="0.2">
      <c r="B14" s="5302" t="s">
        <v>2805</v>
      </c>
      <c r="C14" s="5308">
        <v>16</v>
      </c>
      <c r="D14" s="5309">
        <v>7</v>
      </c>
      <c r="E14" s="5310">
        <v>23</v>
      </c>
      <c r="F14" s="5311">
        <v>0</v>
      </c>
      <c r="G14" s="5309">
        <v>0</v>
      </c>
      <c r="H14" s="5311">
        <v>0</v>
      </c>
      <c r="I14" s="5308">
        <v>0</v>
      </c>
      <c r="J14" s="5309">
        <v>0</v>
      </c>
      <c r="K14" s="5310">
        <v>0</v>
      </c>
      <c r="L14" s="5311">
        <v>0</v>
      </c>
      <c r="M14" s="5309">
        <v>0</v>
      </c>
      <c r="N14" s="5311">
        <v>0</v>
      </c>
      <c r="O14" s="5308">
        <v>16</v>
      </c>
      <c r="P14" s="5309">
        <v>7</v>
      </c>
      <c r="Q14" s="5310">
        <v>23</v>
      </c>
      <c r="S14" s="5301"/>
      <c r="T14" s="5301"/>
      <c r="U14" s="5301"/>
      <c r="V14" s="5301"/>
      <c r="W14" s="5301"/>
      <c r="X14" s="5301"/>
    </row>
    <row r="15" spans="1:24" s="5291" customFormat="1" ht="39.950000000000003" customHeight="1" x14ac:dyDescent="0.2">
      <c r="B15" s="5302" t="s">
        <v>2806</v>
      </c>
      <c r="C15" s="5303">
        <v>28</v>
      </c>
      <c r="D15" s="5304">
        <v>3</v>
      </c>
      <c r="E15" s="5305">
        <v>31</v>
      </c>
      <c r="F15" s="5306">
        <v>0</v>
      </c>
      <c r="G15" s="5304">
        <v>0</v>
      </c>
      <c r="H15" s="5306">
        <v>0</v>
      </c>
      <c r="I15" s="5303">
        <v>0</v>
      </c>
      <c r="J15" s="5304">
        <v>0</v>
      </c>
      <c r="K15" s="5305">
        <v>0</v>
      </c>
      <c r="L15" s="5306">
        <v>0</v>
      </c>
      <c r="M15" s="5304">
        <v>0</v>
      </c>
      <c r="N15" s="5306">
        <v>0</v>
      </c>
      <c r="O15" s="5303">
        <v>28</v>
      </c>
      <c r="P15" s="5304">
        <v>3</v>
      </c>
      <c r="Q15" s="5305">
        <v>31</v>
      </c>
      <c r="S15" s="5301"/>
      <c r="T15" s="5301"/>
      <c r="U15" s="5301"/>
      <c r="V15" s="5301"/>
      <c r="W15" s="5301"/>
      <c r="X15" s="5301"/>
    </row>
    <row r="16" spans="1:24" s="5291" customFormat="1" ht="39.950000000000003" customHeight="1" thickBot="1" x14ac:dyDescent="0.25">
      <c r="B16" s="5302" t="s">
        <v>2807</v>
      </c>
      <c r="C16" s="5303">
        <v>1</v>
      </c>
      <c r="D16" s="5304">
        <v>4</v>
      </c>
      <c r="E16" s="5305">
        <v>5</v>
      </c>
      <c r="F16" s="5306">
        <v>0</v>
      </c>
      <c r="G16" s="5304">
        <v>0</v>
      </c>
      <c r="H16" s="5306">
        <v>0</v>
      </c>
      <c r="I16" s="5303">
        <v>0</v>
      </c>
      <c r="J16" s="5304">
        <v>0</v>
      </c>
      <c r="K16" s="5305">
        <v>0</v>
      </c>
      <c r="L16" s="5306">
        <v>0</v>
      </c>
      <c r="M16" s="5304">
        <v>0</v>
      </c>
      <c r="N16" s="5306">
        <v>0</v>
      </c>
      <c r="O16" s="5303">
        <v>1</v>
      </c>
      <c r="P16" s="5304">
        <v>4</v>
      </c>
      <c r="Q16" s="5305">
        <v>5</v>
      </c>
      <c r="S16" s="5301"/>
      <c r="T16" s="5301"/>
      <c r="U16" s="5301"/>
      <c r="V16" s="5301"/>
      <c r="W16" s="5301"/>
      <c r="X16" s="5301"/>
    </row>
    <row r="17" spans="1:24" s="5291" customFormat="1" ht="39.950000000000003" customHeight="1" thickBot="1" x14ac:dyDescent="0.25">
      <c r="B17" s="5312" t="s">
        <v>237</v>
      </c>
      <c r="C17" s="5313">
        <f>C7+C9+C13</f>
        <v>45</v>
      </c>
      <c r="D17" s="5314">
        <f t="shared" ref="D17:Q17" si="0">D7+D9+D13</f>
        <v>14</v>
      </c>
      <c r="E17" s="5315">
        <f t="shared" si="0"/>
        <v>59</v>
      </c>
      <c r="F17" s="5316">
        <f t="shared" si="0"/>
        <v>40</v>
      </c>
      <c r="G17" s="5314">
        <f t="shared" si="0"/>
        <v>49</v>
      </c>
      <c r="H17" s="5316">
        <f t="shared" si="0"/>
        <v>89</v>
      </c>
      <c r="I17" s="5313">
        <f t="shared" si="0"/>
        <v>104</v>
      </c>
      <c r="J17" s="5314">
        <f t="shared" si="0"/>
        <v>113</v>
      </c>
      <c r="K17" s="5315">
        <f t="shared" si="0"/>
        <v>217</v>
      </c>
      <c r="L17" s="5316">
        <f t="shared" si="0"/>
        <v>0</v>
      </c>
      <c r="M17" s="5314">
        <f t="shared" si="0"/>
        <v>0</v>
      </c>
      <c r="N17" s="5316">
        <f t="shared" si="0"/>
        <v>0</v>
      </c>
      <c r="O17" s="5313">
        <f t="shared" si="0"/>
        <v>189</v>
      </c>
      <c r="P17" s="5314">
        <f t="shared" si="0"/>
        <v>176</v>
      </c>
      <c r="Q17" s="5315">
        <f t="shared" si="0"/>
        <v>365</v>
      </c>
      <c r="S17" s="5301"/>
      <c r="T17" s="5301"/>
      <c r="U17" s="5301"/>
      <c r="V17" s="5301"/>
      <c r="W17" s="5301"/>
      <c r="X17" s="5301"/>
    </row>
    <row r="18" spans="1:24" s="5319" customFormat="1" ht="39.950000000000003" customHeight="1" x14ac:dyDescent="0.2">
      <c r="A18" s="5291"/>
      <c r="B18" s="2917" t="s">
        <v>2808</v>
      </c>
      <c r="C18" s="2917" t="s">
        <v>2809</v>
      </c>
      <c r="D18" s="5317"/>
      <c r="E18" s="5317"/>
      <c r="F18" s="5318"/>
      <c r="G18" s="5318"/>
      <c r="H18" s="5318"/>
      <c r="I18" s="5318"/>
      <c r="J18" s="5318"/>
      <c r="K18" s="5318"/>
      <c r="L18" s="5318"/>
      <c r="M18" s="5318"/>
      <c r="N18" s="5318"/>
      <c r="O18" s="5317"/>
      <c r="P18" s="5317"/>
      <c r="Q18" s="5317"/>
    </row>
    <row r="19" spans="1:24" s="4872" customFormat="1" ht="15" x14ac:dyDescent="0.25">
      <c r="A19" s="4871"/>
    </row>
    <row r="20" spans="1:24" s="4873" customFormat="1" ht="14.25" x14ac:dyDescent="0.2">
      <c r="A20" s="4872"/>
    </row>
    <row r="21" spans="1:24" s="4873" customFormat="1" ht="14.25" x14ac:dyDescent="0.2">
      <c r="B21" s="4874"/>
      <c r="C21" s="4875"/>
      <c r="D21" s="4875"/>
      <c r="E21" s="4875"/>
      <c r="F21" s="4875"/>
      <c r="G21" s="4875"/>
      <c r="H21" s="4875"/>
      <c r="I21" s="4875"/>
      <c r="J21" s="4875"/>
      <c r="K21" s="4875"/>
      <c r="L21" s="4875"/>
      <c r="M21" s="4875"/>
      <c r="N21" s="4875"/>
      <c r="O21" s="4875"/>
      <c r="P21" s="4875"/>
      <c r="Q21" s="4875"/>
    </row>
    <row r="23" spans="1:24" ht="24" customHeight="1" x14ac:dyDescent="0.2">
      <c r="C23" s="4877"/>
      <c r="F23" s="4877"/>
    </row>
    <row r="24" spans="1:24" ht="11.25" customHeight="1" x14ac:dyDescent="0.2"/>
  </sheetData>
  <mergeCells count="8">
    <mergeCell ref="A1:C1"/>
    <mergeCell ref="B4:B6"/>
    <mergeCell ref="C4:Q4"/>
    <mergeCell ref="C5:E5"/>
    <mergeCell ref="F5:H5"/>
    <mergeCell ref="I5:K5"/>
    <mergeCell ref="L5:N5"/>
    <mergeCell ref="O5:Q5"/>
  </mergeCells>
  <hyperlinks>
    <hyperlink ref="A1" location="CONTENT!A1" display="Back to table of contents"/>
  </hyperlinks>
  <pageMargins left="0.5" right="0.5" top="0.5" bottom="0.5" header="0.3" footer="0.3"/>
  <pageSetup paperSize="9" scale="81"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showGridLines="0" workbookViewId="0">
      <selection sqref="A1:C1"/>
    </sheetView>
  </sheetViews>
  <sheetFormatPr defaultRowHeight="15" x14ac:dyDescent="0.25"/>
  <cols>
    <col min="1" max="1" width="37.33203125" style="4885" customWidth="1"/>
    <col min="2" max="19" width="6.6640625" style="4885" customWidth="1"/>
    <col min="20" max="20" width="8.5" style="1854" customWidth="1"/>
    <col min="21" max="21" width="0.5" style="4885" customWidth="1"/>
    <col min="22" max="240" width="8.83203125" style="4885"/>
    <col min="241" max="241" width="37.33203125" style="4885" customWidth="1"/>
    <col min="242" max="256" width="7.83203125" style="4885" customWidth="1"/>
    <col min="257" max="257" width="8.5" style="4885" customWidth="1"/>
    <col min="258" max="258" width="0.5" style="4885" customWidth="1"/>
    <col min="259" max="496" width="8.83203125" style="4885"/>
    <col min="497" max="497" width="37.33203125" style="4885" customWidth="1"/>
    <col min="498" max="512" width="7.83203125" style="4885" customWidth="1"/>
    <col min="513" max="513" width="8.5" style="4885" customWidth="1"/>
    <col min="514" max="514" width="0.5" style="4885" customWidth="1"/>
    <col min="515" max="752" width="8.83203125" style="4885"/>
    <col min="753" max="753" width="37.33203125" style="4885" customWidth="1"/>
    <col min="754" max="768" width="7.83203125" style="4885" customWidth="1"/>
    <col min="769" max="769" width="8.5" style="4885" customWidth="1"/>
    <col min="770" max="770" width="0.5" style="4885" customWidth="1"/>
    <col min="771" max="1008" width="8.83203125" style="4885"/>
    <col min="1009" max="1009" width="37.33203125" style="4885" customWidth="1"/>
    <col min="1010" max="1024" width="7.83203125" style="4885" customWidth="1"/>
    <col min="1025" max="1025" width="8.5" style="4885" customWidth="1"/>
    <col min="1026" max="1026" width="0.5" style="4885" customWidth="1"/>
    <col min="1027" max="1264" width="8.83203125" style="4885"/>
    <col min="1265" max="1265" width="37.33203125" style="4885" customWidth="1"/>
    <col min="1266" max="1280" width="7.83203125" style="4885" customWidth="1"/>
    <col min="1281" max="1281" width="8.5" style="4885" customWidth="1"/>
    <col min="1282" max="1282" width="0.5" style="4885" customWidth="1"/>
    <col min="1283" max="1520" width="8.83203125" style="4885"/>
    <col min="1521" max="1521" width="37.33203125" style="4885" customWidth="1"/>
    <col min="1522" max="1536" width="7.83203125" style="4885" customWidth="1"/>
    <col min="1537" max="1537" width="8.5" style="4885" customWidth="1"/>
    <col min="1538" max="1538" width="0.5" style="4885" customWidth="1"/>
    <col min="1539" max="1776" width="8.83203125" style="4885"/>
    <col min="1777" max="1777" width="37.33203125" style="4885" customWidth="1"/>
    <col min="1778" max="1792" width="7.83203125" style="4885" customWidth="1"/>
    <col min="1793" max="1793" width="8.5" style="4885" customWidth="1"/>
    <col min="1794" max="1794" width="0.5" style="4885" customWidth="1"/>
    <col min="1795" max="2032" width="8.83203125" style="4885"/>
    <col min="2033" max="2033" width="37.33203125" style="4885" customWidth="1"/>
    <col min="2034" max="2048" width="7.83203125" style="4885" customWidth="1"/>
    <col min="2049" max="2049" width="8.5" style="4885" customWidth="1"/>
    <col min="2050" max="2050" width="0.5" style="4885" customWidth="1"/>
    <col min="2051" max="2288" width="8.83203125" style="4885"/>
    <col min="2289" max="2289" width="37.33203125" style="4885" customWidth="1"/>
    <col min="2290" max="2304" width="7.83203125" style="4885" customWidth="1"/>
    <col min="2305" max="2305" width="8.5" style="4885" customWidth="1"/>
    <col min="2306" max="2306" width="0.5" style="4885" customWidth="1"/>
    <col min="2307" max="2544" width="8.83203125" style="4885"/>
    <col min="2545" max="2545" width="37.33203125" style="4885" customWidth="1"/>
    <col min="2546" max="2560" width="7.83203125" style="4885" customWidth="1"/>
    <col min="2561" max="2561" width="8.5" style="4885" customWidth="1"/>
    <col min="2562" max="2562" width="0.5" style="4885" customWidth="1"/>
    <col min="2563" max="2800" width="8.83203125" style="4885"/>
    <col min="2801" max="2801" width="37.33203125" style="4885" customWidth="1"/>
    <col min="2802" max="2816" width="7.83203125" style="4885" customWidth="1"/>
    <col min="2817" max="2817" width="8.5" style="4885" customWidth="1"/>
    <col min="2818" max="2818" width="0.5" style="4885" customWidth="1"/>
    <col min="2819" max="3056" width="8.83203125" style="4885"/>
    <col min="3057" max="3057" width="37.33203125" style="4885" customWidth="1"/>
    <col min="3058" max="3072" width="7.83203125" style="4885" customWidth="1"/>
    <col min="3073" max="3073" width="8.5" style="4885" customWidth="1"/>
    <col min="3074" max="3074" width="0.5" style="4885" customWidth="1"/>
    <col min="3075" max="3312" width="8.83203125" style="4885"/>
    <col min="3313" max="3313" width="37.33203125" style="4885" customWidth="1"/>
    <col min="3314" max="3328" width="7.83203125" style="4885" customWidth="1"/>
    <col min="3329" max="3329" width="8.5" style="4885" customWidth="1"/>
    <col min="3330" max="3330" width="0.5" style="4885" customWidth="1"/>
    <col min="3331" max="3568" width="8.83203125" style="4885"/>
    <col min="3569" max="3569" width="37.33203125" style="4885" customWidth="1"/>
    <col min="3570" max="3584" width="7.83203125" style="4885" customWidth="1"/>
    <col min="3585" max="3585" width="8.5" style="4885" customWidth="1"/>
    <col min="3586" max="3586" width="0.5" style="4885" customWidth="1"/>
    <col min="3587" max="3824" width="8.83203125" style="4885"/>
    <col min="3825" max="3825" width="37.33203125" style="4885" customWidth="1"/>
    <col min="3826" max="3840" width="7.83203125" style="4885" customWidth="1"/>
    <col min="3841" max="3841" width="8.5" style="4885" customWidth="1"/>
    <col min="3842" max="3842" width="0.5" style="4885" customWidth="1"/>
    <col min="3843" max="4080" width="8.83203125" style="4885"/>
    <col min="4081" max="4081" width="37.33203125" style="4885" customWidth="1"/>
    <col min="4082" max="4096" width="7.83203125" style="4885" customWidth="1"/>
    <col min="4097" max="4097" width="8.5" style="4885" customWidth="1"/>
    <col min="4098" max="4098" width="0.5" style="4885" customWidth="1"/>
    <col min="4099" max="4336" width="8.83203125" style="4885"/>
    <col min="4337" max="4337" width="37.33203125" style="4885" customWidth="1"/>
    <col min="4338" max="4352" width="7.83203125" style="4885" customWidth="1"/>
    <col min="4353" max="4353" width="8.5" style="4885" customWidth="1"/>
    <col min="4354" max="4354" width="0.5" style="4885" customWidth="1"/>
    <col min="4355" max="4592" width="8.83203125" style="4885"/>
    <col min="4593" max="4593" width="37.33203125" style="4885" customWidth="1"/>
    <col min="4594" max="4608" width="7.83203125" style="4885" customWidth="1"/>
    <col min="4609" max="4609" width="8.5" style="4885" customWidth="1"/>
    <col min="4610" max="4610" width="0.5" style="4885" customWidth="1"/>
    <col min="4611" max="4848" width="8.83203125" style="4885"/>
    <col min="4849" max="4849" width="37.33203125" style="4885" customWidth="1"/>
    <col min="4850" max="4864" width="7.83203125" style="4885" customWidth="1"/>
    <col min="4865" max="4865" width="8.5" style="4885" customWidth="1"/>
    <col min="4866" max="4866" width="0.5" style="4885" customWidth="1"/>
    <col min="4867" max="5104" width="8.83203125" style="4885"/>
    <col min="5105" max="5105" width="37.33203125" style="4885" customWidth="1"/>
    <col min="5106" max="5120" width="7.83203125" style="4885" customWidth="1"/>
    <col min="5121" max="5121" width="8.5" style="4885" customWidth="1"/>
    <col min="5122" max="5122" width="0.5" style="4885" customWidth="1"/>
    <col min="5123" max="5360" width="8.83203125" style="4885"/>
    <col min="5361" max="5361" width="37.33203125" style="4885" customWidth="1"/>
    <col min="5362" max="5376" width="7.83203125" style="4885" customWidth="1"/>
    <col min="5377" max="5377" width="8.5" style="4885" customWidth="1"/>
    <col min="5378" max="5378" width="0.5" style="4885" customWidth="1"/>
    <col min="5379" max="5616" width="8.83203125" style="4885"/>
    <col min="5617" max="5617" width="37.33203125" style="4885" customWidth="1"/>
    <col min="5618" max="5632" width="7.83203125" style="4885" customWidth="1"/>
    <col min="5633" max="5633" width="8.5" style="4885" customWidth="1"/>
    <col min="5634" max="5634" width="0.5" style="4885" customWidth="1"/>
    <col min="5635" max="5872" width="8.83203125" style="4885"/>
    <col min="5873" max="5873" width="37.33203125" style="4885" customWidth="1"/>
    <col min="5874" max="5888" width="7.83203125" style="4885" customWidth="1"/>
    <col min="5889" max="5889" width="8.5" style="4885" customWidth="1"/>
    <col min="5890" max="5890" width="0.5" style="4885" customWidth="1"/>
    <col min="5891" max="6128" width="8.83203125" style="4885"/>
    <col min="6129" max="6129" width="37.33203125" style="4885" customWidth="1"/>
    <col min="6130" max="6144" width="7.83203125" style="4885" customWidth="1"/>
    <col min="6145" max="6145" width="8.5" style="4885" customWidth="1"/>
    <col min="6146" max="6146" width="0.5" style="4885" customWidth="1"/>
    <col min="6147" max="6384" width="8.83203125" style="4885"/>
    <col min="6385" max="6385" width="37.33203125" style="4885" customWidth="1"/>
    <col min="6386" max="6400" width="7.83203125" style="4885" customWidth="1"/>
    <col min="6401" max="6401" width="8.5" style="4885" customWidth="1"/>
    <col min="6402" max="6402" width="0.5" style="4885" customWidth="1"/>
    <col min="6403" max="6640" width="8.83203125" style="4885"/>
    <col min="6641" max="6641" width="37.33203125" style="4885" customWidth="1"/>
    <col min="6642" max="6656" width="7.83203125" style="4885" customWidth="1"/>
    <col min="6657" max="6657" width="8.5" style="4885" customWidth="1"/>
    <col min="6658" max="6658" width="0.5" style="4885" customWidth="1"/>
    <col min="6659" max="6896" width="8.83203125" style="4885"/>
    <col min="6897" max="6897" width="37.33203125" style="4885" customWidth="1"/>
    <col min="6898" max="6912" width="7.83203125" style="4885" customWidth="1"/>
    <col min="6913" max="6913" width="8.5" style="4885" customWidth="1"/>
    <col min="6914" max="6914" width="0.5" style="4885" customWidth="1"/>
    <col min="6915" max="7152" width="8.83203125" style="4885"/>
    <col min="7153" max="7153" width="37.33203125" style="4885" customWidth="1"/>
    <col min="7154" max="7168" width="7.83203125" style="4885" customWidth="1"/>
    <col min="7169" max="7169" width="8.5" style="4885" customWidth="1"/>
    <col min="7170" max="7170" width="0.5" style="4885" customWidth="1"/>
    <col min="7171" max="7408" width="8.83203125" style="4885"/>
    <col min="7409" max="7409" width="37.33203125" style="4885" customWidth="1"/>
    <col min="7410" max="7424" width="7.83203125" style="4885" customWidth="1"/>
    <col min="7425" max="7425" width="8.5" style="4885" customWidth="1"/>
    <col min="7426" max="7426" width="0.5" style="4885" customWidth="1"/>
    <col min="7427" max="7664" width="8.83203125" style="4885"/>
    <col min="7665" max="7665" width="37.33203125" style="4885" customWidth="1"/>
    <col min="7666" max="7680" width="7.83203125" style="4885" customWidth="1"/>
    <col min="7681" max="7681" width="8.5" style="4885" customWidth="1"/>
    <col min="7682" max="7682" width="0.5" style="4885" customWidth="1"/>
    <col min="7683" max="7920" width="8.83203125" style="4885"/>
    <col min="7921" max="7921" width="37.33203125" style="4885" customWidth="1"/>
    <col min="7922" max="7936" width="7.83203125" style="4885" customWidth="1"/>
    <col min="7937" max="7937" width="8.5" style="4885" customWidth="1"/>
    <col min="7938" max="7938" width="0.5" style="4885" customWidth="1"/>
    <col min="7939" max="8176" width="8.83203125" style="4885"/>
    <col min="8177" max="8177" width="37.33203125" style="4885" customWidth="1"/>
    <col min="8178" max="8192" width="7.83203125" style="4885" customWidth="1"/>
    <col min="8193" max="8193" width="8.5" style="4885" customWidth="1"/>
    <col min="8194" max="8194" width="0.5" style="4885" customWidth="1"/>
    <col min="8195" max="8432" width="8.83203125" style="4885"/>
    <col min="8433" max="8433" width="37.33203125" style="4885" customWidth="1"/>
    <col min="8434" max="8448" width="7.83203125" style="4885" customWidth="1"/>
    <col min="8449" max="8449" width="8.5" style="4885" customWidth="1"/>
    <col min="8450" max="8450" width="0.5" style="4885" customWidth="1"/>
    <col min="8451" max="8688" width="8.83203125" style="4885"/>
    <col min="8689" max="8689" width="37.33203125" style="4885" customWidth="1"/>
    <col min="8690" max="8704" width="7.83203125" style="4885" customWidth="1"/>
    <col min="8705" max="8705" width="8.5" style="4885" customWidth="1"/>
    <col min="8706" max="8706" width="0.5" style="4885" customWidth="1"/>
    <col min="8707" max="8944" width="8.83203125" style="4885"/>
    <col min="8945" max="8945" width="37.33203125" style="4885" customWidth="1"/>
    <col min="8946" max="8960" width="7.83203125" style="4885" customWidth="1"/>
    <col min="8961" max="8961" width="8.5" style="4885" customWidth="1"/>
    <col min="8962" max="8962" width="0.5" style="4885" customWidth="1"/>
    <col min="8963" max="9200" width="8.83203125" style="4885"/>
    <col min="9201" max="9201" width="37.33203125" style="4885" customWidth="1"/>
    <col min="9202" max="9216" width="7.83203125" style="4885" customWidth="1"/>
    <col min="9217" max="9217" width="8.5" style="4885" customWidth="1"/>
    <col min="9218" max="9218" width="0.5" style="4885" customWidth="1"/>
    <col min="9219" max="9456" width="8.83203125" style="4885"/>
    <col min="9457" max="9457" width="37.33203125" style="4885" customWidth="1"/>
    <col min="9458" max="9472" width="7.83203125" style="4885" customWidth="1"/>
    <col min="9473" max="9473" width="8.5" style="4885" customWidth="1"/>
    <col min="9474" max="9474" width="0.5" style="4885" customWidth="1"/>
    <col min="9475" max="9712" width="8.83203125" style="4885"/>
    <col min="9713" max="9713" width="37.33203125" style="4885" customWidth="1"/>
    <col min="9714" max="9728" width="7.83203125" style="4885" customWidth="1"/>
    <col min="9729" max="9729" width="8.5" style="4885" customWidth="1"/>
    <col min="9730" max="9730" width="0.5" style="4885" customWidth="1"/>
    <col min="9731" max="9968" width="8.83203125" style="4885"/>
    <col min="9969" max="9969" width="37.33203125" style="4885" customWidth="1"/>
    <col min="9970" max="9984" width="7.83203125" style="4885" customWidth="1"/>
    <col min="9985" max="9985" width="8.5" style="4885" customWidth="1"/>
    <col min="9986" max="9986" width="0.5" style="4885" customWidth="1"/>
    <col min="9987" max="10224" width="8.83203125" style="4885"/>
    <col min="10225" max="10225" width="37.33203125" style="4885" customWidth="1"/>
    <col min="10226" max="10240" width="7.83203125" style="4885" customWidth="1"/>
    <col min="10241" max="10241" width="8.5" style="4885" customWidth="1"/>
    <col min="10242" max="10242" width="0.5" style="4885" customWidth="1"/>
    <col min="10243" max="10480" width="8.83203125" style="4885"/>
    <col min="10481" max="10481" width="37.33203125" style="4885" customWidth="1"/>
    <col min="10482" max="10496" width="7.83203125" style="4885" customWidth="1"/>
    <col min="10497" max="10497" width="8.5" style="4885" customWidth="1"/>
    <col min="10498" max="10498" width="0.5" style="4885" customWidth="1"/>
    <col min="10499" max="10736" width="8.83203125" style="4885"/>
    <col min="10737" max="10737" width="37.33203125" style="4885" customWidth="1"/>
    <col min="10738" max="10752" width="7.83203125" style="4885" customWidth="1"/>
    <col min="10753" max="10753" width="8.5" style="4885" customWidth="1"/>
    <col min="10754" max="10754" width="0.5" style="4885" customWidth="1"/>
    <col min="10755" max="10992" width="8.83203125" style="4885"/>
    <col min="10993" max="10993" width="37.33203125" style="4885" customWidth="1"/>
    <col min="10994" max="11008" width="7.83203125" style="4885" customWidth="1"/>
    <col min="11009" max="11009" width="8.5" style="4885" customWidth="1"/>
    <col min="11010" max="11010" width="0.5" style="4885" customWidth="1"/>
    <col min="11011" max="11248" width="8.83203125" style="4885"/>
    <col min="11249" max="11249" width="37.33203125" style="4885" customWidth="1"/>
    <col min="11250" max="11264" width="7.83203125" style="4885" customWidth="1"/>
    <col min="11265" max="11265" width="8.5" style="4885" customWidth="1"/>
    <col min="11266" max="11266" width="0.5" style="4885" customWidth="1"/>
    <col min="11267" max="11504" width="8.83203125" style="4885"/>
    <col min="11505" max="11505" width="37.33203125" style="4885" customWidth="1"/>
    <col min="11506" max="11520" width="7.83203125" style="4885" customWidth="1"/>
    <col min="11521" max="11521" width="8.5" style="4885" customWidth="1"/>
    <col min="11522" max="11522" width="0.5" style="4885" customWidth="1"/>
    <col min="11523" max="11760" width="8.83203125" style="4885"/>
    <col min="11761" max="11761" width="37.33203125" style="4885" customWidth="1"/>
    <col min="11762" max="11776" width="7.83203125" style="4885" customWidth="1"/>
    <col min="11777" max="11777" width="8.5" style="4885" customWidth="1"/>
    <col min="11778" max="11778" width="0.5" style="4885" customWidth="1"/>
    <col min="11779" max="12016" width="8.83203125" style="4885"/>
    <col min="12017" max="12017" width="37.33203125" style="4885" customWidth="1"/>
    <col min="12018" max="12032" width="7.83203125" style="4885" customWidth="1"/>
    <col min="12033" max="12033" width="8.5" style="4885" customWidth="1"/>
    <col min="12034" max="12034" width="0.5" style="4885" customWidth="1"/>
    <col min="12035" max="12272" width="8.83203125" style="4885"/>
    <col min="12273" max="12273" width="37.33203125" style="4885" customWidth="1"/>
    <col min="12274" max="12288" width="7.83203125" style="4885" customWidth="1"/>
    <col min="12289" max="12289" width="8.5" style="4885" customWidth="1"/>
    <col min="12290" max="12290" width="0.5" style="4885" customWidth="1"/>
    <col min="12291" max="12528" width="8.83203125" style="4885"/>
    <col min="12529" max="12529" width="37.33203125" style="4885" customWidth="1"/>
    <col min="12530" max="12544" width="7.83203125" style="4885" customWidth="1"/>
    <col min="12545" max="12545" width="8.5" style="4885" customWidth="1"/>
    <col min="12546" max="12546" width="0.5" style="4885" customWidth="1"/>
    <col min="12547" max="12784" width="8.83203125" style="4885"/>
    <col min="12785" max="12785" width="37.33203125" style="4885" customWidth="1"/>
    <col min="12786" max="12800" width="7.83203125" style="4885" customWidth="1"/>
    <col min="12801" max="12801" width="8.5" style="4885" customWidth="1"/>
    <col min="12802" max="12802" width="0.5" style="4885" customWidth="1"/>
    <col min="12803" max="13040" width="8.83203125" style="4885"/>
    <col min="13041" max="13041" width="37.33203125" style="4885" customWidth="1"/>
    <col min="13042" max="13056" width="7.83203125" style="4885" customWidth="1"/>
    <col min="13057" max="13057" width="8.5" style="4885" customWidth="1"/>
    <col min="13058" max="13058" width="0.5" style="4885" customWidth="1"/>
    <col min="13059" max="13296" width="8.83203125" style="4885"/>
    <col min="13297" max="13297" width="37.33203125" style="4885" customWidth="1"/>
    <col min="13298" max="13312" width="7.83203125" style="4885" customWidth="1"/>
    <col min="13313" max="13313" width="8.5" style="4885" customWidth="1"/>
    <col min="13314" max="13314" width="0.5" style="4885" customWidth="1"/>
    <col min="13315" max="13552" width="8.83203125" style="4885"/>
    <col min="13553" max="13553" width="37.33203125" style="4885" customWidth="1"/>
    <col min="13554" max="13568" width="7.83203125" style="4885" customWidth="1"/>
    <col min="13569" max="13569" width="8.5" style="4885" customWidth="1"/>
    <col min="13570" max="13570" width="0.5" style="4885" customWidth="1"/>
    <col min="13571" max="13808" width="8.83203125" style="4885"/>
    <col min="13809" max="13809" width="37.33203125" style="4885" customWidth="1"/>
    <col min="13810" max="13824" width="7.83203125" style="4885" customWidth="1"/>
    <col min="13825" max="13825" width="8.5" style="4885" customWidth="1"/>
    <col min="13826" max="13826" width="0.5" style="4885" customWidth="1"/>
    <col min="13827" max="14064" width="8.83203125" style="4885"/>
    <col min="14065" max="14065" width="37.33203125" style="4885" customWidth="1"/>
    <col min="14066" max="14080" width="7.83203125" style="4885" customWidth="1"/>
    <col min="14081" max="14081" width="8.5" style="4885" customWidth="1"/>
    <col min="14082" max="14082" width="0.5" style="4885" customWidth="1"/>
    <col min="14083" max="14320" width="8.83203125" style="4885"/>
    <col min="14321" max="14321" width="37.33203125" style="4885" customWidth="1"/>
    <col min="14322" max="14336" width="7.83203125" style="4885" customWidth="1"/>
    <col min="14337" max="14337" width="8.5" style="4885" customWidth="1"/>
    <col min="14338" max="14338" width="0.5" style="4885" customWidth="1"/>
    <col min="14339" max="14576" width="8.83203125" style="4885"/>
    <col min="14577" max="14577" width="37.33203125" style="4885" customWidth="1"/>
    <col min="14578" max="14592" width="7.83203125" style="4885" customWidth="1"/>
    <col min="14593" max="14593" width="8.5" style="4885" customWidth="1"/>
    <col min="14594" max="14594" width="0.5" style="4885" customWidth="1"/>
    <col min="14595" max="14832" width="8.83203125" style="4885"/>
    <col min="14833" max="14833" width="37.33203125" style="4885" customWidth="1"/>
    <col min="14834" max="14848" width="7.83203125" style="4885" customWidth="1"/>
    <col min="14849" max="14849" width="8.5" style="4885" customWidth="1"/>
    <col min="14850" max="14850" width="0.5" style="4885" customWidth="1"/>
    <col min="14851" max="15088" width="8.83203125" style="4885"/>
    <col min="15089" max="15089" width="37.33203125" style="4885" customWidth="1"/>
    <col min="15090" max="15104" width="7.83203125" style="4885" customWidth="1"/>
    <col min="15105" max="15105" width="8.5" style="4885" customWidth="1"/>
    <col min="15106" max="15106" width="0.5" style="4885" customWidth="1"/>
    <col min="15107" max="15344" width="8.83203125" style="4885"/>
    <col min="15345" max="15345" width="37.33203125" style="4885" customWidth="1"/>
    <col min="15346" max="15360" width="7.83203125" style="4885" customWidth="1"/>
    <col min="15361" max="15361" width="8.5" style="4885" customWidth="1"/>
    <col min="15362" max="15362" width="0.5" style="4885" customWidth="1"/>
    <col min="15363" max="15600" width="8.83203125" style="4885"/>
    <col min="15601" max="15601" width="37.33203125" style="4885" customWidth="1"/>
    <col min="15602" max="15616" width="7.83203125" style="4885" customWidth="1"/>
    <col min="15617" max="15617" width="8.5" style="4885" customWidth="1"/>
    <col min="15618" max="15618" width="0.5" style="4885" customWidth="1"/>
    <col min="15619" max="15856" width="8.83203125" style="4885"/>
    <col min="15857" max="15857" width="37.33203125" style="4885" customWidth="1"/>
    <col min="15858" max="15872" width="7.83203125" style="4885" customWidth="1"/>
    <col min="15873" max="15873" width="8.5" style="4885" customWidth="1"/>
    <col min="15874" max="15874" width="0.5" style="4885" customWidth="1"/>
    <col min="15875" max="16112" width="8.83203125" style="4885"/>
    <col min="16113" max="16113" width="37.33203125" style="4885" customWidth="1"/>
    <col min="16114" max="16128" width="7.83203125" style="4885" customWidth="1"/>
    <col min="16129" max="16129" width="8.5" style="4885" customWidth="1"/>
    <col min="16130" max="16130" width="0.5" style="4885" customWidth="1"/>
    <col min="16131" max="16384" width="8.83203125" style="4885"/>
  </cols>
  <sheetData>
    <row r="1" spans="1:20" s="1032" customFormat="1" ht="15.75" x14ac:dyDescent="0.25">
      <c r="A1" s="6405" t="s">
        <v>801</v>
      </c>
      <c r="B1" s="6405"/>
      <c r="C1" s="6405"/>
    </row>
    <row r="2" spans="1:20" s="4879" customFormat="1" ht="15.75" x14ac:dyDescent="0.2">
      <c r="A2" s="4879" t="s">
        <v>4200</v>
      </c>
    </row>
    <row r="3" spans="1:20" s="4880" customFormat="1" ht="26.1" customHeight="1" x14ac:dyDescent="0.25">
      <c r="A3" s="6824" t="s">
        <v>2810</v>
      </c>
      <c r="B3" s="6827" t="s">
        <v>2645</v>
      </c>
      <c r="C3" s="6827"/>
      <c r="D3" s="6827"/>
      <c r="E3" s="6827"/>
      <c r="F3" s="6827"/>
      <c r="G3" s="6827"/>
      <c r="H3" s="6827"/>
      <c r="I3" s="6827"/>
      <c r="J3" s="6827"/>
      <c r="K3" s="6827"/>
      <c r="L3" s="6827"/>
      <c r="M3" s="6827"/>
      <c r="N3" s="6827"/>
      <c r="O3" s="6827"/>
      <c r="P3" s="6827"/>
      <c r="Q3" s="6827"/>
      <c r="R3" s="6827"/>
      <c r="S3" s="6827"/>
    </row>
    <row r="4" spans="1:20" s="4881" customFormat="1" ht="26.1" customHeight="1" x14ac:dyDescent="0.25">
      <c r="A4" s="6825"/>
      <c r="B4" s="6828" t="s">
        <v>2811</v>
      </c>
      <c r="C4" s="6828"/>
      <c r="D4" s="6828"/>
      <c r="E4" s="6828"/>
      <c r="F4" s="6828"/>
      <c r="G4" s="6828"/>
      <c r="H4" s="6828"/>
      <c r="I4" s="6828"/>
      <c r="J4" s="6828"/>
      <c r="K4" s="6828"/>
      <c r="L4" s="6828"/>
      <c r="M4" s="6828"/>
      <c r="N4" s="6828"/>
      <c r="O4" s="6828"/>
      <c r="P4" s="6828"/>
      <c r="Q4" s="6828"/>
      <c r="R4" s="6828"/>
      <c r="S4" s="6828"/>
    </row>
    <row r="5" spans="1:20" s="4880" customFormat="1" ht="26.1" customHeight="1" x14ac:dyDescent="0.25">
      <c r="A5" s="6825"/>
      <c r="B5" s="6827" t="s">
        <v>2812</v>
      </c>
      <c r="C5" s="6827"/>
      <c r="D5" s="6827"/>
      <c r="E5" s="6827" t="s">
        <v>2813</v>
      </c>
      <c r="F5" s="6827"/>
      <c r="G5" s="6827"/>
      <c r="H5" s="6827" t="s">
        <v>2814</v>
      </c>
      <c r="I5" s="6827"/>
      <c r="J5" s="6827"/>
      <c r="K5" s="6827" t="s">
        <v>2815</v>
      </c>
      <c r="L5" s="6827"/>
      <c r="M5" s="6827"/>
      <c r="N5" s="6827" t="s">
        <v>2816</v>
      </c>
      <c r="O5" s="6827"/>
      <c r="P5" s="6827"/>
      <c r="Q5" s="6827" t="s">
        <v>237</v>
      </c>
      <c r="R5" s="6827"/>
      <c r="S5" s="6827"/>
    </row>
    <row r="6" spans="1:20" s="4881" customFormat="1" ht="26.1" customHeight="1" x14ac:dyDescent="0.25">
      <c r="A6" s="6826"/>
      <c r="B6" s="4882" t="s">
        <v>2758</v>
      </c>
      <c r="C6" s="4882" t="s">
        <v>2759</v>
      </c>
      <c r="D6" s="4882" t="s">
        <v>2817</v>
      </c>
      <c r="E6" s="4882" t="s">
        <v>2758</v>
      </c>
      <c r="F6" s="4882" t="s">
        <v>2759</v>
      </c>
      <c r="G6" s="4882" t="s">
        <v>2817</v>
      </c>
      <c r="H6" s="4882" t="s">
        <v>2758</v>
      </c>
      <c r="I6" s="4882" t="s">
        <v>2759</v>
      </c>
      <c r="J6" s="4882" t="s">
        <v>2817</v>
      </c>
      <c r="K6" s="4882" t="s">
        <v>2758</v>
      </c>
      <c r="L6" s="4882" t="s">
        <v>2759</v>
      </c>
      <c r="M6" s="4882" t="s">
        <v>2817</v>
      </c>
      <c r="N6" s="4882" t="s">
        <v>2758</v>
      </c>
      <c r="O6" s="4882" t="s">
        <v>2759</v>
      </c>
      <c r="P6" s="4882" t="s">
        <v>2817</v>
      </c>
      <c r="Q6" s="4882" t="s">
        <v>2758</v>
      </c>
      <c r="R6" s="4882" t="s">
        <v>2759</v>
      </c>
      <c r="S6" s="4882" t="s">
        <v>2817</v>
      </c>
    </row>
    <row r="7" spans="1:20" s="4890" customFormat="1" ht="26.1" customHeight="1" x14ac:dyDescent="0.2">
      <c r="A7" s="5326" t="s">
        <v>2818</v>
      </c>
      <c r="B7" s="5327">
        <v>4</v>
      </c>
      <c r="C7" s="5327">
        <v>27</v>
      </c>
      <c r="D7" s="5327">
        <v>31</v>
      </c>
      <c r="E7" s="5327">
        <v>5</v>
      </c>
      <c r="F7" s="5327">
        <v>45</v>
      </c>
      <c r="G7" s="5327">
        <v>50</v>
      </c>
      <c r="H7" s="5328">
        <v>0</v>
      </c>
      <c r="I7" s="5328">
        <v>0</v>
      </c>
      <c r="J7" s="5327">
        <v>0</v>
      </c>
      <c r="K7" s="5328">
        <v>0</v>
      </c>
      <c r="L7" s="5328">
        <v>0</v>
      </c>
      <c r="M7" s="5327">
        <v>0</v>
      </c>
      <c r="N7" s="5327">
        <v>0</v>
      </c>
      <c r="O7" s="5327">
        <v>0</v>
      </c>
      <c r="P7" s="5327">
        <v>0</v>
      </c>
      <c r="Q7" s="5329">
        <v>9</v>
      </c>
      <c r="R7" s="5320">
        <v>72</v>
      </c>
      <c r="S7" s="5320">
        <v>81</v>
      </c>
    </row>
    <row r="8" spans="1:20" s="4890" customFormat="1" ht="27.95" customHeight="1" x14ac:dyDescent="0.2">
      <c r="A8" s="5321" t="s">
        <v>2819</v>
      </c>
      <c r="B8" s="5322">
        <v>4</v>
      </c>
      <c r="C8" s="5322">
        <v>27</v>
      </c>
      <c r="D8" s="5322">
        <v>31</v>
      </c>
      <c r="E8" s="5322">
        <v>4</v>
      </c>
      <c r="F8" s="5322">
        <v>35</v>
      </c>
      <c r="G8" s="5322">
        <v>39</v>
      </c>
      <c r="H8" s="5328">
        <v>0</v>
      </c>
      <c r="I8" s="5328">
        <v>0</v>
      </c>
      <c r="J8" s="5328">
        <v>0</v>
      </c>
      <c r="K8" s="5328">
        <v>0</v>
      </c>
      <c r="L8" s="5328">
        <v>0</v>
      </c>
      <c r="M8" s="5328">
        <v>0</v>
      </c>
      <c r="N8" s="5328">
        <v>0</v>
      </c>
      <c r="O8" s="5328">
        <v>0</v>
      </c>
      <c r="P8" s="5328">
        <v>0</v>
      </c>
      <c r="Q8" s="5322">
        <v>8</v>
      </c>
      <c r="R8" s="5322">
        <v>62</v>
      </c>
      <c r="S8" s="5322">
        <v>70</v>
      </c>
      <c r="T8" s="5330"/>
    </row>
    <row r="9" spans="1:20" s="4890" customFormat="1" ht="27.95" customHeight="1" x14ac:dyDescent="0.2">
      <c r="A9" s="5321" t="s">
        <v>2820</v>
      </c>
      <c r="B9" s="5328">
        <v>0</v>
      </c>
      <c r="C9" s="5328">
        <v>0</v>
      </c>
      <c r="D9" s="5328">
        <v>0</v>
      </c>
      <c r="E9" s="5322">
        <v>1</v>
      </c>
      <c r="F9" s="5322">
        <v>10</v>
      </c>
      <c r="G9" s="5322">
        <v>11</v>
      </c>
      <c r="H9" s="5328">
        <v>0</v>
      </c>
      <c r="I9" s="5328">
        <v>0</v>
      </c>
      <c r="J9" s="5328">
        <v>0</v>
      </c>
      <c r="K9" s="5328">
        <v>0</v>
      </c>
      <c r="L9" s="5328">
        <v>0</v>
      </c>
      <c r="M9" s="5328">
        <v>0</v>
      </c>
      <c r="N9" s="5328">
        <v>0</v>
      </c>
      <c r="O9" s="5328">
        <v>0</v>
      </c>
      <c r="P9" s="5328">
        <v>0</v>
      </c>
      <c r="Q9" s="5322">
        <v>1</v>
      </c>
      <c r="R9" s="5322">
        <v>10</v>
      </c>
      <c r="S9" s="5322">
        <v>11</v>
      </c>
      <c r="T9" s="5331"/>
    </row>
    <row r="10" spans="1:20" s="4890" customFormat="1" ht="27.95" customHeight="1" x14ac:dyDescent="0.2">
      <c r="A10" s="5323" t="s">
        <v>2765</v>
      </c>
      <c r="B10" s="5327">
        <v>1</v>
      </c>
      <c r="C10" s="5327">
        <v>4</v>
      </c>
      <c r="D10" s="5327">
        <v>5</v>
      </c>
      <c r="E10" s="5327">
        <v>46</v>
      </c>
      <c r="F10" s="5327">
        <v>103</v>
      </c>
      <c r="G10" s="5327">
        <v>149</v>
      </c>
      <c r="H10" s="5328">
        <v>0</v>
      </c>
      <c r="I10" s="5328">
        <v>0</v>
      </c>
      <c r="J10" s="5328">
        <v>0</v>
      </c>
      <c r="K10" s="5328">
        <v>0</v>
      </c>
      <c r="L10" s="5328">
        <v>0</v>
      </c>
      <c r="M10" s="5328">
        <v>0</v>
      </c>
      <c r="N10" s="5328">
        <v>0</v>
      </c>
      <c r="O10" s="5328">
        <v>0</v>
      </c>
      <c r="P10" s="5328">
        <v>0</v>
      </c>
      <c r="Q10" s="5327">
        <v>47</v>
      </c>
      <c r="R10" s="5327">
        <v>107</v>
      </c>
      <c r="S10" s="5327">
        <v>154</v>
      </c>
      <c r="T10" s="5330"/>
    </row>
    <row r="11" spans="1:20" s="4895" customFormat="1" ht="27.95" customHeight="1" x14ac:dyDescent="0.2">
      <c r="A11" s="5321" t="s">
        <v>2821</v>
      </c>
      <c r="B11" s="5333">
        <v>1</v>
      </c>
      <c r="C11" s="5333">
        <v>4</v>
      </c>
      <c r="D11" s="5333">
        <v>5</v>
      </c>
      <c r="E11" s="5322">
        <v>46</v>
      </c>
      <c r="F11" s="5322">
        <v>103</v>
      </c>
      <c r="G11" s="5322">
        <v>149</v>
      </c>
      <c r="H11" s="5333">
        <v>0</v>
      </c>
      <c r="I11" s="5333">
        <v>0</v>
      </c>
      <c r="J11" s="5333">
        <v>0</v>
      </c>
      <c r="K11" s="5333">
        <v>0</v>
      </c>
      <c r="L11" s="5333">
        <v>0</v>
      </c>
      <c r="M11" s="5333">
        <v>0</v>
      </c>
      <c r="N11" s="5333">
        <v>0</v>
      </c>
      <c r="O11" s="5333">
        <v>0</v>
      </c>
      <c r="P11" s="5333">
        <v>0</v>
      </c>
      <c r="Q11" s="5322">
        <v>47</v>
      </c>
      <c r="R11" s="5322">
        <v>107</v>
      </c>
      <c r="S11" s="5322">
        <v>154</v>
      </c>
      <c r="T11" s="5331"/>
    </row>
    <row r="12" spans="1:20" s="4890" customFormat="1" ht="27.95" customHeight="1" x14ac:dyDescent="0.2">
      <c r="A12" s="5323" t="s">
        <v>2766</v>
      </c>
      <c r="B12" s="5324">
        <v>3</v>
      </c>
      <c r="C12" s="5324">
        <v>21</v>
      </c>
      <c r="D12" s="5324">
        <v>24</v>
      </c>
      <c r="E12" s="5324">
        <v>73</v>
      </c>
      <c r="F12" s="5324">
        <v>345</v>
      </c>
      <c r="G12" s="5324">
        <v>418</v>
      </c>
      <c r="H12" s="5328">
        <v>0</v>
      </c>
      <c r="I12" s="5328">
        <v>0</v>
      </c>
      <c r="J12" s="5328">
        <v>0</v>
      </c>
      <c r="K12" s="5328">
        <v>0</v>
      </c>
      <c r="L12" s="5328">
        <v>0</v>
      </c>
      <c r="M12" s="5328">
        <v>0</v>
      </c>
      <c r="N12" s="5328">
        <v>0</v>
      </c>
      <c r="O12" s="5328">
        <v>0</v>
      </c>
      <c r="P12" s="5328">
        <v>0</v>
      </c>
      <c r="Q12" s="5324">
        <v>76</v>
      </c>
      <c r="R12" s="5324">
        <v>366</v>
      </c>
      <c r="S12" s="5324">
        <v>442</v>
      </c>
      <c r="T12" s="5330"/>
    </row>
    <row r="13" spans="1:20" s="4895" customFormat="1" ht="27.95" customHeight="1" x14ac:dyDescent="0.2">
      <c r="A13" s="5321" t="s">
        <v>2822</v>
      </c>
      <c r="B13" s="5332">
        <v>0</v>
      </c>
      <c r="C13" s="5332">
        <v>0</v>
      </c>
      <c r="D13" s="5332">
        <v>0</v>
      </c>
      <c r="E13" s="5332">
        <v>11</v>
      </c>
      <c r="F13" s="5332">
        <v>113</v>
      </c>
      <c r="G13" s="5332">
        <v>124</v>
      </c>
      <c r="H13" s="5333">
        <v>0</v>
      </c>
      <c r="I13" s="5333">
        <v>0</v>
      </c>
      <c r="J13" s="5333">
        <v>0</v>
      </c>
      <c r="K13" s="5333">
        <v>0</v>
      </c>
      <c r="L13" s="5333">
        <v>0</v>
      </c>
      <c r="M13" s="5333">
        <v>0</v>
      </c>
      <c r="N13" s="5333">
        <v>0</v>
      </c>
      <c r="O13" s="5333">
        <v>0</v>
      </c>
      <c r="P13" s="5333">
        <v>0</v>
      </c>
      <c r="Q13" s="5332">
        <v>11</v>
      </c>
      <c r="R13" s="5332">
        <v>113</v>
      </c>
      <c r="S13" s="5332">
        <v>124</v>
      </c>
      <c r="T13" s="5331"/>
    </row>
    <row r="14" spans="1:20" s="4895" customFormat="1" ht="27.95" customHeight="1" x14ac:dyDescent="0.2">
      <c r="A14" s="5321" t="s">
        <v>2823</v>
      </c>
      <c r="B14" s="5332">
        <v>0</v>
      </c>
      <c r="C14" s="5332">
        <v>0</v>
      </c>
      <c r="D14" s="5332">
        <v>0</v>
      </c>
      <c r="E14" s="5322">
        <v>34</v>
      </c>
      <c r="F14" s="5322">
        <v>142</v>
      </c>
      <c r="G14" s="5322">
        <v>176</v>
      </c>
      <c r="H14" s="5328">
        <v>0</v>
      </c>
      <c r="I14" s="5328">
        <v>0</v>
      </c>
      <c r="J14" s="5328">
        <v>0</v>
      </c>
      <c r="K14" s="5328">
        <v>0</v>
      </c>
      <c r="L14" s="5328">
        <v>0</v>
      </c>
      <c r="M14" s="5328">
        <v>0</v>
      </c>
      <c r="N14" s="5328">
        <v>0</v>
      </c>
      <c r="O14" s="5328">
        <v>0</v>
      </c>
      <c r="P14" s="5328">
        <v>0</v>
      </c>
      <c r="Q14" s="5322">
        <v>34</v>
      </c>
      <c r="R14" s="5322">
        <v>142</v>
      </c>
      <c r="S14" s="5322">
        <v>176</v>
      </c>
      <c r="T14" s="5331"/>
    </row>
    <row r="15" spans="1:20" s="4895" customFormat="1" ht="27.95" customHeight="1" x14ac:dyDescent="0.2">
      <c r="A15" s="5321" t="s">
        <v>2824</v>
      </c>
      <c r="B15" s="5322">
        <v>1</v>
      </c>
      <c r="C15" s="5322">
        <v>8</v>
      </c>
      <c r="D15" s="5322">
        <v>9</v>
      </c>
      <c r="E15" s="5332">
        <v>0</v>
      </c>
      <c r="F15" s="5332">
        <v>0</v>
      </c>
      <c r="G15" s="5332">
        <v>0</v>
      </c>
      <c r="H15" s="5328">
        <v>0</v>
      </c>
      <c r="I15" s="5328">
        <v>0</v>
      </c>
      <c r="J15" s="5328">
        <v>0</v>
      </c>
      <c r="K15" s="5328">
        <v>0</v>
      </c>
      <c r="L15" s="5328">
        <v>0</v>
      </c>
      <c r="M15" s="5328">
        <v>0</v>
      </c>
      <c r="N15" s="5328">
        <v>0</v>
      </c>
      <c r="O15" s="5328">
        <v>0</v>
      </c>
      <c r="P15" s="5328">
        <v>0</v>
      </c>
      <c r="Q15" s="5322">
        <v>1</v>
      </c>
      <c r="R15" s="5322">
        <v>8</v>
      </c>
      <c r="S15" s="5322">
        <v>9</v>
      </c>
      <c r="T15" s="5331"/>
    </row>
    <row r="16" spans="1:20" s="4895" customFormat="1" ht="27.95" customHeight="1" x14ac:dyDescent="0.2">
      <c r="A16" s="5321" t="s">
        <v>2825</v>
      </c>
      <c r="B16" s="5322">
        <v>1</v>
      </c>
      <c r="C16" s="5322">
        <v>9</v>
      </c>
      <c r="D16" s="5322">
        <v>10</v>
      </c>
      <c r="E16" s="5333">
        <v>22</v>
      </c>
      <c r="F16" s="5333">
        <v>63</v>
      </c>
      <c r="G16" s="5333">
        <v>85</v>
      </c>
      <c r="H16" s="5333">
        <v>0</v>
      </c>
      <c r="I16" s="5333">
        <v>0</v>
      </c>
      <c r="J16" s="5333">
        <v>0</v>
      </c>
      <c r="K16" s="5333">
        <v>0</v>
      </c>
      <c r="L16" s="5333">
        <v>0</v>
      </c>
      <c r="M16" s="5333">
        <v>0</v>
      </c>
      <c r="N16" s="5333">
        <v>0</v>
      </c>
      <c r="O16" s="5333">
        <v>0</v>
      </c>
      <c r="P16" s="5333">
        <v>0</v>
      </c>
      <c r="Q16" s="5322">
        <v>23</v>
      </c>
      <c r="R16" s="5322">
        <v>72</v>
      </c>
      <c r="S16" s="5322">
        <v>95</v>
      </c>
      <c r="T16" s="5331"/>
    </row>
    <row r="17" spans="1:20" s="4895" customFormat="1" ht="27.95" customHeight="1" x14ac:dyDescent="0.2">
      <c r="A17" s="5321" t="s">
        <v>2826</v>
      </c>
      <c r="B17" s="5322">
        <v>1</v>
      </c>
      <c r="C17" s="5322">
        <v>4</v>
      </c>
      <c r="D17" s="5322">
        <v>5</v>
      </c>
      <c r="E17" s="5322">
        <v>6</v>
      </c>
      <c r="F17" s="5322">
        <v>27</v>
      </c>
      <c r="G17" s="5322">
        <v>33</v>
      </c>
      <c r="H17" s="5328">
        <v>0</v>
      </c>
      <c r="I17" s="5328">
        <v>0</v>
      </c>
      <c r="J17" s="5328">
        <v>0</v>
      </c>
      <c r="K17" s="5328">
        <v>0</v>
      </c>
      <c r="L17" s="5328">
        <v>0</v>
      </c>
      <c r="M17" s="5328">
        <v>0</v>
      </c>
      <c r="N17" s="5328">
        <v>0</v>
      </c>
      <c r="O17" s="5328">
        <v>0</v>
      </c>
      <c r="P17" s="5328">
        <v>0</v>
      </c>
      <c r="Q17" s="5322">
        <v>7</v>
      </c>
      <c r="R17" s="5322">
        <v>31</v>
      </c>
      <c r="S17" s="5322">
        <v>38</v>
      </c>
      <c r="T17" s="5331"/>
    </row>
    <row r="18" spans="1:20" s="4890" customFormat="1" ht="27.95" customHeight="1" x14ac:dyDescent="0.2">
      <c r="A18" s="5323" t="s">
        <v>2775</v>
      </c>
      <c r="B18" s="5324">
        <v>4</v>
      </c>
      <c r="C18" s="5324">
        <v>29</v>
      </c>
      <c r="D18" s="5324">
        <v>33</v>
      </c>
      <c r="E18" s="5327">
        <v>0</v>
      </c>
      <c r="F18" s="5327">
        <v>0</v>
      </c>
      <c r="G18" s="5327">
        <v>0</v>
      </c>
      <c r="H18" s="5328">
        <v>0</v>
      </c>
      <c r="I18" s="5328">
        <v>0</v>
      </c>
      <c r="J18" s="5328">
        <v>0</v>
      </c>
      <c r="K18" s="5328">
        <v>0</v>
      </c>
      <c r="L18" s="5328">
        <v>0</v>
      </c>
      <c r="M18" s="5328">
        <v>0</v>
      </c>
      <c r="N18" s="5328">
        <v>0</v>
      </c>
      <c r="O18" s="5328">
        <v>0</v>
      </c>
      <c r="P18" s="5328">
        <v>0</v>
      </c>
      <c r="Q18" s="5324">
        <v>4</v>
      </c>
      <c r="R18" s="5324">
        <v>29</v>
      </c>
      <c r="S18" s="5324">
        <v>33</v>
      </c>
      <c r="T18" s="5330"/>
    </row>
    <row r="19" spans="1:20" s="4895" customFormat="1" ht="27.95" customHeight="1" x14ac:dyDescent="0.2">
      <c r="A19" s="5321" t="s">
        <v>2827</v>
      </c>
      <c r="B19" s="5332">
        <v>4</v>
      </c>
      <c r="C19" s="5332">
        <v>29</v>
      </c>
      <c r="D19" s="5332">
        <v>33</v>
      </c>
      <c r="E19" s="5332">
        <v>0</v>
      </c>
      <c r="F19" s="5332">
        <v>0</v>
      </c>
      <c r="G19" s="5332">
        <v>0</v>
      </c>
      <c r="H19" s="5333">
        <v>0</v>
      </c>
      <c r="I19" s="5333">
        <v>0</v>
      </c>
      <c r="J19" s="5333">
        <v>0</v>
      </c>
      <c r="K19" s="5333">
        <v>0</v>
      </c>
      <c r="L19" s="5333">
        <v>0</v>
      </c>
      <c r="M19" s="5333">
        <v>0</v>
      </c>
      <c r="N19" s="5333">
        <v>0</v>
      </c>
      <c r="O19" s="5333">
        <v>0</v>
      </c>
      <c r="P19" s="5333">
        <v>0</v>
      </c>
      <c r="Q19" s="5332">
        <v>4</v>
      </c>
      <c r="R19" s="5332">
        <v>29</v>
      </c>
      <c r="S19" s="5332">
        <v>33</v>
      </c>
      <c r="T19" s="5331"/>
    </row>
    <row r="20" spans="1:20" s="5325" customFormat="1" ht="27.95" customHeight="1" x14ac:dyDescent="0.2">
      <c r="A20" s="5334" t="s">
        <v>1604</v>
      </c>
      <c r="B20" s="5335">
        <f>B7+B10+B12+B18</f>
        <v>12</v>
      </c>
      <c r="C20" s="5335">
        <f t="shared" ref="C20:S20" si="0">C7+C10+C12+C18</f>
        <v>81</v>
      </c>
      <c r="D20" s="5335">
        <f t="shared" si="0"/>
        <v>93</v>
      </c>
      <c r="E20" s="5335">
        <f t="shared" si="0"/>
        <v>124</v>
      </c>
      <c r="F20" s="5335">
        <f t="shared" si="0"/>
        <v>493</v>
      </c>
      <c r="G20" s="5335">
        <f t="shared" si="0"/>
        <v>617</v>
      </c>
      <c r="H20" s="5335">
        <f t="shared" si="0"/>
        <v>0</v>
      </c>
      <c r="I20" s="5335">
        <f t="shared" si="0"/>
        <v>0</v>
      </c>
      <c r="J20" s="5335">
        <f t="shared" si="0"/>
        <v>0</v>
      </c>
      <c r="K20" s="5335">
        <f t="shared" si="0"/>
        <v>0</v>
      </c>
      <c r="L20" s="5335">
        <f t="shared" si="0"/>
        <v>0</v>
      </c>
      <c r="M20" s="5335">
        <f t="shared" si="0"/>
        <v>0</v>
      </c>
      <c r="N20" s="5335">
        <f t="shared" si="0"/>
        <v>0</v>
      </c>
      <c r="O20" s="5335">
        <f t="shared" si="0"/>
        <v>0</v>
      </c>
      <c r="P20" s="5335">
        <f t="shared" si="0"/>
        <v>0</v>
      </c>
      <c r="Q20" s="5335">
        <f t="shared" si="0"/>
        <v>136</v>
      </c>
      <c r="R20" s="5335">
        <f t="shared" si="0"/>
        <v>574</v>
      </c>
      <c r="S20" s="5335">
        <f t="shared" si="0"/>
        <v>710</v>
      </c>
      <c r="T20" s="5336"/>
    </row>
    <row r="21" spans="1:20" x14ac:dyDescent="0.25">
      <c r="T21" s="4883"/>
    </row>
    <row r="22" spans="1:20" x14ac:dyDescent="0.25">
      <c r="A22" s="4886"/>
      <c r="M22" s="4886"/>
      <c r="N22" s="4885" t="s">
        <v>2779</v>
      </c>
      <c r="O22" s="4886"/>
      <c r="P22" s="4886" t="s">
        <v>2828</v>
      </c>
      <c r="Q22" s="4886"/>
      <c r="R22" s="4886" t="s">
        <v>2829</v>
      </c>
      <c r="S22" s="4886"/>
      <c r="T22" s="4883"/>
    </row>
    <row r="23" spans="1:20" x14ac:dyDescent="0.25">
      <c r="T23" s="4883"/>
    </row>
    <row r="24" spans="1:20" x14ac:dyDescent="0.25">
      <c r="T24" s="4883"/>
    </row>
    <row r="25" spans="1:20" x14ac:dyDescent="0.25">
      <c r="T25" s="4884"/>
    </row>
    <row r="26" spans="1:20" x14ac:dyDescent="0.25">
      <c r="T26" s="4884"/>
    </row>
    <row r="27" spans="1:20" x14ac:dyDescent="0.25">
      <c r="T27" s="4887"/>
    </row>
    <row r="28" spans="1:20" x14ac:dyDescent="0.25">
      <c r="T28" s="4887"/>
    </row>
    <row r="29" spans="1:20" x14ac:dyDescent="0.25">
      <c r="T29" s="4887"/>
    </row>
    <row r="30" spans="1:20" x14ac:dyDescent="0.25">
      <c r="T30" s="4887"/>
    </row>
    <row r="31" spans="1:20" x14ac:dyDescent="0.25">
      <c r="T31" s="4887"/>
    </row>
    <row r="32" spans="1:20" x14ac:dyDescent="0.25">
      <c r="T32" s="4887"/>
    </row>
    <row r="33" spans="20:20" x14ac:dyDescent="0.25">
      <c r="T33" s="4883"/>
    </row>
    <row r="34" spans="20:20" x14ac:dyDescent="0.25">
      <c r="T34" s="4884"/>
    </row>
    <row r="36" spans="20:20" x14ac:dyDescent="0.25">
      <c r="T36" s="4884"/>
    </row>
    <row r="39" spans="20:20" x14ac:dyDescent="0.25">
      <c r="T39" s="4884"/>
    </row>
  </sheetData>
  <mergeCells count="10">
    <mergeCell ref="A1:C1"/>
    <mergeCell ref="A3:A6"/>
    <mergeCell ref="B3:S3"/>
    <mergeCell ref="B4:S4"/>
    <mergeCell ref="B5:D5"/>
    <mergeCell ref="E5:G5"/>
    <mergeCell ref="H5:J5"/>
    <mergeCell ref="K5:M5"/>
    <mergeCell ref="N5:P5"/>
    <mergeCell ref="Q5:S5"/>
  </mergeCells>
  <hyperlinks>
    <hyperlink ref="A1" location="CONTENT!A1" display="Back to table of contents"/>
  </hyperlinks>
  <pageMargins left="0.5" right="0.5" top="0.5" bottom="0.5" header="0.3" footer="0.3"/>
  <pageSetup paperSize="9" scale="96"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
  <sheetViews>
    <sheetView showGridLines="0" workbookViewId="0">
      <selection sqref="A1:C1"/>
    </sheetView>
  </sheetViews>
  <sheetFormatPr defaultRowHeight="15" x14ac:dyDescent="0.2"/>
  <cols>
    <col min="1" max="1" width="53.83203125" style="5860" customWidth="1"/>
    <col min="2" max="19" width="8.83203125" style="5860" customWidth="1"/>
    <col min="20" max="20" width="8.6640625" style="5860" customWidth="1"/>
    <col min="21" max="21" width="3.5" style="5860" customWidth="1"/>
    <col min="22" max="226" width="8.83203125" style="5860"/>
    <col min="227" max="227" width="5.33203125" style="5860" customWidth="1"/>
    <col min="228" max="228" width="53.83203125" style="5860" customWidth="1"/>
    <col min="229" max="229" width="6.6640625" style="5860" customWidth="1"/>
    <col min="230" max="230" width="7.83203125" style="5860" customWidth="1"/>
    <col min="231" max="231" width="7.5" style="5860" customWidth="1"/>
    <col min="232" max="237" width="6.6640625" style="5860" customWidth="1"/>
    <col min="238" max="240" width="6.33203125" style="5860" customWidth="1"/>
    <col min="241" max="243" width="6.5" style="5860" customWidth="1"/>
    <col min="244" max="244" width="6.6640625" style="5860" customWidth="1"/>
    <col min="245" max="246" width="7.5" style="5860" customWidth="1"/>
    <col min="247" max="247" width="8.6640625" style="5860" customWidth="1"/>
    <col min="248" max="248" width="3.5" style="5860" customWidth="1"/>
    <col min="249" max="482" width="8.83203125" style="5860"/>
    <col min="483" max="483" width="5.33203125" style="5860" customWidth="1"/>
    <col min="484" max="484" width="53.83203125" style="5860" customWidth="1"/>
    <col min="485" max="485" width="6.6640625" style="5860" customWidth="1"/>
    <col min="486" max="486" width="7.83203125" style="5860" customWidth="1"/>
    <col min="487" max="487" width="7.5" style="5860" customWidth="1"/>
    <col min="488" max="493" width="6.6640625" style="5860" customWidth="1"/>
    <col min="494" max="496" width="6.33203125" style="5860" customWidth="1"/>
    <col min="497" max="499" width="6.5" style="5860" customWidth="1"/>
    <col min="500" max="500" width="6.6640625" style="5860" customWidth="1"/>
    <col min="501" max="502" width="7.5" style="5860" customWidth="1"/>
    <col min="503" max="503" width="8.6640625" style="5860" customWidth="1"/>
    <col min="504" max="504" width="3.5" style="5860" customWidth="1"/>
    <col min="505" max="738" width="8.83203125" style="5860"/>
    <col min="739" max="739" width="5.33203125" style="5860" customWidth="1"/>
    <col min="740" max="740" width="53.83203125" style="5860" customWidth="1"/>
    <col min="741" max="741" width="6.6640625" style="5860" customWidth="1"/>
    <col min="742" max="742" width="7.83203125" style="5860" customWidth="1"/>
    <col min="743" max="743" width="7.5" style="5860" customWidth="1"/>
    <col min="744" max="749" width="6.6640625" style="5860" customWidth="1"/>
    <col min="750" max="752" width="6.33203125" style="5860" customWidth="1"/>
    <col min="753" max="755" width="6.5" style="5860" customWidth="1"/>
    <col min="756" max="756" width="6.6640625" style="5860" customWidth="1"/>
    <col min="757" max="758" width="7.5" style="5860" customWidth="1"/>
    <col min="759" max="759" width="8.6640625" style="5860" customWidth="1"/>
    <col min="760" max="760" width="3.5" style="5860" customWidth="1"/>
    <col min="761" max="994" width="8.83203125" style="5860"/>
    <col min="995" max="995" width="5.33203125" style="5860" customWidth="1"/>
    <col min="996" max="996" width="53.83203125" style="5860" customWidth="1"/>
    <col min="997" max="997" width="6.6640625" style="5860" customWidth="1"/>
    <col min="998" max="998" width="7.83203125" style="5860" customWidth="1"/>
    <col min="999" max="999" width="7.5" style="5860" customWidth="1"/>
    <col min="1000" max="1005" width="6.6640625" style="5860" customWidth="1"/>
    <col min="1006" max="1008" width="6.33203125" style="5860" customWidth="1"/>
    <col min="1009" max="1011" width="6.5" style="5860" customWidth="1"/>
    <col min="1012" max="1012" width="6.6640625" style="5860" customWidth="1"/>
    <col min="1013" max="1014" width="7.5" style="5860" customWidth="1"/>
    <col min="1015" max="1015" width="8.6640625" style="5860" customWidth="1"/>
    <col min="1016" max="1016" width="3.5" style="5860" customWidth="1"/>
    <col min="1017" max="1250" width="8.83203125" style="5860"/>
    <col min="1251" max="1251" width="5.33203125" style="5860" customWidth="1"/>
    <col min="1252" max="1252" width="53.83203125" style="5860" customWidth="1"/>
    <col min="1253" max="1253" width="6.6640625" style="5860" customWidth="1"/>
    <col min="1254" max="1254" width="7.83203125" style="5860" customWidth="1"/>
    <col min="1255" max="1255" width="7.5" style="5860" customWidth="1"/>
    <col min="1256" max="1261" width="6.6640625" style="5860" customWidth="1"/>
    <col min="1262" max="1264" width="6.33203125" style="5860" customWidth="1"/>
    <col min="1265" max="1267" width="6.5" style="5860" customWidth="1"/>
    <col min="1268" max="1268" width="6.6640625" style="5860" customWidth="1"/>
    <col min="1269" max="1270" width="7.5" style="5860" customWidth="1"/>
    <col min="1271" max="1271" width="8.6640625" style="5860" customWidth="1"/>
    <col min="1272" max="1272" width="3.5" style="5860" customWidth="1"/>
    <col min="1273" max="1506" width="8.83203125" style="5860"/>
    <col min="1507" max="1507" width="5.33203125" style="5860" customWidth="1"/>
    <col min="1508" max="1508" width="53.83203125" style="5860" customWidth="1"/>
    <col min="1509" max="1509" width="6.6640625" style="5860" customWidth="1"/>
    <col min="1510" max="1510" width="7.83203125" style="5860" customWidth="1"/>
    <col min="1511" max="1511" width="7.5" style="5860" customWidth="1"/>
    <col min="1512" max="1517" width="6.6640625" style="5860" customWidth="1"/>
    <col min="1518" max="1520" width="6.33203125" style="5860" customWidth="1"/>
    <col min="1521" max="1523" width="6.5" style="5860" customWidth="1"/>
    <col min="1524" max="1524" width="6.6640625" style="5860" customWidth="1"/>
    <col min="1525" max="1526" width="7.5" style="5860" customWidth="1"/>
    <col min="1527" max="1527" width="8.6640625" style="5860" customWidth="1"/>
    <col min="1528" max="1528" width="3.5" style="5860" customWidth="1"/>
    <col min="1529" max="1762" width="8.83203125" style="5860"/>
    <col min="1763" max="1763" width="5.33203125" style="5860" customWidth="1"/>
    <col min="1764" max="1764" width="53.83203125" style="5860" customWidth="1"/>
    <col min="1765" max="1765" width="6.6640625" style="5860" customWidth="1"/>
    <col min="1766" max="1766" width="7.83203125" style="5860" customWidth="1"/>
    <col min="1767" max="1767" width="7.5" style="5860" customWidth="1"/>
    <col min="1768" max="1773" width="6.6640625" style="5860" customWidth="1"/>
    <col min="1774" max="1776" width="6.33203125" style="5860" customWidth="1"/>
    <col min="1777" max="1779" width="6.5" style="5860" customWidth="1"/>
    <col min="1780" max="1780" width="6.6640625" style="5860" customWidth="1"/>
    <col min="1781" max="1782" width="7.5" style="5860" customWidth="1"/>
    <col min="1783" max="1783" width="8.6640625" style="5860" customWidth="1"/>
    <col min="1784" max="1784" width="3.5" style="5860" customWidth="1"/>
    <col min="1785" max="2018" width="8.83203125" style="5860"/>
    <col min="2019" max="2019" width="5.33203125" style="5860" customWidth="1"/>
    <col min="2020" max="2020" width="53.83203125" style="5860" customWidth="1"/>
    <col min="2021" max="2021" width="6.6640625" style="5860" customWidth="1"/>
    <col min="2022" max="2022" width="7.83203125" style="5860" customWidth="1"/>
    <col min="2023" max="2023" width="7.5" style="5860" customWidth="1"/>
    <col min="2024" max="2029" width="6.6640625" style="5860" customWidth="1"/>
    <col min="2030" max="2032" width="6.33203125" style="5860" customWidth="1"/>
    <col min="2033" max="2035" width="6.5" style="5860" customWidth="1"/>
    <col min="2036" max="2036" width="6.6640625" style="5860" customWidth="1"/>
    <col min="2037" max="2038" width="7.5" style="5860" customWidth="1"/>
    <col min="2039" max="2039" width="8.6640625" style="5860" customWidth="1"/>
    <col min="2040" max="2040" width="3.5" style="5860" customWidth="1"/>
    <col min="2041" max="2274" width="8.83203125" style="5860"/>
    <col min="2275" max="2275" width="5.33203125" style="5860" customWidth="1"/>
    <col min="2276" max="2276" width="53.83203125" style="5860" customWidth="1"/>
    <col min="2277" max="2277" width="6.6640625" style="5860" customWidth="1"/>
    <col min="2278" max="2278" width="7.83203125" style="5860" customWidth="1"/>
    <col min="2279" max="2279" width="7.5" style="5860" customWidth="1"/>
    <col min="2280" max="2285" width="6.6640625" style="5860" customWidth="1"/>
    <col min="2286" max="2288" width="6.33203125" style="5860" customWidth="1"/>
    <col min="2289" max="2291" width="6.5" style="5860" customWidth="1"/>
    <col min="2292" max="2292" width="6.6640625" style="5860" customWidth="1"/>
    <col min="2293" max="2294" width="7.5" style="5860" customWidth="1"/>
    <col min="2295" max="2295" width="8.6640625" style="5860" customWidth="1"/>
    <col min="2296" max="2296" width="3.5" style="5860" customWidth="1"/>
    <col min="2297" max="2530" width="8.83203125" style="5860"/>
    <col min="2531" max="2531" width="5.33203125" style="5860" customWidth="1"/>
    <col min="2532" max="2532" width="53.83203125" style="5860" customWidth="1"/>
    <col min="2533" max="2533" width="6.6640625" style="5860" customWidth="1"/>
    <col min="2534" max="2534" width="7.83203125" style="5860" customWidth="1"/>
    <col min="2535" max="2535" width="7.5" style="5860" customWidth="1"/>
    <col min="2536" max="2541" width="6.6640625" style="5860" customWidth="1"/>
    <col min="2542" max="2544" width="6.33203125" style="5860" customWidth="1"/>
    <col min="2545" max="2547" width="6.5" style="5860" customWidth="1"/>
    <col min="2548" max="2548" width="6.6640625" style="5860" customWidth="1"/>
    <col min="2549" max="2550" width="7.5" style="5860" customWidth="1"/>
    <col min="2551" max="2551" width="8.6640625" style="5860" customWidth="1"/>
    <col min="2552" max="2552" width="3.5" style="5860" customWidth="1"/>
    <col min="2553" max="2786" width="8.83203125" style="5860"/>
    <col min="2787" max="2787" width="5.33203125" style="5860" customWidth="1"/>
    <col min="2788" max="2788" width="53.83203125" style="5860" customWidth="1"/>
    <col min="2789" max="2789" width="6.6640625" style="5860" customWidth="1"/>
    <col min="2790" max="2790" width="7.83203125" style="5860" customWidth="1"/>
    <col min="2791" max="2791" width="7.5" style="5860" customWidth="1"/>
    <col min="2792" max="2797" width="6.6640625" style="5860" customWidth="1"/>
    <col min="2798" max="2800" width="6.33203125" style="5860" customWidth="1"/>
    <col min="2801" max="2803" width="6.5" style="5860" customWidth="1"/>
    <col min="2804" max="2804" width="6.6640625" style="5860" customWidth="1"/>
    <col min="2805" max="2806" width="7.5" style="5860" customWidth="1"/>
    <col min="2807" max="2807" width="8.6640625" style="5860" customWidth="1"/>
    <col min="2808" max="2808" width="3.5" style="5860" customWidth="1"/>
    <col min="2809" max="3042" width="8.83203125" style="5860"/>
    <col min="3043" max="3043" width="5.33203125" style="5860" customWidth="1"/>
    <col min="3044" max="3044" width="53.83203125" style="5860" customWidth="1"/>
    <col min="3045" max="3045" width="6.6640625" style="5860" customWidth="1"/>
    <col min="3046" max="3046" width="7.83203125" style="5860" customWidth="1"/>
    <col min="3047" max="3047" width="7.5" style="5860" customWidth="1"/>
    <col min="3048" max="3053" width="6.6640625" style="5860" customWidth="1"/>
    <col min="3054" max="3056" width="6.33203125" style="5860" customWidth="1"/>
    <col min="3057" max="3059" width="6.5" style="5860" customWidth="1"/>
    <col min="3060" max="3060" width="6.6640625" style="5860" customWidth="1"/>
    <col min="3061" max="3062" width="7.5" style="5860" customWidth="1"/>
    <col min="3063" max="3063" width="8.6640625" style="5860" customWidth="1"/>
    <col min="3064" max="3064" width="3.5" style="5860" customWidth="1"/>
    <col min="3065" max="3298" width="8.83203125" style="5860"/>
    <col min="3299" max="3299" width="5.33203125" style="5860" customWidth="1"/>
    <col min="3300" max="3300" width="53.83203125" style="5860" customWidth="1"/>
    <col min="3301" max="3301" width="6.6640625" style="5860" customWidth="1"/>
    <col min="3302" max="3302" width="7.83203125" style="5860" customWidth="1"/>
    <col min="3303" max="3303" width="7.5" style="5860" customWidth="1"/>
    <col min="3304" max="3309" width="6.6640625" style="5860" customWidth="1"/>
    <col min="3310" max="3312" width="6.33203125" style="5860" customWidth="1"/>
    <col min="3313" max="3315" width="6.5" style="5860" customWidth="1"/>
    <col min="3316" max="3316" width="6.6640625" style="5860" customWidth="1"/>
    <col min="3317" max="3318" width="7.5" style="5860" customWidth="1"/>
    <col min="3319" max="3319" width="8.6640625" style="5860" customWidth="1"/>
    <col min="3320" max="3320" width="3.5" style="5860" customWidth="1"/>
    <col min="3321" max="3554" width="8.83203125" style="5860"/>
    <col min="3555" max="3555" width="5.33203125" style="5860" customWidth="1"/>
    <col min="3556" max="3556" width="53.83203125" style="5860" customWidth="1"/>
    <col min="3557" max="3557" width="6.6640625" style="5860" customWidth="1"/>
    <col min="3558" max="3558" width="7.83203125" style="5860" customWidth="1"/>
    <col min="3559" max="3559" width="7.5" style="5860" customWidth="1"/>
    <col min="3560" max="3565" width="6.6640625" style="5860" customWidth="1"/>
    <col min="3566" max="3568" width="6.33203125" style="5860" customWidth="1"/>
    <col min="3569" max="3571" width="6.5" style="5860" customWidth="1"/>
    <col min="3572" max="3572" width="6.6640625" style="5860" customWidth="1"/>
    <col min="3573" max="3574" width="7.5" style="5860" customWidth="1"/>
    <col min="3575" max="3575" width="8.6640625" style="5860" customWidth="1"/>
    <col min="3576" max="3576" width="3.5" style="5860" customWidth="1"/>
    <col min="3577" max="3810" width="8.83203125" style="5860"/>
    <col min="3811" max="3811" width="5.33203125" style="5860" customWidth="1"/>
    <col min="3812" max="3812" width="53.83203125" style="5860" customWidth="1"/>
    <col min="3813" max="3813" width="6.6640625" style="5860" customWidth="1"/>
    <col min="3814" max="3814" width="7.83203125" style="5860" customWidth="1"/>
    <col min="3815" max="3815" width="7.5" style="5860" customWidth="1"/>
    <col min="3816" max="3821" width="6.6640625" style="5860" customWidth="1"/>
    <col min="3822" max="3824" width="6.33203125" style="5860" customWidth="1"/>
    <col min="3825" max="3827" width="6.5" style="5860" customWidth="1"/>
    <col min="3828" max="3828" width="6.6640625" style="5860" customWidth="1"/>
    <col min="3829" max="3830" width="7.5" style="5860" customWidth="1"/>
    <col min="3831" max="3831" width="8.6640625" style="5860" customWidth="1"/>
    <col min="3832" max="3832" width="3.5" style="5860" customWidth="1"/>
    <col min="3833" max="4066" width="8.83203125" style="5860"/>
    <col min="4067" max="4067" width="5.33203125" style="5860" customWidth="1"/>
    <col min="4068" max="4068" width="53.83203125" style="5860" customWidth="1"/>
    <col min="4069" max="4069" width="6.6640625" style="5860" customWidth="1"/>
    <col min="4070" max="4070" width="7.83203125" style="5860" customWidth="1"/>
    <col min="4071" max="4071" width="7.5" style="5860" customWidth="1"/>
    <col min="4072" max="4077" width="6.6640625" style="5860" customWidth="1"/>
    <col min="4078" max="4080" width="6.33203125" style="5860" customWidth="1"/>
    <col min="4081" max="4083" width="6.5" style="5860" customWidth="1"/>
    <col min="4084" max="4084" width="6.6640625" style="5860" customWidth="1"/>
    <col min="4085" max="4086" width="7.5" style="5860" customWidth="1"/>
    <col min="4087" max="4087" width="8.6640625" style="5860" customWidth="1"/>
    <col min="4088" max="4088" width="3.5" style="5860" customWidth="1"/>
    <col min="4089" max="4322" width="8.83203125" style="5860"/>
    <col min="4323" max="4323" width="5.33203125" style="5860" customWidth="1"/>
    <col min="4324" max="4324" width="53.83203125" style="5860" customWidth="1"/>
    <col min="4325" max="4325" width="6.6640625" style="5860" customWidth="1"/>
    <col min="4326" max="4326" width="7.83203125" style="5860" customWidth="1"/>
    <col min="4327" max="4327" width="7.5" style="5860" customWidth="1"/>
    <col min="4328" max="4333" width="6.6640625" style="5860" customWidth="1"/>
    <col min="4334" max="4336" width="6.33203125" style="5860" customWidth="1"/>
    <col min="4337" max="4339" width="6.5" style="5860" customWidth="1"/>
    <col min="4340" max="4340" width="6.6640625" style="5860" customWidth="1"/>
    <col min="4341" max="4342" width="7.5" style="5860" customWidth="1"/>
    <col min="4343" max="4343" width="8.6640625" style="5860" customWidth="1"/>
    <col min="4344" max="4344" width="3.5" style="5860" customWidth="1"/>
    <col min="4345" max="4578" width="8.83203125" style="5860"/>
    <col min="4579" max="4579" width="5.33203125" style="5860" customWidth="1"/>
    <col min="4580" max="4580" width="53.83203125" style="5860" customWidth="1"/>
    <col min="4581" max="4581" width="6.6640625" style="5860" customWidth="1"/>
    <col min="4582" max="4582" width="7.83203125" style="5860" customWidth="1"/>
    <col min="4583" max="4583" width="7.5" style="5860" customWidth="1"/>
    <col min="4584" max="4589" width="6.6640625" style="5860" customWidth="1"/>
    <col min="4590" max="4592" width="6.33203125" style="5860" customWidth="1"/>
    <col min="4593" max="4595" width="6.5" style="5860" customWidth="1"/>
    <col min="4596" max="4596" width="6.6640625" style="5860" customWidth="1"/>
    <col min="4597" max="4598" width="7.5" style="5860" customWidth="1"/>
    <col min="4599" max="4599" width="8.6640625" style="5860" customWidth="1"/>
    <col min="4600" max="4600" width="3.5" style="5860" customWidth="1"/>
    <col min="4601" max="4834" width="8.83203125" style="5860"/>
    <col min="4835" max="4835" width="5.33203125" style="5860" customWidth="1"/>
    <col min="4836" max="4836" width="53.83203125" style="5860" customWidth="1"/>
    <col min="4837" max="4837" width="6.6640625" style="5860" customWidth="1"/>
    <col min="4838" max="4838" width="7.83203125" style="5860" customWidth="1"/>
    <col min="4839" max="4839" width="7.5" style="5860" customWidth="1"/>
    <col min="4840" max="4845" width="6.6640625" style="5860" customWidth="1"/>
    <col min="4846" max="4848" width="6.33203125" style="5860" customWidth="1"/>
    <col min="4849" max="4851" width="6.5" style="5860" customWidth="1"/>
    <col min="4852" max="4852" width="6.6640625" style="5860" customWidth="1"/>
    <col min="4853" max="4854" width="7.5" style="5860" customWidth="1"/>
    <col min="4855" max="4855" width="8.6640625" style="5860" customWidth="1"/>
    <col min="4856" max="4856" width="3.5" style="5860" customWidth="1"/>
    <col min="4857" max="5090" width="8.83203125" style="5860"/>
    <col min="5091" max="5091" width="5.33203125" style="5860" customWidth="1"/>
    <col min="5092" max="5092" width="53.83203125" style="5860" customWidth="1"/>
    <col min="5093" max="5093" width="6.6640625" style="5860" customWidth="1"/>
    <col min="5094" max="5094" width="7.83203125" style="5860" customWidth="1"/>
    <col min="5095" max="5095" width="7.5" style="5860" customWidth="1"/>
    <col min="5096" max="5101" width="6.6640625" style="5860" customWidth="1"/>
    <col min="5102" max="5104" width="6.33203125" style="5860" customWidth="1"/>
    <col min="5105" max="5107" width="6.5" style="5860" customWidth="1"/>
    <col min="5108" max="5108" width="6.6640625" style="5860" customWidth="1"/>
    <col min="5109" max="5110" width="7.5" style="5860" customWidth="1"/>
    <col min="5111" max="5111" width="8.6640625" style="5860" customWidth="1"/>
    <col min="5112" max="5112" width="3.5" style="5860" customWidth="1"/>
    <col min="5113" max="5346" width="8.83203125" style="5860"/>
    <col min="5347" max="5347" width="5.33203125" style="5860" customWidth="1"/>
    <col min="5348" max="5348" width="53.83203125" style="5860" customWidth="1"/>
    <col min="5349" max="5349" width="6.6640625" style="5860" customWidth="1"/>
    <col min="5350" max="5350" width="7.83203125" style="5860" customWidth="1"/>
    <col min="5351" max="5351" width="7.5" style="5860" customWidth="1"/>
    <col min="5352" max="5357" width="6.6640625" style="5860" customWidth="1"/>
    <col min="5358" max="5360" width="6.33203125" style="5860" customWidth="1"/>
    <col min="5361" max="5363" width="6.5" style="5860" customWidth="1"/>
    <col min="5364" max="5364" width="6.6640625" style="5860" customWidth="1"/>
    <col min="5365" max="5366" width="7.5" style="5860" customWidth="1"/>
    <col min="5367" max="5367" width="8.6640625" style="5860" customWidth="1"/>
    <col min="5368" max="5368" width="3.5" style="5860" customWidth="1"/>
    <col min="5369" max="5602" width="8.83203125" style="5860"/>
    <col min="5603" max="5603" width="5.33203125" style="5860" customWidth="1"/>
    <col min="5604" max="5604" width="53.83203125" style="5860" customWidth="1"/>
    <col min="5605" max="5605" width="6.6640625" style="5860" customWidth="1"/>
    <col min="5606" max="5606" width="7.83203125" style="5860" customWidth="1"/>
    <col min="5607" max="5607" width="7.5" style="5860" customWidth="1"/>
    <col min="5608" max="5613" width="6.6640625" style="5860" customWidth="1"/>
    <col min="5614" max="5616" width="6.33203125" style="5860" customWidth="1"/>
    <col min="5617" max="5619" width="6.5" style="5860" customWidth="1"/>
    <col min="5620" max="5620" width="6.6640625" style="5860" customWidth="1"/>
    <col min="5621" max="5622" width="7.5" style="5860" customWidth="1"/>
    <col min="5623" max="5623" width="8.6640625" style="5860" customWidth="1"/>
    <col min="5624" max="5624" width="3.5" style="5860" customWidth="1"/>
    <col min="5625" max="5858" width="8.83203125" style="5860"/>
    <col min="5859" max="5859" width="5.33203125" style="5860" customWidth="1"/>
    <col min="5860" max="5860" width="53.83203125" style="5860" customWidth="1"/>
    <col min="5861" max="5861" width="6.6640625" style="5860" customWidth="1"/>
    <col min="5862" max="5862" width="7.83203125" style="5860" customWidth="1"/>
    <col min="5863" max="5863" width="7.5" style="5860" customWidth="1"/>
    <col min="5864" max="5869" width="6.6640625" style="5860" customWidth="1"/>
    <col min="5870" max="5872" width="6.33203125" style="5860" customWidth="1"/>
    <col min="5873" max="5875" width="6.5" style="5860" customWidth="1"/>
    <col min="5876" max="5876" width="6.6640625" style="5860" customWidth="1"/>
    <col min="5877" max="5878" width="7.5" style="5860" customWidth="1"/>
    <col min="5879" max="5879" width="8.6640625" style="5860" customWidth="1"/>
    <col min="5880" max="5880" width="3.5" style="5860" customWidth="1"/>
    <col min="5881" max="6114" width="8.83203125" style="5860"/>
    <col min="6115" max="6115" width="5.33203125" style="5860" customWidth="1"/>
    <col min="6116" max="6116" width="53.83203125" style="5860" customWidth="1"/>
    <col min="6117" max="6117" width="6.6640625" style="5860" customWidth="1"/>
    <col min="6118" max="6118" width="7.83203125" style="5860" customWidth="1"/>
    <col min="6119" max="6119" width="7.5" style="5860" customWidth="1"/>
    <col min="6120" max="6125" width="6.6640625" style="5860" customWidth="1"/>
    <col min="6126" max="6128" width="6.33203125" style="5860" customWidth="1"/>
    <col min="6129" max="6131" width="6.5" style="5860" customWidth="1"/>
    <col min="6132" max="6132" width="6.6640625" style="5860" customWidth="1"/>
    <col min="6133" max="6134" width="7.5" style="5860" customWidth="1"/>
    <col min="6135" max="6135" width="8.6640625" style="5860" customWidth="1"/>
    <col min="6136" max="6136" width="3.5" style="5860" customWidth="1"/>
    <col min="6137" max="6370" width="8.83203125" style="5860"/>
    <col min="6371" max="6371" width="5.33203125" style="5860" customWidth="1"/>
    <col min="6372" max="6372" width="53.83203125" style="5860" customWidth="1"/>
    <col min="6373" max="6373" width="6.6640625" style="5860" customWidth="1"/>
    <col min="6374" max="6374" width="7.83203125" style="5860" customWidth="1"/>
    <col min="6375" max="6375" width="7.5" style="5860" customWidth="1"/>
    <col min="6376" max="6381" width="6.6640625" style="5860" customWidth="1"/>
    <col min="6382" max="6384" width="6.33203125" style="5860" customWidth="1"/>
    <col min="6385" max="6387" width="6.5" style="5860" customWidth="1"/>
    <col min="6388" max="6388" width="6.6640625" style="5860" customWidth="1"/>
    <col min="6389" max="6390" width="7.5" style="5860" customWidth="1"/>
    <col min="6391" max="6391" width="8.6640625" style="5860" customWidth="1"/>
    <col min="6392" max="6392" width="3.5" style="5860" customWidth="1"/>
    <col min="6393" max="6626" width="8.83203125" style="5860"/>
    <col min="6627" max="6627" width="5.33203125" style="5860" customWidth="1"/>
    <col min="6628" max="6628" width="53.83203125" style="5860" customWidth="1"/>
    <col min="6629" max="6629" width="6.6640625" style="5860" customWidth="1"/>
    <col min="6630" max="6630" width="7.83203125" style="5860" customWidth="1"/>
    <col min="6631" max="6631" width="7.5" style="5860" customWidth="1"/>
    <col min="6632" max="6637" width="6.6640625" style="5860" customWidth="1"/>
    <col min="6638" max="6640" width="6.33203125" style="5860" customWidth="1"/>
    <col min="6641" max="6643" width="6.5" style="5860" customWidth="1"/>
    <col min="6644" max="6644" width="6.6640625" style="5860" customWidth="1"/>
    <col min="6645" max="6646" width="7.5" style="5860" customWidth="1"/>
    <col min="6647" max="6647" width="8.6640625" style="5860" customWidth="1"/>
    <col min="6648" max="6648" width="3.5" style="5860" customWidth="1"/>
    <col min="6649" max="6882" width="8.83203125" style="5860"/>
    <col min="6883" max="6883" width="5.33203125" style="5860" customWidth="1"/>
    <col min="6884" max="6884" width="53.83203125" style="5860" customWidth="1"/>
    <col min="6885" max="6885" width="6.6640625" style="5860" customWidth="1"/>
    <col min="6886" max="6886" width="7.83203125" style="5860" customWidth="1"/>
    <col min="6887" max="6887" width="7.5" style="5860" customWidth="1"/>
    <col min="6888" max="6893" width="6.6640625" style="5860" customWidth="1"/>
    <col min="6894" max="6896" width="6.33203125" style="5860" customWidth="1"/>
    <col min="6897" max="6899" width="6.5" style="5860" customWidth="1"/>
    <col min="6900" max="6900" width="6.6640625" style="5860" customWidth="1"/>
    <col min="6901" max="6902" width="7.5" style="5860" customWidth="1"/>
    <col min="6903" max="6903" width="8.6640625" style="5860" customWidth="1"/>
    <col min="6904" max="6904" width="3.5" style="5860" customWidth="1"/>
    <col min="6905" max="7138" width="8.83203125" style="5860"/>
    <col min="7139" max="7139" width="5.33203125" style="5860" customWidth="1"/>
    <col min="7140" max="7140" width="53.83203125" style="5860" customWidth="1"/>
    <col min="7141" max="7141" width="6.6640625" style="5860" customWidth="1"/>
    <col min="7142" max="7142" width="7.83203125" style="5860" customWidth="1"/>
    <col min="7143" max="7143" width="7.5" style="5860" customWidth="1"/>
    <col min="7144" max="7149" width="6.6640625" style="5860" customWidth="1"/>
    <col min="7150" max="7152" width="6.33203125" style="5860" customWidth="1"/>
    <col min="7153" max="7155" width="6.5" style="5860" customWidth="1"/>
    <col min="7156" max="7156" width="6.6640625" style="5860" customWidth="1"/>
    <col min="7157" max="7158" width="7.5" style="5860" customWidth="1"/>
    <col min="7159" max="7159" width="8.6640625" style="5860" customWidth="1"/>
    <col min="7160" max="7160" width="3.5" style="5860" customWidth="1"/>
    <col min="7161" max="7394" width="8.83203125" style="5860"/>
    <col min="7395" max="7395" width="5.33203125" style="5860" customWidth="1"/>
    <col min="7396" max="7396" width="53.83203125" style="5860" customWidth="1"/>
    <col min="7397" max="7397" width="6.6640625" style="5860" customWidth="1"/>
    <col min="7398" max="7398" width="7.83203125" style="5860" customWidth="1"/>
    <col min="7399" max="7399" width="7.5" style="5860" customWidth="1"/>
    <col min="7400" max="7405" width="6.6640625" style="5860" customWidth="1"/>
    <col min="7406" max="7408" width="6.33203125" style="5860" customWidth="1"/>
    <col min="7409" max="7411" width="6.5" style="5860" customWidth="1"/>
    <col min="7412" max="7412" width="6.6640625" style="5860" customWidth="1"/>
    <col min="7413" max="7414" width="7.5" style="5860" customWidth="1"/>
    <col min="7415" max="7415" width="8.6640625" style="5860" customWidth="1"/>
    <col min="7416" max="7416" width="3.5" style="5860" customWidth="1"/>
    <col min="7417" max="7650" width="8.83203125" style="5860"/>
    <col min="7651" max="7651" width="5.33203125" style="5860" customWidth="1"/>
    <col min="7652" max="7652" width="53.83203125" style="5860" customWidth="1"/>
    <col min="7653" max="7653" width="6.6640625" style="5860" customWidth="1"/>
    <col min="7654" max="7654" width="7.83203125" style="5860" customWidth="1"/>
    <col min="7655" max="7655" width="7.5" style="5860" customWidth="1"/>
    <col min="7656" max="7661" width="6.6640625" style="5860" customWidth="1"/>
    <col min="7662" max="7664" width="6.33203125" style="5860" customWidth="1"/>
    <col min="7665" max="7667" width="6.5" style="5860" customWidth="1"/>
    <col min="7668" max="7668" width="6.6640625" style="5860" customWidth="1"/>
    <col min="7669" max="7670" width="7.5" style="5860" customWidth="1"/>
    <col min="7671" max="7671" width="8.6640625" style="5860" customWidth="1"/>
    <col min="7672" max="7672" width="3.5" style="5860" customWidth="1"/>
    <col min="7673" max="7906" width="8.83203125" style="5860"/>
    <col min="7907" max="7907" width="5.33203125" style="5860" customWidth="1"/>
    <col min="7908" max="7908" width="53.83203125" style="5860" customWidth="1"/>
    <col min="7909" max="7909" width="6.6640625" style="5860" customWidth="1"/>
    <col min="7910" max="7910" width="7.83203125" style="5860" customWidth="1"/>
    <col min="7911" max="7911" width="7.5" style="5860" customWidth="1"/>
    <col min="7912" max="7917" width="6.6640625" style="5860" customWidth="1"/>
    <col min="7918" max="7920" width="6.33203125" style="5860" customWidth="1"/>
    <col min="7921" max="7923" width="6.5" style="5860" customWidth="1"/>
    <col min="7924" max="7924" width="6.6640625" style="5860" customWidth="1"/>
    <col min="7925" max="7926" width="7.5" style="5860" customWidth="1"/>
    <col min="7927" max="7927" width="8.6640625" style="5860" customWidth="1"/>
    <col min="7928" max="7928" width="3.5" style="5860" customWidth="1"/>
    <col min="7929" max="8162" width="8.83203125" style="5860"/>
    <col min="8163" max="8163" width="5.33203125" style="5860" customWidth="1"/>
    <col min="8164" max="8164" width="53.83203125" style="5860" customWidth="1"/>
    <col min="8165" max="8165" width="6.6640625" style="5860" customWidth="1"/>
    <col min="8166" max="8166" width="7.83203125" style="5860" customWidth="1"/>
    <col min="8167" max="8167" width="7.5" style="5860" customWidth="1"/>
    <col min="8168" max="8173" width="6.6640625" style="5860" customWidth="1"/>
    <col min="8174" max="8176" width="6.33203125" style="5860" customWidth="1"/>
    <col min="8177" max="8179" width="6.5" style="5860" customWidth="1"/>
    <col min="8180" max="8180" width="6.6640625" style="5860" customWidth="1"/>
    <col min="8181" max="8182" width="7.5" style="5860" customWidth="1"/>
    <col min="8183" max="8183" width="8.6640625" style="5860" customWidth="1"/>
    <col min="8184" max="8184" width="3.5" style="5860" customWidth="1"/>
    <col min="8185" max="8418" width="8.83203125" style="5860"/>
    <col min="8419" max="8419" width="5.33203125" style="5860" customWidth="1"/>
    <col min="8420" max="8420" width="53.83203125" style="5860" customWidth="1"/>
    <col min="8421" max="8421" width="6.6640625" style="5860" customWidth="1"/>
    <col min="8422" max="8422" width="7.83203125" style="5860" customWidth="1"/>
    <col min="8423" max="8423" width="7.5" style="5860" customWidth="1"/>
    <col min="8424" max="8429" width="6.6640625" style="5860" customWidth="1"/>
    <col min="8430" max="8432" width="6.33203125" style="5860" customWidth="1"/>
    <col min="8433" max="8435" width="6.5" style="5860" customWidth="1"/>
    <col min="8436" max="8436" width="6.6640625" style="5860" customWidth="1"/>
    <col min="8437" max="8438" width="7.5" style="5860" customWidth="1"/>
    <col min="8439" max="8439" width="8.6640625" style="5860" customWidth="1"/>
    <col min="8440" max="8440" width="3.5" style="5860" customWidth="1"/>
    <col min="8441" max="8674" width="8.83203125" style="5860"/>
    <col min="8675" max="8675" width="5.33203125" style="5860" customWidth="1"/>
    <col min="8676" max="8676" width="53.83203125" style="5860" customWidth="1"/>
    <col min="8677" max="8677" width="6.6640625" style="5860" customWidth="1"/>
    <col min="8678" max="8678" width="7.83203125" style="5860" customWidth="1"/>
    <col min="8679" max="8679" width="7.5" style="5860" customWidth="1"/>
    <col min="8680" max="8685" width="6.6640625" style="5860" customWidth="1"/>
    <col min="8686" max="8688" width="6.33203125" style="5860" customWidth="1"/>
    <col min="8689" max="8691" width="6.5" style="5860" customWidth="1"/>
    <col min="8692" max="8692" width="6.6640625" style="5860" customWidth="1"/>
    <col min="8693" max="8694" width="7.5" style="5860" customWidth="1"/>
    <col min="8695" max="8695" width="8.6640625" style="5860" customWidth="1"/>
    <col min="8696" max="8696" width="3.5" style="5860" customWidth="1"/>
    <col min="8697" max="8930" width="8.83203125" style="5860"/>
    <col min="8931" max="8931" width="5.33203125" style="5860" customWidth="1"/>
    <col min="8932" max="8932" width="53.83203125" style="5860" customWidth="1"/>
    <col min="8933" max="8933" width="6.6640625" style="5860" customWidth="1"/>
    <col min="8934" max="8934" width="7.83203125" style="5860" customWidth="1"/>
    <col min="8935" max="8935" width="7.5" style="5860" customWidth="1"/>
    <col min="8936" max="8941" width="6.6640625" style="5860" customWidth="1"/>
    <col min="8942" max="8944" width="6.33203125" style="5860" customWidth="1"/>
    <col min="8945" max="8947" width="6.5" style="5860" customWidth="1"/>
    <col min="8948" max="8948" width="6.6640625" style="5860" customWidth="1"/>
    <col min="8949" max="8950" width="7.5" style="5860" customWidth="1"/>
    <col min="8951" max="8951" width="8.6640625" style="5860" customWidth="1"/>
    <col min="8952" max="8952" width="3.5" style="5860" customWidth="1"/>
    <col min="8953" max="9186" width="8.83203125" style="5860"/>
    <col min="9187" max="9187" width="5.33203125" style="5860" customWidth="1"/>
    <col min="9188" max="9188" width="53.83203125" style="5860" customWidth="1"/>
    <col min="9189" max="9189" width="6.6640625" style="5860" customWidth="1"/>
    <col min="9190" max="9190" width="7.83203125" style="5860" customWidth="1"/>
    <col min="9191" max="9191" width="7.5" style="5860" customWidth="1"/>
    <col min="9192" max="9197" width="6.6640625" style="5860" customWidth="1"/>
    <col min="9198" max="9200" width="6.33203125" style="5860" customWidth="1"/>
    <col min="9201" max="9203" width="6.5" style="5860" customWidth="1"/>
    <col min="9204" max="9204" width="6.6640625" style="5860" customWidth="1"/>
    <col min="9205" max="9206" width="7.5" style="5860" customWidth="1"/>
    <col min="9207" max="9207" width="8.6640625" style="5860" customWidth="1"/>
    <col min="9208" max="9208" width="3.5" style="5860" customWidth="1"/>
    <col min="9209" max="9442" width="8.83203125" style="5860"/>
    <col min="9443" max="9443" width="5.33203125" style="5860" customWidth="1"/>
    <col min="9444" max="9444" width="53.83203125" style="5860" customWidth="1"/>
    <col min="9445" max="9445" width="6.6640625" style="5860" customWidth="1"/>
    <col min="9446" max="9446" width="7.83203125" style="5860" customWidth="1"/>
    <col min="9447" max="9447" width="7.5" style="5860" customWidth="1"/>
    <col min="9448" max="9453" width="6.6640625" style="5860" customWidth="1"/>
    <col min="9454" max="9456" width="6.33203125" style="5860" customWidth="1"/>
    <col min="9457" max="9459" width="6.5" style="5860" customWidth="1"/>
    <col min="9460" max="9460" width="6.6640625" style="5860" customWidth="1"/>
    <col min="9461" max="9462" width="7.5" style="5860" customWidth="1"/>
    <col min="9463" max="9463" width="8.6640625" style="5860" customWidth="1"/>
    <col min="9464" max="9464" width="3.5" style="5860" customWidth="1"/>
    <col min="9465" max="9698" width="8.83203125" style="5860"/>
    <col min="9699" max="9699" width="5.33203125" style="5860" customWidth="1"/>
    <col min="9700" max="9700" width="53.83203125" style="5860" customWidth="1"/>
    <col min="9701" max="9701" width="6.6640625" style="5860" customWidth="1"/>
    <col min="9702" max="9702" width="7.83203125" style="5860" customWidth="1"/>
    <col min="9703" max="9703" width="7.5" style="5860" customWidth="1"/>
    <col min="9704" max="9709" width="6.6640625" style="5860" customWidth="1"/>
    <col min="9710" max="9712" width="6.33203125" style="5860" customWidth="1"/>
    <col min="9713" max="9715" width="6.5" style="5860" customWidth="1"/>
    <col min="9716" max="9716" width="6.6640625" style="5860" customWidth="1"/>
    <col min="9717" max="9718" width="7.5" style="5860" customWidth="1"/>
    <col min="9719" max="9719" width="8.6640625" style="5860" customWidth="1"/>
    <col min="9720" max="9720" width="3.5" style="5860" customWidth="1"/>
    <col min="9721" max="9954" width="8.83203125" style="5860"/>
    <col min="9955" max="9955" width="5.33203125" style="5860" customWidth="1"/>
    <col min="9956" max="9956" width="53.83203125" style="5860" customWidth="1"/>
    <col min="9957" max="9957" width="6.6640625" style="5860" customWidth="1"/>
    <col min="9958" max="9958" width="7.83203125" style="5860" customWidth="1"/>
    <col min="9959" max="9959" width="7.5" style="5860" customWidth="1"/>
    <col min="9960" max="9965" width="6.6640625" style="5860" customWidth="1"/>
    <col min="9966" max="9968" width="6.33203125" style="5860" customWidth="1"/>
    <col min="9969" max="9971" width="6.5" style="5860" customWidth="1"/>
    <col min="9972" max="9972" width="6.6640625" style="5860" customWidth="1"/>
    <col min="9973" max="9974" width="7.5" style="5860" customWidth="1"/>
    <col min="9975" max="9975" width="8.6640625" style="5860" customWidth="1"/>
    <col min="9976" max="9976" width="3.5" style="5860" customWidth="1"/>
    <col min="9977" max="10210" width="8.83203125" style="5860"/>
    <col min="10211" max="10211" width="5.33203125" style="5860" customWidth="1"/>
    <col min="10212" max="10212" width="53.83203125" style="5860" customWidth="1"/>
    <col min="10213" max="10213" width="6.6640625" style="5860" customWidth="1"/>
    <col min="10214" max="10214" width="7.83203125" style="5860" customWidth="1"/>
    <col min="10215" max="10215" width="7.5" style="5860" customWidth="1"/>
    <col min="10216" max="10221" width="6.6640625" style="5860" customWidth="1"/>
    <col min="10222" max="10224" width="6.33203125" style="5860" customWidth="1"/>
    <col min="10225" max="10227" width="6.5" style="5860" customWidth="1"/>
    <col min="10228" max="10228" width="6.6640625" style="5860" customWidth="1"/>
    <col min="10229" max="10230" width="7.5" style="5860" customWidth="1"/>
    <col min="10231" max="10231" width="8.6640625" style="5860" customWidth="1"/>
    <col min="10232" max="10232" width="3.5" style="5860" customWidth="1"/>
    <col min="10233" max="10466" width="8.83203125" style="5860"/>
    <col min="10467" max="10467" width="5.33203125" style="5860" customWidth="1"/>
    <col min="10468" max="10468" width="53.83203125" style="5860" customWidth="1"/>
    <col min="10469" max="10469" width="6.6640625" style="5860" customWidth="1"/>
    <col min="10470" max="10470" width="7.83203125" style="5860" customWidth="1"/>
    <col min="10471" max="10471" width="7.5" style="5860" customWidth="1"/>
    <col min="10472" max="10477" width="6.6640625" style="5860" customWidth="1"/>
    <col min="10478" max="10480" width="6.33203125" style="5860" customWidth="1"/>
    <col min="10481" max="10483" width="6.5" style="5860" customWidth="1"/>
    <col min="10484" max="10484" width="6.6640625" style="5860" customWidth="1"/>
    <col min="10485" max="10486" width="7.5" style="5860" customWidth="1"/>
    <col min="10487" max="10487" width="8.6640625" style="5860" customWidth="1"/>
    <col min="10488" max="10488" width="3.5" style="5860" customWidth="1"/>
    <col min="10489" max="10722" width="8.83203125" style="5860"/>
    <col min="10723" max="10723" width="5.33203125" style="5860" customWidth="1"/>
    <col min="10724" max="10724" width="53.83203125" style="5860" customWidth="1"/>
    <col min="10725" max="10725" width="6.6640625" style="5860" customWidth="1"/>
    <col min="10726" max="10726" width="7.83203125" style="5860" customWidth="1"/>
    <col min="10727" max="10727" width="7.5" style="5860" customWidth="1"/>
    <col min="10728" max="10733" width="6.6640625" style="5860" customWidth="1"/>
    <col min="10734" max="10736" width="6.33203125" style="5860" customWidth="1"/>
    <col min="10737" max="10739" width="6.5" style="5860" customWidth="1"/>
    <col min="10740" max="10740" width="6.6640625" style="5860" customWidth="1"/>
    <col min="10741" max="10742" width="7.5" style="5860" customWidth="1"/>
    <col min="10743" max="10743" width="8.6640625" style="5860" customWidth="1"/>
    <col min="10744" max="10744" width="3.5" style="5860" customWidth="1"/>
    <col min="10745" max="10978" width="8.83203125" style="5860"/>
    <col min="10979" max="10979" width="5.33203125" style="5860" customWidth="1"/>
    <col min="10980" max="10980" width="53.83203125" style="5860" customWidth="1"/>
    <col min="10981" max="10981" width="6.6640625" style="5860" customWidth="1"/>
    <col min="10982" max="10982" width="7.83203125" style="5860" customWidth="1"/>
    <col min="10983" max="10983" width="7.5" style="5860" customWidth="1"/>
    <col min="10984" max="10989" width="6.6640625" style="5860" customWidth="1"/>
    <col min="10990" max="10992" width="6.33203125" style="5860" customWidth="1"/>
    <col min="10993" max="10995" width="6.5" style="5860" customWidth="1"/>
    <col min="10996" max="10996" width="6.6640625" style="5860" customWidth="1"/>
    <col min="10997" max="10998" width="7.5" style="5860" customWidth="1"/>
    <col min="10999" max="10999" width="8.6640625" style="5860" customWidth="1"/>
    <col min="11000" max="11000" width="3.5" style="5860" customWidth="1"/>
    <col min="11001" max="11234" width="8.83203125" style="5860"/>
    <col min="11235" max="11235" width="5.33203125" style="5860" customWidth="1"/>
    <col min="11236" max="11236" width="53.83203125" style="5860" customWidth="1"/>
    <col min="11237" max="11237" width="6.6640625" style="5860" customWidth="1"/>
    <col min="11238" max="11238" width="7.83203125" style="5860" customWidth="1"/>
    <col min="11239" max="11239" width="7.5" style="5860" customWidth="1"/>
    <col min="11240" max="11245" width="6.6640625" style="5860" customWidth="1"/>
    <col min="11246" max="11248" width="6.33203125" style="5860" customWidth="1"/>
    <col min="11249" max="11251" width="6.5" style="5860" customWidth="1"/>
    <col min="11252" max="11252" width="6.6640625" style="5860" customWidth="1"/>
    <col min="11253" max="11254" width="7.5" style="5860" customWidth="1"/>
    <col min="11255" max="11255" width="8.6640625" style="5860" customWidth="1"/>
    <col min="11256" max="11256" width="3.5" style="5860" customWidth="1"/>
    <col min="11257" max="11490" width="8.83203125" style="5860"/>
    <col min="11491" max="11491" width="5.33203125" style="5860" customWidth="1"/>
    <col min="11492" max="11492" width="53.83203125" style="5860" customWidth="1"/>
    <col min="11493" max="11493" width="6.6640625" style="5860" customWidth="1"/>
    <col min="11494" max="11494" width="7.83203125" style="5860" customWidth="1"/>
    <col min="11495" max="11495" width="7.5" style="5860" customWidth="1"/>
    <col min="11496" max="11501" width="6.6640625" style="5860" customWidth="1"/>
    <col min="11502" max="11504" width="6.33203125" style="5860" customWidth="1"/>
    <col min="11505" max="11507" width="6.5" style="5860" customWidth="1"/>
    <col min="11508" max="11508" width="6.6640625" style="5860" customWidth="1"/>
    <col min="11509" max="11510" width="7.5" style="5860" customWidth="1"/>
    <col min="11511" max="11511" width="8.6640625" style="5860" customWidth="1"/>
    <col min="11512" max="11512" width="3.5" style="5860" customWidth="1"/>
    <col min="11513" max="11746" width="8.83203125" style="5860"/>
    <col min="11747" max="11747" width="5.33203125" style="5860" customWidth="1"/>
    <col min="11748" max="11748" width="53.83203125" style="5860" customWidth="1"/>
    <col min="11749" max="11749" width="6.6640625" style="5860" customWidth="1"/>
    <col min="11750" max="11750" width="7.83203125" style="5860" customWidth="1"/>
    <col min="11751" max="11751" width="7.5" style="5860" customWidth="1"/>
    <col min="11752" max="11757" width="6.6640625" style="5860" customWidth="1"/>
    <col min="11758" max="11760" width="6.33203125" style="5860" customWidth="1"/>
    <col min="11761" max="11763" width="6.5" style="5860" customWidth="1"/>
    <col min="11764" max="11764" width="6.6640625" style="5860" customWidth="1"/>
    <col min="11765" max="11766" width="7.5" style="5860" customWidth="1"/>
    <col min="11767" max="11767" width="8.6640625" style="5860" customWidth="1"/>
    <col min="11768" max="11768" width="3.5" style="5860" customWidth="1"/>
    <col min="11769" max="12002" width="8.83203125" style="5860"/>
    <col min="12003" max="12003" width="5.33203125" style="5860" customWidth="1"/>
    <col min="12004" max="12004" width="53.83203125" style="5860" customWidth="1"/>
    <col min="12005" max="12005" width="6.6640625" style="5860" customWidth="1"/>
    <col min="12006" max="12006" width="7.83203125" style="5860" customWidth="1"/>
    <col min="12007" max="12007" width="7.5" style="5860" customWidth="1"/>
    <col min="12008" max="12013" width="6.6640625" style="5860" customWidth="1"/>
    <col min="12014" max="12016" width="6.33203125" style="5860" customWidth="1"/>
    <col min="12017" max="12019" width="6.5" style="5860" customWidth="1"/>
    <col min="12020" max="12020" width="6.6640625" style="5860" customWidth="1"/>
    <col min="12021" max="12022" width="7.5" style="5860" customWidth="1"/>
    <col min="12023" max="12023" width="8.6640625" style="5860" customWidth="1"/>
    <col min="12024" max="12024" width="3.5" style="5860" customWidth="1"/>
    <col min="12025" max="12258" width="8.83203125" style="5860"/>
    <col min="12259" max="12259" width="5.33203125" style="5860" customWidth="1"/>
    <col min="12260" max="12260" width="53.83203125" style="5860" customWidth="1"/>
    <col min="12261" max="12261" width="6.6640625" style="5860" customWidth="1"/>
    <col min="12262" max="12262" width="7.83203125" style="5860" customWidth="1"/>
    <col min="12263" max="12263" width="7.5" style="5860" customWidth="1"/>
    <col min="12264" max="12269" width="6.6640625" style="5860" customWidth="1"/>
    <col min="12270" max="12272" width="6.33203125" style="5860" customWidth="1"/>
    <col min="12273" max="12275" width="6.5" style="5860" customWidth="1"/>
    <col min="12276" max="12276" width="6.6640625" style="5860" customWidth="1"/>
    <col min="12277" max="12278" width="7.5" style="5860" customWidth="1"/>
    <col min="12279" max="12279" width="8.6640625" style="5860" customWidth="1"/>
    <col min="12280" max="12280" width="3.5" style="5860" customWidth="1"/>
    <col min="12281" max="12514" width="8.83203125" style="5860"/>
    <col min="12515" max="12515" width="5.33203125" style="5860" customWidth="1"/>
    <col min="12516" max="12516" width="53.83203125" style="5860" customWidth="1"/>
    <col min="12517" max="12517" width="6.6640625" style="5860" customWidth="1"/>
    <col min="12518" max="12518" width="7.83203125" style="5860" customWidth="1"/>
    <col min="12519" max="12519" width="7.5" style="5860" customWidth="1"/>
    <col min="12520" max="12525" width="6.6640625" style="5860" customWidth="1"/>
    <col min="12526" max="12528" width="6.33203125" style="5860" customWidth="1"/>
    <col min="12529" max="12531" width="6.5" style="5860" customWidth="1"/>
    <col min="12532" max="12532" width="6.6640625" style="5860" customWidth="1"/>
    <col min="12533" max="12534" width="7.5" style="5860" customWidth="1"/>
    <col min="12535" max="12535" width="8.6640625" style="5860" customWidth="1"/>
    <col min="12536" max="12536" width="3.5" style="5860" customWidth="1"/>
    <col min="12537" max="12770" width="8.83203125" style="5860"/>
    <col min="12771" max="12771" width="5.33203125" style="5860" customWidth="1"/>
    <col min="12772" max="12772" width="53.83203125" style="5860" customWidth="1"/>
    <col min="12773" max="12773" width="6.6640625" style="5860" customWidth="1"/>
    <col min="12774" max="12774" width="7.83203125" style="5860" customWidth="1"/>
    <col min="12775" max="12775" width="7.5" style="5860" customWidth="1"/>
    <col min="12776" max="12781" width="6.6640625" style="5860" customWidth="1"/>
    <col min="12782" max="12784" width="6.33203125" style="5860" customWidth="1"/>
    <col min="12785" max="12787" width="6.5" style="5860" customWidth="1"/>
    <col min="12788" max="12788" width="6.6640625" style="5860" customWidth="1"/>
    <col min="12789" max="12790" width="7.5" style="5860" customWidth="1"/>
    <col min="12791" max="12791" width="8.6640625" style="5860" customWidth="1"/>
    <col min="12792" max="12792" width="3.5" style="5860" customWidth="1"/>
    <col min="12793" max="13026" width="8.83203125" style="5860"/>
    <col min="13027" max="13027" width="5.33203125" style="5860" customWidth="1"/>
    <col min="13028" max="13028" width="53.83203125" style="5860" customWidth="1"/>
    <col min="13029" max="13029" width="6.6640625" style="5860" customWidth="1"/>
    <col min="13030" max="13030" width="7.83203125" style="5860" customWidth="1"/>
    <col min="13031" max="13031" width="7.5" style="5860" customWidth="1"/>
    <col min="13032" max="13037" width="6.6640625" style="5860" customWidth="1"/>
    <col min="13038" max="13040" width="6.33203125" style="5860" customWidth="1"/>
    <col min="13041" max="13043" width="6.5" style="5860" customWidth="1"/>
    <col min="13044" max="13044" width="6.6640625" style="5860" customWidth="1"/>
    <col min="13045" max="13046" width="7.5" style="5860" customWidth="1"/>
    <col min="13047" max="13047" width="8.6640625" style="5860" customWidth="1"/>
    <col min="13048" max="13048" width="3.5" style="5860" customWidth="1"/>
    <col min="13049" max="13282" width="8.83203125" style="5860"/>
    <col min="13283" max="13283" width="5.33203125" style="5860" customWidth="1"/>
    <col min="13284" max="13284" width="53.83203125" style="5860" customWidth="1"/>
    <col min="13285" max="13285" width="6.6640625" style="5860" customWidth="1"/>
    <col min="13286" max="13286" width="7.83203125" style="5860" customWidth="1"/>
    <col min="13287" max="13287" width="7.5" style="5860" customWidth="1"/>
    <col min="13288" max="13293" width="6.6640625" style="5860" customWidth="1"/>
    <col min="13294" max="13296" width="6.33203125" style="5860" customWidth="1"/>
    <col min="13297" max="13299" width="6.5" style="5860" customWidth="1"/>
    <col min="13300" max="13300" width="6.6640625" style="5860" customWidth="1"/>
    <col min="13301" max="13302" width="7.5" style="5860" customWidth="1"/>
    <col min="13303" max="13303" width="8.6640625" style="5860" customWidth="1"/>
    <col min="13304" max="13304" width="3.5" style="5860" customWidth="1"/>
    <col min="13305" max="13538" width="8.83203125" style="5860"/>
    <col min="13539" max="13539" width="5.33203125" style="5860" customWidth="1"/>
    <col min="13540" max="13540" width="53.83203125" style="5860" customWidth="1"/>
    <col min="13541" max="13541" width="6.6640625" style="5860" customWidth="1"/>
    <col min="13542" max="13542" width="7.83203125" style="5860" customWidth="1"/>
    <col min="13543" max="13543" width="7.5" style="5860" customWidth="1"/>
    <col min="13544" max="13549" width="6.6640625" style="5860" customWidth="1"/>
    <col min="13550" max="13552" width="6.33203125" style="5860" customWidth="1"/>
    <col min="13553" max="13555" width="6.5" style="5860" customWidth="1"/>
    <col min="13556" max="13556" width="6.6640625" style="5860" customWidth="1"/>
    <col min="13557" max="13558" width="7.5" style="5860" customWidth="1"/>
    <col min="13559" max="13559" width="8.6640625" style="5860" customWidth="1"/>
    <col min="13560" max="13560" width="3.5" style="5860" customWidth="1"/>
    <col min="13561" max="13794" width="8.83203125" style="5860"/>
    <col min="13795" max="13795" width="5.33203125" style="5860" customWidth="1"/>
    <col min="13796" max="13796" width="53.83203125" style="5860" customWidth="1"/>
    <col min="13797" max="13797" width="6.6640625" style="5860" customWidth="1"/>
    <col min="13798" max="13798" width="7.83203125" style="5860" customWidth="1"/>
    <col min="13799" max="13799" width="7.5" style="5860" customWidth="1"/>
    <col min="13800" max="13805" width="6.6640625" style="5860" customWidth="1"/>
    <col min="13806" max="13808" width="6.33203125" style="5860" customWidth="1"/>
    <col min="13809" max="13811" width="6.5" style="5860" customWidth="1"/>
    <col min="13812" max="13812" width="6.6640625" style="5860" customWidth="1"/>
    <col min="13813" max="13814" width="7.5" style="5860" customWidth="1"/>
    <col min="13815" max="13815" width="8.6640625" style="5860" customWidth="1"/>
    <col min="13816" max="13816" width="3.5" style="5860" customWidth="1"/>
    <col min="13817" max="14050" width="8.83203125" style="5860"/>
    <col min="14051" max="14051" width="5.33203125" style="5860" customWidth="1"/>
    <col min="14052" max="14052" width="53.83203125" style="5860" customWidth="1"/>
    <col min="14053" max="14053" width="6.6640625" style="5860" customWidth="1"/>
    <col min="14054" max="14054" width="7.83203125" style="5860" customWidth="1"/>
    <col min="14055" max="14055" width="7.5" style="5860" customWidth="1"/>
    <col min="14056" max="14061" width="6.6640625" style="5860" customWidth="1"/>
    <col min="14062" max="14064" width="6.33203125" style="5860" customWidth="1"/>
    <col min="14065" max="14067" width="6.5" style="5860" customWidth="1"/>
    <col min="14068" max="14068" width="6.6640625" style="5860" customWidth="1"/>
    <col min="14069" max="14070" width="7.5" style="5860" customWidth="1"/>
    <col min="14071" max="14071" width="8.6640625" style="5860" customWidth="1"/>
    <col min="14072" max="14072" width="3.5" style="5860" customWidth="1"/>
    <col min="14073" max="14306" width="8.83203125" style="5860"/>
    <col min="14307" max="14307" width="5.33203125" style="5860" customWidth="1"/>
    <col min="14308" max="14308" width="53.83203125" style="5860" customWidth="1"/>
    <col min="14309" max="14309" width="6.6640625" style="5860" customWidth="1"/>
    <col min="14310" max="14310" width="7.83203125" style="5860" customWidth="1"/>
    <col min="14311" max="14311" width="7.5" style="5860" customWidth="1"/>
    <col min="14312" max="14317" width="6.6640625" style="5860" customWidth="1"/>
    <col min="14318" max="14320" width="6.33203125" style="5860" customWidth="1"/>
    <col min="14321" max="14323" width="6.5" style="5860" customWidth="1"/>
    <col min="14324" max="14324" width="6.6640625" style="5860" customWidth="1"/>
    <col min="14325" max="14326" width="7.5" style="5860" customWidth="1"/>
    <col min="14327" max="14327" width="8.6640625" style="5860" customWidth="1"/>
    <col min="14328" max="14328" width="3.5" style="5860" customWidth="1"/>
    <col min="14329" max="14562" width="8.83203125" style="5860"/>
    <col min="14563" max="14563" width="5.33203125" style="5860" customWidth="1"/>
    <col min="14564" max="14564" width="53.83203125" style="5860" customWidth="1"/>
    <col min="14565" max="14565" width="6.6640625" style="5860" customWidth="1"/>
    <col min="14566" max="14566" width="7.83203125" style="5860" customWidth="1"/>
    <col min="14567" max="14567" width="7.5" style="5860" customWidth="1"/>
    <col min="14568" max="14573" width="6.6640625" style="5860" customWidth="1"/>
    <col min="14574" max="14576" width="6.33203125" style="5860" customWidth="1"/>
    <col min="14577" max="14579" width="6.5" style="5860" customWidth="1"/>
    <col min="14580" max="14580" width="6.6640625" style="5860" customWidth="1"/>
    <col min="14581" max="14582" width="7.5" style="5860" customWidth="1"/>
    <col min="14583" max="14583" width="8.6640625" style="5860" customWidth="1"/>
    <col min="14584" max="14584" width="3.5" style="5860" customWidth="1"/>
    <col min="14585" max="14818" width="8.83203125" style="5860"/>
    <col min="14819" max="14819" width="5.33203125" style="5860" customWidth="1"/>
    <col min="14820" max="14820" width="53.83203125" style="5860" customWidth="1"/>
    <col min="14821" max="14821" width="6.6640625" style="5860" customWidth="1"/>
    <col min="14822" max="14822" width="7.83203125" style="5860" customWidth="1"/>
    <col min="14823" max="14823" width="7.5" style="5860" customWidth="1"/>
    <col min="14824" max="14829" width="6.6640625" style="5860" customWidth="1"/>
    <col min="14830" max="14832" width="6.33203125" style="5860" customWidth="1"/>
    <col min="14833" max="14835" width="6.5" style="5860" customWidth="1"/>
    <col min="14836" max="14836" width="6.6640625" style="5860" customWidth="1"/>
    <col min="14837" max="14838" width="7.5" style="5860" customWidth="1"/>
    <col min="14839" max="14839" width="8.6640625" style="5860" customWidth="1"/>
    <col min="14840" max="14840" width="3.5" style="5860" customWidth="1"/>
    <col min="14841" max="15074" width="8.83203125" style="5860"/>
    <col min="15075" max="15075" width="5.33203125" style="5860" customWidth="1"/>
    <col min="15076" max="15076" width="53.83203125" style="5860" customWidth="1"/>
    <col min="15077" max="15077" width="6.6640625" style="5860" customWidth="1"/>
    <col min="15078" max="15078" width="7.83203125" style="5860" customWidth="1"/>
    <col min="15079" max="15079" width="7.5" style="5860" customWidth="1"/>
    <col min="15080" max="15085" width="6.6640625" style="5860" customWidth="1"/>
    <col min="15086" max="15088" width="6.33203125" style="5860" customWidth="1"/>
    <col min="15089" max="15091" width="6.5" style="5860" customWidth="1"/>
    <col min="15092" max="15092" width="6.6640625" style="5860" customWidth="1"/>
    <col min="15093" max="15094" width="7.5" style="5860" customWidth="1"/>
    <col min="15095" max="15095" width="8.6640625" style="5860" customWidth="1"/>
    <col min="15096" max="15096" width="3.5" style="5860" customWidth="1"/>
    <col min="15097" max="15330" width="8.83203125" style="5860"/>
    <col min="15331" max="15331" width="5.33203125" style="5860" customWidth="1"/>
    <col min="15332" max="15332" width="53.83203125" style="5860" customWidth="1"/>
    <col min="15333" max="15333" width="6.6640625" style="5860" customWidth="1"/>
    <col min="15334" max="15334" width="7.83203125" style="5860" customWidth="1"/>
    <col min="15335" max="15335" width="7.5" style="5860" customWidth="1"/>
    <col min="15336" max="15341" width="6.6640625" style="5860" customWidth="1"/>
    <col min="15342" max="15344" width="6.33203125" style="5860" customWidth="1"/>
    <col min="15345" max="15347" width="6.5" style="5860" customWidth="1"/>
    <col min="15348" max="15348" width="6.6640625" style="5860" customWidth="1"/>
    <col min="15349" max="15350" width="7.5" style="5860" customWidth="1"/>
    <col min="15351" max="15351" width="8.6640625" style="5860" customWidth="1"/>
    <col min="15352" max="15352" width="3.5" style="5860" customWidth="1"/>
    <col min="15353" max="15586" width="8.83203125" style="5860"/>
    <col min="15587" max="15587" width="5.33203125" style="5860" customWidth="1"/>
    <col min="15588" max="15588" width="53.83203125" style="5860" customWidth="1"/>
    <col min="15589" max="15589" width="6.6640625" style="5860" customWidth="1"/>
    <col min="15590" max="15590" width="7.83203125" style="5860" customWidth="1"/>
    <col min="15591" max="15591" width="7.5" style="5860" customWidth="1"/>
    <col min="15592" max="15597" width="6.6640625" style="5860" customWidth="1"/>
    <col min="15598" max="15600" width="6.33203125" style="5860" customWidth="1"/>
    <col min="15601" max="15603" width="6.5" style="5860" customWidth="1"/>
    <col min="15604" max="15604" width="6.6640625" style="5860" customWidth="1"/>
    <col min="15605" max="15606" width="7.5" style="5860" customWidth="1"/>
    <col min="15607" max="15607" width="8.6640625" style="5860" customWidth="1"/>
    <col min="15608" max="15608" width="3.5" style="5860" customWidth="1"/>
    <col min="15609" max="15842" width="8.83203125" style="5860"/>
    <col min="15843" max="15843" width="5.33203125" style="5860" customWidth="1"/>
    <col min="15844" max="15844" width="53.83203125" style="5860" customWidth="1"/>
    <col min="15845" max="15845" width="6.6640625" style="5860" customWidth="1"/>
    <col min="15846" max="15846" width="7.83203125" style="5860" customWidth="1"/>
    <col min="15847" max="15847" width="7.5" style="5860" customWidth="1"/>
    <col min="15848" max="15853" width="6.6640625" style="5860" customWidth="1"/>
    <col min="15854" max="15856" width="6.33203125" style="5860" customWidth="1"/>
    <col min="15857" max="15859" width="6.5" style="5860" customWidth="1"/>
    <col min="15860" max="15860" width="6.6640625" style="5860" customWidth="1"/>
    <col min="15861" max="15862" width="7.5" style="5860" customWidth="1"/>
    <col min="15863" max="15863" width="8.6640625" style="5860" customWidth="1"/>
    <col min="15864" max="15864" width="3.5" style="5860" customWidth="1"/>
    <col min="15865" max="16098" width="8.83203125" style="5860"/>
    <col min="16099" max="16099" width="5.33203125" style="5860" customWidth="1"/>
    <col min="16100" max="16100" width="53.83203125" style="5860" customWidth="1"/>
    <col min="16101" max="16101" width="6.6640625" style="5860" customWidth="1"/>
    <col min="16102" max="16102" width="7.83203125" style="5860" customWidth="1"/>
    <col min="16103" max="16103" width="7.5" style="5860" customWidth="1"/>
    <col min="16104" max="16109" width="6.6640625" style="5860" customWidth="1"/>
    <col min="16110" max="16112" width="6.33203125" style="5860" customWidth="1"/>
    <col min="16113" max="16115" width="6.5" style="5860" customWidth="1"/>
    <col min="16116" max="16116" width="6.6640625" style="5860" customWidth="1"/>
    <col min="16117" max="16118" width="7.5" style="5860" customWidth="1"/>
    <col min="16119" max="16119" width="8.6640625" style="5860" customWidth="1"/>
    <col min="16120" max="16120" width="3.5" style="5860" customWidth="1"/>
    <col min="16121" max="16384" width="8.83203125" style="5860"/>
  </cols>
  <sheetData>
    <row r="1" spans="1:20" s="46" customFormat="1" ht="15.75" x14ac:dyDescent="0.2">
      <c r="A1" s="6490" t="s">
        <v>801</v>
      </c>
      <c r="B1" s="6490"/>
      <c r="C1" s="6490"/>
    </row>
    <row r="2" spans="1:20" s="5016" customFormat="1" ht="15.75" x14ac:dyDescent="0.2">
      <c r="A2" s="4888" t="s">
        <v>4201</v>
      </c>
      <c r="B2" s="4888"/>
      <c r="C2" s="4888"/>
      <c r="D2" s="4888"/>
      <c r="E2" s="4888"/>
      <c r="F2" s="4888"/>
      <c r="G2" s="4888"/>
      <c r="H2" s="4888"/>
      <c r="I2" s="4888"/>
      <c r="J2" s="4888"/>
      <c r="K2" s="4888"/>
      <c r="L2" s="4888"/>
      <c r="M2" s="4888"/>
      <c r="N2" s="4888"/>
      <c r="O2" s="4888"/>
      <c r="P2" s="4888"/>
      <c r="Q2" s="4889"/>
      <c r="R2" s="4890"/>
      <c r="S2" s="4890"/>
    </row>
    <row r="3" spans="1:20" s="4895" customFormat="1" ht="18.600000000000001" customHeight="1" x14ac:dyDescent="0.2">
      <c r="A3" s="6829" t="s">
        <v>2830</v>
      </c>
      <c r="B3" s="6832" t="s">
        <v>2645</v>
      </c>
      <c r="C3" s="6833"/>
      <c r="D3" s="6833"/>
      <c r="E3" s="6833"/>
      <c r="F3" s="6833"/>
      <c r="G3" s="6833"/>
      <c r="H3" s="6833"/>
      <c r="I3" s="6833"/>
      <c r="J3" s="6833"/>
      <c r="K3" s="6833"/>
      <c r="L3" s="6833"/>
      <c r="M3" s="6833"/>
      <c r="N3" s="6833"/>
      <c r="O3" s="6833"/>
      <c r="P3" s="6833"/>
      <c r="Q3" s="6833"/>
      <c r="R3" s="6833"/>
      <c r="S3" s="6834"/>
      <c r="T3" s="4891"/>
    </row>
    <row r="4" spans="1:20" s="5852" customFormat="1" ht="18.600000000000001" customHeight="1" x14ac:dyDescent="0.2">
      <c r="A4" s="6830"/>
      <c r="B4" s="6835" t="s">
        <v>2831</v>
      </c>
      <c r="C4" s="6836"/>
      <c r="D4" s="6836"/>
      <c r="E4" s="6836"/>
      <c r="F4" s="6836"/>
      <c r="G4" s="6836"/>
      <c r="H4" s="6836"/>
      <c r="I4" s="6836"/>
      <c r="J4" s="6836"/>
      <c r="K4" s="6836"/>
      <c r="L4" s="6836"/>
      <c r="M4" s="6836"/>
      <c r="N4" s="6836"/>
      <c r="O4" s="6836"/>
      <c r="P4" s="6836"/>
      <c r="Q4" s="6836"/>
      <c r="R4" s="6836"/>
      <c r="S4" s="6836"/>
      <c r="T4" s="4892"/>
    </row>
    <row r="5" spans="1:20" s="4895" customFormat="1" ht="18.600000000000001" customHeight="1" x14ac:dyDescent="0.2">
      <c r="A5" s="6830"/>
      <c r="B5" s="6834" t="s">
        <v>2812</v>
      </c>
      <c r="C5" s="6837"/>
      <c r="D5" s="6837"/>
      <c r="E5" s="6837" t="s">
        <v>2813</v>
      </c>
      <c r="F5" s="6837"/>
      <c r="G5" s="6837"/>
      <c r="H5" s="6837" t="s">
        <v>2814</v>
      </c>
      <c r="I5" s="6837"/>
      <c r="J5" s="6837"/>
      <c r="K5" s="6837" t="s">
        <v>2815</v>
      </c>
      <c r="L5" s="6837"/>
      <c r="M5" s="6837"/>
      <c r="N5" s="6832" t="s">
        <v>2816</v>
      </c>
      <c r="O5" s="6833"/>
      <c r="P5" s="6834"/>
      <c r="Q5" s="6837" t="s">
        <v>237</v>
      </c>
      <c r="R5" s="6837"/>
      <c r="S5" s="6837"/>
      <c r="T5" s="4891"/>
    </row>
    <row r="6" spans="1:20" s="5852" customFormat="1" ht="18.600000000000001" customHeight="1" x14ac:dyDescent="0.2">
      <c r="A6" s="6831"/>
      <c r="B6" s="5753" t="s">
        <v>2758</v>
      </c>
      <c r="C6" s="5754" t="s">
        <v>2759</v>
      </c>
      <c r="D6" s="5754" t="s">
        <v>2817</v>
      </c>
      <c r="E6" s="5754" t="s">
        <v>2758</v>
      </c>
      <c r="F6" s="5754" t="s">
        <v>2759</v>
      </c>
      <c r="G6" s="5754" t="s">
        <v>2817</v>
      </c>
      <c r="H6" s="5754" t="s">
        <v>2758</v>
      </c>
      <c r="I6" s="5754" t="s">
        <v>2759</v>
      </c>
      <c r="J6" s="5754" t="s">
        <v>2817</v>
      </c>
      <c r="K6" s="5754" t="s">
        <v>2758</v>
      </c>
      <c r="L6" s="5754" t="s">
        <v>2759</v>
      </c>
      <c r="M6" s="5754" t="s">
        <v>2817</v>
      </c>
      <c r="N6" s="5754" t="s">
        <v>2758</v>
      </c>
      <c r="O6" s="5754" t="s">
        <v>2759</v>
      </c>
      <c r="P6" s="5754" t="s">
        <v>2817</v>
      </c>
      <c r="Q6" s="5754" t="s">
        <v>2758</v>
      </c>
      <c r="R6" s="5754" t="s">
        <v>2759</v>
      </c>
      <c r="S6" s="5754" t="s">
        <v>2817</v>
      </c>
      <c r="T6" s="4892"/>
    </row>
    <row r="7" spans="1:20" s="4890" customFormat="1" ht="18.600000000000001" customHeight="1" x14ac:dyDescent="0.2">
      <c r="A7" s="4893" t="s">
        <v>2832</v>
      </c>
      <c r="B7" s="5853">
        <v>3</v>
      </c>
      <c r="C7" s="5853">
        <v>3</v>
      </c>
      <c r="D7" s="5853">
        <v>6</v>
      </c>
      <c r="E7" s="5853">
        <v>2</v>
      </c>
      <c r="F7" s="5853">
        <v>7</v>
      </c>
      <c r="G7" s="5853">
        <v>9</v>
      </c>
      <c r="H7" s="5853">
        <v>11</v>
      </c>
      <c r="I7" s="5853">
        <v>11</v>
      </c>
      <c r="J7" s="5853">
        <v>22</v>
      </c>
      <c r="K7" s="5853">
        <v>0</v>
      </c>
      <c r="L7" s="5853">
        <v>1</v>
      </c>
      <c r="M7" s="5853">
        <v>1</v>
      </c>
      <c r="N7" s="5853">
        <v>13</v>
      </c>
      <c r="O7" s="5853">
        <v>9</v>
      </c>
      <c r="P7" s="5853">
        <v>22</v>
      </c>
      <c r="Q7" s="5853">
        <v>29</v>
      </c>
      <c r="R7" s="5853">
        <v>31</v>
      </c>
      <c r="S7" s="5853">
        <v>60</v>
      </c>
      <c r="T7" s="5854"/>
    </row>
    <row r="8" spans="1:20" s="4895" customFormat="1" ht="18.600000000000001" customHeight="1" x14ac:dyDescent="0.2">
      <c r="A8" s="5855" t="s">
        <v>2833</v>
      </c>
      <c r="B8" s="5856">
        <v>3</v>
      </c>
      <c r="C8" s="5856">
        <v>3</v>
      </c>
      <c r="D8" s="5856">
        <v>6</v>
      </c>
      <c r="E8" s="5856">
        <v>2</v>
      </c>
      <c r="F8" s="5856">
        <v>7</v>
      </c>
      <c r="G8" s="5856">
        <v>9</v>
      </c>
      <c r="H8" s="5856">
        <v>1</v>
      </c>
      <c r="I8" s="5856">
        <v>1</v>
      </c>
      <c r="J8" s="5856">
        <v>2</v>
      </c>
      <c r="K8" s="5856">
        <v>0</v>
      </c>
      <c r="L8" s="5856">
        <v>1</v>
      </c>
      <c r="M8" s="5856">
        <v>1</v>
      </c>
      <c r="N8" s="5856">
        <v>3</v>
      </c>
      <c r="O8" s="5856">
        <v>4</v>
      </c>
      <c r="P8" s="5856">
        <v>7</v>
      </c>
      <c r="Q8" s="5856">
        <v>9</v>
      </c>
      <c r="R8" s="5856">
        <v>16</v>
      </c>
      <c r="S8" s="5856">
        <v>25</v>
      </c>
      <c r="T8" s="4894"/>
    </row>
    <row r="9" spans="1:20" s="4895" customFormat="1" ht="18.600000000000001" customHeight="1" x14ac:dyDescent="0.2">
      <c r="A9" s="5855" t="s">
        <v>2834</v>
      </c>
      <c r="B9" s="5856">
        <v>0</v>
      </c>
      <c r="C9" s="5856">
        <v>0</v>
      </c>
      <c r="D9" s="5856">
        <v>0</v>
      </c>
      <c r="E9" s="5856">
        <v>0</v>
      </c>
      <c r="F9" s="5856">
        <v>0</v>
      </c>
      <c r="G9" s="5856">
        <v>0</v>
      </c>
      <c r="H9" s="5856">
        <v>10</v>
      </c>
      <c r="I9" s="5856">
        <v>10</v>
      </c>
      <c r="J9" s="5856">
        <v>20</v>
      </c>
      <c r="K9" s="5856">
        <v>0</v>
      </c>
      <c r="L9" s="5856">
        <v>0</v>
      </c>
      <c r="M9" s="5856">
        <v>0</v>
      </c>
      <c r="N9" s="5856">
        <v>10</v>
      </c>
      <c r="O9" s="5856">
        <v>5</v>
      </c>
      <c r="P9" s="5856">
        <v>15</v>
      </c>
      <c r="Q9" s="5856">
        <v>20</v>
      </c>
      <c r="R9" s="5856">
        <v>15</v>
      </c>
      <c r="S9" s="5856">
        <v>35</v>
      </c>
      <c r="T9" s="4894"/>
    </row>
    <row r="10" spans="1:20" s="4890" customFormat="1" ht="18.600000000000001" customHeight="1" x14ac:dyDescent="0.2">
      <c r="A10" s="4893" t="s">
        <v>2763</v>
      </c>
      <c r="B10" s="5853">
        <v>0</v>
      </c>
      <c r="C10" s="5853">
        <v>0</v>
      </c>
      <c r="D10" s="5853">
        <v>0</v>
      </c>
      <c r="E10" s="5853">
        <v>7</v>
      </c>
      <c r="F10" s="5853">
        <v>41</v>
      </c>
      <c r="G10" s="5853">
        <v>48</v>
      </c>
      <c r="H10" s="5853">
        <v>0</v>
      </c>
      <c r="I10" s="5853">
        <v>0</v>
      </c>
      <c r="J10" s="5853">
        <v>0</v>
      </c>
      <c r="K10" s="5853">
        <v>0</v>
      </c>
      <c r="L10" s="5853">
        <v>0</v>
      </c>
      <c r="M10" s="5853">
        <v>0</v>
      </c>
      <c r="N10" s="5853">
        <v>0</v>
      </c>
      <c r="O10" s="5853">
        <v>0</v>
      </c>
      <c r="P10" s="5853">
        <v>0</v>
      </c>
      <c r="Q10" s="5853">
        <v>7</v>
      </c>
      <c r="R10" s="5853">
        <v>41</v>
      </c>
      <c r="S10" s="5853">
        <v>48</v>
      </c>
      <c r="T10" s="5854"/>
    </row>
    <row r="11" spans="1:20" s="4895" customFormat="1" ht="18.600000000000001" customHeight="1" x14ac:dyDescent="0.2">
      <c r="A11" s="5855" t="s">
        <v>2835</v>
      </c>
      <c r="B11" s="5856">
        <v>0</v>
      </c>
      <c r="C11" s="5856">
        <v>0</v>
      </c>
      <c r="D11" s="5856">
        <v>0</v>
      </c>
      <c r="E11" s="5856">
        <v>7</v>
      </c>
      <c r="F11" s="5856">
        <v>41</v>
      </c>
      <c r="G11" s="5856">
        <v>48</v>
      </c>
      <c r="H11" s="5856">
        <v>0</v>
      </c>
      <c r="I11" s="5856">
        <v>0</v>
      </c>
      <c r="J11" s="5856">
        <v>0</v>
      </c>
      <c r="K11" s="5856">
        <v>0</v>
      </c>
      <c r="L11" s="5856">
        <v>0</v>
      </c>
      <c r="M11" s="5856">
        <v>0</v>
      </c>
      <c r="N11" s="5856">
        <v>0</v>
      </c>
      <c r="O11" s="5856">
        <v>0</v>
      </c>
      <c r="P11" s="5856">
        <v>0</v>
      </c>
      <c r="Q11" s="5856">
        <v>7</v>
      </c>
      <c r="R11" s="5856">
        <v>41</v>
      </c>
      <c r="S11" s="5856">
        <v>48</v>
      </c>
      <c r="T11" s="4894"/>
    </row>
    <row r="12" spans="1:20" s="4890" customFormat="1" ht="18.600000000000001" customHeight="1" x14ac:dyDescent="0.2">
      <c r="A12" s="4893" t="s">
        <v>2836</v>
      </c>
      <c r="B12" s="5853">
        <v>27</v>
      </c>
      <c r="C12" s="5853">
        <v>45</v>
      </c>
      <c r="D12" s="5853">
        <v>72</v>
      </c>
      <c r="E12" s="5853">
        <v>5</v>
      </c>
      <c r="F12" s="5853">
        <v>6</v>
      </c>
      <c r="G12" s="5853">
        <v>11</v>
      </c>
      <c r="H12" s="5853">
        <v>0</v>
      </c>
      <c r="I12" s="5853">
        <v>0</v>
      </c>
      <c r="J12" s="5853">
        <v>0</v>
      </c>
      <c r="K12" s="5853">
        <v>0</v>
      </c>
      <c r="L12" s="5853">
        <v>0</v>
      </c>
      <c r="M12" s="5853">
        <v>0</v>
      </c>
      <c r="N12" s="5853">
        <v>0</v>
      </c>
      <c r="O12" s="5853">
        <v>0</v>
      </c>
      <c r="P12" s="5853">
        <v>0</v>
      </c>
      <c r="Q12" s="5853">
        <v>32</v>
      </c>
      <c r="R12" s="5853">
        <v>51</v>
      </c>
      <c r="S12" s="5853">
        <v>83</v>
      </c>
      <c r="T12" s="5854"/>
    </row>
    <row r="13" spans="1:20" s="4895" customFormat="1" ht="18.600000000000001" customHeight="1" x14ac:dyDescent="0.2">
      <c r="A13" s="5855" t="s">
        <v>2837</v>
      </c>
      <c r="B13" s="5856">
        <v>27</v>
      </c>
      <c r="C13" s="5856">
        <v>45</v>
      </c>
      <c r="D13" s="5856">
        <v>72</v>
      </c>
      <c r="E13" s="5856">
        <v>0</v>
      </c>
      <c r="F13" s="5856">
        <v>0</v>
      </c>
      <c r="G13" s="5856">
        <v>0</v>
      </c>
      <c r="H13" s="5856">
        <v>0</v>
      </c>
      <c r="I13" s="5856">
        <v>0</v>
      </c>
      <c r="J13" s="5856">
        <v>0</v>
      </c>
      <c r="K13" s="5856">
        <v>0</v>
      </c>
      <c r="L13" s="5856">
        <v>0</v>
      </c>
      <c r="M13" s="5856">
        <v>0</v>
      </c>
      <c r="N13" s="5856">
        <v>0</v>
      </c>
      <c r="O13" s="5856">
        <v>0</v>
      </c>
      <c r="P13" s="5856">
        <v>0</v>
      </c>
      <c r="Q13" s="5856">
        <v>27</v>
      </c>
      <c r="R13" s="5856">
        <v>45</v>
      </c>
      <c r="S13" s="5856">
        <v>72</v>
      </c>
      <c r="T13" s="4894"/>
    </row>
    <row r="14" spans="1:20" s="4895" customFormat="1" ht="18.600000000000001" customHeight="1" x14ac:dyDescent="0.2">
      <c r="A14" s="5855" t="s">
        <v>2838</v>
      </c>
      <c r="B14" s="5856">
        <v>0</v>
      </c>
      <c r="C14" s="5856">
        <v>0</v>
      </c>
      <c r="D14" s="5856">
        <v>0</v>
      </c>
      <c r="E14" s="5856">
        <v>5</v>
      </c>
      <c r="F14" s="5856">
        <v>6</v>
      </c>
      <c r="G14" s="5856">
        <v>11</v>
      </c>
      <c r="H14" s="5856">
        <v>0</v>
      </c>
      <c r="I14" s="5856">
        <v>0</v>
      </c>
      <c r="J14" s="5856">
        <v>0</v>
      </c>
      <c r="K14" s="5856">
        <v>0</v>
      </c>
      <c r="L14" s="5856">
        <v>0</v>
      </c>
      <c r="M14" s="5856">
        <v>0</v>
      </c>
      <c r="N14" s="5856">
        <v>0</v>
      </c>
      <c r="O14" s="5856">
        <v>0</v>
      </c>
      <c r="P14" s="5856">
        <v>0</v>
      </c>
      <c r="Q14" s="5856">
        <v>5</v>
      </c>
      <c r="R14" s="5856">
        <v>6</v>
      </c>
      <c r="S14" s="5856">
        <v>11</v>
      </c>
      <c r="T14" s="4894"/>
    </row>
    <row r="15" spans="1:20" s="4895" customFormat="1" ht="18.600000000000001" customHeight="1" x14ac:dyDescent="0.2">
      <c r="A15" s="5857" t="s">
        <v>2818</v>
      </c>
      <c r="B15" s="5853">
        <v>44</v>
      </c>
      <c r="C15" s="5853">
        <v>133</v>
      </c>
      <c r="D15" s="5853">
        <v>177</v>
      </c>
      <c r="E15" s="5853">
        <v>50</v>
      </c>
      <c r="F15" s="5853">
        <v>116</v>
      </c>
      <c r="G15" s="5853">
        <v>166</v>
      </c>
      <c r="H15" s="5853">
        <v>0</v>
      </c>
      <c r="I15" s="5853">
        <v>0</v>
      </c>
      <c r="J15" s="5853">
        <v>0</v>
      </c>
      <c r="K15" s="5853">
        <v>0</v>
      </c>
      <c r="L15" s="5853">
        <v>0</v>
      </c>
      <c r="M15" s="5853">
        <v>0</v>
      </c>
      <c r="N15" s="5853">
        <v>0</v>
      </c>
      <c r="O15" s="5853">
        <v>0</v>
      </c>
      <c r="P15" s="5853">
        <v>0</v>
      </c>
      <c r="Q15" s="5853">
        <v>94</v>
      </c>
      <c r="R15" s="5853">
        <v>249</v>
      </c>
      <c r="S15" s="5853">
        <v>343</v>
      </c>
      <c r="T15" s="4894"/>
    </row>
    <row r="16" spans="1:20" s="4895" customFormat="1" ht="18.600000000000001" customHeight="1" x14ac:dyDescent="0.2">
      <c r="A16" s="5855" t="s">
        <v>2819</v>
      </c>
      <c r="B16" s="5856">
        <v>40</v>
      </c>
      <c r="C16" s="5856">
        <v>127</v>
      </c>
      <c r="D16" s="5856">
        <v>167</v>
      </c>
      <c r="E16" s="5856">
        <v>48</v>
      </c>
      <c r="F16" s="5856">
        <v>105</v>
      </c>
      <c r="G16" s="5856">
        <v>153</v>
      </c>
      <c r="H16" s="5856">
        <v>0</v>
      </c>
      <c r="I16" s="5856">
        <v>0</v>
      </c>
      <c r="J16" s="5856">
        <v>0</v>
      </c>
      <c r="K16" s="5856">
        <v>0</v>
      </c>
      <c r="L16" s="5856">
        <v>0</v>
      </c>
      <c r="M16" s="5856">
        <v>0</v>
      </c>
      <c r="N16" s="5856">
        <v>0</v>
      </c>
      <c r="O16" s="5856">
        <v>0</v>
      </c>
      <c r="P16" s="5856">
        <v>0</v>
      </c>
      <c r="Q16" s="5856">
        <v>88</v>
      </c>
      <c r="R16" s="5856">
        <v>232</v>
      </c>
      <c r="S16" s="5856">
        <v>320</v>
      </c>
      <c r="T16" s="4894"/>
    </row>
    <row r="17" spans="1:20" s="4895" customFormat="1" ht="18.600000000000001" customHeight="1" x14ac:dyDescent="0.2">
      <c r="A17" s="5855" t="s">
        <v>2839</v>
      </c>
      <c r="B17" s="5856">
        <v>4</v>
      </c>
      <c r="C17" s="5856">
        <v>6</v>
      </c>
      <c r="D17" s="5856">
        <v>10</v>
      </c>
      <c r="E17" s="5856">
        <v>2</v>
      </c>
      <c r="F17" s="5856">
        <v>11</v>
      </c>
      <c r="G17" s="5856">
        <v>13</v>
      </c>
      <c r="H17" s="5856">
        <v>0</v>
      </c>
      <c r="I17" s="5856">
        <v>0</v>
      </c>
      <c r="J17" s="5856">
        <v>0</v>
      </c>
      <c r="K17" s="5856">
        <v>0</v>
      </c>
      <c r="L17" s="5856">
        <v>0</v>
      </c>
      <c r="M17" s="5856">
        <v>0</v>
      </c>
      <c r="N17" s="5856">
        <v>0</v>
      </c>
      <c r="O17" s="5856">
        <v>0</v>
      </c>
      <c r="P17" s="5856">
        <v>0</v>
      </c>
      <c r="Q17" s="5856">
        <v>6</v>
      </c>
      <c r="R17" s="5856">
        <v>17</v>
      </c>
      <c r="S17" s="5856">
        <v>23</v>
      </c>
      <c r="T17" s="4894"/>
    </row>
    <row r="18" spans="1:20" s="4890" customFormat="1" ht="18.600000000000001" customHeight="1" x14ac:dyDescent="0.2">
      <c r="A18" s="4893" t="s">
        <v>2765</v>
      </c>
      <c r="B18" s="5853">
        <v>71</v>
      </c>
      <c r="C18" s="5853">
        <v>168</v>
      </c>
      <c r="D18" s="5853">
        <v>239</v>
      </c>
      <c r="E18" s="5853">
        <v>110</v>
      </c>
      <c r="F18" s="5853">
        <v>170</v>
      </c>
      <c r="G18" s="5853">
        <v>280</v>
      </c>
      <c r="H18" s="5853">
        <v>0</v>
      </c>
      <c r="I18" s="5853">
        <v>0</v>
      </c>
      <c r="J18" s="5853">
        <v>0</v>
      </c>
      <c r="K18" s="5853">
        <v>0</v>
      </c>
      <c r="L18" s="5853">
        <v>0</v>
      </c>
      <c r="M18" s="5853">
        <v>0</v>
      </c>
      <c r="N18" s="5853">
        <v>0</v>
      </c>
      <c r="O18" s="5853">
        <v>0</v>
      </c>
      <c r="P18" s="5853">
        <v>0</v>
      </c>
      <c r="Q18" s="5853">
        <v>181</v>
      </c>
      <c r="R18" s="5853">
        <v>338</v>
      </c>
      <c r="S18" s="5853">
        <v>519</v>
      </c>
      <c r="T18" s="5854"/>
    </row>
    <row r="19" spans="1:20" s="4895" customFormat="1" ht="18.600000000000001" customHeight="1" x14ac:dyDescent="0.2">
      <c r="A19" s="5855" t="s">
        <v>2840</v>
      </c>
      <c r="B19" s="5856">
        <v>11</v>
      </c>
      <c r="C19" s="5856">
        <v>29</v>
      </c>
      <c r="D19" s="5856">
        <v>40</v>
      </c>
      <c r="E19" s="5856">
        <v>0</v>
      </c>
      <c r="F19" s="5856">
        <v>0</v>
      </c>
      <c r="G19" s="5856">
        <v>0</v>
      </c>
      <c r="H19" s="5856">
        <v>0</v>
      </c>
      <c r="I19" s="5856">
        <v>0</v>
      </c>
      <c r="J19" s="5856">
        <v>0</v>
      </c>
      <c r="K19" s="5856">
        <v>0</v>
      </c>
      <c r="L19" s="5856">
        <v>0</v>
      </c>
      <c r="M19" s="5856">
        <v>0</v>
      </c>
      <c r="N19" s="5856">
        <v>0</v>
      </c>
      <c r="O19" s="5856">
        <v>0</v>
      </c>
      <c r="P19" s="5856">
        <v>0</v>
      </c>
      <c r="Q19" s="5856">
        <v>11</v>
      </c>
      <c r="R19" s="5856">
        <v>29</v>
      </c>
      <c r="S19" s="5856">
        <v>40</v>
      </c>
      <c r="T19" s="4894"/>
    </row>
    <row r="20" spans="1:20" s="4895" customFormat="1" ht="18.600000000000001" customHeight="1" x14ac:dyDescent="0.2">
      <c r="A20" s="5855" t="s">
        <v>2841</v>
      </c>
      <c r="B20" s="5856">
        <v>60</v>
      </c>
      <c r="C20" s="5856">
        <v>139</v>
      </c>
      <c r="D20" s="5856">
        <v>199</v>
      </c>
      <c r="E20" s="5856">
        <v>110</v>
      </c>
      <c r="F20" s="5856">
        <v>170</v>
      </c>
      <c r="G20" s="5856">
        <v>280</v>
      </c>
      <c r="H20" s="5856">
        <v>0</v>
      </c>
      <c r="I20" s="5856">
        <v>0</v>
      </c>
      <c r="J20" s="5856">
        <v>0</v>
      </c>
      <c r="K20" s="5856">
        <v>0</v>
      </c>
      <c r="L20" s="5856">
        <v>0</v>
      </c>
      <c r="M20" s="5856">
        <v>0</v>
      </c>
      <c r="N20" s="5856">
        <v>0</v>
      </c>
      <c r="O20" s="5856">
        <v>0</v>
      </c>
      <c r="P20" s="5856">
        <v>0</v>
      </c>
      <c r="Q20" s="5856">
        <v>170</v>
      </c>
      <c r="R20" s="5856">
        <v>309</v>
      </c>
      <c r="S20" s="5856">
        <v>479</v>
      </c>
      <c r="T20" s="4894"/>
    </row>
    <row r="21" spans="1:20" s="4890" customFormat="1" ht="18.600000000000001" customHeight="1" x14ac:dyDescent="0.2">
      <c r="A21" s="5857" t="s">
        <v>2766</v>
      </c>
      <c r="B21" s="5853">
        <v>259</v>
      </c>
      <c r="C21" s="5853">
        <v>863</v>
      </c>
      <c r="D21" s="5853">
        <v>1122</v>
      </c>
      <c r="E21" s="5853">
        <v>35</v>
      </c>
      <c r="F21" s="5853">
        <v>38</v>
      </c>
      <c r="G21" s="5853">
        <v>73</v>
      </c>
      <c r="H21" s="5853">
        <v>0</v>
      </c>
      <c r="I21" s="5853">
        <v>0</v>
      </c>
      <c r="J21" s="5853">
        <v>0</v>
      </c>
      <c r="K21" s="5853">
        <v>0</v>
      </c>
      <c r="L21" s="5853">
        <v>0</v>
      </c>
      <c r="M21" s="5853">
        <v>0</v>
      </c>
      <c r="N21" s="5853">
        <v>0</v>
      </c>
      <c r="O21" s="5853">
        <v>0</v>
      </c>
      <c r="P21" s="5853">
        <v>0</v>
      </c>
      <c r="Q21" s="5853">
        <v>294</v>
      </c>
      <c r="R21" s="5853">
        <v>901</v>
      </c>
      <c r="S21" s="5853">
        <v>1195</v>
      </c>
      <c r="T21" s="5854"/>
    </row>
    <row r="22" spans="1:20" s="4895" customFormat="1" ht="18.600000000000001" customHeight="1" x14ac:dyDescent="0.2">
      <c r="A22" s="5855" t="s">
        <v>2842</v>
      </c>
      <c r="B22" s="5856">
        <v>0</v>
      </c>
      <c r="C22" s="5856">
        <v>0</v>
      </c>
      <c r="D22" s="5856">
        <v>0</v>
      </c>
      <c r="E22" s="5856">
        <v>27</v>
      </c>
      <c r="F22" s="5856">
        <v>14</v>
      </c>
      <c r="G22" s="5856">
        <v>41</v>
      </c>
      <c r="H22" s="5856">
        <v>0</v>
      </c>
      <c r="I22" s="5856">
        <v>0</v>
      </c>
      <c r="J22" s="5856">
        <v>0</v>
      </c>
      <c r="K22" s="5856">
        <v>0</v>
      </c>
      <c r="L22" s="5856">
        <v>0</v>
      </c>
      <c r="M22" s="5856">
        <v>0</v>
      </c>
      <c r="N22" s="5856">
        <v>0</v>
      </c>
      <c r="O22" s="5856">
        <v>0</v>
      </c>
      <c r="P22" s="5856">
        <v>0</v>
      </c>
      <c r="Q22" s="5856">
        <v>27</v>
      </c>
      <c r="R22" s="5856">
        <v>14</v>
      </c>
      <c r="S22" s="5856">
        <v>41</v>
      </c>
      <c r="T22" s="4894"/>
    </row>
    <row r="23" spans="1:20" s="4895" customFormat="1" ht="18.600000000000001" customHeight="1" x14ac:dyDescent="0.2">
      <c r="A23" s="5855" t="s">
        <v>2843</v>
      </c>
      <c r="B23" s="5856">
        <v>256</v>
      </c>
      <c r="C23" s="5856">
        <v>826</v>
      </c>
      <c r="D23" s="5856">
        <v>1082</v>
      </c>
      <c r="E23" s="5856">
        <v>0</v>
      </c>
      <c r="F23" s="5856">
        <v>0</v>
      </c>
      <c r="G23" s="5856">
        <v>0</v>
      </c>
      <c r="H23" s="5856">
        <v>0</v>
      </c>
      <c r="I23" s="5856">
        <v>0</v>
      </c>
      <c r="J23" s="5856">
        <v>0</v>
      </c>
      <c r="K23" s="5856">
        <v>0</v>
      </c>
      <c r="L23" s="5856">
        <v>0</v>
      </c>
      <c r="M23" s="5856">
        <v>0</v>
      </c>
      <c r="N23" s="5856">
        <v>0</v>
      </c>
      <c r="O23" s="5856">
        <v>0</v>
      </c>
      <c r="P23" s="5856">
        <v>0</v>
      </c>
      <c r="Q23" s="5856">
        <v>256</v>
      </c>
      <c r="R23" s="5856">
        <v>826</v>
      </c>
      <c r="S23" s="5856">
        <v>1082</v>
      </c>
      <c r="T23" s="4894"/>
    </row>
    <row r="24" spans="1:20" s="4895" customFormat="1" ht="18.600000000000001" customHeight="1" x14ac:dyDescent="0.2">
      <c r="A24" s="5855" t="s">
        <v>2844</v>
      </c>
      <c r="B24" s="5856">
        <v>0</v>
      </c>
      <c r="C24" s="5856">
        <v>2</v>
      </c>
      <c r="D24" s="5856">
        <v>2</v>
      </c>
      <c r="E24" s="5856">
        <v>8</v>
      </c>
      <c r="F24" s="5856">
        <v>7</v>
      </c>
      <c r="G24" s="5856">
        <v>15</v>
      </c>
      <c r="H24" s="5856">
        <v>0</v>
      </c>
      <c r="I24" s="5856">
        <v>0</v>
      </c>
      <c r="J24" s="5856">
        <v>0</v>
      </c>
      <c r="K24" s="5856">
        <v>0</v>
      </c>
      <c r="L24" s="5856">
        <v>0</v>
      </c>
      <c r="M24" s="5856">
        <v>0</v>
      </c>
      <c r="N24" s="5856">
        <v>0</v>
      </c>
      <c r="O24" s="5856">
        <v>0</v>
      </c>
      <c r="P24" s="5856">
        <v>0</v>
      </c>
      <c r="Q24" s="5856">
        <v>8</v>
      </c>
      <c r="R24" s="5856">
        <v>9</v>
      </c>
      <c r="S24" s="5856">
        <v>17</v>
      </c>
      <c r="T24" s="4894"/>
    </row>
    <row r="25" spans="1:20" s="4895" customFormat="1" ht="18.600000000000001" customHeight="1" x14ac:dyDescent="0.2">
      <c r="A25" s="5855" t="s">
        <v>2845</v>
      </c>
      <c r="B25" s="5856">
        <v>3</v>
      </c>
      <c r="C25" s="5856">
        <v>35</v>
      </c>
      <c r="D25" s="5856">
        <v>38</v>
      </c>
      <c r="E25" s="5856">
        <v>0</v>
      </c>
      <c r="F25" s="5856">
        <v>0</v>
      </c>
      <c r="G25" s="5856">
        <v>0</v>
      </c>
      <c r="H25" s="5856">
        <v>0</v>
      </c>
      <c r="I25" s="5856">
        <v>0</v>
      </c>
      <c r="J25" s="5856">
        <v>0</v>
      </c>
      <c r="K25" s="5856">
        <v>0</v>
      </c>
      <c r="L25" s="5856">
        <v>0</v>
      </c>
      <c r="M25" s="5856">
        <v>0</v>
      </c>
      <c r="N25" s="5856">
        <v>0</v>
      </c>
      <c r="O25" s="5856">
        <v>0</v>
      </c>
      <c r="P25" s="5856">
        <v>0</v>
      </c>
      <c r="Q25" s="5856">
        <v>3</v>
      </c>
      <c r="R25" s="5856">
        <v>35</v>
      </c>
      <c r="S25" s="5856">
        <v>38</v>
      </c>
      <c r="T25" s="4894"/>
    </row>
    <row r="26" spans="1:20" s="4895" customFormat="1" ht="18.600000000000001" customHeight="1" x14ac:dyDescent="0.2">
      <c r="A26" s="5855" t="s">
        <v>2846</v>
      </c>
      <c r="B26" s="5856">
        <v>0</v>
      </c>
      <c r="C26" s="5856">
        <v>0</v>
      </c>
      <c r="D26" s="5856">
        <v>0</v>
      </c>
      <c r="E26" s="5856">
        <v>0</v>
      </c>
      <c r="F26" s="5856">
        <v>17</v>
      </c>
      <c r="G26" s="5856">
        <v>17</v>
      </c>
      <c r="H26" s="5856">
        <v>0</v>
      </c>
      <c r="I26" s="5856">
        <v>0</v>
      </c>
      <c r="J26" s="5856">
        <v>0</v>
      </c>
      <c r="K26" s="5856">
        <v>0</v>
      </c>
      <c r="L26" s="5856">
        <v>0</v>
      </c>
      <c r="M26" s="5856">
        <v>0</v>
      </c>
      <c r="N26" s="5856">
        <v>0</v>
      </c>
      <c r="O26" s="5856">
        <v>0</v>
      </c>
      <c r="P26" s="5856">
        <v>0</v>
      </c>
      <c r="Q26" s="5856">
        <v>0</v>
      </c>
      <c r="R26" s="5856">
        <v>17</v>
      </c>
      <c r="S26" s="5856">
        <v>17</v>
      </c>
      <c r="T26" s="4894"/>
    </row>
    <row r="27" spans="1:20" s="4890" customFormat="1" ht="18.600000000000001" customHeight="1" x14ac:dyDescent="0.2">
      <c r="A27" s="5857" t="s">
        <v>2847</v>
      </c>
      <c r="B27" s="5853">
        <v>6</v>
      </c>
      <c r="C27" s="5853">
        <v>1</v>
      </c>
      <c r="D27" s="5853">
        <v>7</v>
      </c>
      <c r="E27" s="5853">
        <v>0</v>
      </c>
      <c r="F27" s="5853">
        <v>0</v>
      </c>
      <c r="G27" s="5853">
        <v>0</v>
      </c>
      <c r="H27" s="5853">
        <v>0</v>
      </c>
      <c r="I27" s="5853">
        <v>0</v>
      </c>
      <c r="J27" s="5853">
        <v>0</v>
      </c>
      <c r="K27" s="5853">
        <v>0</v>
      </c>
      <c r="L27" s="5853">
        <v>0</v>
      </c>
      <c r="M27" s="5853">
        <v>0</v>
      </c>
      <c r="N27" s="5853">
        <v>0</v>
      </c>
      <c r="O27" s="5853">
        <v>0</v>
      </c>
      <c r="P27" s="5853">
        <v>0</v>
      </c>
      <c r="Q27" s="5853">
        <v>6</v>
      </c>
      <c r="R27" s="5853">
        <v>1</v>
      </c>
      <c r="S27" s="5853">
        <v>7</v>
      </c>
      <c r="T27" s="5854"/>
    </row>
    <row r="28" spans="1:20" s="4895" customFormat="1" ht="18.600000000000001" customHeight="1" x14ac:dyDescent="0.2">
      <c r="A28" s="5855" t="s">
        <v>2848</v>
      </c>
      <c r="B28" s="5856">
        <v>6</v>
      </c>
      <c r="C28" s="5856">
        <v>1</v>
      </c>
      <c r="D28" s="5856">
        <v>7</v>
      </c>
      <c r="E28" s="4896">
        <v>0</v>
      </c>
      <c r="F28" s="4896">
        <v>0</v>
      </c>
      <c r="G28" s="4896">
        <v>0</v>
      </c>
      <c r="H28" s="4896">
        <v>0</v>
      </c>
      <c r="I28" s="4896">
        <v>0</v>
      </c>
      <c r="J28" s="4896">
        <v>0</v>
      </c>
      <c r="K28" s="4896">
        <v>0</v>
      </c>
      <c r="L28" s="4896">
        <v>0</v>
      </c>
      <c r="M28" s="4896">
        <v>0</v>
      </c>
      <c r="N28" s="4896">
        <v>0</v>
      </c>
      <c r="O28" s="4896">
        <v>0</v>
      </c>
      <c r="P28" s="4896">
        <v>0</v>
      </c>
      <c r="Q28" s="5856">
        <v>6</v>
      </c>
      <c r="R28" s="5856">
        <v>1</v>
      </c>
      <c r="S28" s="5856">
        <v>7</v>
      </c>
      <c r="T28" s="4894"/>
    </row>
    <row r="29" spans="1:20" s="4890" customFormat="1" ht="18.600000000000001" customHeight="1" x14ac:dyDescent="0.2">
      <c r="A29" s="4893" t="s">
        <v>2775</v>
      </c>
      <c r="B29" s="5853">
        <v>4</v>
      </c>
      <c r="C29" s="5853">
        <v>363</v>
      </c>
      <c r="D29" s="5853">
        <v>367</v>
      </c>
      <c r="E29" s="5853">
        <v>2</v>
      </c>
      <c r="F29" s="5853">
        <v>23</v>
      </c>
      <c r="G29" s="5853">
        <v>25</v>
      </c>
      <c r="H29" s="5853">
        <v>0</v>
      </c>
      <c r="I29" s="5853">
        <v>0</v>
      </c>
      <c r="J29" s="5853">
        <v>0</v>
      </c>
      <c r="K29" s="5853">
        <v>0</v>
      </c>
      <c r="L29" s="5853">
        <v>0</v>
      </c>
      <c r="M29" s="5853">
        <v>0</v>
      </c>
      <c r="N29" s="5853">
        <v>0</v>
      </c>
      <c r="O29" s="5853">
        <v>0</v>
      </c>
      <c r="P29" s="5853">
        <v>0</v>
      </c>
      <c r="Q29" s="5853">
        <v>6</v>
      </c>
      <c r="R29" s="5853">
        <v>386</v>
      </c>
      <c r="S29" s="5853">
        <v>392</v>
      </c>
      <c r="T29" s="5854"/>
    </row>
    <row r="30" spans="1:20" s="4895" customFormat="1" ht="25.5" x14ac:dyDescent="0.2">
      <c r="A30" s="5855" t="s">
        <v>2849</v>
      </c>
      <c r="B30" s="5856">
        <v>0</v>
      </c>
      <c r="C30" s="5856">
        <v>0</v>
      </c>
      <c r="D30" s="5856">
        <v>0</v>
      </c>
      <c r="E30" s="5856">
        <v>0</v>
      </c>
      <c r="F30" s="5856">
        <v>6</v>
      </c>
      <c r="G30" s="5856">
        <v>6</v>
      </c>
      <c r="H30" s="5856">
        <v>0</v>
      </c>
      <c r="I30" s="5856">
        <v>0</v>
      </c>
      <c r="J30" s="5856">
        <v>0</v>
      </c>
      <c r="K30" s="5856">
        <v>0</v>
      </c>
      <c r="L30" s="5856">
        <v>0</v>
      </c>
      <c r="M30" s="5856">
        <v>0</v>
      </c>
      <c r="N30" s="5856">
        <v>0</v>
      </c>
      <c r="O30" s="5856">
        <v>0</v>
      </c>
      <c r="P30" s="5856">
        <v>0</v>
      </c>
      <c r="Q30" s="5856">
        <v>0</v>
      </c>
      <c r="R30" s="5856">
        <v>6</v>
      </c>
      <c r="S30" s="5856">
        <v>6</v>
      </c>
      <c r="T30" s="4894"/>
    </row>
    <row r="31" spans="1:20" s="4895" customFormat="1" ht="25.5" x14ac:dyDescent="0.2">
      <c r="A31" s="5855" t="s">
        <v>2850</v>
      </c>
      <c r="B31" s="5856">
        <v>3</v>
      </c>
      <c r="C31" s="5856">
        <v>26</v>
      </c>
      <c r="D31" s="5856">
        <v>29</v>
      </c>
      <c r="E31" s="5856">
        <v>0</v>
      </c>
      <c r="F31" s="5856">
        <v>0</v>
      </c>
      <c r="G31" s="5856">
        <v>0</v>
      </c>
      <c r="H31" s="5856">
        <v>0</v>
      </c>
      <c r="I31" s="5856">
        <v>0</v>
      </c>
      <c r="J31" s="5856">
        <v>0</v>
      </c>
      <c r="K31" s="5856">
        <v>0</v>
      </c>
      <c r="L31" s="5856">
        <v>0</v>
      </c>
      <c r="M31" s="5856">
        <v>0</v>
      </c>
      <c r="N31" s="5856">
        <v>0</v>
      </c>
      <c r="O31" s="5856">
        <v>0</v>
      </c>
      <c r="P31" s="5856">
        <v>0</v>
      </c>
      <c r="Q31" s="5856">
        <v>3</v>
      </c>
      <c r="R31" s="5856">
        <v>26</v>
      </c>
      <c r="S31" s="5856">
        <v>29</v>
      </c>
      <c r="T31" s="4894"/>
    </row>
    <row r="32" spans="1:20" s="4895" customFormat="1" ht="18.600000000000001" customHeight="1" x14ac:dyDescent="0.2">
      <c r="A32" s="5855" t="s">
        <v>2851</v>
      </c>
      <c r="B32" s="5856">
        <v>0</v>
      </c>
      <c r="C32" s="5856">
        <v>0</v>
      </c>
      <c r="D32" s="5856">
        <v>0</v>
      </c>
      <c r="E32" s="5856">
        <v>2</v>
      </c>
      <c r="F32" s="5856">
        <v>17</v>
      </c>
      <c r="G32" s="5856">
        <v>19</v>
      </c>
      <c r="H32" s="5856">
        <v>0</v>
      </c>
      <c r="I32" s="5856">
        <v>0</v>
      </c>
      <c r="J32" s="5856">
        <v>0</v>
      </c>
      <c r="K32" s="5856">
        <v>0</v>
      </c>
      <c r="L32" s="5856">
        <v>0</v>
      </c>
      <c r="M32" s="5856">
        <v>0</v>
      </c>
      <c r="N32" s="5856">
        <v>0</v>
      </c>
      <c r="O32" s="5856">
        <v>0</v>
      </c>
      <c r="P32" s="5856">
        <v>0</v>
      </c>
      <c r="Q32" s="5856">
        <v>2</v>
      </c>
      <c r="R32" s="5856">
        <v>17</v>
      </c>
      <c r="S32" s="5856">
        <v>19</v>
      </c>
      <c r="T32" s="4894"/>
    </row>
    <row r="33" spans="1:20" s="4895" customFormat="1" ht="18.600000000000001" customHeight="1" x14ac:dyDescent="0.2">
      <c r="A33" s="5855" t="s">
        <v>2852</v>
      </c>
      <c r="B33" s="5856">
        <v>1</v>
      </c>
      <c r="C33" s="5856">
        <v>274</v>
      </c>
      <c r="D33" s="5856">
        <v>275</v>
      </c>
      <c r="E33" s="5856">
        <v>0</v>
      </c>
      <c r="F33" s="5856">
        <v>0</v>
      </c>
      <c r="G33" s="5856">
        <v>0</v>
      </c>
      <c r="H33" s="5856">
        <v>0</v>
      </c>
      <c r="I33" s="5856">
        <v>0</v>
      </c>
      <c r="J33" s="5856">
        <v>0</v>
      </c>
      <c r="K33" s="5856">
        <v>0</v>
      </c>
      <c r="L33" s="5856">
        <v>0</v>
      </c>
      <c r="M33" s="5856">
        <v>0</v>
      </c>
      <c r="N33" s="5856">
        <v>0</v>
      </c>
      <c r="O33" s="5856">
        <v>0</v>
      </c>
      <c r="P33" s="5856">
        <v>0</v>
      </c>
      <c r="Q33" s="5856">
        <v>1</v>
      </c>
      <c r="R33" s="5856">
        <v>274</v>
      </c>
      <c r="S33" s="5856">
        <v>275</v>
      </c>
      <c r="T33" s="4894"/>
    </row>
    <row r="34" spans="1:20" s="4895" customFormat="1" ht="18.600000000000001" customHeight="1" x14ac:dyDescent="0.2">
      <c r="A34" s="5855" t="s">
        <v>2853</v>
      </c>
      <c r="B34" s="5856">
        <v>0</v>
      </c>
      <c r="C34" s="5856">
        <v>63</v>
      </c>
      <c r="D34" s="5856">
        <v>63</v>
      </c>
      <c r="E34" s="5856">
        <v>0</v>
      </c>
      <c r="F34" s="5856">
        <v>0</v>
      </c>
      <c r="G34" s="5856">
        <v>0</v>
      </c>
      <c r="H34" s="5856">
        <v>0</v>
      </c>
      <c r="I34" s="5856">
        <v>0</v>
      </c>
      <c r="J34" s="5856">
        <v>0</v>
      </c>
      <c r="K34" s="5856">
        <v>0</v>
      </c>
      <c r="L34" s="5856">
        <v>0</v>
      </c>
      <c r="M34" s="5856">
        <v>0</v>
      </c>
      <c r="N34" s="5856">
        <v>0</v>
      </c>
      <c r="O34" s="5856">
        <v>0</v>
      </c>
      <c r="P34" s="5856">
        <v>0</v>
      </c>
      <c r="Q34" s="5856">
        <v>0</v>
      </c>
      <c r="R34" s="5856">
        <v>63</v>
      </c>
      <c r="S34" s="5856">
        <v>63</v>
      </c>
      <c r="T34" s="4894"/>
    </row>
    <row r="35" spans="1:20" s="4890" customFormat="1" ht="18.600000000000001" customHeight="1" x14ac:dyDescent="0.2">
      <c r="A35" s="5857" t="s">
        <v>2854</v>
      </c>
      <c r="B35" s="5853">
        <v>4</v>
      </c>
      <c r="C35" s="5853">
        <v>81</v>
      </c>
      <c r="D35" s="5853">
        <v>85</v>
      </c>
      <c r="E35" s="5853">
        <v>8</v>
      </c>
      <c r="F35" s="5853">
        <v>32</v>
      </c>
      <c r="G35" s="5853">
        <v>40</v>
      </c>
      <c r="H35" s="5853">
        <v>0</v>
      </c>
      <c r="I35" s="5853">
        <v>0</v>
      </c>
      <c r="J35" s="5853">
        <v>0</v>
      </c>
      <c r="K35" s="5853">
        <v>0</v>
      </c>
      <c r="L35" s="5853">
        <v>0</v>
      </c>
      <c r="M35" s="5853">
        <v>0</v>
      </c>
      <c r="N35" s="5853">
        <v>0</v>
      </c>
      <c r="O35" s="5853">
        <v>0</v>
      </c>
      <c r="P35" s="5853">
        <v>0</v>
      </c>
      <c r="Q35" s="5853">
        <v>12</v>
      </c>
      <c r="R35" s="5853">
        <v>113</v>
      </c>
      <c r="S35" s="5853">
        <v>125</v>
      </c>
      <c r="T35" s="5854"/>
    </row>
    <row r="36" spans="1:20" s="4895" customFormat="1" ht="18.600000000000001" customHeight="1" x14ac:dyDescent="0.2">
      <c r="A36" s="5855" t="s">
        <v>2855</v>
      </c>
      <c r="B36" s="5856">
        <v>2</v>
      </c>
      <c r="C36" s="5856">
        <v>35</v>
      </c>
      <c r="D36" s="5856">
        <v>37</v>
      </c>
      <c r="E36" s="5856">
        <v>0</v>
      </c>
      <c r="F36" s="5856">
        <v>0</v>
      </c>
      <c r="G36" s="5856">
        <v>0</v>
      </c>
      <c r="H36" s="5856">
        <v>0</v>
      </c>
      <c r="I36" s="5856">
        <v>0</v>
      </c>
      <c r="J36" s="5856">
        <v>0</v>
      </c>
      <c r="K36" s="5856">
        <v>0</v>
      </c>
      <c r="L36" s="5856">
        <v>0</v>
      </c>
      <c r="M36" s="5856">
        <v>0</v>
      </c>
      <c r="N36" s="5856">
        <v>0</v>
      </c>
      <c r="O36" s="5856">
        <v>0</v>
      </c>
      <c r="P36" s="5856">
        <v>0</v>
      </c>
      <c r="Q36" s="5856">
        <v>2</v>
      </c>
      <c r="R36" s="5856">
        <v>35</v>
      </c>
      <c r="S36" s="5856">
        <v>37</v>
      </c>
      <c r="T36" s="4894"/>
    </row>
    <row r="37" spans="1:20" s="4895" customFormat="1" ht="18.600000000000001" customHeight="1" x14ac:dyDescent="0.2">
      <c r="A37" s="5855" t="s">
        <v>2856</v>
      </c>
      <c r="B37" s="5856">
        <v>2</v>
      </c>
      <c r="C37" s="5856">
        <v>46</v>
      </c>
      <c r="D37" s="5856">
        <v>48</v>
      </c>
      <c r="E37" s="5856">
        <v>0</v>
      </c>
      <c r="F37" s="5856">
        <v>13</v>
      </c>
      <c r="G37" s="5856">
        <v>13</v>
      </c>
      <c r="H37" s="5856">
        <v>0</v>
      </c>
      <c r="I37" s="5856">
        <v>0</v>
      </c>
      <c r="J37" s="5856">
        <v>0</v>
      </c>
      <c r="K37" s="5856">
        <v>0</v>
      </c>
      <c r="L37" s="5856">
        <v>0</v>
      </c>
      <c r="M37" s="5856">
        <v>0</v>
      </c>
      <c r="N37" s="5856">
        <v>0</v>
      </c>
      <c r="O37" s="5856">
        <v>0</v>
      </c>
      <c r="P37" s="5856">
        <v>0</v>
      </c>
      <c r="Q37" s="5856">
        <v>2</v>
      </c>
      <c r="R37" s="5856">
        <v>59</v>
      </c>
      <c r="S37" s="5856">
        <v>61</v>
      </c>
      <c r="T37" s="4894"/>
    </row>
    <row r="38" spans="1:20" s="4895" customFormat="1" ht="18.600000000000001" customHeight="1" x14ac:dyDescent="0.2">
      <c r="A38" s="5855" t="s">
        <v>2857</v>
      </c>
      <c r="B38" s="5856">
        <v>0</v>
      </c>
      <c r="C38" s="5856">
        <v>0</v>
      </c>
      <c r="D38" s="5856">
        <v>0</v>
      </c>
      <c r="E38" s="5856">
        <v>8</v>
      </c>
      <c r="F38" s="5856">
        <v>19</v>
      </c>
      <c r="G38" s="5856">
        <v>27</v>
      </c>
      <c r="H38" s="5856">
        <v>0</v>
      </c>
      <c r="I38" s="5856">
        <v>0</v>
      </c>
      <c r="J38" s="5856">
        <v>0</v>
      </c>
      <c r="K38" s="5856">
        <v>0</v>
      </c>
      <c r="L38" s="5856">
        <v>0</v>
      </c>
      <c r="M38" s="5856">
        <v>0</v>
      </c>
      <c r="N38" s="5856">
        <v>0</v>
      </c>
      <c r="O38" s="5856">
        <v>0</v>
      </c>
      <c r="P38" s="5856">
        <v>0</v>
      </c>
      <c r="Q38" s="5856">
        <v>8</v>
      </c>
      <c r="R38" s="5856">
        <v>19</v>
      </c>
      <c r="S38" s="5856">
        <v>27</v>
      </c>
      <c r="T38" s="4894"/>
    </row>
    <row r="39" spans="1:20" s="4890" customFormat="1" ht="18.600000000000001" customHeight="1" x14ac:dyDescent="0.2">
      <c r="A39" s="5858" t="s">
        <v>1604</v>
      </c>
      <c r="B39" s="5853">
        <v>418</v>
      </c>
      <c r="C39" s="5853">
        <v>1657</v>
      </c>
      <c r="D39" s="5853">
        <v>2075</v>
      </c>
      <c r="E39" s="5853">
        <v>219</v>
      </c>
      <c r="F39" s="5853">
        <v>433</v>
      </c>
      <c r="G39" s="5853">
        <v>652</v>
      </c>
      <c r="H39" s="5853">
        <v>11</v>
      </c>
      <c r="I39" s="5853">
        <v>11</v>
      </c>
      <c r="J39" s="5853">
        <v>22</v>
      </c>
      <c r="K39" s="5853">
        <v>0</v>
      </c>
      <c r="L39" s="5853">
        <v>1</v>
      </c>
      <c r="M39" s="5853">
        <v>1</v>
      </c>
      <c r="N39" s="5853">
        <v>13</v>
      </c>
      <c r="O39" s="5853">
        <v>9</v>
      </c>
      <c r="P39" s="5853">
        <v>22</v>
      </c>
      <c r="Q39" s="5853">
        <v>661</v>
      </c>
      <c r="R39" s="5853">
        <v>2111</v>
      </c>
      <c r="S39" s="5853">
        <v>2772</v>
      </c>
      <c r="T39" s="5854"/>
    </row>
    <row r="41" spans="1:20" s="5859" customFormat="1" ht="12.75" x14ac:dyDescent="0.2">
      <c r="L41" s="5859" t="s">
        <v>2858</v>
      </c>
      <c r="O41" s="5859" t="s">
        <v>2828</v>
      </c>
      <c r="R41" s="5859" t="s">
        <v>2829</v>
      </c>
    </row>
  </sheetData>
  <mergeCells count="10">
    <mergeCell ref="A1:C1"/>
    <mergeCell ref="A3:A6"/>
    <mergeCell ref="B3:S3"/>
    <mergeCell ref="B4:S4"/>
    <mergeCell ref="B5:D5"/>
    <mergeCell ref="E5:G5"/>
    <mergeCell ref="H5:J5"/>
    <mergeCell ref="K5:M5"/>
    <mergeCell ref="N5:P5"/>
    <mergeCell ref="Q5:S5"/>
  </mergeCells>
  <hyperlinks>
    <hyperlink ref="A1" location="CONTENT!A1" display="Back to table of contents"/>
  </hyperlinks>
  <pageMargins left="0.5" right="0.5" top="0.5" bottom="0.5" header="0.3" footer="0.3"/>
  <pageSetup paperSize="9" scale="70"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showGridLines="0" workbookViewId="0">
      <selection sqref="A1:C1"/>
    </sheetView>
  </sheetViews>
  <sheetFormatPr defaultRowHeight="15" x14ac:dyDescent="0.2"/>
  <cols>
    <col min="1" max="1" width="2.33203125" style="5331" customWidth="1"/>
    <col min="2" max="2" width="37.33203125" style="5331" customWidth="1"/>
    <col min="3" max="17" width="20.6640625" style="5336" customWidth="1"/>
    <col min="18" max="18" width="20.6640625" style="5331" customWidth="1"/>
    <col min="19" max="254" width="8.83203125" style="5331"/>
    <col min="255" max="255" width="1.6640625" style="5331" customWidth="1"/>
    <col min="256" max="256" width="44.33203125" style="5331" customWidth="1"/>
    <col min="257" max="257" width="6.6640625" style="5331" customWidth="1"/>
    <col min="258" max="258" width="7" style="5331" customWidth="1"/>
    <col min="259" max="259" width="7.1640625" style="5331" customWidth="1"/>
    <col min="260" max="260" width="9" style="5331" customWidth="1"/>
    <col min="261" max="266" width="7.5" style="5331" customWidth="1"/>
    <col min="267" max="269" width="5.83203125" style="5331" customWidth="1"/>
    <col min="270" max="270" width="6.83203125" style="5331" customWidth="1"/>
    <col min="271" max="272" width="9.1640625" style="5331" customWidth="1"/>
    <col min="273" max="510" width="8.83203125" style="5331"/>
    <col min="511" max="511" width="1.6640625" style="5331" customWidth="1"/>
    <col min="512" max="512" width="44.33203125" style="5331" customWidth="1"/>
    <col min="513" max="513" width="6.6640625" style="5331" customWidth="1"/>
    <col min="514" max="514" width="7" style="5331" customWidth="1"/>
    <col min="515" max="515" width="7.1640625" style="5331" customWidth="1"/>
    <col min="516" max="516" width="9" style="5331" customWidth="1"/>
    <col min="517" max="522" width="7.5" style="5331" customWidth="1"/>
    <col min="523" max="525" width="5.83203125" style="5331" customWidth="1"/>
    <col min="526" max="526" width="6.83203125" style="5331" customWidth="1"/>
    <col min="527" max="528" width="9.1640625" style="5331" customWidth="1"/>
    <col min="529" max="766" width="8.83203125" style="5331"/>
    <col min="767" max="767" width="1.6640625" style="5331" customWidth="1"/>
    <col min="768" max="768" width="44.33203125" style="5331" customWidth="1"/>
    <col min="769" max="769" width="6.6640625" style="5331" customWidth="1"/>
    <col min="770" max="770" width="7" style="5331" customWidth="1"/>
    <col min="771" max="771" width="7.1640625" style="5331" customWidth="1"/>
    <col min="772" max="772" width="9" style="5331" customWidth="1"/>
    <col min="773" max="778" width="7.5" style="5331" customWidth="1"/>
    <col min="779" max="781" width="5.83203125" style="5331" customWidth="1"/>
    <col min="782" max="782" width="6.83203125" style="5331" customWidth="1"/>
    <col min="783" max="784" width="9.1640625" style="5331" customWidth="1"/>
    <col min="785" max="1022" width="8.83203125" style="5331"/>
    <col min="1023" max="1023" width="1.6640625" style="5331" customWidth="1"/>
    <col min="1024" max="1024" width="44.33203125" style="5331" customWidth="1"/>
    <col min="1025" max="1025" width="6.6640625" style="5331" customWidth="1"/>
    <col min="1026" max="1026" width="7" style="5331" customWidth="1"/>
    <col min="1027" max="1027" width="7.1640625" style="5331" customWidth="1"/>
    <col min="1028" max="1028" width="9" style="5331" customWidth="1"/>
    <col min="1029" max="1034" width="7.5" style="5331" customWidth="1"/>
    <col min="1035" max="1037" width="5.83203125" style="5331" customWidth="1"/>
    <col min="1038" max="1038" width="6.83203125" style="5331" customWidth="1"/>
    <col min="1039" max="1040" width="9.1640625" style="5331" customWidth="1"/>
    <col min="1041" max="1278" width="8.83203125" style="5331"/>
    <col min="1279" max="1279" width="1.6640625" style="5331" customWidth="1"/>
    <col min="1280" max="1280" width="44.33203125" style="5331" customWidth="1"/>
    <col min="1281" max="1281" width="6.6640625" style="5331" customWidth="1"/>
    <col min="1282" max="1282" width="7" style="5331" customWidth="1"/>
    <col min="1283" max="1283" width="7.1640625" style="5331" customWidth="1"/>
    <col min="1284" max="1284" width="9" style="5331" customWidth="1"/>
    <col min="1285" max="1290" width="7.5" style="5331" customWidth="1"/>
    <col min="1291" max="1293" width="5.83203125" style="5331" customWidth="1"/>
    <col min="1294" max="1294" width="6.83203125" style="5331" customWidth="1"/>
    <col min="1295" max="1296" width="9.1640625" style="5331" customWidth="1"/>
    <col min="1297" max="1534" width="8.83203125" style="5331"/>
    <col min="1535" max="1535" width="1.6640625" style="5331" customWidth="1"/>
    <col min="1536" max="1536" width="44.33203125" style="5331" customWidth="1"/>
    <col min="1537" max="1537" width="6.6640625" style="5331" customWidth="1"/>
    <col min="1538" max="1538" width="7" style="5331" customWidth="1"/>
    <col min="1539" max="1539" width="7.1640625" style="5331" customWidth="1"/>
    <col min="1540" max="1540" width="9" style="5331" customWidth="1"/>
    <col min="1541" max="1546" width="7.5" style="5331" customWidth="1"/>
    <col min="1547" max="1549" width="5.83203125" style="5331" customWidth="1"/>
    <col min="1550" max="1550" width="6.83203125" style="5331" customWidth="1"/>
    <col min="1551" max="1552" width="9.1640625" style="5331" customWidth="1"/>
    <col min="1553" max="1790" width="8.83203125" style="5331"/>
    <col min="1791" max="1791" width="1.6640625" style="5331" customWidth="1"/>
    <col min="1792" max="1792" width="44.33203125" style="5331" customWidth="1"/>
    <col min="1793" max="1793" width="6.6640625" style="5331" customWidth="1"/>
    <col min="1794" max="1794" width="7" style="5331" customWidth="1"/>
    <col min="1795" max="1795" width="7.1640625" style="5331" customWidth="1"/>
    <col min="1796" max="1796" width="9" style="5331" customWidth="1"/>
    <col min="1797" max="1802" width="7.5" style="5331" customWidth="1"/>
    <col min="1803" max="1805" width="5.83203125" style="5331" customWidth="1"/>
    <col min="1806" max="1806" width="6.83203125" style="5331" customWidth="1"/>
    <col min="1807" max="1808" width="9.1640625" style="5331" customWidth="1"/>
    <col min="1809" max="2046" width="8.83203125" style="5331"/>
    <col min="2047" max="2047" width="1.6640625" style="5331" customWidth="1"/>
    <col min="2048" max="2048" width="44.33203125" style="5331" customWidth="1"/>
    <col min="2049" max="2049" width="6.6640625" style="5331" customWidth="1"/>
    <col min="2050" max="2050" width="7" style="5331" customWidth="1"/>
    <col min="2051" max="2051" width="7.1640625" style="5331" customWidth="1"/>
    <col min="2052" max="2052" width="9" style="5331" customWidth="1"/>
    <col min="2053" max="2058" width="7.5" style="5331" customWidth="1"/>
    <col min="2059" max="2061" width="5.83203125" style="5331" customWidth="1"/>
    <col min="2062" max="2062" width="6.83203125" style="5331" customWidth="1"/>
    <col min="2063" max="2064" width="9.1640625" style="5331" customWidth="1"/>
    <col min="2065" max="2302" width="8.83203125" style="5331"/>
    <col min="2303" max="2303" width="1.6640625" style="5331" customWidth="1"/>
    <col min="2304" max="2304" width="44.33203125" style="5331" customWidth="1"/>
    <col min="2305" max="2305" width="6.6640625" style="5331" customWidth="1"/>
    <col min="2306" max="2306" width="7" style="5331" customWidth="1"/>
    <col min="2307" max="2307" width="7.1640625" style="5331" customWidth="1"/>
    <col min="2308" max="2308" width="9" style="5331" customWidth="1"/>
    <col min="2309" max="2314" width="7.5" style="5331" customWidth="1"/>
    <col min="2315" max="2317" width="5.83203125" style="5331" customWidth="1"/>
    <col min="2318" max="2318" width="6.83203125" style="5331" customWidth="1"/>
    <col min="2319" max="2320" width="9.1640625" style="5331" customWidth="1"/>
    <col min="2321" max="2558" width="8.83203125" style="5331"/>
    <col min="2559" max="2559" width="1.6640625" style="5331" customWidth="1"/>
    <col min="2560" max="2560" width="44.33203125" style="5331" customWidth="1"/>
    <col min="2561" max="2561" width="6.6640625" style="5331" customWidth="1"/>
    <col min="2562" max="2562" width="7" style="5331" customWidth="1"/>
    <col min="2563" max="2563" width="7.1640625" style="5331" customWidth="1"/>
    <col min="2564" max="2564" width="9" style="5331" customWidth="1"/>
    <col min="2565" max="2570" width="7.5" style="5331" customWidth="1"/>
    <col min="2571" max="2573" width="5.83203125" style="5331" customWidth="1"/>
    <col min="2574" max="2574" width="6.83203125" style="5331" customWidth="1"/>
    <col min="2575" max="2576" width="9.1640625" style="5331" customWidth="1"/>
    <col min="2577" max="2814" width="8.83203125" style="5331"/>
    <col min="2815" max="2815" width="1.6640625" style="5331" customWidth="1"/>
    <col min="2816" max="2816" width="44.33203125" style="5331" customWidth="1"/>
    <col min="2817" max="2817" width="6.6640625" style="5331" customWidth="1"/>
    <col min="2818" max="2818" width="7" style="5331" customWidth="1"/>
    <col min="2819" max="2819" width="7.1640625" style="5331" customWidth="1"/>
    <col min="2820" max="2820" width="9" style="5331" customWidth="1"/>
    <col min="2821" max="2826" width="7.5" style="5331" customWidth="1"/>
    <col min="2827" max="2829" width="5.83203125" style="5331" customWidth="1"/>
    <col min="2830" max="2830" width="6.83203125" style="5331" customWidth="1"/>
    <col min="2831" max="2832" width="9.1640625" style="5331" customWidth="1"/>
    <col min="2833" max="3070" width="8.83203125" style="5331"/>
    <col min="3071" max="3071" width="1.6640625" style="5331" customWidth="1"/>
    <col min="3072" max="3072" width="44.33203125" style="5331" customWidth="1"/>
    <col min="3073" max="3073" width="6.6640625" style="5331" customWidth="1"/>
    <col min="3074" max="3074" width="7" style="5331" customWidth="1"/>
    <col min="3075" max="3075" width="7.1640625" style="5331" customWidth="1"/>
    <col min="3076" max="3076" width="9" style="5331" customWidth="1"/>
    <col min="3077" max="3082" width="7.5" style="5331" customWidth="1"/>
    <col min="3083" max="3085" width="5.83203125" style="5331" customWidth="1"/>
    <col min="3086" max="3086" width="6.83203125" style="5331" customWidth="1"/>
    <col min="3087" max="3088" width="9.1640625" style="5331" customWidth="1"/>
    <col min="3089" max="3326" width="8.83203125" style="5331"/>
    <col min="3327" max="3327" width="1.6640625" style="5331" customWidth="1"/>
    <col min="3328" max="3328" width="44.33203125" style="5331" customWidth="1"/>
    <col min="3329" max="3329" width="6.6640625" style="5331" customWidth="1"/>
    <col min="3330" max="3330" width="7" style="5331" customWidth="1"/>
    <col min="3331" max="3331" width="7.1640625" style="5331" customWidth="1"/>
    <col min="3332" max="3332" width="9" style="5331" customWidth="1"/>
    <col min="3333" max="3338" width="7.5" style="5331" customWidth="1"/>
    <col min="3339" max="3341" width="5.83203125" style="5331" customWidth="1"/>
    <col min="3342" max="3342" width="6.83203125" style="5331" customWidth="1"/>
    <col min="3343" max="3344" width="9.1640625" style="5331" customWidth="1"/>
    <col min="3345" max="3582" width="8.83203125" style="5331"/>
    <col min="3583" max="3583" width="1.6640625" style="5331" customWidth="1"/>
    <col min="3584" max="3584" width="44.33203125" style="5331" customWidth="1"/>
    <col min="3585" max="3585" width="6.6640625" style="5331" customWidth="1"/>
    <col min="3586" max="3586" width="7" style="5331" customWidth="1"/>
    <col min="3587" max="3587" width="7.1640625" style="5331" customWidth="1"/>
    <col min="3588" max="3588" width="9" style="5331" customWidth="1"/>
    <col min="3589" max="3594" width="7.5" style="5331" customWidth="1"/>
    <col min="3595" max="3597" width="5.83203125" style="5331" customWidth="1"/>
    <col min="3598" max="3598" width="6.83203125" style="5331" customWidth="1"/>
    <col min="3599" max="3600" width="9.1640625" style="5331" customWidth="1"/>
    <col min="3601" max="3838" width="8.83203125" style="5331"/>
    <col min="3839" max="3839" width="1.6640625" style="5331" customWidth="1"/>
    <col min="3840" max="3840" width="44.33203125" style="5331" customWidth="1"/>
    <col min="3841" max="3841" width="6.6640625" style="5331" customWidth="1"/>
    <col min="3842" max="3842" width="7" style="5331" customWidth="1"/>
    <col min="3843" max="3843" width="7.1640625" style="5331" customWidth="1"/>
    <col min="3844" max="3844" width="9" style="5331" customWidth="1"/>
    <col min="3845" max="3850" width="7.5" style="5331" customWidth="1"/>
    <col min="3851" max="3853" width="5.83203125" style="5331" customWidth="1"/>
    <col min="3854" max="3854" width="6.83203125" style="5331" customWidth="1"/>
    <col min="3855" max="3856" width="9.1640625" style="5331" customWidth="1"/>
    <col min="3857" max="4094" width="8.83203125" style="5331"/>
    <col min="4095" max="4095" width="1.6640625" style="5331" customWidth="1"/>
    <col min="4096" max="4096" width="44.33203125" style="5331" customWidth="1"/>
    <col min="4097" max="4097" width="6.6640625" style="5331" customWidth="1"/>
    <col min="4098" max="4098" width="7" style="5331" customWidth="1"/>
    <col min="4099" max="4099" width="7.1640625" style="5331" customWidth="1"/>
    <col min="4100" max="4100" width="9" style="5331" customWidth="1"/>
    <col min="4101" max="4106" width="7.5" style="5331" customWidth="1"/>
    <col min="4107" max="4109" width="5.83203125" style="5331" customWidth="1"/>
    <col min="4110" max="4110" width="6.83203125" style="5331" customWidth="1"/>
    <col min="4111" max="4112" width="9.1640625" style="5331" customWidth="1"/>
    <col min="4113" max="4350" width="8.83203125" style="5331"/>
    <col min="4351" max="4351" width="1.6640625" style="5331" customWidth="1"/>
    <col min="4352" max="4352" width="44.33203125" style="5331" customWidth="1"/>
    <col min="4353" max="4353" width="6.6640625" style="5331" customWidth="1"/>
    <col min="4354" max="4354" width="7" style="5331" customWidth="1"/>
    <col min="4355" max="4355" width="7.1640625" style="5331" customWidth="1"/>
    <col min="4356" max="4356" width="9" style="5331" customWidth="1"/>
    <col min="4357" max="4362" width="7.5" style="5331" customWidth="1"/>
    <col min="4363" max="4365" width="5.83203125" style="5331" customWidth="1"/>
    <col min="4366" max="4366" width="6.83203125" style="5331" customWidth="1"/>
    <col min="4367" max="4368" width="9.1640625" style="5331" customWidth="1"/>
    <col min="4369" max="4606" width="8.83203125" style="5331"/>
    <col min="4607" max="4607" width="1.6640625" style="5331" customWidth="1"/>
    <col min="4608" max="4608" width="44.33203125" style="5331" customWidth="1"/>
    <col min="4609" max="4609" width="6.6640625" style="5331" customWidth="1"/>
    <col min="4610" max="4610" width="7" style="5331" customWidth="1"/>
    <col min="4611" max="4611" width="7.1640625" style="5331" customWidth="1"/>
    <col min="4612" max="4612" width="9" style="5331" customWidth="1"/>
    <col min="4613" max="4618" width="7.5" style="5331" customWidth="1"/>
    <col min="4619" max="4621" width="5.83203125" style="5331" customWidth="1"/>
    <col min="4622" max="4622" width="6.83203125" style="5331" customWidth="1"/>
    <col min="4623" max="4624" width="9.1640625" style="5331" customWidth="1"/>
    <col min="4625" max="4862" width="8.83203125" style="5331"/>
    <col min="4863" max="4863" width="1.6640625" style="5331" customWidth="1"/>
    <col min="4864" max="4864" width="44.33203125" style="5331" customWidth="1"/>
    <col min="4865" max="4865" width="6.6640625" style="5331" customWidth="1"/>
    <col min="4866" max="4866" width="7" style="5331" customWidth="1"/>
    <col min="4867" max="4867" width="7.1640625" style="5331" customWidth="1"/>
    <col min="4868" max="4868" width="9" style="5331" customWidth="1"/>
    <col min="4869" max="4874" width="7.5" style="5331" customWidth="1"/>
    <col min="4875" max="4877" width="5.83203125" style="5331" customWidth="1"/>
    <col min="4878" max="4878" width="6.83203125" style="5331" customWidth="1"/>
    <col min="4879" max="4880" width="9.1640625" style="5331" customWidth="1"/>
    <col min="4881" max="5118" width="8.83203125" style="5331"/>
    <col min="5119" max="5119" width="1.6640625" style="5331" customWidth="1"/>
    <col min="5120" max="5120" width="44.33203125" style="5331" customWidth="1"/>
    <col min="5121" max="5121" width="6.6640625" style="5331" customWidth="1"/>
    <col min="5122" max="5122" width="7" style="5331" customWidth="1"/>
    <col min="5123" max="5123" width="7.1640625" style="5331" customWidth="1"/>
    <col min="5124" max="5124" width="9" style="5331" customWidth="1"/>
    <col min="5125" max="5130" width="7.5" style="5331" customWidth="1"/>
    <col min="5131" max="5133" width="5.83203125" style="5331" customWidth="1"/>
    <col min="5134" max="5134" width="6.83203125" style="5331" customWidth="1"/>
    <col min="5135" max="5136" width="9.1640625" style="5331" customWidth="1"/>
    <col min="5137" max="5374" width="8.83203125" style="5331"/>
    <col min="5375" max="5375" width="1.6640625" style="5331" customWidth="1"/>
    <col min="5376" max="5376" width="44.33203125" style="5331" customWidth="1"/>
    <col min="5377" max="5377" width="6.6640625" style="5331" customWidth="1"/>
    <col min="5378" max="5378" width="7" style="5331" customWidth="1"/>
    <col min="5379" max="5379" width="7.1640625" style="5331" customWidth="1"/>
    <col min="5380" max="5380" width="9" style="5331" customWidth="1"/>
    <col min="5381" max="5386" width="7.5" style="5331" customWidth="1"/>
    <col min="5387" max="5389" width="5.83203125" style="5331" customWidth="1"/>
    <col min="5390" max="5390" width="6.83203125" style="5331" customWidth="1"/>
    <col min="5391" max="5392" width="9.1640625" style="5331" customWidth="1"/>
    <col min="5393" max="5630" width="8.83203125" style="5331"/>
    <col min="5631" max="5631" width="1.6640625" style="5331" customWidth="1"/>
    <col min="5632" max="5632" width="44.33203125" style="5331" customWidth="1"/>
    <col min="5633" max="5633" width="6.6640625" style="5331" customWidth="1"/>
    <col min="5634" max="5634" width="7" style="5331" customWidth="1"/>
    <col min="5635" max="5635" width="7.1640625" style="5331" customWidth="1"/>
    <col min="5636" max="5636" width="9" style="5331" customWidth="1"/>
    <col min="5637" max="5642" width="7.5" style="5331" customWidth="1"/>
    <col min="5643" max="5645" width="5.83203125" style="5331" customWidth="1"/>
    <col min="5646" max="5646" width="6.83203125" style="5331" customWidth="1"/>
    <col min="5647" max="5648" width="9.1640625" style="5331" customWidth="1"/>
    <col min="5649" max="5886" width="8.83203125" style="5331"/>
    <col min="5887" max="5887" width="1.6640625" style="5331" customWidth="1"/>
    <col min="5888" max="5888" width="44.33203125" style="5331" customWidth="1"/>
    <col min="5889" max="5889" width="6.6640625" style="5331" customWidth="1"/>
    <col min="5890" max="5890" width="7" style="5331" customWidth="1"/>
    <col min="5891" max="5891" width="7.1640625" style="5331" customWidth="1"/>
    <col min="5892" max="5892" width="9" style="5331" customWidth="1"/>
    <col min="5893" max="5898" width="7.5" style="5331" customWidth="1"/>
    <col min="5899" max="5901" width="5.83203125" style="5331" customWidth="1"/>
    <col min="5902" max="5902" width="6.83203125" style="5331" customWidth="1"/>
    <col min="5903" max="5904" width="9.1640625" style="5331" customWidth="1"/>
    <col min="5905" max="6142" width="8.83203125" style="5331"/>
    <col min="6143" max="6143" width="1.6640625" style="5331" customWidth="1"/>
    <col min="6144" max="6144" width="44.33203125" style="5331" customWidth="1"/>
    <col min="6145" max="6145" width="6.6640625" style="5331" customWidth="1"/>
    <col min="6146" max="6146" width="7" style="5331" customWidth="1"/>
    <col min="6147" max="6147" width="7.1640625" style="5331" customWidth="1"/>
    <col min="6148" max="6148" width="9" style="5331" customWidth="1"/>
    <col min="6149" max="6154" width="7.5" style="5331" customWidth="1"/>
    <col min="6155" max="6157" width="5.83203125" style="5331" customWidth="1"/>
    <col min="6158" max="6158" width="6.83203125" style="5331" customWidth="1"/>
    <col min="6159" max="6160" width="9.1640625" style="5331" customWidth="1"/>
    <col min="6161" max="6398" width="8.83203125" style="5331"/>
    <col min="6399" max="6399" width="1.6640625" style="5331" customWidth="1"/>
    <col min="6400" max="6400" width="44.33203125" style="5331" customWidth="1"/>
    <col min="6401" max="6401" width="6.6640625" style="5331" customWidth="1"/>
    <col min="6402" max="6402" width="7" style="5331" customWidth="1"/>
    <col min="6403" max="6403" width="7.1640625" style="5331" customWidth="1"/>
    <col min="6404" max="6404" width="9" style="5331" customWidth="1"/>
    <col min="6405" max="6410" width="7.5" style="5331" customWidth="1"/>
    <col min="6411" max="6413" width="5.83203125" style="5331" customWidth="1"/>
    <col min="6414" max="6414" width="6.83203125" style="5331" customWidth="1"/>
    <col min="6415" max="6416" width="9.1640625" style="5331" customWidth="1"/>
    <col min="6417" max="6654" width="8.83203125" style="5331"/>
    <col min="6655" max="6655" width="1.6640625" style="5331" customWidth="1"/>
    <col min="6656" max="6656" width="44.33203125" style="5331" customWidth="1"/>
    <col min="6657" max="6657" width="6.6640625" style="5331" customWidth="1"/>
    <col min="6658" max="6658" width="7" style="5331" customWidth="1"/>
    <col min="6659" max="6659" width="7.1640625" style="5331" customWidth="1"/>
    <col min="6660" max="6660" width="9" style="5331" customWidth="1"/>
    <col min="6661" max="6666" width="7.5" style="5331" customWidth="1"/>
    <col min="6667" max="6669" width="5.83203125" style="5331" customWidth="1"/>
    <col min="6670" max="6670" width="6.83203125" style="5331" customWidth="1"/>
    <col min="6671" max="6672" width="9.1640625" style="5331" customWidth="1"/>
    <col min="6673" max="6910" width="8.83203125" style="5331"/>
    <col min="6911" max="6911" width="1.6640625" style="5331" customWidth="1"/>
    <col min="6912" max="6912" width="44.33203125" style="5331" customWidth="1"/>
    <col min="6913" max="6913" width="6.6640625" style="5331" customWidth="1"/>
    <col min="6914" max="6914" width="7" style="5331" customWidth="1"/>
    <col min="6915" max="6915" width="7.1640625" style="5331" customWidth="1"/>
    <col min="6916" max="6916" width="9" style="5331" customWidth="1"/>
    <col min="6917" max="6922" width="7.5" style="5331" customWidth="1"/>
    <col min="6923" max="6925" width="5.83203125" style="5331" customWidth="1"/>
    <col min="6926" max="6926" width="6.83203125" style="5331" customWidth="1"/>
    <col min="6927" max="6928" width="9.1640625" style="5331" customWidth="1"/>
    <col min="6929" max="7166" width="8.83203125" style="5331"/>
    <col min="7167" max="7167" width="1.6640625" style="5331" customWidth="1"/>
    <col min="7168" max="7168" width="44.33203125" style="5331" customWidth="1"/>
    <col min="7169" max="7169" width="6.6640625" style="5331" customWidth="1"/>
    <col min="7170" max="7170" width="7" style="5331" customWidth="1"/>
    <col min="7171" max="7171" width="7.1640625" style="5331" customWidth="1"/>
    <col min="7172" max="7172" width="9" style="5331" customWidth="1"/>
    <col min="7173" max="7178" width="7.5" style="5331" customWidth="1"/>
    <col min="7179" max="7181" width="5.83203125" style="5331" customWidth="1"/>
    <col min="7182" max="7182" width="6.83203125" style="5331" customWidth="1"/>
    <col min="7183" max="7184" width="9.1640625" style="5331" customWidth="1"/>
    <col min="7185" max="7422" width="8.83203125" style="5331"/>
    <col min="7423" max="7423" width="1.6640625" style="5331" customWidth="1"/>
    <col min="7424" max="7424" width="44.33203125" style="5331" customWidth="1"/>
    <col min="7425" max="7425" width="6.6640625" style="5331" customWidth="1"/>
    <col min="7426" max="7426" width="7" style="5331" customWidth="1"/>
    <col min="7427" max="7427" width="7.1640625" style="5331" customWidth="1"/>
    <col min="7428" max="7428" width="9" style="5331" customWidth="1"/>
    <col min="7429" max="7434" width="7.5" style="5331" customWidth="1"/>
    <col min="7435" max="7437" width="5.83203125" style="5331" customWidth="1"/>
    <col min="7438" max="7438" width="6.83203125" style="5331" customWidth="1"/>
    <col min="7439" max="7440" width="9.1640625" style="5331" customWidth="1"/>
    <col min="7441" max="7678" width="8.83203125" style="5331"/>
    <col min="7679" max="7679" width="1.6640625" style="5331" customWidth="1"/>
    <col min="7680" max="7680" width="44.33203125" style="5331" customWidth="1"/>
    <col min="7681" max="7681" width="6.6640625" style="5331" customWidth="1"/>
    <col min="7682" max="7682" width="7" style="5331" customWidth="1"/>
    <col min="7683" max="7683" width="7.1640625" style="5331" customWidth="1"/>
    <col min="7684" max="7684" width="9" style="5331" customWidth="1"/>
    <col min="7685" max="7690" width="7.5" style="5331" customWidth="1"/>
    <col min="7691" max="7693" width="5.83203125" style="5331" customWidth="1"/>
    <col min="7694" max="7694" width="6.83203125" style="5331" customWidth="1"/>
    <col min="7695" max="7696" width="9.1640625" style="5331" customWidth="1"/>
    <col min="7697" max="7934" width="8.83203125" style="5331"/>
    <col min="7935" max="7935" width="1.6640625" style="5331" customWidth="1"/>
    <col min="7936" max="7936" width="44.33203125" style="5331" customWidth="1"/>
    <col min="7937" max="7937" width="6.6640625" style="5331" customWidth="1"/>
    <col min="7938" max="7938" width="7" style="5331" customWidth="1"/>
    <col min="7939" max="7939" width="7.1640625" style="5331" customWidth="1"/>
    <col min="7940" max="7940" width="9" style="5331" customWidth="1"/>
    <col min="7941" max="7946" width="7.5" style="5331" customWidth="1"/>
    <col min="7947" max="7949" width="5.83203125" style="5331" customWidth="1"/>
    <col min="7950" max="7950" width="6.83203125" style="5331" customWidth="1"/>
    <col min="7951" max="7952" width="9.1640625" style="5331" customWidth="1"/>
    <col min="7953" max="8190" width="8.83203125" style="5331"/>
    <col min="8191" max="8191" width="1.6640625" style="5331" customWidth="1"/>
    <col min="8192" max="8192" width="44.33203125" style="5331" customWidth="1"/>
    <col min="8193" max="8193" width="6.6640625" style="5331" customWidth="1"/>
    <col min="8194" max="8194" width="7" style="5331" customWidth="1"/>
    <col min="8195" max="8195" width="7.1640625" style="5331" customWidth="1"/>
    <col min="8196" max="8196" width="9" style="5331" customWidth="1"/>
    <col min="8197" max="8202" width="7.5" style="5331" customWidth="1"/>
    <col min="8203" max="8205" width="5.83203125" style="5331" customWidth="1"/>
    <col min="8206" max="8206" width="6.83203125" style="5331" customWidth="1"/>
    <col min="8207" max="8208" width="9.1640625" style="5331" customWidth="1"/>
    <col min="8209" max="8446" width="8.83203125" style="5331"/>
    <col min="8447" max="8447" width="1.6640625" style="5331" customWidth="1"/>
    <col min="8448" max="8448" width="44.33203125" style="5331" customWidth="1"/>
    <col min="8449" max="8449" width="6.6640625" style="5331" customWidth="1"/>
    <col min="8450" max="8450" width="7" style="5331" customWidth="1"/>
    <col min="8451" max="8451" width="7.1640625" style="5331" customWidth="1"/>
    <col min="8452" max="8452" width="9" style="5331" customWidth="1"/>
    <col min="8453" max="8458" width="7.5" style="5331" customWidth="1"/>
    <col min="8459" max="8461" width="5.83203125" style="5331" customWidth="1"/>
    <col min="8462" max="8462" width="6.83203125" style="5331" customWidth="1"/>
    <col min="8463" max="8464" width="9.1640625" style="5331" customWidth="1"/>
    <col min="8465" max="8702" width="8.83203125" style="5331"/>
    <col min="8703" max="8703" width="1.6640625" style="5331" customWidth="1"/>
    <col min="8704" max="8704" width="44.33203125" style="5331" customWidth="1"/>
    <col min="8705" max="8705" width="6.6640625" style="5331" customWidth="1"/>
    <col min="8706" max="8706" width="7" style="5331" customWidth="1"/>
    <col min="8707" max="8707" width="7.1640625" style="5331" customWidth="1"/>
    <col min="8708" max="8708" width="9" style="5331" customWidth="1"/>
    <col min="8709" max="8714" width="7.5" style="5331" customWidth="1"/>
    <col min="8715" max="8717" width="5.83203125" style="5331" customWidth="1"/>
    <col min="8718" max="8718" width="6.83203125" style="5331" customWidth="1"/>
    <col min="8719" max="8720" width="9.1640625" style="5331" customWidth="1"/>
    <col min="8721" max="8958" width="8.83203125" style="5331"/>
    <col min="8959" max="8959" width="1.6640625" style="5331" customWidth="1"/>
    <col min="8960" max="8960" width="44.33203125" style="5331" customWidth="1"/>
    <col min="8961" max="8961" width="6.6640625" style="5331" customWidth="1"/>
    <col min="8962" max="8962" width="7" style="5331" customWidth="1"/>
    <col min="8963" max="8963" width="7.1640625" style="5331" customWidth="1"/>
    <col min="8964" max="8964" width="9" style="5331" customWidth="1"/>
    <col min="8965" max="8970" width="7.5" style="5331" customWidth="1"/>
    <col min="8971" max="8973" width="5.83203125" style="5331" customWidth="1"/>
    <col min="8974" max="8974" width="6.83203125" style="5331" customWidth="1"/>
    <col min="8975" max="8976" width="9.1640625" style="5331" customWidth="1"/>
    <col min="8977" max="9214" width="8.83203125" style="5331"/>
    <col min="9215" max="9215" width="1.6640625" style="5331" customWidth="1"/>
    <col min="9216" max="9216" width="44.33203125" style="5331" customWidth="1"/>
    <col min="9217" max="9217" width="6.6640625" style="5331" customWidth="1"/>
    <col min="9218" max="9218" width="7" style="5331" customWidth="1"/>
    <col min="9219" max="9219" width="7.1640625" style="5331" customWidth="1"/>
    <col min="9220" max="9220" width="9" style="5331" customWidth="1"/>
    <col min="9221" max="9226" width="7.5" style="5331" customWidth="1"/>
    <col min="9227" max="9229" width="5.83203125" style="5331" customWidth="1"/>
    <col min="9230" max="9230" width="6.83203125" style="5331" customWidth="1"/>
    <col min="9231" max="9232" width="9.1640625" style="5331" customWidth="1"/>
    <col min="9233" max="9470" width="8.83203125" style="5331"/>
    <col min="9471" max="9471" width="1.6640625" style="5331" customWidth="1"/>
    <col min="9472" max="9472" width="44.33203125" style="5331" customWidth="1"/>
    <col min="9473" max="9473" width="6.6640625" style="5331" customWidth="1"/>
    <col min="9474" max="9474" width="7" style="5331" customWidth="1"/>
    <col min="9475" max="9475" width="7.1640625" style="5331" customWidth="1"/>
    <col min="9476" max="9476" width="9" style="5331" customWidth="1"/>
    <col min="9477" max="9482" width="7.5" style="5331" customWidth="1"/>
    <col min="9483" max="9485" width="5.83203125" style="5331" customWidth="1"/>
    <col min="9486" max="9486" width="6.83203125" style="5331" customWidth="1"/>
    <col min="9487" max="9488" width="9.1640625" style="5331" customWidth="1"/>
    <col min="9489" max="9726" width="8.83203125" style="5331"/>
    <col min="9727" max="9727" width="1.6640625" style="5331" customWidth="1"/>
    <col min="9728" max="9728" width="44.33203125" style="5331" customWidth="1"/>
    <col min="9729" max="9729" width="6.6640625" style="5331" customWidth="1"/>
    <col min="9730" max="9730" width="7" style="5331" customWidth="1"/>
    <col min="9731" max="9731" width="7.1640625" style="5331" customWidth="1"/>
    <col min="9732" max="9732" width="9" style="5331" customWidth="1"/>
    <col min="9733" max="9738" width="7.5" style="5331" customWidth="1"/>
    <col min="9739" max="9741" width="5.83203125" style="5331" customWidth="1"/>
    <col min="9742" max="9742" width="6.83203125" style="5331" customWidth="1"/>
    <col min="9743" max="9744" width="9.1640625" style="5331" customWidth="1"/>
    <col min="9745" max="9982" width="8.83203125" style="5331"/>
    <col min="9983" max="9983" width="1.6640625" style="5331" customWidth="1"/>
    <col min="9984" max="9984" width="44.33203125" style="5331" customWidth="1"/>
    <col min="9985" max="9985" width="6.6640625" style="5331" customWidth="1"/>
    <col min="9986" max="9986" width="7" style="5331" customWidth="1"/>
    <col min="9987" max="9987" width="7.1640625" style="5331" customWidth="1"/>
    <col min="9988" max="9988" width="9" style="5331" customWidth="1"/>
    <col min="9989" max="9994" width="7.5" style="5331" customWidth="1"/>
    <col min="9995" max="9997" width="5.83203125" style="5331" customWidth="1"/>
    <col min="9998" max="9998" width="6.83203125" style="5331" customWidth="1"/>
    <col min="9999" max="10000" width="9.1640625" style="5331" customWidth="1"/>
    <col min="10001" max="10238" width="8.83203125" style="5331"/>
    <col min="10239" max="10239" width="1.6640625" style="5331" customWidth="1"/>
    <col min="10240" max="10240" width="44.33203125" style="5331" customWidth="1"/>
    <col min="10241" max="10241" width="6.6640625" style="5331" customWidth="1"/>
    <col min="10242" max="10242" width="7" style="5331" customWidth="1"/>
    <col min="10243" max="10243" width="7.1640625" style="5331" customWidth="1"/>
    <col min="10244" max="10244" width="9" style="5331" customWidth="1"/>
    <col min="10245" max="10250" width="7.5" style="5331" customWidth="1"/>
    <col min="10251" max="10253" width="5.83203125" style="5331" customWidth="1"/>
    <col min="10254" max="10254" width="6.83203125" style="5331" customWidth="1"/>
    <col min="10255" max="10256" width="9.1640625" style="5331" customWidth="1"/>
    <col min="10257" max="10494" width="8.83203125" style="5331"/>
    <col min="10495" max="10495" width="1.6640625" style="5331" customWidth="1"/>
    <col min="10496" max="10496" width="44.33203125" style="5331" customWidth="1"/>
    <col min="10497" max="10497" width="6.6640625" style="5331" customWidth="1"/>
    <col min="10498" max="10498" width="7" style="5331" customWidth="1"/>
    <col min="10499" max="10499" width="7.1640625" style="5331" customWidth="1"/>
    <col min="10500" max="10500" width="9" style="5331" customWidth="1"/>
    <col min="10501" max="10506" width="7.5" style="5331" customWidth="1"/>
    <col min="10507" max="10509" width="5.83203125" style="5331" customWidth="1"/>
    <col min="10510" max="10510" width="6.83203125" style="5331" customWidth="1"/>
    <col min="10511" max="10512" width="9.1640625" style="5331" customWidth="1"/>
    <col min="10513" max="10750" width="8.83203125" style="5331"/>
    <col min="10751" max="10751" width="1.6640625" style="5331" customWidth="1"/>
    <col min="10752" max="10752" width="44.33203125" style="5331" customWidth="1"/>
    <col min="10753" max="10753" width="6.6640625" style="5331" customWidth="1"/>
    <col min="10754" max="10754" width="7" style="5331" customWidth="1"/>
    <col min="10755" max="10755" width="7.1640625" style="5331" customWidth="1"/>
    <col min="10756" max="10756" width="9" style="5331" customWidth="1"/>
    <col min="10757" max="10762" width="7.5" style="5331" customWidth="1"/>
    <col min="10763" max="10765" width="5.83203125" style="5331" customWidth="1"/>
    <col min="10766" max="10766" width="6.83203125" style="5331" customWidth="1"/>
    <col min="10767" max="10768" width="9.1640625" style="5331" customWidth="1"/>
    <col min="10769" max="11006" width="8.83203125" style="5331"/>
    <col min="11007" max="11007" width="1.6640625" style="5331" customWidth="1"/>
    <col min="11008" max="11008" width="44.33203125" style="5331" customWidth="1"/>
    <col min="11009" max="11009" width="6.6640625" style="5331" customWidth="1"/>
    <col min="11010" max="11010" width="7" style="5331" customWidth="1"/>
    <col min="11011" max="11011" width="7.1640625" style="5331" customWidth="1"/>
    <col min="11012" max="11012" width="9" style="5331" customWidth="1"/>
    <col min="11013" max="11018" width="7.5" style="5331" customWidth="1"/>
    <col min="11019" max="11021" width="5.83203125" style="5331" customWidth="1"/>
    <col min="11022" max="11022" width="6.83203125" style="5331" customWidth="1"/>
    <col min="11023" max="11024" width="9.1640625" style="5331" customWidth="1"/>
    <col min="11025" max="11262" width="8.83203125" style="5331"/>
    <col min="11263" max="11263" width="1.6640625" style="5331" customWidth="1"/>
    <col min="11264" max="11264" width="44.33203125" style="5331" customWidth="1"/>
    <col min="11265" max="11265" width="6.6640625" style="5331" customWidth="1"/>
    <col min="11266" max="11266" width="7" style="5331" customWidth="1"/>
    <col min="11267" max="11267" width="7.1640625" style="5331" customWidth="1"/>
    <col min="11268" max="11268" width="9" style="5331" customWidth="1"/>
    <col min="11269" max="11274" width="7.5" style="5331" customWidth="1"/>
    <col min="11275" max="11277" width="5.83203125" style="5331" customWidth="1"/>
    <col min="11278" max="11278" width="6.83203125" style="5331" customWidth="1"/>
    <col min="11279" max="11280" width="9.1640625" style="5331" customWidth="1"/>
    <col min="11281" max="11518" width="8.83203125" style="5331"/>
    <col min="11519" max="11519" width="1.6640625" style="5331" customWidth="1"/>
    <col min="11520" max="11520" width="44.33203125" style="5331" customWidth="1"/>
    <col min="11521" max="11521" width="6.6640625" style="5331" customWidth="1"/>
    <col min="11522" max="11522" width="7" style="5331" customWidth="1"/>
    <col min="11523" max="11523" width="7.1640625" style="5331" customWidth="1"/>
    <col min="11524" max="11524" width="9" style="5331" customWidth="1"/>
    <col min="11525" max="11530" width="7.5" style="5331" customWidth="1"/>
    <col min="11531" max="11533" width="5.83203125" style="5331" customWidth="1"/>
    <col min="11534" max="11534" width="6.83203125" style="5331" customWidth="1"/>
    <col min="11535" max="11536" width="9.1640625" style="5331" customWidth="1"/>
    <col min="11537" max="11774" width="8.83203125" style="5331"/>
    <col min="11775" max="11775" width="1.6640625" style="5331" customWidth="1"/>
    <col min="11776" max="11776" width="44.33203125" style="5331" customWidth="1"/>
    <col min="11777" max="11777" width="6.6640625" style="5331" customWidth="1"/>
    <col min="11778" max="11778" width="7" style="5331" customWidth="1"/>
    <col min="11779" max="11779" width="7.1640625" style="5331" customWidth="1"/>
    <col min="11780" max="11780" width="9" style="5331" customWidth="1"/>
    <col min="11781" max="11786" width="7.5" style="5331" customWidth="1"/>
    <col min="11787" max="11789" width="5.83203125" style="5331" customWidth="1"/>
    <col min="11790" max="11790" width="6.83203125" style="5331" customWidth="1"/>
    <col min="11791" max="11792" width="9.1640625" style="5331" customWidth="1"/>
    <col min="11793" max="12030" width="8.83203125" style="5331"/>
    <col min="12031" max="12031" width="1.6640625" style="5331" customWidth="1"/>
    <col min="12032" max="12032" width="44.33203125" style="5331" customWidth="1"/>
    <col min="12033" max="12033" width="6.6640625" style="5331" customWidth="1"/>
    <col min="12034" max="12034" width="7" style="5331" customWidth="1"/>
    <col min="12035" max="12035" width="7.1640625" style="5331" customWidth="1"/>
    <col min="12036" max="12036" width="9" style="5331" customWidth="1"/>
    <col min="12037" max="12042" width="7.5" style="5331" customWidth="1"/>
    <col min="12043" max="12045" width="5.83203125" style="5331" customWidth="1"/>
    <col min="12046" max="12046" width="6.83203125" style="5331" customWidth="1"/>
    <col min="12047" max="12048" width="9.1640625" style="5331" customWidth="1"/>
    <col min="12049" max="12286" width="8.83203125" style="5331"/>
    <col min="12287" max="12287" width="1.6640625" style="5331" customWidth="1"/>
    <col min="12288" max="12288" width="44.33203125" style="5331" customWidth="1"/>
    <col min="12289" max="12289" width="6.6640625" style="5331" customWidth="1"/>
    <col min="12290" max="12290" width="7" style="5331" customWidth="1"/>
    <col min="12291" max="12291" width="7.1640625" style="5331" customWidth="1"/>
    <col min="12292" max="12292" width="9" style="5331" customWidth="1"/>
    <col min="12293" max="12298" width="7.5" style="5331" customWidth="1"/>
    <col min="12299" max="12301" width="5.83203125" style="5331" customWidth="1"/>
    <col min="12302" max="12302" width="6.83203125" style="5331" customWidth="1"/>
    <col min="12303" max="12304" width="9.1640625" style="5331" customWidth="1"/>
    <col min="12305" max="12542" width="8.83203125" style="5331"/>
    <col min="12543" max="12543" width="1.6640625" style="5331" customWidth="1"/>
    <col min="12544" max="12544" width="44.33203125" style="5331" customWidth="1"/>
    <col min="12545" max="12545" width="6.6640625" style="5331" customWidth="1"/>
    <col min="12546" max="12546" width="7" style="5331" customWidth="1"/>
    <col min="12547" max="12547" width="7.1640625" style="5331" customWidth="1"/>
    <col min="12548" max="12548" width="9" style="5331" customWidth="1"/>
    <col min="12549" max="12554" width="7.5" style="5331" customWidth="1"/>
    <col min="12555" max="12557" width="5.83203125" style="5331" customWidth="1"/>
    <col min="12558" max="12558" width="6.83203125" style="5331" customWidth="1"/>
    <col min="12559" max="12560" width="9.1640625" style="5331" customWidth="1"/>
    <col min="12561" max="12798" width="8.83203125" style="5331"/>
    <col min="12799" max="12799" width="1.6640625" style="5331" customWidth="1"/>
    <col min="12800" max="12800" width="44.33203125" style="5331" customWidth="1"/>
    <col min="12801" max="12801" width="6.6640625" style="5331" customWidth="1"/>
    <col min="12802" max="12802" width="7" style="5331" customWidth="1"/>
    <col min="12803" max="12803" width="7.1640625" style="5331" customWidth="1"/>
    <col min="12804" max="12804" width="9" style="5331" customWidth="1"/>
    <col min="12805" max="12810" width="7.5" style="5331" customWidth="1"/>
    <col min="12811" max="12813" width="5.83203125" style="5331" customWidth="1"/>
    <col min="12814" max="12814" width="6.83203125" style="5331" customWidth="1"/>
    <col min="12815" max="12816" width="9.1640625" style="5331" customWidth="1"/>
    <col min="12817" max="13054" width="8.83203125" style="5331"/>
    <col min="13055" max="13055" width="1.6640625" style="5331" customWidth="1"/>
    <col min="13056" max="13056" width="44.33203125" style="5331" customWidth="1"/>
    <col min="13057" max="13057" width="6.6640625" style="5331" customWidth="1"/>
    <col min="13058" max="13058" width="7" style="5331" customWidth="1"/>
    <col min="13059" max="13059" width="7.1640625" style="5331" customWidth="1"/>
    <col min="13060" max="13060" width="9" style="5331" customWidth="1"/>
    <col min="13061" max="13066" width="7.5" style="5331" customWidth="1"/>
    <col min="13067" max="13069" width="5.83203125" style="5331" customWidth="1"/>
    <col min="13070" max="13070" width="6.83203125" style="5331" customWidth="1"/>
    <col min="13071" max="13072" width="9.1640625" style="5331" customWidth="1"/>
    <col min="13073" max="13310" width="8.83203125" style="5331"/>
    <col min="13311" max="13311" width="1.6640625" style="5331" customWidth="1"/>
    <col min="13312" max="13312" width="44.33203125" style="5331" customWidth="1"/>
    <col min="13313" max="13313" width="6.6640625" style="5331" customWidth="1"/>
    <col min="13314" max="13314" width="7" style="5331" customWidth="1"/>
    <col min="13315" max="13315" width="7.1640625" style="5331" customWidth="1"/>
    <col min="13316" max="13316" width="9" style="5331" customWidth="1"/>
    <col min="13317" max="13322" width="7.5" style="5331" customWidth="1"/>
    <col min="13323" max="13325" width="5.83203125" style="5331" customWidth="1"/>
    <col min="13326" max="13326" width="6.83203125" style="5331" customWidth="1"/>
    <col min="13327" max="13328" width="9.1640625" style="5331" customWidth="1"/>
    <col min="13329" max="13566" width="8.83203125" style="5331"/>
    <col min="13567" max="13567" width="1.6640625" style="5331" customWidth="1"/>
    <col min="13568" max="13568" width="44.33203125" style="5331" customWidth="1"/>
    <col min="13569" max="13569" width="6.6640625" style="5331" customWidth="1"/>
    <col min="13570" max="13570" width="7" style="5331" customWidth="1"/>
    <col min="13571" max="13571" width="7.1640625" style="5331" customWidth="1"/>
    <col min="13572" max="13572" width="9" style="5331" customWidth="1"/>
    <col min="13573" max="13578" width="7.5" style="5331" customWidth="1"/>
    <col min="13579" max="13581" width="5.83203125" style="5331" customWidth="1"/>
    <col min="13582" max="13582" width="6.83203125" style="5331" customWidth="1"/>
    <col min="13583" max="13584" width="9.1640625" style="5331" customWidth="1"/>
    <col min="13585" max="13822" width="8.83203125" style="5331"/>
    <col min="13823" max="13823" width="1.6640625" style="5331" customWidth="1"/>
    <col min="13824" max="13824" width="44.33203125" style="5331" customWidth="1"/>
    <col min="13825" max="13825" width="6.6640625" style="5331" customWidth="1"/>
    <col min="13826" max="13826" width="7" style="5331" customWidth="1"/>
    <col min="13827" max="13827" width="7.1640625" style="5331" customWidth="1"/>
    <col min="13828" max="13828" width="9" style="5331" customWidth="1"/>
    <col min="13829" max="13834" width="7.5" style="5331" customWidth="1"/>
    <col min="13835" max="13837" width="5.83203125" style="5331" customWidth="1"/>
    <col min="13838" max="13838" width="6.83203125" style="5331" customWidth="1"/>
    <col min="13839" max="13840" width="9.1640625" style="5331" customWidth="1"/>
    <col min="13841" max="14078" width="8.83203125" style="5331"/>
    <col min="14079" max="14079" width="1.6640625" style="5331" customWidth="1"/>
    <col min="14080" max="14080" width="44.33203125" style="5331" customWidth="1"/>
    <col min="14081" max="14081" width="6.6640625" style="5331" customWidth="1"/>
    <col min="14082" max="14082" width="7" style="5331" customWidth="1"/>
    <col min="14083" max="14083" width="7.1640625" style="5331" customWidth="1"/>
    <col min="14084" max="14084" width="9" style="5331" customWidth="1"/>
    <col min="14085" max="14090" width="7.5" style="5331" customWidth="1"/>
    <col min="14091" max="14093" width="5.83203125" style="5331" customWidth="1"/>
    <col min="14094" max="14094" width="6.83203125" style="5331" customWidth="1"/>
    <col min="14095" max="14096" width="9.1640625" style="5331" customWidth="1"/>
    <col min="14097" max="14334" width="8.83203125" style="5331"/>
    <col min="14335" max="14335" width="1.6640625" style="5331" customWidth="1"/>
    <col min="14336" max="14336" width="44.33203125" style="5331" customWidth="1"/>
    <col min="14337" max="14337" width="6.6640625" style="5331" customWidth="1"/>
    <col min="14338" max="14338" width="7" style="5331" customWidth="1"/>
    <col min="14339" max="14339" width="7.1640625" style="5331" customWidth="1"/>
    <col min="14340" max="14340" width="9" style="5331" customWidth="1"/>
    <col min="14341" max="14346" width="7.5" style="5331" customWidth="1"/>
    <col min="14347" max="14349" width="5.83203125" style="5331" customWidth="1"/>
    <col min="14350" max="14350" width="6.83203125" style="5331" customWidth="1"/>
    <col min="14351" max="14352" width="9.1640625" style="5331" customWidth="1"/>
    <col min="14353" max="14590" width="8.83203125" style="5331"/>
    <col min="14591" max="14591" width="1.6640625" style="5331" customWidth="1"/>
    <col min="14592" max="14592" width="44.33203125" style="5331" customWidth="1"/>
    <col min="14593" max="14593" width="6.6640625" style="5331" customWidth="1"/>
    <col min="14594" max="14594" width="7" style="5331" customWidth="1"/>
    <col min="14595" max="14595" width="7.1640625" style="5331" customWidth="1"/>
    <col min="14596" max="14596" width="9" style="5331" customWidth="1"/>
    <col min="14597" max="14602" width="7.5" style="5331" customWidth="1"/>
    <col min="14603" max="14605" width="5.83203125" style="5331" customWidth="1"/>
    <col min="14606" max="14606" width="6.83203125" style="5331" customWidth="1"/>
    <col min="14607" max="14608" width="9.1640625" style="5331" customWidth="1"/>
    <col min="14609" max="14846" width="8.83203125" style="5331"/>
    <col min="14847" max="14847" width="1.6640625" style="5331" customWidth="1"/>
    <col min="14848" max="14848" width="44.33203125" style="5331" customWidth="1"/>
    <col min="14849" max="14849" width="6.6640625" style="5331" customWidth="1"/>
    <col min="14850" max="14850" width="7" style="5331" customWidth="1"/>
    <col min="14851" max="14851" width="7.1640625" style="5331" customWidth="1"/>
    <col min="14852" max="14852" width="9" style="5331" customWidth="1"/>
    <col min="14853" max="14858" width="7.5" style="5331" customWidth="1"/>
    <col min="14859" max="14861" width="5.83203125" style="5331" customWidth="1"/>
    <col min="14862" max="14862" width="6.83203125" style="5331" customWidth="1"/>
    <col min="14863" max="14864" width="9.1640625" style="5331" customWidth="1"/>
    <col min="14865" max="15102" width="8.83203125" style="5331"/>
    <col min="15103" max="15103" width="1.6640625" style="5331" customWidth="1"/>
    <col min="15104" max="15104" width="44.33203125" style="5331" customWidth="1"/>
    <col min="15105" max="15105" width="6.6640625" style="5331" customWidth="1"/>
    <col min="15106" max="15106" width="7" style="5331" customWidth="1"/>
    <col min="15107" max="15107" width="7.1640625" style="5331" customWidth="1"/>
    <col min="15108" max="15108" width="9" style="5331" customWidth="1"/>
    <col min="15109" max="15114" width="7.5" style="5331" customWidth="1"/>
    <col min="15115" max="15117" width="5.83203125" style="5331" customWidth="1"/>
    <col min="15118" max="15118" width="6.83203125" style="5331" customWidth="1"/>
    <col min="15119" max="15120" width="9.1640625" style="5331" customWidth="1"/>
    <col min="15121" max="15358" width="8.83203125" style="5331"/>
    <col min="15359" max="15359" width="1.6640625" style="5331" customWidth="1"/>
    <col min="15360" max="15360" width="44.33203125" style="5331" customWidth="1"/>
    <col min="15361" max="15361" width="6.6640625" style="5331" customWidth="1"/>
    <col min="15362" max="15362" width="7" style="5331" customWidth="1"/>
    <col min="15363" max="15363" width="7.1640625" style="5331" customWidth="1"/>
    <col min="15364" max="15364" width="9" style="5331" customWidth="1"/>
    <col min="15365" max="15370" width="7.5" style="5331" customWidth="1"/>
    <col min="15371" max="15373" width="5.83203125" style="5331" customWidth="1"/>
    <col min="15374" max="15374" width="6.83203125" style="5331" customWidth="1"/>
    <col min="15375" max="15376" width="9.1640625" style="5331" customWidth="1"/>
    <col min="15377" max="15614" width="8.83203125" style="5331"/>
    <col min="15615" max="15615" width="1.6640625" style="5331" customWidth="1"/>
    <col min="15616" max="15616" width="44.33203125" style="5331" customWidth="1"/>
    <col min="15617" max="15617" width="6.6640625" style="5331" customWidth="1"/>
    <col min="15618" max="15618" width="7" style="5331" customWidth="1"/>
    <col min="15619" max="15619" width="7.1640625" style="5331" customWidth="1"/>
    <col min="15620" max="15620" width="9" style="5331" customWidth="1"/>
    <col min="15621" max="15626" width="7.5" style="5331" customWidth="1"/>
    <col min="15627" max="15629" width="5.83203125" style="5331" customWidth="1"/>
    <col min="15630" max="15630" width="6.83203125" style="5331" customWidth="1"/>
    <col min="15631" max="15632" width="9.1640625" style="5331" customWidth="1"/>
    <col min="15633" max="15870" width="8.83203125" style="5331"/>
    <col min="15871" max="15871" width="1.6640625" style="5331" customWidth="1"/>
    <col min="15872" max="15872" width="44.33203125" style="5331" customWidth="1"/>
    <col min="15873" max="15873" width="6.6640625" style="5331" customWidth="1"/>
    <col min="15874" max="15874" width="7" style="5331" customWidth="1"/>
    <col min="15875" max="15875" width="7.1640625" style="5331" customWidth="1"/>
    <col min="15876" max="15876" width="9" style="5331" customWidth="1"/>
    <col min="15877" max="15882" width="7.5" style="5331" customWidth="1"/>
    <col min="15883" max="15885" width="5.83203125" style="5331" customWidth="1"/>
    <col min="15886" max="15886" width="6.83203125" style="5331" customWidth="1"/>
    <col min="15887" max="15888" width="9.1640625" style="5331" customWidth="1"/>
    <col min="15889" max="16126" width="8.83203125" style="5331"/>
    <col min="16127" max="16127" width="1.6640625" style="5331" customWidth="1"/>
    <col min="16128" max="16128" width="44.33203125" style="5331" customWidth="1"/>
    <col min="16129" max="16129" width="6.6640625" style="5331" customWidth="1"/>
    <col min="16130" max="16130" width="7" style="5331" customWidth="1"/>
    <col min="16131" max="16131" width="7.1640625" style="5331" customWidth="1"/>
    <col min="16132" max="16132" width="9" style="5331" customWidth="1"/>
    <col min="16133" max="16138" width="7.5" style="5331" customWidth="1"/>
    <col min="16139" max="16141" width="5.83203125" style="5331" customWidth="1"/>
    <col min="16142" max="16142" width="6.83203125" style="5331" customWidth="1"/>
    <col min="16143" max="16144" width="9.1640625" style="5331" customWidth="1"/>
    <col min="16145" max="16382" width="8.83203125" style="5331"/>
    <col min="16383" max="16384" width="8.83203125" style="5331" customWidth="1"/>
  </cols>
  <sheetData>
    <row r="1" spans="1:18" s="46" customFormat="1" ht="15.75" x14ac:dyDescent="0.2">
      <c r="A1" s="6490" t="s">
        <v>801</v>
      </c>
      <c r="B1" s="6490"/>
      <c r="C1" s="6490"/>
    </row>
    <row r="2" spans="1:18" s="5337" customFormat="1" ht="19.899999999999999" customHeight="1" x14ac:dyDescent="0.2">
      <c r="B2" s="5338" t="s">
        <v>4202</v>
      </c>
      <c r="C2" s="5339"/>
      <c r="D2" s="5339"/>
      <c r="E2" s="5339"/>
      <c r="F2" s="5339"/>
      <c r="G2" s="5339"/>
      <c r="H2" s="5339"/>
      <c r="I2" s="5339"/>
      <c r="J2" s="5339"/>
      <c r="K2" s="5339"/>
      <c r="L2" s="5340"/>
      <c r="M2" s="5340"/>
      <c r="N2" s="5340"/>
      <c r="O2" s="5340"/>
      <c r="P2" s="5340"/>
      <c r="Q2" s="5340"/>
    </row>
    <row r="3" spans="1:18" ht="14.25" customHeight="1" x14ac:dyDescent="0.2">
      <c r="A3" s="5532"/>
      <c r="B3" s="5341"/>
      <c r="C3" s="6838" t="s">
        <v>2859</v>
      </c>
      <c r="D3" s="6841" t="s">
        <v>2860</v>
      </c>
      <c r="E3" s="6842"/>
      <c r="F3" s="6842"/>
      <c r="G3" s="6842"/>
      <c r="H3" s="6842"/>
      <c r="I3" s="6842"/>
      <c r="J3" s="6842"/>
      <c r="K3" s="6842"/>
      <c r="L3" s="6842"/>
      <c r="M3" s="6842"/>
      <c r="N3" s="6842"/>
      <c r="O3" s="6842"/>
      <c r="P3" s="6842"/>
      <c r="Q3" s="6842"/>
      <c r="R3" s="6843"/>
    </row>
    <row r="4" spans="1:18" ht="13.5" customHeight="1" x14ac:dyDescent="0.2">
      <c r="A4" s="5533"/>
      <c r="B4" s="4897" t="s">
        <v>2793</v>
      </c>
      <c r="C4" s="6839"/>
      <c r="D4" s="4898" t="s">
        <v>2861</v>
      </c>
      <c r="E4" s="4899"/>
      <c r="F4" s="4900"/>
      <c r="G4" s="4898" t="s">
        <v>2862</v>
      </c>
      <c r="H4" s="4899"/>
      <c r="I4" s="4901"/>
      <c r="J4" s="6841" t="s">
        <v>2863</v>
      </c>
      <c r="K4" s="6842"/>
      <c r="L4" s="6843"/>
      <c r="M4" s="6841" t="s">
        <v>2864</v>
      </c>
      <c r="N4" s="6842"/>
      <c r="O4" s="6843"/>
      <c r="P4" s="6842" t="s">
        <v>237</v>
      </c>
      <c r="Q4" s="6842"/>
      <c r="R4" s="6843"/>
    </row>
    <row r="5" spans="1:18" ht="26.25" customHeight="1" x14ac:dyDescent="0.2">
      <c r="A5" s="5534"/>
      <c r="B5" s="4902"/>
      <c r="C5" s="6840"/>
      <c r="D5" s="5342" t="s">
        <v>2758</v>
      </c>
      <c r="E5" s="5343" t="s">
        <v>2759</v>
      </c>
      <c r="F5" s="5344" t="s">
        <v>2760</v>
      </c>
      <c r="G5" s="5345" t="s">
        <v>2758</v>
      </c>
      <c r="H5" s="5343" t="s">
        <v>2759</v>
      </c>
      <c r="I5" s="5344" t="s">
        <v>2760</v>
      </c>
      <c r="J5" s="5342" t="s">
        <v>2758</v>
      </c>
      <c r="K5" s="5343" t="s">
        <v>2759</v>
      </c>
      <c r="L5" s="5344" t="s">
        <v>2760</v>
      </c>
      <c r="M5" s="5342" t="s">
        <v>2758</v>
      </c>
      <c r="N5" s="5343" t="s">
        <v>2759</v>
      </c>
      <c r="O5" s="5344" t="s">
        <v>2760</v>
      </c>
      <c r="P5" s="5345" t="s">
        <v>2758</v>
      </c>
      <c r="Q5" s="5343" t="s">
        <v>2759</v>
      </c>
      <c r="R5" s="5344" t="s">
        <v>2760</v>
      </c>
    </row>
    <row r="6" spans="1:18" ht="12.75" customHeight="1" x14ac:dyDescent="0.2">
      <c r="A6" s="5533"/>
      <c r="B6" s="5346" t="s">
        <v>2865</v>
      </c>
      <c r="C6" s="5347"/>
      <c r="D6" s="5348">
        <f>SUM(D7:D13)</f>
        <v>3</v>
      </c>
      <c r="E6" s="5349">
        <f t="shared" ref="E6:R6" si="0">SUM(E7:E13)</f>
        <v>21</v>
      </c>
      <c r="F6" s="5350">
        <f t="shared" si="0"/>
        <v>24</v>
      </c>
      <c r="G6" s="5351">
        <f t="shared" si="0"/>
        <v>8</v>
      </c>
      <c r="H6" s="5349">
        <f t="shared" si="0"/>
        <v>15</v>
      </c>
      <c r="I6" s="5352">
        <f t="shared" si="0"/>
        <v>23</v>
      </c>
      <c r="J6" s="5351">
        <f t="shared" si="0"/>
        <v>0</v>
      </c>
      <c r="K6" s="5349">
        <f t="shared" si="0"/>
        <v>0</v>
      </c>
      <c r="L6" s="5352">
        <f t="shared" si="0"/>
        <v>0</v>
      </c>
      <c r="M6" s="5351">
        <f t="shared" si="0"/>
        <v>0</v>
      </c>
      <c r="N6" s="5349">
        <f t="shared" si="0"/>
        <v>5</v>
      </c>
      <c r="O6" s="5352">
        <f t="shared" si="0"/>
        <v>5</v>
      </c>
      <c r="P6" s="5351">
        <f t="shared" si="0"/>
        <v>11</v>
      </c>
      <c r="Q6" s="5349">
        <f t="shared" si="0"/>
        <v>41</v>
      </c>
      <c r="R6" s="5352">
        <f t="shared" si="0"/>
        <v>52</v>
      </c>
    </row>
    <row r="7" spans="1:18" ht="18.75" x14ac:dyDescent="0.2">
      <c r="A7" s="5533"/>
      <c r="B7" s="5353" t="s">
        <v>2866</v>
      </c>
      <c r="C7" s="5354" t="s">
        <v>2867</v>
      </c>
      <c r="D7" s="5355">
        <v>0</v>
      </c>
      <c r="E7" s="5356">
        <v>5</v>
      </c>
      <c r="F7" s="5357">
        <v>5</v>
      </c>
      <c r="G7" s="5358">
        <v>0</v>
      </c>
      <c r="H7" s="5356">
        <v>0</v>
      </c>
      <c r="I7" s="5357">
        <v>0</v>
      </c>
      <c r="J7" s="5355">
        <v>0</v>
      </c>
      <c r="K7" s="5356">
        <v>0</v>
      </c>
      <c r="L7" s="5357">
        <v>0</v>
      </c>
      <c r="M7" s="5359">
        <v>0</v>
      </c>
      <c r="N7" s="5360">
        <v>0</v>
      </c>
      <c r="O7" s="5361">
        <v>0</v>
      </c>
      <c r="P7" s="5355">
        <v>0</v>
      </c>
      <c r="Q7" s="5356">
        <v>5</v>
      </c>
      <c r="R7" s="5357">
        <v>5</v>
      </c>
    </row>
    <row r="8" spans="1:18" ht="18.75" x14ac:dyDescent="0.2">
      <c r="A8" s="5533"/>
      <c r="B8" s="5353" t="s">
        <v>2868</v>
      </c>
      <c r="C8" s="5354" t="s">
        <v>2867</v>
      </c>
      <c r="D8" s="5355">
        <v>2</v>
      </c>
      <c r="E8" s="5356">
        <v>6</v>
      </c>
      <c r="F8" s="5357">
        <v>8</v>
      </c>
      <c r="G8" s="5358">
        <v>1</v>
      </c>
      <c r="H8" s="5356">
        <v>6</v>
      </c>
      <c r="I8" s="5357">
        <v>7</v>
      </c>
      <c r="J8" s="5355">
        <v>0</v>
      </c>
      <c r="K8" s="5356">
        <v>0</v>
      </c>
      <c r="L8" s="5357">
        <v>0</v>
      </c>
      <c r="M8" s="5359">
        <v>0</v>
      </c>
      <c r="N8" s="5360">
        <v>0</v>
      </c>
      <c r="O8" s="5361">
        <v>0</v>
      </c>
      <c r="P8" s="5355">
        <v>3</v>
      </c>
      <c r="Q8" s="5356">
        <v>12</v>
      </c>
      <c r="R8" s="5357">
        <v>15</v>
      </c>
    </row>
    <row r="9" spans="1:18" ht="18.75" x14ac:dyDescent="0.2">
      <c r="A9" s="5533"/>
      <c r="B9" s="5353" t="s">
        <v>2869</v>
      </c>
      <c r="C9" s="5354" t="s">
        <v>2867</v>
      </c>
      <c r="D9" s="5355">
        <v>0</v>
      </c>
      <c r="E9" s="5356">
        <v>0</v>
      </c>
      <c r="F9" s="5357">
        <v>0</v>
      </c>
      <c r="G9" s="5358">
        <v>0</v>
      </c>
      <c r="H9" s="5356">
        <v>0</v>
      </c>
      <c r="I9" s="5357">
        <v>0</v>
      </c>
      <c r="J9" s="5355">
        <v>0</v>
      </c>
      <c r="K9" s="5356">
        <v>0</v>
      </c>
      <c r="L9" s="5357">
        <v>0</v>
      </c>
      <c r="M9" s="5359">
        <v>0</v>
      </c>
      <c r="N9" s="5360">
        <v>5</v>
      </c>
      <c r="O9" s="5361">
        <v>5</v>
      </c>
      <c r="P9" s="5355">
        <v>0</v>
      </c>
      <c r="Q9" s="5356">
        <v>5</v>
      </c>
      <c r="R9" s="5357">
        <v>5</v>
      </c>
    </row>
    <row r="10" spans="1:18" ht="18.75" x14ac:dyDescent="0.2">
      <c r="A10" s="5533"/>
      <c r="B10" s="5353" t="s">
        <v>2870</v>
      </c>
      <c r="C10" s="5354" t="s">
        <v>2867</v>
      </c>
      <c r="D10" s="5355">
        <v>0</v>
      </c>
      <c r="E10" s="5356">
        <v>0</v>
      </c>
      <c r="F10" s="5357">
        <v>0</v>
      </c>
      <c r="G10" s="5358">
        <v>3</v>
      </c>
      <c r="H10" s="5356">
        <v>1</v>
      </c>
      <c r="I10" s="5357">
        <v>4</v>
      </c>
      <c r="J10" s="5355">
        <v>0</v>
      </c>
      <c r="K10" s="5356">
        <v>0</v>
      </c>
      <c r="L10" s="5357">
        <v>0</v>
      </c>
      <c r="M10" s="5359">
        <v>0</v>
      </c>
      <c r="N10" s="5360">
        <v>0</v>
      </c>
      <c r="O10" s="5361">
        <v>0</v>
      </c>
      <c r="P10" s="5355">
        <v>3</v>
      </c>
      <c r="Q10" s="5356">
        <v>1</v>
      </c>
      <c r="R10" s="5357">
        <v>4</v>
      </c>
    </row>
    <row r="11" spans="1:18" ht="18.75" x14ac:dyDescent="0.2">
      <c r="A11" s="5533"/>
      <c r="B11" s="5353" t="s">
        <v>2871</v>
      </c>
      <c r="C11" s="5354" t="s">
        <v>2867</v>
      </c>
      <c r="D11" s="5355">
        <v>0</v>
      </c>
      <c r="E11" s="5356">
        <v>0</v>
      </c>
      <c r="F11" s="5357">
        <v>0</v>
      </c>
      <c r="G11" s="5358">
        <v>1</v>
      </c>
      <c r="H11" s="5356">
        <v>6</v>
      </c>
      <c r="I11" s="5357">
        <v>7</v>
      </c>
      <c r="J11" s="5355">
        <v>0</v>
      </c>
      <c r="K11" s="5356">
        <v>0</v>
      </c>
      <c r="L11" s="5357">
        <v>0</v>
      </c>
      <c r="M11" s="5359">
        <v>0</v>
      </c>
      <c r="N11" s="5360">
        <v>0</v>
      </c>
      <c r="O11" s="5361">
        <v>0</v>
      </c>
      <c r="P11" s="5355">
        <v>1</v>
      </c>
      <c r="Q11" s="5356">
        <v>6</v>
      </c>
      <c r="R11" s="5357">
        <v>7</v>
      </c>
    </row>
    <row r="12" spans="1:18" ht="18.75" x14ac:dyDescent="0.2">
      <c r="A12" s="5533"/>
      <c r="B12" s="5353" t="s">
        <v>2872</v>
      </c>
      <c r="C12" s="5354" t="s">
        <v>2867</v>
      </c>
      <c r="D12" s="5355">
        <v>0</v>
      </c>
      <c r="E12" s="5356">
        <v>3</v>
      </c>
      <c r="F12" s="5357">
        <v>3</v>
      </c>
      <c r="G12" s="5358">
        <v>3</v>
      </c>
      <c r="H12" s="5362">
        <v>2</v>
      </c>
      <c r="I12" s="5357">
        <v>5</v>
      </c>
      <c r="J12" s="5355">
        <v>0</v>
      </c>
      <c r="K12" s="5356">
        <v>0</v>
      </c>
      <c r="L12" s="5357">
        <v>0</v>
      </c>
      <c r="M12" s="5359">
        <v>0</v>
      </c>
      <c r="N12" s="5360">
        <v>0</v>
      </c>
      <c r="O12" s="5361">
        <v>0</v>
      </c>
      <c r="P12" s="5355">
        <v>3</v>
      </c>
      <c r="Q12" s="5356">
        <v>5</v>
      </c>
      <c r="R12" s="5357">
        <v>8</v>
      </c>
    </row>
    <row r="13" spans="1:18" ht="18.75" x14ac:dyDescent="0.2">
      <c r="A13" s="5533"/>
      <c r="B13" s="5363" t="s">
        <v>2873</v>
      </c>
      <c r="C13" s="5354" t="s">
        <v>2867</v>
      </c>
      <c r="D13" s="5355">
        <v>1</v>
      </c>
      <c r="E13" s="5356">
        <v>7</v>
      </c>
      <c r="F13" s="5357">
        <v>8</v>
      </c>
      <c r="G13" s="5358">
        <v>0</v>
      </c>
      <c r="H13" s="5356">
        <v>0</v>
      </c>
      <c r="I13" s="5357">
        <v>0</v>
      </c>
      <c r="J13" s="5355">
        <v>0</v>
      </c>
      <c r="K13" s="5356">
        <v>0</v>
      </c>
      <c r="L13" s="5357">
        <v>0</v>
      </c>
      <c r="M13" s="5359">
        <v>0</v>
      </c>
      <c r="N13" s="5360">
        <v>0</v>
      </c>
      <c r="O13" s="5361">
        <v>0</v>
      </c>
      <c r="P13" s="5355">
        <v>1</v>
      </c>
      <c r="Q13" s="5356">
        <v>7</v>
      </c>
      <c r="R13" s="5357">
        <v>8</v>
      </c>
    </row>
    <row r="14" spans="1:18" ht="18.75" x14ac:dyDescent="0.2">
      <c r="A14" s="5533"/>
      <c r="B14" s="5364" t="s">
        <v>2874</v>
      </c>
      <c r="C14" s="5365"/>
      <c r="D14" s="5348">
        <f>SUM(D15:D33)</f>
        <v>55</v>
      </c>
      <c r="E14" s="5349">
        <f t="shared" ref="E14:R14" si="1">SUM(E15:E33)</f>
        <v>105</v>
      </c>
      <c r="F14" s="5350">
        <f t="shared" si="1"/>
        <v>160</v>
      </c>
      <c r="G14" s="5348">
        <f t="shared" si="1"/>
        <v>19</v>
      </c>
      <c r="H14" s="5349">
        <f t="shared" si="1"/>
        <v>101</v>
      </c>
      <c r="I14" s="5350">
        <f t="shared" si="1"/>
        <v>120</v>
      </c>
      <c r="J14" s="5348">
        <f t="shared" si="1"/>
        <v>42</v>
      </c>
      <c r="K14" s="5349">
        <f t="shared" si="1"/>
        <v>107</v>
      </c>
      <c r="L14" s="5350">
        <f t="shared" si="1"/>
        <v>149</v>
      </c>
      <c r="M14" s="5366">
        <f t="shared" si="1"/>
        <v>0</v>
      </c>
      <c r="N14" s="5367">
        <f t="shared" si="1"/>
        <v>0</v>
      </c>
      <c r="O14" s="5368">
        <f t="shared" si="1"/>
        <v>0</v>
      </c>
      <c r="P14" s="5348">
        <f t="shared" si="1"/>
        <v>116</v>
      </c>
      <c r="Q14" s="5349">
        <f t="shared" si="1"/>
        <v>313</v>
      </c>
      <c r="R14" s="5350">
        <f t="shared" si="1"/>
        <v>429</v>
      </c>
    </row>
    <row r="15" spans="1:18" ht="18.75" x14ac:dyDescent="0.2">
      <c r="A15" s="5533"/>
      <c r="B15" s="5353" t="s">
        <v>2875</v>
      </c>
      <c r="C15" s="5354" t="s">
        <v>2876</v>
      </c>
      <c r="D15" s="5355">
        <v>0</v>
      </c>
      <c r="E15" s="5356">
        <v>2</v>
      </c>
      <c r="F15" s="5357">
        <v>2</v>
      </c>
      <c r="G15" s="5358">
        <v>0</v>
      </c>
      <c r="H15" s="5356">
        <v>0</v>
      </c>
      <c r="I15" s="5357">
        <v>0</v>
      </c>
      <c r="J15" s="5355">
        <v>0</v>
      </c>
      <c r="K15" s="5356">
        <v>0</v>
      </c>
      <c r="L15" s="5357">
        <v>0</v>
      </c>
      <c r="M15" s="5359">
        <v>0</v>
      </c>
      <c r="N15" s="5360">
        <v>0</v>
      </c>
      <c r="O15" s="5361">
        <v>0</v>
      </c>
      <c r="P15" s="5355">
        <v>0</v>
      </c>
      <c r="Q15" s="5356">
        <v>2</v>
      </c>
      <c r="R15" s="5357">
        <v>2</v>
      </c>
    </row>
    <row r="16" spans="1:18" ht="18.75" x14ac:dyDescent="0.2">
      <c r="A16" s="5533"/>
      <c r="B16" s="5353" t="s">
        <v>2877</v>
      </c>
      <c r="C16" s="5354" t="s">
        <v>2876</v>
      </c>
      <c r="D16" s="5355">
        <v>15</v>
      </c>
      <c r="E16" s="5356">
        <v>8</v>
      </c>
      <c r="F16" s="5357">
        <v>23</v>
      </c>
      <c r="G16" s="5358">
        <v>0</v>
      </c>
      <c r="H16" s="5356">
        <v>0</v>
      </c>
      <c r="I16" s="5357">
        <v>0</v>
      </c>
      <c r="J16" s="5355">
        <v>11</v>
      </c>
      <c r="K16" s="5356">
        <v>10</v>
      </c>
      <c r="L16" s="5357">
        <v>21</v>
      </c>
      <c r="M16" s="5359">
        <v>0</v>
      </c>
      <c r="N16" s="5360">
        <v>0</v>
      </c>
      <c r="O16" s="5361">
        <v>0</v>
      </c>
      <c r="P16" s="5355">
        <v>26</v>
      </c>
      <c r="Q16" s="5356">
        <v>18</v>
      </c>
      <c r="R16" s="5357">
        <v>44</v>
      </c>
    </row>
    <row r="17" spans="1:18" ht="18.75" x14ac:dyDescent="0.2">
      <c r="A17" s="5533"/>
      <c r="B17" s="5353" t="s">
        <v>2866</v>
      </c>
      <c r="C17" s="5354" t="s">
        <v>2876</v>
      </c>
      <c r="D17" s="5355">
        <v>4</v>
      </c>
      <c r="E17" s="5356">
        <v>30</v>
      </c>
      <c r="F17" s="5357">
        <v>34</v>
      </c>
      <c r="G17" s="5358">
        <v>1</v>
      </c>
      <c r="H17" s="5356">
        <v>35</v>
      </c>
      <c r="I17" s="5357">
        <v>36</v>
      </c>
      <c r="J17" s="5355">
        <v>3</v>
      </c>
      <c r="K17" s="5356">
        <v>37</v>
      </c>
      <c r="L17" s="5357">
        <v>40</v>
      </c>
      <c r="M17" s="5359">
        <v>0</v>
      </c>
      <c r="N17" s="5360">
        <v>0</v>
      </c>
      <c r="O17" s="5361">
        <v>0</v>
      </c>
      <c r="P17" s="5355">
        <v>8</v>
      </c>
      <c r="Q17" s="5356">
        <v>102</v>
      </c>
      <c r="R17" s="5357">
        <v>110</v>
      </c>
    </row>
    <row r="18" spans="1:18" ht="18.75" x14ac:dyDescent="0.2">
      <c r="A18" s="5533"/>
      <c r="B18" s="5353" t="s">
        <v>2868</v>
      </c>
      <c r="C18" s="5354" t="s">
        <v>2876</v>
      </c>
      <c r="D18" s="5355">
        <v>0</v>
      </c>
      <c r="E18" s="5356">
        <v>16</v>
      </c>
      <c r="F18" s="5357">
        <v>16</v>
      </c>
      <c r="G18" s="5358">
        <v>2</v>
      </c>
      <c r="H18" s="5356">
        <v>19</v>
      </c>
      <c r="I18" s="5357">
        <v>21</v>
      </c>
      <c r="J18" s="5355">
        <v>2</v>
      </c>
      <c r="K18" s="5356">
        <v>10</v>
      </c>
      <c r="L18" s="5357">
        <v>12</v>
      </c>
      <c r="M18" s="5359">
        <v>0</v>
      </c>
      <c r="N18" s="5360">
        <v>0</v>
      </c>
      <c r="O18" s="5361">
        <v>0</v>
      </c>
      <c r="P18" s="5355">
        <v>4</v>
      </c>
      <c r="Q18" s="5356">
        <v>45</v>
      </c>
      <c r="R18" s="5357">
        <v>49</v>
      </c>
    </row>
    <row r="19" spans="1:18" ht="18.75" x14ac:dyDescent="0.2">
      <c r="A19" s="5533"/>
      <c r="B19" s="5353" t="s">
        <v>2878</v>
      </c>
      <c r="C19" s="5354" t="s">
        <v>2876</v>
      </c>
      <c r="D19" s="5355">
        <v>0</v>
      </c>
      <c r="E19" s="5356">
        <v>4</v>
      </c>
      <c r="F19" s="5357">
        <v>4</v>
      </c>
      <c r="G19" s="5358">
        <v>0</v>
      </c>
      <c r="H19" s="5356">
        <v>3</v>
      </c>
      <c r="I19" s="5357">
        <v>3</v>
      </c>
      <c r="J19" s="5355">
        <v>1</v>
      </c>
      <c r="K19" s="5356">
        <v>2</v>
      </c>
      <c r="L19" s="5357">
        <v>3</v>
      </c>
      <c r="M19" s="5359">
        <v>0</v>
      </c>
      <c r="N19" s="5360">
        <v>0</v>
      </c>
      <c r="O19" s="5361">
        <v>0</v>
      </c>
      <c r="P19" s="5355">
        <v>1</v>
      </c>
      <c r="Q19" s="5356">
        <v>9</v>
      </c>
      <c r="R19" s="5357">
        <v>10</v>
      </c>
    </row>
    <row r="20" spans="1:18" ht="18.75" x14ac:dyDescent="0.2">
      <c r="A20" s="5533"/>
      <c r="B20" s="5353" t="s">
        <v>2879</v>
      </c>
      <c r="C20" s="5354" t="s">
        <v>2876</v>
      </c>
      <c r="D20" s="5355">
        <v>0</v>
      </c>
      <c r="E20" s="5356">
        <v>0</v>
      </c>
      <c r="F20" s="5357">
        <v>0</v>
      </c>
      <c r="G20" s="5358">
        <v>0</v>
      </c>
      <c r="H20" s="5356">
        <v>2</v>
      </c>
      <c r="I20" s="5357">
        <v>2</v>
      </c>
      <c r="J20" s="5355">
        <v>0</v>
      </c>
      <c r="K20" s="5356">
        <v>0</v>
      </c>
      <c r="L20" s="5357">
        <v>0</v>
      </c>
      <c r="M20" s="5359">
        <v>0</v>
      </c>
      <c r="N20" s="5360">
        <v>0</v>
      </c>
      <c r="O20" s="5361">
        <v>0</v>
      </c>
      <c r="P20" s="5355">
        <v>0</v>
      </c>
      <c r="Q20" s="5356">
        <v>2</v>
      </c>
      <c r="R20" s="5357">
        <v>2</v>
      </c>
    </row>
    <row r="21" spans="1:18" ht="18.75" x14ac:dyDescent="0.2">
      <c r="A21" s="5533"/>
      <c r="B21" s="5353" t="s">
        <v>2880</v>
      </c>
      <c r="C21" s="5354" t="s">
        <v>2876</v>
      </c>
      <c r="D21" s="5355">
        <v>18</v>
      </c>
      <c r="E21" s="5356">
        <v>12</v>
      </c>
      <c r="F21" s="5357">
        <v>30</v>
      </c>
      <c r="G21" s="5358">
        <v>0</v>
      </c>
      <c r="H21" s="5356">
        <v>0</v>
      </c>
      <c r="I21" s="5357">
        <v>0</v>
      </c>
      <c r="J21" s="5355">
        <v>17</v>
      </c>
      <c r="K21" s="5356">
        <v>9</v>
      </c>
      <c r="L21" s="5357">
        <v>26</v>
      </c>
      <c r="M21" s="5359">
        <v>0</v>
      </c>
      <c r="N21" s="5360">
        <v>0</v>
      </c>
      <c r="O21" s="5361">
        <v>0</v>
      </c>
      <c r="P21" s="5355">
        <v>35</v>
      </c>
      <c r="Q21" s="5356">
        <v>21</v>
      </c>
      <c r="R21" s="5357">
        <v>56</v>
      </c>
    </row>
    <row r="22" spans="1:18" ht="18.75" x14ac:dyDescent="0.2">
      <c r="A22" s="5533"/>
      <c r="B22" s="5353" t="s">
        <v>2871</v>
      </c>
      <c r="C22" s="5354" t="s">
        <v>2876</v>
      </c>
      <c r="D22" s="5355">
        <v>1</v>
      </c>
      <c r="E22" s="5356">
        <v>6</v>
      </c>
      <c r="F22" s="5357">
        <v>7</v>
      </c>
      <c r="G22" s="5358">
        <v>1</v>
      </c>
      <c r="H22" s="5356">
        <v>5</v>
      </c>
      <c r="I22" s="5357">
        <v>6</v>
      </c>
      <c r="J22" s="5355">
        <v>0</v>
      </c>
      <c r="K22" s="5356">
        <v>8</v>
      </c>
      <c r="L22" s="5357">
        <v>8</v>
      </c>
      <c r="M22" s="5359">
        <v>0</v>
      </c>
      <c r="N22" s="5360">
        <v>0</v>
      </c>
      <c r="O22" s="5361">
        <v>0</v>
      </c>
      <c r="P22" s="5355">
        <v>2</v>
      </c>
      <c r="Q22" s="5356">
        <v>19</v>
      </c>
      <c r="R22" s="5357">
        <v>21</v>
      </c>
    </row>
    <row r="23" spans="1:18" ht="18.75" x14ac:dyDescent="0.2">
      <c r="A23" s="5533"/>
      <c r="B23" s="5353" t="s">
        <v>2881</v>
      </c>
      <c r="C23" s="5354" t="s">
        <v>2876</v>
      </c>
      <c r="D23" s="5355">
        <v>0</v>
      </c>
      <c r="E23" s="5356">
        <v>0</v>
      </c>
      <c r="F23" s="5357">
        <v>0</v>
      </c>
      <c r="G23" s="5358">
        <v>0</v>
      </c>
      <c r="H23" s="5356">
        <v>2</v>
      </c>
      <c r="I23" s="5357">
        <v>2</v>
      </c>
      <c r="J23" s="5355">
        <v>0</v>
      </c>
      <c r="K23" s="5356">
        <v>4</v>
      </c>
      <c r="L23" s="5357">
        <v>4</v>
      </c>
      <c r="M23" s="5359">
        <v>0</v>
      </c>
      <c r="N23" s="5360">
        <v>0</v>
      </c>
      <c r="O23" s="5361">
        <v>0</v>
      </c>
      <c r="P23" s="5355">
        <v>0</v>
      </c>
      <c r="Q23" s="5356">
        <v>6</v>
      </c>
      <c r="R23" s="5357">
        <v>6</v>
      </c>
    </row>
    <row r="24" spans="1:18" ht="18.75" x14ac:dyDescent="0.2">
      <c r="A24" s="5533"/>
      <c r="B24" s="5353" t="s">
        <v>2872</v>
      </c>
      <c r="C24" s="5354" t="s">
        <v>2876</v>
      </c>
      <c r="D24" s="5355">
        <v>2</v>
      </c>
      <c r="E24" s="5356">
        <v>13</v>
      </c>
      <c r="F24" s="5357">
        <v>15</v>
      </c>
      <c r="G24" s="5358">
        <v>1</v>
      </c>
      <c r="H24" s="5356">
        <v>22</v>
      </c>
      <c r="I24" s="5357">
        <v>23</v>
      </c>
      <c r="J24" s="5355">
        <v>2</v>
      </c>
      <c r="K24" s="5356">
        <v>12</v>
      </c>
      <c r="L24" s="5357">
        <v>14</v>
      </c>
      <c r="M24" s="5359">
        <v>0</v>
      </c>
      <c r="N24" s="5360">
        <v>0</v>
      </c>
      <c r="O24" s="5361">
        <v>0</v>
      </c>
      <c r="P24" s="5355">
        <v>5</v>
      </c>
      <c r="Q24" s="5356">
        <v>47</v>
      </c>
      <c r="R24" s="5357">
        <v>52</v>
      </c>
    </row>
    <row r="25" spans="1:18" ht="18.75" x14ac:dyDescent="0.2">
      <c r="A25" s="5533"/>
      <c r="B25" s="5353" t="s">
        <v>2882</v>
      </c>
      <c r="C25" s="5354" t="s">
        <v>2876</v>
      </c>
      <c r="D25" s="5355">
        <v>12</v>
      </c>
      <c r="E25" s="5356">
        <v>12</v>
      </c>
      <c r="F25" s="5357">
        <v>24</v>
      </c>
      <c r="G25" s="5358">
        <v>0</v>
      </c>
      <c r="H25" s="5356">
        <v>0</v>
      </c>
      <c r="I25" s="5357">
        <v>0</v>
      </c>
      <c r="J25" s="5355">
        <v>6</v>
      </c>
      <c r="K25" s="5356">
        <v>15</v>
      </c>
      <c r="L25" s="5357">
        <v>21</v>
      </c>
      <c r="M25" s="5359">
        <v>0</v>
      </c>
      <c r="N25" s="5360">
        <v>0</v>
      </c>
      <c r="O25" s="5361">
        <v>0</v>
      </c>
      <c r="P25" s="5355">
        <v>18</v>
      </c>
      <c r="Q25" s="5356">
        <v>27</v>
      </c>
      <c r="R25" s="5357">
        <v>45</v>
      </c>
    </row>
    <row r="26" spans="1:18" ht="18.75" x14ac:dyDescent="0.2">
      <c r="A26" s="5533"/>
      <c r="B26" s="5353" t="s">
        <v>2883</v>
      </c>
      <c r="C26" s="5354" t="s">
        <v>2876</v>
      </c>
      <c r="D26" s="5355">
        <v>0</v>
      </c>
      <c r="E26" s="5356">
        <v>0</v>
      </c>
      <c r="F26" s="5357">
        <v>0</v>
      </c>
      <c r="G26" s="5358">
        <v>0</v>
      </c>
      <c r="H26" s="5356">
        <v>0</v>
      </c>
      <c r="I26" s="5357">
        <v>0</v>
      </c>
      <c r="J26" s="5355">
        <v>0</v>
      </c>
      <c r="K26" s="5356">
        <v>0</v>
      </c>
      <c r="L26" s="5357">
        <v>0</v>
      </c>
      <c r="M26" s="5359">
        <v>0</v>
      </c>
      <c r="N26" s="5360">
        <v>0</v>
      </c>
      <c r="O26" s="5361">
        <v>0</v>
      </c>
      <c r="P26" s="5355">
        <v>0</v>
      </c>
      <c r="Q26" s="5356">
        <v>0</v>
      </c>
      <c r="R26" s="5357">
        <v>0</v>
      </c>
    </row>
    <row r="27" spans="1:18" ht="18.75" x14ac:dyDescent="0.2">
      <c r="A27" s="5533"/>
      <c r="B27" s="5353" t="s">
        <v>2884</v>
      </c>
      <c r="C27" s="5354" t="s">
        <v>2876</v>
      </c>
      <c r="D27" s="5355">
        <v>3</v>
      </c>
      <c r="E27" s="5356">
        <v>2</v>
      </c>
      <c r="F27" s="5357">
        <v>5</v>
      </c>
      <c r="G27" s="5358">
        <v>0</v>
      </c>
      <c r="H27" s="5356">
        <v>0</v>
      </c>
      <c r="I27" s="5357">
        <v>0</v>
      </c>
      <c r="J27" s="5355">
        <v>0</v>
      </c>
      <c r="K27" s="5356">
        <v>0</v>
      </c>
      <c r="L27" s="5357">
        <v>0</v>
      </c>
      <c r="M27" s="5359">
        <v>0</v>
      </c>
      <c r="N27" s="5360">
        <v>0</v>
      </c>
      <c r="O27" s="5361">
        <v>0</v>
      </c>
      <c r="P27" s="5355">
        <v>3</v>
      </c>
      <c r="Q27" s="5356">
        <v>2</v>
      </c>
      <c r="R27" s="5357">
        <v>5</v>
      </c>
    </row>
    <row r="28" spans="1:18" ht="18.75" x14ac:dyDescent="0.2">
      <c r="A28" s="5533"/>
      <c r="B28" s="5353" t="s">
        <v>2885</v>
      </c>
      <c r="C28" s="5354" t="s">
        <v>2867</v>
      </c>
      <c r="D28" s="5355">
        <v>0</v>
      </c>
      <c r="E28" s="5356">
        <v>0</v>
      </c>
      <c r="F28" s="5357">
        <v>0</v>
      </c>
      <c r="G28" s="5358">
        <v>0</v>
      </c>
      <c r="H28" s="5356">
        <v>4</v>
      </c>
      <c r="I28" s="5357">
        <v>4</v>
      </c>
      <c r="J28" s="5355">
        <v>0</v>
      </c>
      <c r="K28" s="5356">
        <v>0</v>
      </c>
      <c r="L28" s="5357">
        <v>0</v>
      </c>
      <c r="M28" s="5359">
        <v>0</v>
      </c>
      <c r="N28" s="5360">
        <v>0</v>
      </c>
      <c r="O28" s="5361">
        <v>0</v>
      </c>
      <c r="P28" s="5355">
        <v>0</v>
      </c>
      <c r="Q28" s="5356">
        <v>4</v>
      </c>
      <c r="R28" s="5357">
        <v>4</v>
      </c>
    </row>
    <row r="29" spans="1:18" ht="18.75" x14ac:dyDescent="0.2">
      <c r="A29" s="5533"/>
      <c r="B29" s="5353" t="s">
        <v>2870</v>
      </c>
      <c r="C29" s="5354" t="s">
        <v>2867</v>
      </c>
      <c r="D29" s="5355">
        <v>0</v>
      </c>
      <c r="E29" s="5356">
        <v>0</v>
      </c>
      <c r="F29" s="5357">
        <v>0</v>
      </c>
      <c r="G29" s="5358">
        <v>0</v>
      </c>
      <c r="H29" s="5356">
        <v>2</v>
      </c>
      <c r="I29" s="5357">
        <v>2</v>
      </c>
      <c r="J29" s="5355">
        <v>0</v>
      </c>
      <c r="K29" s="5356">
        <v>0</v>
      </c>
      <c r="L29" s="5357">
        <v>0</v>
      </c>
      <c r="M29" s="5359">
        <v>0</v>
      </c>
      <c r="N29" s="5360">
        <v>0</v>
      </c>
      <c r="O29" s="5361">
        <v>0</v>
      </c>
      <c r="P29" s="5355">
        <v>0</v>
      </c>
      <c r="Q29" s="5356">
        <v>2</v>
      </c>
      <c r="R29" s="5357">
        <v>2</v>
      </c>
    </row>
    <row r="30" spans="1:18" ht="18.75" x14ac:dyDescent="0.2">
      <c r="A30" s="5533"/>
      <c r="B30" s="5353" t="s">
        <v>2886</v>
      </c>
      <c r="C30" s="5354" t="s">
        <v>2867</v>
      </c>
      <c r="D30" s="5355">
        <v>0</v>
      </c>
      <c r="E30" s="5356">
        <v>0</v>
      </c>
      <c r="F30" s="5357">
        <v>0</v>
      </c>
      <c r="G30" s="5358">
        <v>3</v>
      </c>
      <c r="H30" s="5356"/>
      <c r="I30" s="5357">
        <v>3</v>
      </c>
      <c r="J30" s="5355">
        <v>0</v>
      </c>
      <c r="K30" s="5356">
        <v>0</v>
      </c>
      <c r="L30" s="5357">
        <v>0</v>
      </c>
      <c r="M30" s="5359">
        <v>0</v>
      </c>
      <c r="N30" s="5360">
        <v>0</v>
      </c>
      <c r="O30" s="5361">
        <v>0</v>
      </c>
      <c r="P30" s="5355">
        <v>3</v>
      </c>
      <c r="Q30" s="5356">
        <v>0</v>
      </c>
      <c r="R30" s="5357">
        <v>3</v>
      </c>
    </row>
    <row r="31" spans="1:18" ht="18.75" x14ac:dyDescent="0.2">
      <c r="A31" s="5533"/>
      <c r="B31" s="5353" t="s">
        <v>2872</v>
      </c>
      <c r="C31" s="5354" t="s">
        <v>2867</v>
      </c>
      <c r="D31" s="5355">
        <v>0</v>
      </c>
      <c r="E31" s="5356">
        <v>0</v>
      </c>
      <c r="F31" s="5357">
        <v>0</v>
      </c>
      <c r="G31" s="5358">
        <v>3</v>
      </c>
      <c r="H31" s="5356">
        <v>1</v>
      </c>
      <c r="I31" s="5357">
        <v>4</v>
      </c>
      <c r="J31" s="5355">
        <v>0</v>
      </c>
      <c r="K31" s="5356">
        <v>0</v>
      </c>
      <c r="L31" s="5357">
        <v>0</v>
      </c>
      <c r="M31" s="5359">
        <v>0</v>
      </c>
      <c r="N31" s="5360">
        <v>0</v>
      </c>
      <c r="O31" s="5361">
        <v>0</v>
      </c>
      <c r="P31" s="5355">
        <v>3</v>
      </c>
      <c r="Q31" s="5356">
        <v>1</v>
      </c>
      <c r="R31" s="5357">
        <v>4</v>
      </c>
    </row>
    <row r="32" spans="1:18" ht="18.75" x14ac:dyDescent="0.2">
      <c r="A32" s="5533"/>
      <c r="B32" s="5353" t="s">
        <v>2887</v>
      </c>
      <c r="C32" s="5354" t="s">
        <v>2867</v>
      </c>
      <c r="D32" s="5355">
        <v>0</v>
      </c>
      <c r="E32" s="5356">
        <v>0</v>
      </c>
      <c r="F32" s="5357">
        <v>0</v>
      </c>
      <c r="G32" s="5358">
        <v>5</v>
      </c>
      <c r="H32" s="5356">
        <v>2</v>
      </c>
      <c r="I32" s="5357">
        <v>7</v>
      </c>
      <c r="J32" s="5355">
        <v>0</v>
      </c>
      <c r="K32" s="5356">
        <v>0</v>
      </c>
      <c r="L32" s="5357">
        <v>0</v>
      </c>
      <c r="M32" s="5359">
        <v>0</v>
      </c>
      <c r="N32" s="5360">
        <v>0</v>
      </c>
      <c r="O32" s="5361">
        <v>0</v>
      </c>
      <c r="P32" s="5355">
        <v>5</v>
      </c>
      <c r="Q32" s="5356">
        <v>2</v>
      </c>
      <c r="R32" s="5357">
        <v>7</v>
      </c>
    </row>
    <row r="33" spans="1:18" ht="18.75" x14ac:dyDescent="0.2">
      <c r="A33" s="5533"/>
      <c r="B33" s="5353" t="s">
        <v>2884</v>
      </c>
      <c r="C33" s="5354" t="s">
        <v>2867</v>
      </c>
      <c r="D33" s="5355">
        <v>0</v>
      </c>
      <c r="E33" s="5356">
        <v>0</v>
      </c>
      <c r="F33" s="5357">
        <v>0</v>
      </c>
      <c r="G33" s="5358">
        <v>3</v>
      </c>
      <c r="H33" s="5356">
        <v>4</v>
      </c>
      <c r="I33" s="5357">
        <v>7</v>
      </c>
      <c r="J33" s="5355">
        <v>0</v>
      </c>
      <c r="K33" s="5356">
        <v>0</v>
      </c>
      <c r="L33" s="5357">
        <v>0</v>
      </c>
      <c r="M33" s="5359">
        <v>0</v>
      </c>
      <c r="N33" s="5360">
        <v>0</v>
      </c>
      <c r="O33" s="5361">
        <v>0</v>
      </c>
      <c r="P33" s="5355">
        <v>3</v>
      </c>
      <c r="Q33" s="5356">
        <v>4</v>
      </c>
      <c r="R33" s="5357">
        <v>7</v>
      </c>
    </row>
    <row r="34" spans="1:18" ht="18.75" x14ac:dyDescent="0.2">
      <c r="A34" s="5533"/>
      <c r="B34" s="5369" t="s">
        <v>2888</v>
      </c>
      <c r="C34" s="5370"/>
      <c r="D34" s="5371">
        <f>SUM(D35:D37)</f>
        <v>0</v>
      </c>
      <c r="E34" s="5372">
        <f t="shared" ref="E34:R34" si="2">SUM(E35:E37)</f>
        <v>0</v>
      </c>
      <c r="F34" s="5373">
        <f t="shared" si="2"/>
        <v>0</v>
      </c>
      <c r="G34" s="5371">
        <f t="shared" si="2"/>
        <v>0</v>
      </c>
      <c r="H34" s="5372">
        <f t="shared" si="2"/>
        <v>0</v>
      </c>
      <c r="I34" s="5373">
        <f t="shared" si="2"/>
        <v>0</v>
      </c>
      <c r="J34" s="5348">
        <f t="shared" si="2"/>
        <v>0</v>
      </c>
      <c r="K34" s="5349">
        <f t="shared" si="2"/>
        <v>0</v>
      </c>
      <c r="L34" s="5350">
        <f t="shared" si="2"/>
        <v>0</v>
      </c>
      <c r="M34" s="5371">
        <f t="shared" si="2"/>
        <v>6</v>
      </c>
      <c r="N34" s="5372">
        <f t="shared" si="2"/>
        <v>18</v>
      </c>
      <c r="O34" s="5374">
        <f t="shared" si="2"/>
        <v>24</v>
      </c>
      <c r="P34" s="5348">
        <f t="shared" si="2"/>
        <v>6</v>
      </c>
      <c r="Q34" s="5349">
        <f t="shared" si="2"/>
        <v>18</v>
      </c>
      <c r="R34" s="5350">
        <f t="shared" si="2"/>
        <v>24</v>
      </c>
    </row>
    <row r="35" spans="1:18" ht="56.25" x14ac:dyDescent="0.2">
      <c r="A35" s="5533"/>
      <c r="B35" s="5375" t="s">
        <v>2889</v>
      </c>
      <c r="C35" s="5376" t="s">
        <v>2876</v>
      </c>
      <c r="D35" s="5377">
        <v>0</v>
      </c>
      <c r="E35" s="5378">
        <v>0</v>
      </c>
      <c r="F35" s="5379">
        <v>0</v>
      </c>
      <c r="G35" s="5377">
        <v>0</v>
      </c>
      <c r="H35" s="5378">
        <v>0</v>
      </c>
      <c r="I35" s="5379">
        <v>0</v>
      </c>
      <c r="J35" s="5380">
        <v>0</v>
      </c>
      <c r="K35" s="5381">
        <v>0</v>
      </c>
      <c r="L35" s="5382">
        <v>0</v>
      </c>
      <c r="M35" s="5377">
        <v>1</v>
      </c>
      <c r="N35" s="5378">
        <v>4</v>
      </c>
      <c r="O35" s="5379">
        <v>5</v>
      </c>
      <c r="P35" s="5383">
        <v>1</v>
      </c>
      <c r="Q35" s="5381">
        <v>4</v>
      </c>
      <c r="R35" s="5382">
        <v>5</v>
      </c>
    </row>
    <row r="36" spans="1:18" ht="56.25" x14ac:dyDescent="0.2">
      <c r="A36" s="5533"/>
      <c r="B36" s="5375" t="s">
        <v>2890</v>
      </c>
      <c r="C36" s="5384" t="s">
        <v>2876</v>
      </c>
      <c r="D36" s="5377">
        <v>0</v>
      </c>
      <c r="E36" s="5378">
        <v>0</v>
      </c>
      <c r="F36" s="5379">
        <v>0</v>
      </c>
      <c r="G36" s="5377">
        <v>0</v>
      </c>
      <c r="H36" s="5381">
        <v>0</v>
      </c>
      <c r="I36" s="5382">
        <v>0</v>
      </c>
      <c r="J36" s="5377">
        <v>0</v>
      </c>
      <c r="K36" s="5378">
        <v>0</v>
      </c>
      <c r="L36" s="5385">
        <v>0</v>
      </c>
      <c r="M36" s="5377">
        <v>1</v>
      </c>
      <c r="N36" s="5378">
        <v>6</v>
      </c>
      <c r="O36" s="5379">
        <v>7</v>
      </c>
      <c r="P36" s="5383">
        <v>1</v>
      </c>
      <c r="Q36" s="5381">
        <v>6</v>
      </c>
      <c r="R36" s="5382">
        <v>7</v>
      </c>
    </row>
    <row r="37" spans="1:18" ht="18.75" x14ac:dyDescent="0.2">
      <c r="A37" s="5533"/>
      <c r="B37" s="5375" t="s">
        <v>2891</v>
      </c>
      <c r="C37" s="5384" t="s">
        <v>2876</v>
      </c>
      <c r="D37" s="5377">
        <v>0</v>
      </c>
      <c r="E37" s="5378">
        <v>0</v>
      </c>
      <c r="F37" s="5379">
        <v>0</v>
      </c>
      <c r="G37" s="5377">
        <v>0</v>
      </c>
      <c r="H37" s="5378">
        <v>0</v>
      </c>
      <c r="I37" s="5379">
        <v>0</v>
      </c>
      <c r="J37" s="5377">
        <v>0</v>
      </c>
      <c r="K37" s="5378">
        <v>0</v>
      </c>
      <c r="L37" s="5379">
        <v>0</v>
      </c>
      <c r="M37" s="5377">
        <v>4</v>
      </c>
      <c r="N37" s="5378">
        <v>8</v>
      </c>
      <c r="O37" s="5379">
        <v>12</v>
      </c>
      <c r="P37" s="5377">
        <v>4</v>
      </c>
      <c r="Q37" s="5381">
        <v>8</v>
      </c>
      <c r="R37" s="5382">
        <v>12</v>
      </c>
    </row>
    <row r="38" spans="1:18" s="5330" customFormat="1" ht="18.75" x14ac:dyDescent="0.2">
      <c r="A38" s="5534"/>
      <c r="B38" s="5386" t="s">
        <v>2766</v>
      </c>
      <c r="C38" s="5387"/>
      <c r="D38" s="5388">
        <f>SUM(D39:D56)</f>
        <v>7</v>
      </c>
      <c r="E38" s="5389">
        <f t="shared" ref="E38:R38" si="3">SUM(E39:E56)</f>
        <v>14</v>
      </c>
      <c r="F38" s="5390">
        <f t="shared" si="3"/>
        <v>21</v>
      </c>
      <c r="G38" s="5388">
        <f t="shared" si="3"/>
        <v>8</v>
      </c>
      <c r="H38" s="5391">
        <f t="shared" si="3"/>
        <v>24</v>
      </c>
      <c r="I38" s="5392">
        <f t="shared" si="3"/>
        <v>32</v>
      </c>
      <c r="J38" s="5388">
        <f t="shared" si="3"/>
        <v>15</v>
      </c>
      <c r="K38" s="5389">
        <f t="shared" si="3"/>
        <v>18</v>
      </c>
      <c r="L38" s="5393">
        <f t="shared" si="3"/>
        <v>33</v>
      </c>
      <c r="M38" s="5388">
        <f t="shared" si="3"/>
        <v>0</v>
      </c>
      <c r="N38" s="5389">
        <f t="shared" si="3"/>
        <v>0</v>
      </c>
      <c r="O38" s="5390">
        <f t="shared" si="3"/>
        <v>0</v>
      </c>
      <c r="P38" s="5394">
        <f t="shared" si="3"/>
        <v>30</v>
      </c>
      <c r="Q38" s="5391">
        <f t="shared" si="3"/>
        <v>56</v>
      </c>
      <c r="R38" s="5392">
        <f t="shared" si="3"/>
        <v>86</v>
      </c>
    </row>
    <row r="39" spans="1:18" ht="18.75" x14ac:dyDescent="0.2">
      <c r="A39" s="5533"/>
      <c r="B39" s="5375" t="s">
        <v>2892</v>
      </c>
      <c r="C39" s="5384" t="s">
        <v>2876</v>
      </c>
      <c r="D39" s="5377">
        <v>0</v>
      </c>
      <c r="E39" s="5378">
        <v>0</v>
      </c>
      <c r="F39" s="5379">
        <v>0</v>
      </c>
      <c r="G39" s="5377">
        <v>0</v>
      </c>
      <c r="H39" s="5381">
        <v>4</v>
      </c>
      <c r="I39" s="5382">
        <v>4</v>
      </c>
      <c r="J39" s="5377">
        <v>0</v>
      </c>
      <c r="K39" s="5378">
        <v>0</v>
      </c>
      <c r="L39" s="5379">
        <v>0</v>
      </c>
      <c r="M39" s="5377">
        <v>0</v>
      </c>
      <c r="N39" s="5378">
        <v>0</v>
      </c>
      <c r="O39" s="5379">
        <v>0</v>
      </c>
      <c r="P39" s="5377">
        <v>0</v>
      </c>
      <c r="Q39" s="5381">
        <v>4</v>
      </c>
      <c r="R39" s="5382">
        <v>4</v>
      </c>
    </row>
    <row r="40" spans="1:18" ht="18.75" x14ac:dyDescent="0.2">
      <c r="A40" s="5533"/>
      <c r="B40" s="5375" t="s">
        <v>2893</v>
      </c>
      <c r="C40" s="5384" t="s">
        <v>2867</v>
      </c>
      <c r="D40" s="5377">
        <v>0</v>
      </c>
      <c r="E40" s="5378">
        <v>0</v>
      </c>
      <c r="F40" s="5379">
        <v>0</v>
      </c>
      <c r="G40" s="5377">
        <v>0</v>
      </c>
      <c r="H40" s="5381">
        <v>0</v>
      </c>
      <c r="I40" s="5382">
        <v>0</v>
      </c>
      <c r="J40" s="5377">
        <v>1</v>
      </c>
      <c r="K40" s="5378">
        <v>1</v>
      </c>
      <c r="L40" s="5385">
        <v>2</v>
      </c>
      <c r="M40" s="5377">
        <v>0</v>
      </c>
      <c r="N40" s="5378">
        <v>0</v>
      </c>
      <c r="O40" s="5379">
        <v>0</v>
      </c>
      <c r="P40" s="5395">
        <v>1</v>
      </c>
      <c r="Q40" s="5381">
        <v>1</v>
      </c>
      <c r="R40" s="5382">
        <v>2</v>
      </c>
    </row>
    <row r="41" spans="1:18" ht="18.75" x14ac:dyDescent="0.2">
      <c r="A41" s="5533"/>
      <c r="B41" s="5375" t="s">
        <v>2894</v>
      </c>
      <c r="C41" s="5384" t="s">
        <v>2867</v>
      </c>
      <c r="D41" s="5377">
        <v>0</v>
      </c>
      <c r="E41" s="5378">
        <v>3</v>
      </c>
      <c r="F41" s="5379">
        <v>3</v>
      </c>
      <c r="G41" s="5377">
        <v>0</v>
      </c>
      <c r="H41" s="5381">
        <v>0</v>
      </c>
      <c r="I41" s="5382">
        <v>0</v>
      </c>
      <c r="J41" s="5377">
        <v>1</v>
      </c>
      <c r="K41" s="5378">
        <v>1</v>
      </c>
      <c r="L41" s="5385">
        <v>2</v>
      </c>
      <c r="M41" s="5377">
        <v>0</v>
      </c>
      <c r="N41" s="5378">
        <v>0</v>
      </c>
      <c r="O41" s="5379">
        <v>0</v>
      </c>
      <c r="P41" s="5395">
        <v>1</v>
      </c>
      <c r="Q41" s="5381">
        <v>4</v>
      </c>
      <c r="R41" s="5382">
        <v>5</v>
      </c>
    </row>
    <row r="42" spans="1:18" ht="37.5" x14ac:dyDescent="0.2">
      <c r="A42" s="5533"/>
      <c r="B42" s="5375" t="s">
        <v>2895</v>
      </c>
      <c r="C42" s="5384" t="s">
        <v>2867</v>
      </c>
      <c r="D42" s="5377">
        <v>0</v>
      </c>
      <c r="E42" s="5378">
        <v>0</v>
      </c>
      <c r="F42" s="5379">
        <v>0</v>
      </c>
      <c r="G42" s="5377">
        <v>2</v>
      </c>
      <c r="H42" s="5381">
        <v>1</v>
      </c>
      <c r="I42" s="5382">
        <v>3</v>
      </c>
      <c r="J42" s="5377">
        <v>0</v>
      </c>
      <c r="K42" s="5378">
        <v>0</v>
      </c>
      <c r="L42" s="5385">
        <v>0</v>
      </c>
      <c r="M42" s="5377">
        <v>0</v>
      </c>
      <c r="N42" s="5378">
        <v>0</v>
      </c>
      <c r="O42" s="5379">
        <v>0</v>
      </c>
      <c r="P42" s="5395">
        <v>2</v>
      </c>
      <c r="Q42" s="5381">
        <v>1</v>
      </c>
      <c r="R42" s="5382">
        <v>3</v>
      </c>
    </row>
    <row r="43" spans="1:18" ht="37.5" x14ac:dyDescent="0.2">
      <c r="A43" s="5533"/>
      <c r="B43" s="5375" t="s">
        <v>2896</v>
      </c>
      <c r="C43" s="5384" t="s">
        <v>2867</v>
      </c>
      <c r="D43" s="5377">
        <v>0</v>
      </c>
      <c r="E43" s="5378">
        <v>0</v>
      </c>
      <c r="F43" s="5379">
        <v>0</v>
      </c>
      <c r="G43" s="5377">
        <v>0</v>
      </c>
      <c r="H43" s="5381">
        <v>2</v>
      </c>
      <c r="I43" s="5382">
        <v>2</v>
      </c>
      <c r="J43" s="5377">
        <v>0</v>
      </c>
      <c r="K43" s="5378">
        <v>1</v>
      </c>
      <c r="L43" s="5385">
        <v>1</v>
      </c>
      <c r="M43" s="5377">
        <v>0</v>
      </c>
      <c r="N43" s="5378">
        <v>0</v>
      </c>
      <c r="O43" s="5379">
        <v>0</v>
      </c>
      <c r="P43" s="5395">
        <v>0</v>
      </c>
      <c r="Q43" s="5381">
        <v>3</v>
      </c>
      <c r="R43" s="5382">
        <v>3</v>
      </c>
    </row>
    <row r="44" spans="1:18" ht="18.75" x14ac:dyDescent="0.2">
      <c r="A44" s="5533"/>
      <c r="B44" s="5375" t="s">
        <v>2897</v>
      </c>
      <c r="C44" s="5384" t="s">
        <v>2867</v>
      </c>
      <c r="D44" s="5377">
        <v>0</v>
      </c>
      <c r="E44" s="5378">
        <v>0</v>
      </c>
      <c r="F44" s="5379">
        <v>0</v>
      </c>
      <c r="G44" s="5377">
        <v>0</v>
      </c>
      <c r="H44" s="5381">
        <v>2</v>
      </c>
      <c r="I44" s="5382">
        <v>2</v>
      </c>
      <c r="J44" s="5377">
        <v>0</v>
      </c>
      <c r="K44" s="5378">
        <v>1</v>
      </c>
      <c r="L44" s="5385">
        <v>1</v>
      </c>
      <c r="M44" s="5377">
        <v>0</v>
      </c>
      <c r="N44" s="5378">
        <v>0</v>
      </c>
      <c r="O44" s="5379">
        <v>0</v>
      </c>
      <c r="P44" s="5395">
        <v>0</v>
      </c>
      <c r="Q44" s="5381">
        <v>3</v>
      </c>
      <c r="R44" s="5382">
        <v>3</v>
      </c>
    </row>
    <row r="45" spans="1:18" ht="18.75" x14ac:dyDescent="0.2">
      <c r="A45" s="5533"/>
      <c r="B45" s="5375" t="s">
        <v>2898</v>
      </c>
      <c r="C45" s="5384" t="s">
        <v>2867</v>
      </c>
      <c r="D45" s="5377">
        <v>0</v>
      </c>
      <c r="E45" s="5378">
        <v>0</v>
      </c>
      <c r="F45" s="5379">
        <v>0</v>
      </c>
      <c r="G45" s="5377">
        <v>0</v>
      </c>
      <c r="H45" s="5381">
        <v>0</v>
      </c>
      <c r="I45" s="5382">
        <v>0</v>
      </c>
      <c r="J45" s="5377">
        <v>0</v>
      </c>
      <c r="K45" s="5378">
        <v>3</v>
      </c>
      <c r="L45" s="5385">
        <v>3</v>
      </c>
      <c r="M45" s="5377">
        <v>0</v>
      </c>
      <c r="N45" s="5378">
        <v>0</v>
      </c>
      <c r="O45" s="5379">
        <v>0</v>
      </c>
      <c r="P45" s="5395">
        <v>0</v>
      </c>
      <c r="Q45" s="5381">
        <v>3</v>
      </c>
      <c r="R45" s="5382">
        <v>3</v>
      </c>
    </row>
    <row r="46" spans="1:18" ht="18.75" x14ac:dyDescent="0.2">
      <c r="A46" s="5533"/>
      <c r="B46" s="5375" t="s">
        <v>2899</v>
      </c>
      <c r="C46" s="5384" t="s">
        <v>2867</v>
      </c>
      <c r="D46" s="5377">
        <v>0</v>
      </c>
      <c r="E46" s="5378">
        <v>0</v>
      </c>
      <c r="F46" s="5379">
        <v>0</v>
      </c>
      <c r="G46" s="5377">
        <v>1</v>
      </c>
      <c r="H46" s="5381">
        <v>1</v>
      </c>
      <c r="I46" s="5382">
        <v>2</v>
      </c>
      <c r="J46" s="5377">
        <v>3</v>
      </c>
      <c r="K46" s="5378">
        <v>3</v>
      </c>
      <c r="L46" s="5385">
        <v>6</v>
      </c>
      <c r="M46" s="5377">
        <v>0</v>
      </c>
      <c r="N46" s="5378">
        <v>0</v>
      </c>
      <c r="O46" s="5379">
        <v>0</v>
      </c>
      <c r="P46" s="5395">
        <v>4</v>
      </c>
      <c r="Q46" s="5381">
        <v>4</v>
      </c>
      <c r="R46" s="5382">
        <v>8</v>
      </c>
    </row>
    <row r="47" spans="1:18" ht="18.75" x14ac:dyDescent="0.2">
      <c r="A47" s="5533"/>
      <c r="B47" s="5375" t="s">
        <v>2900</v>
      </c>
      <c r="C47" s="5384" t="s">
        <v>2867</v>
      </c>
      <c r="D47" s="5377">
        <v>0</v>
      </c>
      <c r="E47" s="5378">
        <v>0</v>
      </c>
      <c r="F47" s="5379">
        <v>0</v>
      </c>
      <c r="G47" s="5377">
        <v>0</v>
      </c>
      <c r="H47" s="5381">
        <v>0</v>
      </c>
      <c r="I47" s="5382">
        <v>0</v>
      </c>
      <c r="J47" s="5377">
        <v>4</v>
      </c>
      <c r="K47" s="5378">
        <v>0</v>
      </c>
      <c r="L47" s="5385">
        <v>4</v>
      </c>
      <c r="M47" s="5377">
        <v>0</v>
      </c>
      <c r="N47" s="5378">
        <v>0</v>
      </c>
      <c r="O47" s="5379">
        <v>0</v>
      </c>
      <c r="P47" s="5395">
        <v>4</v>
      </c>
      <c r="Q47" s="5381">
        <v>0</v>
      </c>
      <c r="R47" s="5382">
        <v>4</v>
      </c>
    </row>
    <row r="48" spans="1:18" ht="18.75" x14ac:dyDescent="0.2">
      <c r="A48" s="5533"/>
      <c r="B48" s="5375" t="s">
        <v>2901</v>
      </c>
      <c r="C48" s="5384" t="s">
        <v>2867</v>
      </c>
      <c r="D48" s="5377">
        <v>0</v>
      </c>
      <c r="E48" s="5378">
        <v>0</v>
      </c>
      <c r="F48" s="5379">
        <v>0</v>
      </c>
      <c r="G48" s="5377">
        <v>0</v>
      </c>
      <c r="H48" s="5381">
        <v>4</v>
      </c>
      <c r="I48" s="5382">
        <v>4</v>
      </c>
      <c r="J48" s="5377">
        <v>0</v>
      </c>
      <c r="K48" s="5378">
        <v>0</v>
      </c>
      <c r="L48" s="5385">
        <v>0</v>
      </c>
      <c r="M48" s="5377">
        <v>0</v>
      </c>
      <c r="N48" s="5378">
        <v>0</v>
      </c>
      <c r="O48" s="5379">
        <v>0</v>
      </c>
      <c r="P48" s="5395">
        <v>0</v>
      </c>
      <c r="Q48" s="5381">
        <v>4</v>
      </c>
      <c r="R48" s="5382">
        <v>4</v>
      </c>
    </row>
    <row r="49" spans="1:18" ht="37.5" x14ac:dyDescent="0.2">
      <c r="A49" s="5533"/>
      <c r="B49" s="5375" t="s">
        <v>2902</v>
      </c>
      <c r="C49" s="5384" t="s">
        <v>2867</v>
      </c>
      <c r="D49" s="5377">
        <v>0</v>
      </c>
      <c r="E49" s="5378">
        <v>0</v>
      </c>
      <c r="F49" s="5379">
        <v>0</v>
      </c>
      <c r="G49" s="5377">
        <v>3</v>
      </c>
      <c r="H49" s="5381">
        <v>6</v>
      </c>
      <c r="I49" s="5382">
        <v>9</v>
      </c>
      <c r="J49" s="5377">
        <v>2</v>
      </c>
      <c r="K49" s="5378">
        <v>3</v>
      </c>
      <c r="L49" s="5385">
        <v>5</v>
      </c>
      <c r="M49" s="5377">
        <v>0</v>
      </c>
      <c r="N49" s="5378">
        <v>0</v>
      </c>
      <c r="O49" s="5379">
        <v>0</v>
      </c>
      <c r="P49" s="5395">
        <v>5</v>
      </c>
      <c r="Q49" s="5381">
        <v>9</v>
      </c>
      <c r="R49" s="5382">
        <v>14</v>
      </c>
    </row>
    <row r="50" spans="1:18" ht="37.5" x14ac:dyDescent="0.2">
      <c r="A50" s="5533"/>
      <c r="B50" s="5375" t="s">
        <v>2903</v>
      </c>
      <c r="C50" s="5384" t="s">
        <v>2867</v>
      </c>
      <c r="D50" s="5377">
        <v>0</v>
      </c>
      <c r="E50" s="5378">
        <v>0</v>
      </c>
      <c r="F50" s="5379">
        <v>0</v>
      </c>
      <c r="G50" s="5377">
        <v>1</v>
      </c>
      <c r="H50" s="5381">
        <v>3</v>
      </c>
      <c r="I50" s="5382">
        <v>4</v>
      </c>
      <c r="J50" s="5377">
        <v>0</v>
      </c>
      <c r="K50" s="5378">
        <v>2</v>
      </c>
      <c r="L50" s="5385">
        <v>2</v>
      </c>
      <c r="M50" s="5377">
        <v>0</v>
      </c>
      <c r="N50" s="5378">
        <v>0</v>
      </c>
      <c r="O50" s="5379">
        <v>0</v>
      </c>
      <c r="P50" s="5395">
        <v>1</v>
      </c>
      <c r="Q50" s="5381">
        <v>5</v>
      </c>
      <c r="R50" s="5382">
        <v>6</v>
      </c>
    </row>
    <row r="51" spans="1:18" ht="18.75" x14ac:dyDescent="0.2">
      <c r="A51" s="5533"/>
      <c r="B51" s="5375" t="s">
        <v>2904</v>
      </c>
      <c r="C51" s="5384" t="s">
        <v>2867</v>
      </c>
      <c r="D51" s="5377">
        <v>0</v>
      </c>
      <c r="E51" s="5378">
        <v>0</v>
      </c>
      <c r="F51" s="5379">
        <v>0</v>
      </c>
      <c r="G51" s="5377">
        <v>0</v>
      </c>
      <c r="H51" s="5381">
        <v>0</v>
      </c>
      <c r="I51" s="5382">
        <v>0</v>
      </c>
      <c r="J51" s="5377">
        <v>4</v>
      </c>
      <c r="K51" s="5378">
        <v>3</v>
      </c>
      <c r="L51" s="5385">
        <v>7</v>
      </c>
      <c r="M51" s="5377">
        <v>0</v>
      </c>
      <c r="N51" s="5378">
        <v>0</v>
      </c>
      <c r="O51" s="5379">
        <v>0</v>
      </c>
      <c r="P51" s="5395">
        <v>4</v>
      </c>
      <c r="Q51" s="5381">
        <v>3</v>
      </c>
      <c r="R51" s="5382">
        <v>7</v>
      </c>
    </row>
    <row r="52" spans="1:18" ht="18.75" x14ac:dyDescent="0.2">
      <c r="A52" s="5533"/>
      <c r="B52" s="5375" t="s">
        <v>2905</v>
      </c>
      <c r="C52" s="5384" t="s">
        <v>2867</v>
      </c>
      <c r="D52" s="5377">
        <v>3</v>
      </c>
      <c r="E52" s="5378">
        <v>1</v>
      </c>
      <c r="F52" s="5379">
        <v>4</v>
      </c>
      <c r="G52" s="5377">
        <v>0</v>
      </c>
      <c r="H52" s="5381">
        <v>0</v>
      </c>
      <c r="I52" s="5382">
        <v>0</v>
      </c>
      <c r="J52" s="5377">
        <v>0</v>
      </c>
      <c r="K52" s="5378">
        <v>0</v>
      </c>
      <c r="L52" s="5385">
        <v>0</v>
      </c>
      <c r="M52" s="5377">
        <v>0</v>
      </c>
      <c r="N52" s="5378">
        <v>0</v>
      </c>
      <c r="O52" s="5379">
        <v>0</v>
      </c>
      <c r="P52" s="5395">
        <v>3</v>
      </c>
      <c r="Q52" s="5381">
        <v>1</v>
      </c>
      <c r="R52" s="5382">
        <v>4</v>
      </c>
    </row>
    <row r="53" spans="1:18" ht="18.75" x14ac:dyDescent="0.2">
      <c r="A53" s="5533"/>
      <c r="B53" s="5375" t="s">
        <v>2906</v>
      </c>
      <c r="C53" s="5384" t="s">
        <v>2867</v>
      </c>
      <c r="D53" s="5377">
        <v>0</v>
      </c>
      <c r="E53" s="5378">
        <v>0</v>
      </c>
      <c r="F53" s="5379">
        <v>0</v>
      </c>
      <c r="G53" s="5377">
        <v>1</v>
      </c>
      <c r="H53" s="5381">
        <v>1</v>
      </c>
      <c r="I53" s="5382">
        <v>2</v>
      </c>
      <c r="J53" s="5377">
        <v>0</v>
      </c>
      <c r="K53" s="5378">
        <v>0</v>
      </c>
      <c r="L53" s="5385">
        <v>0</v>
      </c>
      <c r="M53" s="5377">
        <v>0</v>
      </c>
      <c r="N53" s="5378">
        <v>0</v>
      </c>
      <c r="O53" s="5379">
        <v>0</v>
      </c>
      <c r="P53" s="5395">
        <v>1</v>
      </c>
      <c r="Q53" s="5381">
        <v>1</v>
      </c>
      <c r="R53" s="5382">
        <v>2</v>
      </c>
    </row>
    <row r="54" spans="1:18" ht="18.75" x14ac:dyDescent="0.2">
      <c r="A54" s="5533"/>
      <c r="B54" s="5375" t="s">
        <v>2907</v>
      </c>
      <c r="C54" s="5384" t="s">
        <v>2867</v>
      </c>
      <c r="D54" s="5377">
        <v>4</v>
      </c>
      <c r="E54" s="5378">
        <v>2</v>
      </c>
      <c r="F54" s="5379">
        <v>6</v>
      </c>
      <c r="G54" s="5377">
        <v>0</v>
      </c>
      <c r="H54" s="5381">
        <v>0</v>
      </c>
      <c r="I54" s="5382">
        <v>0</v>
      </c>
      <c r="J54" s="5377">
        <v>0</v>
      </c>
      <c r="K54" s="5378">
        <v>0</v>
      </c>
      <c r="L54" s="5385">
        <v>0</v>
      </c>
      <c r="M54" s="5377">
        <v>0</v>
      </c>
      <c r="N54" s="5378">
        <v>0</v>
      </c>
      <c r="O54" s="5379">
        <v>0</v>
      </c>
      <c r="P54" s="5395">
        <v>4</v>
      </c>
      <c r="Q54" s="5381">
        <v>2</v>
      </c>
      <c r="R54" s="5382">
        <v>6</v>
      </c>
    </row>
    <row r="55" spans="1:18" ht="18.75" x14ac:dyDescent="0.2">
      <c r="A55" s="5533"/>
      <c r="B55" s="5375" t="s">
        <v>2908</v>
      </c>
      <c r="C55" s="5384" t="s">
        <v>2867</v>
      </c>
      <c r="D55" s="5377">
        <v>0</v>
      </c>
      <c r="E55" s="5378">
        <v>5</v>
      </c>
      <c r="F55" s="5379">
        <v>5</v>
      </c>
      <c r="G55" s="5377">
        <v>0</v>
      </c>
      <c r="H55" s="5381">
        <v>0</v>
      </c>
      <c r="I55" s="5382">
        <v>0</v>
      </c>
      <c r="J55" s="5377">
        <v>0</v>
      </c>
      <c r="K55" s="5378">
        <v>0</v>
      </c>
      <c r="L55" s="5385">
        <v>0</v>
      </c>
      <c r="M55" s="5377">
        <v>0</v>
      </c>
      <c r="N55" s="5378">
        <v>0</v>
      </c>
      <c r="O55" s="5379">
        <v>0</v>
      </c>
      <c r="P55" s="5395">
        <v>0</v>
      </c>
      <c r="Q55" s="5381">
        <v>5</v>
      </c>
      <c r="R55" s="5382">
        <v>5</v>
      </c>
    </row>
    <row r="56" spans="1:18" ht="18.75" x14ac:dyDescent="0.2">
      <c r="A56" s="5533"/>
      <c r="B56" s="5375" t="s">
        <v>2882</v>
      </c>
      <c r="C56" s="5384" t="s">
        <v>2867</v>
      </c>
      <c r="D56" s="5377">
        <v>0</v>
      </c>
      <c r="E56" s="5378">
        <v>3</v>
      </c>
      <c r="F56" s="5379">
        <v>3</v>
      </c>
      <c r="G56" s="5377">
        <v>0</v>
      </c>
      <c r="H56" s="5381">
        <v>0</v>
      </c>
      <c r="I56" s="5382">
        <v>0</v>
      </c>
      <c r="J56" s="5377">
        <v>0</v>
      </c>
      <c r="K56" s="5378">
        <v>0</v>
      </c>
      <c r="L56" s="5385">
        <v>0</v>
      </c>
      <c r="M56" s="5377">
        <v>0</v>
      </c>
      <c r="N56" s="5378">
        <v>0</v>
      </c>
      <c r="O56" s="5379">
        <v>0</v>
      </c>
      <c r="P56" s="5395">
        <v>0</v>
      </c>
      <c r="Q56" s="5381">
        <v>3</v>
      </c>
      <c r="R56" s="5382">
        <v>3</v>
      </c>
    </row>
    <row r="57" spans="1:18" ht="18.75" x14ac:dyDescent="0.2">
      <c r="A57" s="5533"/>
      <c r="B57" s="5396" t="s">
        <v>2909</v>
      </c>
      <c r="C57" s="5397"/>
      <c r="D57" s="5398">
        <v>3</v>
      </c>
      <c r="E57" s="5399">
        <v>6</v>
      </c>
      <c r="F57" s="5400">
        <v>9</v>
      </c>
      <c r="G57" s="5398">
        <v>0</v>
      </c>
      <c r="H57" s="5401">
        <v>0</v>
      </c>
      <c r="I57" s="5402">
        <v>0</v>
      </c>
      <c r="J57" s="5398">
        <v>0</v>
      </c>
      <c r="K57" s="5399">
        <v>0</v>
      </c>
      <c r="L57" s="5403">
        <v>0</v>
      </c>
      <c r="M57" s="5398">
        <v>0</v>
      </c>
      <c r="N57" s="5399">
        <v>0</v>
      </c>
      <c r="O57" s="5400">
        <v>0</v>
      </c>
      <c r="P57" s="5404">
        <v>3</v>
      </c>
      <c r="Q57" s="5401">
        <v>6</v>
      </c>
      <c r="R57" s="5402">
        <v>9</v>
      </c>
    </row>
    <row r="58" spans="1:18" ht="18.75" x14ac:dyDescent="0.2">
      <c r="A58" s="5533"/>
      <c r="B58" s="5405" t="s">
        <v>2904</v>
      </c>
      <c r="C58" s="5384" t="s">
        <v>2867</v>
      </c>
      <c r="D58" s="5377">
        <v>2</v>
      </c>
      <c r="E58" s="5378">
        <v>1</v>
      </c>
      <c r="F58" s="5379">
        <v>3</v>
      </c>
      <c r="G58" s="5377">
        <v>0</v>
      </c>
      <c r="H58" s="5381">
        <v>0</v>
      </c>
      <c r="I58" s="5382">
        <v>0</v>
      </c>
      <c r="J58" s="5377">
        <v>0</v>
      </c>
      <c r="K58" s="5378">
        <v>0</v>
      </c>
      <c r="L58" s="5385">
        <v>0</v>
      </c>
      <c r="M58" s="5377">
        <v>0</v>
      </c>
      <c r="N58" s="5378">
        <v>0</v>
      </c>
      <c r="O58" s="5379">
        <v>0</v>
      </c>
      <c r="P58" s="5395">
        <v>2</v>
      </c>
      <c r="Q58" s="5381">
        <v>1</v>
      </c>
      <c r="R58" s="5382">
        <v>3</v>
      </c>
    </row>
    <row r="59" spans="1:18" ht="37.5" x14ac:dyDescent="0.2">
      <c r="A59" s="5533"/>
      <c r="B59" s="5405" t="s">
        <v>2910</v>
      </c>
      <c r="C59" s="5384" t="s">
        <v>2867</v>
      </c>
      <c r="D59" s="5377">
        <v>1</v>
      </c>
      <c r="E59" s="5378">
        <v>5</v>
      </c>
      <c r="F59" s="5379">
        <v>6</v>
      </c>
      <c r="G59" s="5377">
        <v>0</v>
      </c>
      <c r="H59" s="5381">
        <v>0</v>
      </c>
      <c r="I59" s="5382">
        <v>0</v>
      </c>
      <c r="J59" s="5377">
        <v>0</v>
      </c>
      <c r="K59" s="5378">
        <v>0</v>
      </c>
      <c r="L59" s="5385">
        <v>0</v>
      </c>
      <c r="M59" s="5377">
        <v>0</v>
      </c>
      <c r="N59" s="5378">
        <v>0</v>
      </c>
      <c r="O59" s="5379">
        <v>0</v>
      </c>
      <c r="P59" s="5395">
        <v>1</v>
      </c>
      <c r="Q59" s="5381">
        <v>5</v>
      </c>
      <c r="R59" s="5382">
        <v>6</v>
      </c>
    </row>
    <row r="60" spans="1:18" ht="18.75" x14ac:dyDescent="0.2">
      <c r="A60" s="5533"/>
      <c r="B60" s="5406" t="s">
        <v>237</v>
      </c>
      <c r="C60" s="5407"/>
      <c r="D60" s="5408">
        <f>D57+D38+D34+D14+D6</f>
        <v>68</v>
      </c>
      <c r="E60" s="5408">
        <f t="shared" ref="E60:R60" si="4">E57+E38+E34+E14+E6</f>
        <v>146</v>
      </c>
      <c r="F60" s="5408">
        <f t="shared" si="4"/>
        <v>214</v>
      </c>
      <c r="G60" s="5408">
        <f t="shared" si="4"/>
        <v>35</v>
      </c>
      <c r="H60" s="5408">
        <f t="shared" si="4"/>
        <v>140</v>
      </c>
      <c r="I60" s="5408">
        <f t="shared" si="4"/>
        <v>175</v>
      </c>
      <c r="J60" s="5408">
        <f t="shared" si="4"/>
        <v>57</v>
      </c>
      <c r="K60" s="5408">
        <f t="shared" si="4"/>
        <v>125</v>
      </c>
      <c r="L60" s="5408">
        <f t="shared" si="4"/>
        <v>182</v>
      </c>
      <c r="M60" s="5408">
        <f t="shared" si="4"/>
        <v>6</v>
      </c>
      <c r="N60" s="5408">
        <f t="shared" si="4"/>
        <v>23</v>
      </c>
      <c r="O60" s="5408">
        <f t="shared" si="4"/>
        <v>29</v>
      </c>
      <c r="P60" s="5408">
        <f t="shared" si="4"/>
        <v>166</v>
      </c>
      <c r="Q60" s="5408">
        <f t="shared" si="4"/>
        <v>434</v>
      </c>
      <c r="R60" s="5409">
        <f t="shared" si="4"/>
        <v>600</v>
      </c>
    </row>
    <row r="61" spans="1:18" ht="15.75" x14ac:dyDescent="0.2">
      <c r="A61" s="5533"/>
      <c r="B61" s="5410"/>
      <c r="C61" s="5411"/>
      <c r="D61" s="5411"/>
      <c r="E61" s="5412"/>
      <c r="F61" s="5411"/>
      <c r="G61" s="5413"/>
      <c r="H61" s="5413"/>
      <c r="I61" s="5410"/>
      <c r="J61" s="5410"/>
      <c r="K61" s="5410"/>
      <c r="L61" s="5410"/>
      <c r="M61" s="5410"/>
      <c r="N61" s="5410"/>
      <c r="O61" s="5410"/>
      <c r="P61" s="5410"/>
      <c r="Q61" s="5410"/>
      <c r="R61" s="5410"/>
    </row>
  </sheetData>
  <mergeCells count="6">
    <mergeCell ref="A1:C1"/>
    <mergeCell ref="C3:C5"/>
    <mergeCell ref="D3:R3"/>
    <mergeCell ref="J4:L4"/>
    <mergeCell ref="M4:O4"/>
    <mergeCell ref="P4:R4"/>
  </mergeCells>
  <hyperlinks>
    <hyperlink ref="A1" location="CONTENT!A1" display="Back to table of contents"/>
  </hyperlinks>
  <pageMargins left="0.5" right="0.5" top="0.5" bottom="0.5" header="0.3" footer="0.3"/>
  <pageSetup paperSize="9" scale="41"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showGridLines="0" workbookViewId="0">
      <selection sqref="A1:D1"/>
    </sheetView>
  </sheetViews>
  <sheetFormatPr defaultRowHeight="12.75" x14ac:dyDescent="0.2"/>
  <cols>
    <col min="1" max="1" width="1.6640625" style="1381" customWidth="1"/>
    <col min="2" max="2" width="2.6640625" style="1381" customWidth="1"/>
    <col min="3" max="3" width="8.6640625" style="1381" customWidth="1"/>
    <col min="4" max="4" width="63.5" style="1381" customWidth="1"/>
    <col min="5" max="7" width="18.83203125" style="1381" customWidth="1"/>
    <col min="8" max="8" width="10.6640625" style="1381" customWidth="1"/>
    <col min="9" max="256" width="8.83203125" style="1381"/>
    <col min="257" max="257" width="1.6640625" style="1381" customWidth="1"/>
    <col min="258" max="258" width="2.6640625" style="1381" customWidth="1"/>
    <col min="259" max="259" width="8.6640625" style="1381" customWidth="1"/>
    <col min="260" max="260" width="62" style="1381" customWidth="1"/>
    <col min="261" max="262" width="11.6640625" style="1381" customWidth="1"/>
    <col min="263" max="263" width="14.1640625" style="1381" customWidth="1"/>
    <col min="264" max="264" width="10.6640625" style="1381" customWidth="1"/>
    <col min="265" max="512" width="8.83203125" style="1381"/>
    <col min="513" max="513" width="1.6640625" style="1381" customWidth="1"/>
    <col min="514" max="514" width="2.6640625" style="1381" customWidth="1"/>
    <col min="515" max="515" width="8.6640625" style="1381" customWidth="1"/>
    <col min="516" max="516" width="62" style="1381" customWidth="1"/>
    <col min="517" max="518" width="11.6640625" style="1381" customWidth="1"/>
    <col min="519" max="519" width="14.1640625" style="1381" customWidth="1"/>
    <col min="520" max="520" width="10.6640625" style="1381" customWidth="1"/>
    <col min="521" max="768" width="8.83203125" style="1381"/>
    <col min="769" max="769" width="1.6640625" style="1381" customWidth="1"/>
    <col min="770" max="770" width="2.6640625" style="1381" customWidth="1"/>
    <col min="771" max="771" width="8.6640625" style="1381" customWidth="1"/>
    <col min="772" max="772" width="62" style="1381" customWidth="1"/>
    <col min="773" max="774" width="11.6640625" style="1381" customWidth="1"/>
    <col min="775" max="775" width="14.1640625" style="1381" customWidth="1"/>
    <col min="776" max="776" width="10.6640625" style="1381" customWidth="1"/>
    <col min="777" max="1024" width="8.83203125" style="1381"/>
    <col min="1025" max="1025" width="1.6640625" style="1381" customWidth="1"/>
    <col min="1026" max="1026" width="2.6640625" style="1381" customWidth="1"/>
    <col min="1027" max="1027" width="8.6640625" style="1381" customWidth="1"/>
    <col min="1028" max="1028" width="62" style="1381" customWidth="1"/>
    <col min="1029" max="1030" width="11.6640625" style="1381" customWidth="1"/>
    <col min="1031" max="1031" width="14.1640625" style="1381" customWidth="1"/>
    <col min="1032" max="1032" width="10.6640625" style="1381" customWidth="1"/>
    <col min="1033" max="1280" width="8.83203125" style="1381"/>
    <col min="1281" max="1281" width="1.6640625" style="1381" customWidth="1"/>
    <col min="1282" max="1282" width="2.6640625" style="1381" customWidth="1"/>
    <col min="1283" max="1283" width="8.6640625" style="1381" customWidth="1"/>
    <col min="1284" max="1284" width="62" style="1381" customWidth="1"/>
    <col min="1285" max="1286" width="11.6640625" style="1381" customWidth="1"/>
    <col min="1287" max="1287" width="14.1640625" style="1381" customWidth="1"/>
    <col min="1288" max="1288" width="10.6640625" style="1381" customWidth="1"/>
    <col min="1289" max="1536" width="8.83203125" style="1381"/>
    <col min="1537" max="1537" width="1.6640625" style="1381" customWidth="1"/>
    <col min="1538" max="1538" width="2.6640625" style="1381" customWidth="1"/>
    <col min="1539" max="1539" width="8.6640625" style="1381" customWidth="1"/>
    <col min="1540" max="1540" width="62" style="1381" customWidth="1"/>
    <col min="1541" max="1542" width="11.6640625" style="1381" customWidth="1"/>
    <col min="1543" max="1543" width="14.1640625" style="1381" customWidth="1"/>
    <col min="1544" max="1544" width="10.6640625" style="1381" customWidth="1"/>
    <col min="1545" max="1792" width="8.83203125" style="1381"/>
    <col min="1793" max="1793" width="1.6640625" style="1381" customWidth="1"/>
    <col min="1794" max="1794" width="2.6640625" style="1381" customWidth="1"/>
    <col min="1795" max="1795" width="8.6640625" style="1381" customWidth="1"/>
    <col min="1796" max="1796" width="62" style="1381" customWidth="1"/>
    <col min="1797" max="1798" width="11.6640625" style="1381" customWidth="1"/>
    <col min="1799" max="1799" width="14.1640625" style="1381" customWidth="1"/>
    <col min="1800" max="1800" width="10.6640625" style="1381" customWidth="1"/>
    <col min="1801" max="2048" width="8.83203125" style="1381"/>
    <col min="2049" max="2049" width="1.6640625" style="1381" customWidth="1"/>
    <col min="2050" max="2050" width="2.6640625" style="1381" customWidth="1"/>
    <col min="2051" max="2051" width="8.6640625" style="1381" customWidth="1"/>
    <col min="2052" max="2052" width="62" style="1381" customWidth="1"/>
    <col min="2053" max="2054" width="11.6640625" style="1381" customWidth="1"/>
    <col min="2055" max="2055" width="14.1640625" style="1381" customWidth="1"/>
    <col min="2056" max="2056" width="10.6640625" style="1381" customWidth="1"/>
    <col min="2057" max="2304" width="8.83203125" style="1381"/>
    <col min="2305" max="2305" width="1.6640625" style="1381" customWidth="1"/>
    <col min="2306" max="2306" width="2.6640625" style="1381" customWidth="1"/>
    <col min="2307" max="2307" width="8.6640625" style="1381" customWidth="1"/>
    <col min="2308" max="2308" width="62" style="1381" customWidth="1"/>
    <col min="2309" max="2310" width="11.6640625" style="1381" customWidth="1"/>
    <col min="2311" max="2311" width="14.1640625" style="1381" customWidth="1"/>
    <col min="2312" max="2312" width="10.6640625" style="1381" customWidth="1"/>
    <col min="2313" max="2560" width="8.83203125" style="1381"/>
    <col min="2561" max="2561" width="1.6640625" style="1381" customWidth="1"/>
    <col min="2562" max="2562" width="2.6640625" style="1381" customWidth="1"/>
    <col min="2563" max="2563" width="8.6640625" style="1381" customWidth="1"/>
    <col min="2564" max="2564" width="62" style="1381" customWidth="1"/>
    <col min="2565" max="2566" width="11.6640625" style="1381" customWidth="1"/>
    <col min="2567" max="2567" width="14.1640625" style="1381" customWidth="1"/>
    <col min="2568" max="2568" width="10.6640625" style="1381" customWidth="1"/>
    <col min="2569" max="2816" width="8.83203125" style="1381"/>
    <col min="2817" max="2817" width="1.6640625" style="1381" customWidth="1"/>
    <col min="2818" max="2818" width="2.6640625" style="1381" customWidth="1"/>
    <col min="2819" max="2819" width="8.6640625" style="1381" customWidth="1"/>
    <col min="2820" max="2820" width="62" style="1381" customWidth="1"/>
    <col min="2821" max="2822" width="11.6640625" style="1381" customWidth="1"/>
    <col min="2823" max="2823" width="14.1640625" style="1381" customWidth="1"/>
    <col min="2824" max="2824" width="10.6640625" style="1381" customWidth="1"/>
    <col min="2825" max="3072" width="8.83203125" style="1381"/>
    <col min="3073" max="3073" width="1.6640625" style="1381" customWidth="1"/>
    <col min="3074" max="3074" width="2.6640625" style="1381" customWidth="1"/>
    <col min="3075" max="3075" width="8.6640625" style="1381" customWidth="1"/>
    <col min="3076" max="3076" width="62" style="1381" customWidth="1"/>
    <col min="3077" max="3078" width="11.6640625" style="1381" customWidth="1"/>
    <col min="3079" max="3079" width="14.1640625" style="1381" customWidth="1"/>
    <col min="3080" max="3080" width="10.6640625" style="1381" customWidth="1"/>
    <col min="3081" max="3328" width="8.83203125" style="1381"/>
    <col min="3329" max="3329" width="1.6640625" style="1381" customWidth="1"/>
    <col min="3330" max="3330" width="2.6640625" style="1381" customWidth="1"/>
    <col min="3331" max="3331" width="8.6640625" style="1381" customWidth="1"/>
    <col min="3332" max="3332" width="62" style="1381" customWidth="1"/>
    <col min="3333" max="3334" width="11.6640625" style="1381" customWidth="1"/>
    <col min="3335" max="3335" width="14.1640625" style="1381" customWidth="1"/>
    <col min="3336" max="3336" width="10.6640625" style="1381" customWidth="1"/>
    <col min="3337" max="3584" width="8.83203125" style="1381"/>
    <col min="3585" max="3585" width="1.6640625" style="1381" customWidth="1"/>
    <col min="3586" max="3586" width="2.6640625" style="1381" customWidth="1"/>
    <col min="3587" max="3587" width="8.6640625" style="1381" customWidth="1"/>
    <col min="3588" max="3588" width="62" style="1381" customWidth="1"/>
    <col min="3589" max="3590" width="11.6640625" style="1381" customWidth="1"/>
    <col min="3591" max="3591" width="14.1640625" style="1381" customWidth="1"/>
    <col min="3592" max="3592" width="10.6640625" style="1381" customWidth="1"/>
    <col min="3593" max="3840" width="8.83203125" style="1381"/>
    <col min="3841" max="3841" width="1.6640625" style="1381" customWidth="1"/>
    <col min="3842" max="3842" width="2.6640625" style="1381" customWidth="1"/>
    <col min="3843" max="3843" width="8.6640625" style="1381" customWidth="1"/>
    <col min="3844" max="3844" width="62" style="1381" customWidth="1"/>
    <col min="3845" max="3846" width="11.6640625" style="1381" customWidth="1"/>
    <col min="3847" max="3847" width="14.1640625" style="1381" customWidth="1"/>
    <col min="3848" max="3848" width="10.6640625" style="1381" customWidth="1"/>
    <col min="3849" max="4096" width="8.83203125" style="1381"/>
    <col min="4097" max="4097" width="1.6640625" style="1381" customWidth="1"/>
    <col min="4098" max="4098" width="2.6640625" style="1381" customWidth="1"/>
    <col min="4099" max="4099" width="8.6640625" style="1381" customWidth="1"/>
    <col min="4100" max="4100" width="62" style="1381" customWidth="1"/>
    <col min="4101" max="4102" width="11.6640625" style="1381" customWidth="1"/>
    <col min="4103" max="4103" width="14.1640625" style="1381" customWidth="1"/>
    <col min="4104" max="4104" width="10.6640625" style="1381" customWidth="1"/>
    <col min="4105" max="4352" width="8.83203125" style="1381"/>
    <col min="4353" max="4353" width="1.6640625" style="1381" customWidth="1"/>
    <col min="4354" max="4354" width="2.6640625" style="1381" customWidth="1"/>
    <col min="4355" max="4355" width="8.6640625" style="1381" customWidth="1"/>
    <col min="4356" max="4356" width="62" style="1381" customWidth="1"/>
    <col min="4357" max="4358" width="11.6640625" style="1381" customWidth="1"/>
    <col min="4359" max="4359" width="14.1640625" style="1381" customWidth="1"/>
    <col min="4360" max="4360" width="10.6640625" style="1381" customWidth="1"/>
    <col min="4361" max="4608" width="8.83203125" style="1381"/>
    <col min="4609" max="4609" width="1.6640625" style="1381" customWidth="1"/>
    <col min="4610" max="4610" width="2.6640625" style="1381" customWidth="1"/>
    <col min="4611" max="4611" width="8.6640625" style="1381" customWidth="1"/>
    <col min="4612" max="4612" width="62" style="1381" customWidth="1"/>
    <col min="4613" max="4614" width="11.6640625" style="1381" customWidth="1"/>
    <col min="4615" max="4615" width="14.1640625" style="1381" customWidth="1"/>
    <col min="4616" max="4616" width="10.6640625" style="1381" customWidth="1"/>
    <col min="4617" max="4864" width="8.83203125" style="1381"/>
    <col min="4865" max="4865" width="1.6640625" style="1381" customWidth="1"/>
    <col min="4866" max="4866" width="2.6640625" style="1381" customWidth="1"/>
    <col min="4867" max="4867" width="8.6640625" style="1381" customWidth="1"/>
    <col min="4868" max="4868" width="62" style="1381" customWidth="1"/>
    <col min="4869" max="4870" width="11.6640625" style="1381" customWidth="1"/>
    <col min="4871" max="4871" width="14.1640625" style="1381" customWidth="1"/>
    <col min="4872" max="4872" width="10.6640625" style="1381" customWidth="1"/>
    <col min="4873" max="5120" width="8.83203125" style="1381"/>
    <col min="5121" max="5121" width="1.6640625" style="1381" customWidth="1"/>
    <col min="5122" max="5122" width="2.6640625" style="1381" customWidth="1"/>
    <col min="5123" max="5123" width="8.6640625" style="1381" customWidth="1"/>
    <col min="5124" max="5124" width="62" style="1381" customWidth="1"/>
    <col min="5125" max="5126" width="11.6640625" style="1381" customWidth="1"/>
    <col min="5127" max="5127" width="14.1640625" style="1381" customWidth="1"/>
    <col min="5128" max="5128" width="10.6640625" style="1381" customWidth="1"/>
    <col min="5129" max="5376" width="8.83203125" style="1381"/>
    <col min="5377" max="5377" width="1.6640625" style="1381" customWidth="1"/>
    <col min="5378" max="5378" width="2.6640625" style="1381" customWidth="1"/>
    <col min="5379" max="5379" width="8.6640625" style="1381" customWidth="1"/>
    <col min="5380" max="5380" width="62" style="1381" customWidth="1"/>
    <col min="5381" max="5382" width="11.6640625" style="1381" customWidth="1"/>
    <col min="5383" max="5383" width="14.1640625" style="1381" customWidth="1"/>
    <col min="5384" max="5384" width="10.6640625" style="1381" customWidth="1"/>
    <col min="5385" max="5632" width="8.83203125" style="1381"/>
    <col min="5633" max="5633" width="1.6640625" style="1381" customWidth="1"/>
    <col min="5634" max="5634" width="2.6640625" style="1381" customWidth="1"/>
    <col min="5635" max="5635" width="8.6640625" style="1381" customWidth="1"/>
    <col min="5636" max="5636" width="62" style="1381" customWidth="1"/>
    <col min="5637" max="5638" width="11.6640625" style="1381" customWidth="1"/>
    <col min="5639" max="5639" width="14.1640625" style="1381" customWidth="1"/>
    <col min="5640" max="5640" width="10.6640625" style="1381" customWidth="1"/>
    <col min="5641" max="5888" width="8.83203125" style="1381"/>
    <col min="5889" max="5889" width="1.6640625" style="1381" customWidth="1"/>
    <col min="5890" max="5890" width="2.6640625" style="1381" customWidth="1"/>
    <col min="5891" max="5891" width="8.6640625" style="1381" customWidth="1"/>
    <col min="5892" max="5892" width="62" style="1381" customWidth="1"/>
    <col min="5893" max="5894" width="11.6640625" style="1381" customWidth="1"/>
    <col min="5895" max="5895" width="14.1640625" style="1381" customWidth="1"/>
    <col min="5896" max="5896" width="10.6640625" style="1381" customWidth="1"/>
    <col min="5897" max="6144" width="8.83203125" style="1381"/>
    <col min="6145" max="6145" width="1.6640625" style="1381" customWidth="1"/>
    <col min="6146" max="6146" width="2.6640625" style="1381" customWidth="1"/>
    <col min="6147" max="6147" width="8.6640625" style="1381" customWidth="1"/>
    <col min="6148" max="6148" width="62" style="1381" customWidth="1"/>
    <col min="6149" max="6150" width="11.6640625" style="1381" customWidth="1"/>
    <col min="6151" max="6151" width="14.1640625" style="1381" customWidth="1"/>
    <col min="6152" max="6152" width="10.6640625" style="1381" customWidth="1"/>
    <col min="6153" max="6400" width="8.83203125" style="1381"/>
    <col min="6401" max="6401" width="1.6640625" style="1381" customWidth="1"/>
    <col min="6402" max="6402" width="2.6640625" style="1381" customWidth="1"/>
    <col min="6403" max="6403" width="8.6640625" style="1381" customWidth="1"/>
    <col min="6404" max="6404" width="62" style="1381" customWidth="1"/>
    <col min="6405" max="6406" width="11.6640625" style="1381" customWidth="1"/>
    <col min="6407" max="6407" width="14.1640625" style="1381" customWidth="1"/>
    <col min="6408" max="6408" width="10.6640625" style="1381" customWidth="1"/>
    <col min="6409" max="6656" width="8.83203125" style="1381"/>
    <col min="6657" max="6657" width="1.6640625" style="1381" customWidth="1"/>
    <col min="6658" max="6658" width="2.6640625" style="1381" customWidth="1"/>
    <col min="6659" max="6659" width="8.6640625" style="1381" customWidth="1"/>
    <col min="6660" max="6660" width="62" style="1381" customWidth="1"/>
    <col min="6661" max="6662" width="11.6640625" style="1381" customWidth="1"/>
    <col min="6663" max="6663" width="14.1640625" style="1381" customWidth="1"/>
    <col min="6664" max="6664" width="10.6640625" style="1381" customWidth="1"/>
    <col min="6665" max="6912" width="8.83203125" style="1381"/>
    <col min="6913" max="6913" width="1.6640625" style="1381" customWidth="1"/>
    <col min="6914" max="6914" width="2.6640625" style="1381" customWidth="1"/>
    <col min="6915" max="6915" width="8.6640625" style="1381" customWidth="1"/>
    <col min="6916" max="6916" width="62" style="1381" customWidth="1"/>
    <col min="6917" max="6918" width="11.6640625" style="1381" customWidth="1"/>
    <col min="6919" max="6919" width="14.1640625" style="1381" customWidth="1"/>
    <col min="6920" max="6920" width="10.6640625" style="1381" customWidth="1"/>
    <col min="6921" max="7168" width="8.83203125" style="1381"/>
    <col min="7169" max="7169" width="1.6640625" style="1381" customWidth="1"/>
    <col min="7170" max="7170" width="2.6640625" style="1381" customWidth="1"/>
    <col min="7171" max="7171" width="8.6640625" style="1381" customWidth="1"/>
    <col min="7172" max="7172" width="62" style="1381" customWidth="1"/>
    <col min="7173" max="7174" width="11.6640625" style="1381" customWidth="1"/>
    <col min="7175" max="7175" width="14.1640625" style="1381" customWidth="1"/>
    <col min="7176" max="7176" width="10.6640625" style="1381" customWidth="1"/>
    <col min="7177" max="7424" width="8.83203125" style="1381"/>
    <col min="7425" max="7425" width="1.6640625" style="1381" customWidth="1"/>
    <col min="7426" max="7426" width="2.6640625" style="1381" customWidth="1"/>
    <col min="7427" max="7427" width="8.6640625" style="1381" customWidth="1"/>
    <col min="7428" max="7428" width="62" style="1381" customWidth="1"/>
    <col min="7429" max="7430" width="11.6640625" style="1381" customWidth="1"/>
    <col min="7431" max="7431" width="14.1640625" style="1381" customWidth="1"/>
    <col min="7432" max="7432" width="10.6640625" style="1381" customWidth="1"/>
    <col min="7433" max="7680" width="8.83203125" style="1381"/>
    <col min="7681" max="7681" width="1.6640625" style="1381" customWidth="1"/>
    <col min="7682" max="7682" width="2.6640625" style="1381" customWidth="1"/>
    <col min="7683" max="7683" width="8.6640625" style="1381" customWidth="1"/>
    <col min="7684" max="7684" width="62" style="1381" customWidth="1"/>
    <col min="7685" max="7686" width="11.6640625" style="1381" customWidth="1"/>
    <col min="7687" max="7687" width="14.1640625" style="1381" customWidth="1"/>
    <col min="7688" max="7688" width="10.6640625" style="1381" customWidth="1"/>
    <col min="7689" max="7936" width="8.83203125" style="1381"/>
    <col min="7937" max="7937" width="1.6640625" style="1381" customWidth="1"/>
    <col min="7938" max="7938" width="2.6640625" style="1381" customWidth="1"/>
    <col min="7939" max="7939" width="8.6640625" style="1381" customWidth="1"/>
    <col min="7940" max="7940" width="62" style="1381" customWidth="1"/>
    <col min="7941" max="7942" width="11.6640625" style="1381" customWidth="1"/>
    <col min="7943" max="7943" width="14.1640625" style="1381" customWidth="1"/>
    <col min="7944" max="7944" width="10.6640625" style="1381" customWidth="1"/>
    <col min="7945" max="8192" width="8.83203125" style="1381"/>
    <col min="8193" max="8193" width="1.6640625" style="1381" customWidth="1"/>
    <col min="8194" max="8194" width="2.6640625" style="1381" customWidth="1"/>
    <col min="8195" max="8195" width="8.6640625" style="1381" customWidth="1"/>
    <col min="8196" max="8196" width="62" style="1381" customWidth="1"/>
    <col min="8197" max="8198" width="11.6640625" style="1381" customWidth="1"/>
    <col min="8199" max="8199" width="14.1640625" style="1381" customWidth="1"/>
    <col min="8200" max="8200" width="10.6640625" style="1381" customWidth="1"/>
    <col min="8201" max="8448" width="8.83203125" style="1381"/>
    <col min="8449" max="8449" width="1.6640625" style="1381" customWidth="1"/>
    <col min="8450" max="8450" width="2.6640625" style="1381" customWidth="1"/>
    <col min="8451" max="8451" width="8.6640625" style="1381" customWidth="1"/>
    <col min="8452" max="8452" width="62" style="1381" customWidth="1"/>
    <col min="8453" max="8454" width="11.6640625" style="1381" customWidth="1"/>
    <col min="8455" max="8455" width="14.1640625" style="1381" customWidth="1"/>
    <col min="8456" max="8456" width="10.6640625" style="1381" customWidth="1"/>
    <col min="8457" max="8704" width="8.83203125" style="1381"/>
    <col min="8705" max="8705" width="1.6640625" style="1381" customWidth="1"/>
    <col min="8706" max="8706" width="2.6640625" style="1381" customWidth="1"/>
    <col min="8707" max="8707" width="8.6640625" style="1381" customWidth="1"/>
    <col min="8708" max="8708" width="62" style="1381" customWidth="1"/>
    <col min="8709" max="8710" width="11.6640625" style="1381" customWidth="1"/>
    <col min="8711" max="8711" width="14.1640625" style="1381" customWidth="1"/>
    <col min="8712" max="8712" width="10.6640625" style="1381" customWidth="1"/>
    <col min="8713" max="8960" width="8.83203125" style="1381"/>
    <col min="8961" max="8961" width="1.6640625" style="1381" customWidth="1"/>
    <col min="8962" max="8962" width="2.6640625" style="1381" customWidth="1"/>
    <col min="8963" max="8963" width="8.6640625" style="1381" customWidth="1"/>
    <col min="8964" max="8964" width="62" style="1381" customWidth="1"/>
    <col min="8965" max="8966" width="11.6640625" style="1381" customWidth="1"/>
    <col min="8967" max="8967" width="14.1640625" style="1381" customWidth="1"/>
    <col min="8968" max="8968" width="10.6640625" style="1381" customWidth="1"/>
    <col min="8969" max="9216" width="8.83203125" style="1381"/>
    <col min="9217" max="9217" width="1.6640625" style="1381" customWidth="1"/>
    <col min="9218" max="9218" width="2.6640625" style="1381" customWidth="1"/>
    <col min="9219" max="9219" width="8.6640625" style="1381" customWidth="1"/>
    <col min="9220" max="9220" width="62" style="1381" customWidth="1"/>
    <col min="9221" max="9222" width="11.6640625" style="1381" customWidth="1"/>
    <col min="9223" max="9223" width="14.1640625" style="1381" customWidth="1"/>
    <col min="9224" max="9224" width="10.6640625" style="1381" customWidth="1"/>
    <col min="9225" max="9472" width="8.83203125" style="1381"/>
    <col min="9473" max="9473" width="1.6640625" style="1381" customWidth="1"/>
    <col min="9474" max="9474" width="2.6640625" style="1381" customWidth="1"/>
    <col min="9475" max="9475" width="8.6640625" style="1381" customWidth="1"/>
    <col min="9476" max="9476" width="62" style="1381" customWidth="1"/>
    <col min="9477" max="9478" width="11.6640625" style="1381" customWidth="1"/>
    <col min="9479" max="9479" width="14.1640625" style="1381" customWidth="1"/>
    <col min="9480" max="9480" width="10.6640625" style="1381" customWidth="1"/>
    <col min="9481" max="9728" width="8.83203125" style="1381"/>
    <col min="9729" max="9729" width="1.6640625" style="1381" customWidth="1"/>
    <col min="9730" max="9730" width="2.6640625" style="1381" customWidth="1"/>
    <col min="9731" max="9731" width="8.6640625" style="1381" customWidth="1"/>
    <col min="9732" max="9732" width="62" style="1381" customWidth="1"/>
    <col min="9733" max="9734" width="11.6640625" style="1381" customWidth="1"/>
    <col min="9735" max="9735" width="14.1640625" style="1381" customWidth="1"/>
    <col min="9736" max="9736" width="10.6640625" style="1381" customWidth="1"/>
    <col min="9737" max="9984" width="8.83203125" style="1381"/>
    <col min="9985" max="9985" width="1.6640625" style="1381" customWidth="1"/>
    <col min="9986" max="9986" width="2.6640625" style="1381" customWidth="1"/>
    <col min="9987" max="9987" width="8.6640625" style="1381" customWidth="1"/>
    <col min="9988" max="9988" width="62" style="1381" customWidth="1"/>
    <col min="9989" max="9990" width="11.6640625" style="1381" customWidth="1"/>
    <col min="9991" max="9991" width="14.1640625" style="1381" customWidth="1"/>
    <col min="9992" max="9992" width="10.6640625" style="1381" customWidth="1"/>
    <col min="9993" max="10240" width="8.83203125" style="1381"/>
    <col min="10241" max="10241" width="1.6640625" style="1381" customWidth="1"/>
    <col min="10242" max="10242" width="2.6640625" style="1381" customWidth="1"/>
    <col min="10243" max="10243" width="8.6640625" style="1381" customWidth="1"/>
    <col min="10244" max="10244" width="62" style="1381" customWidth="1"/>
    <col min="10245" max="10246" width="11.6640625" style="1381" customWidth="1"/>
    <col min="10247" max="10247" width="14.1640625" style="1381" customWidth="1"/>
    <col min="10248" max="10248" width="10.6640625" style="1381" customWidth="1"/>
    <col min="10249" max="10496" width="8.83203125" style="1381"/>
    <col min="10497" max="10497" width="1.6640625" style="1381" customWidth="1"/>
    <col min="10498" max="10498" width="2.6640625" style="1381" customWidth="1"/>
    <col min="10499" max="10499" width="8.6640625" style="1381" customWidth="1"/>
    <col min="10500" max="10500" width="62" style="1381" customWidth="1"/>
    <col min="10501" max="10502" width="11.6640625" style="1381" customWidth="1"/>
    <col min="10503" max="10503" width="14.1640625" style="1381" customWidth="1"/>
    <col min="10504" max="10504" width="10.6640625" style="1381" customWidth="1"/>
    <col min="10505" max="10752" width="8.83203125" style="1381"/>
    <col min="10753" max="10753" width="1.6640625" style="1381" customWidth="1"/>
    <col min="10754" max="10754" width="2.6640625" style="1381" customWidth="1"/>
    <col min="10755" max="10755" width="8.6640625" style="1381" customWidth="1"/>
    <col min="10756" max="10756" width="62" style="1381" customWidth="1"/>
    <col min="10757" max="10758" width="11.6640625" style="1381" customWidth="1"/>
    <col min="10759" max="10759" width="14.1640625" style="1381" customWidth="1"/>
    <col min="10760" max="10760" width="10.6640625" style="1381" customWidth="1"/>
    <col min="10761" max="11008" width="8.83203125" style="1381"/>
    <col min="11009" max="11009" width="1.6640625" style="1381" customWidth="1"/>
    <col min="11010" max="11010" width="2.6640625" style="1381" customWidth="1"/>
    <col min="11011" max="11011" width="8.6640625" style="1381" customWidth="1"/>
    <col min="11012" max="11012" width="62" style="1381" customWidth="1"/>
    <col min="11013" max="11014" width="11.6640625" style="1381" customWidth="1"/>
    <col min="11015" max="11015" width="14.1640625" style="1381" customWidth="1"/>
    <col min="11016" max="11016" width="10.6640625" style="1381" customWidth="1"/>
    <col min="11017" max="11264" width="8.83203125" style="1381"/>
    <col min="11265" max="11265" width="1.6640625" style="1381" customWidth="1"/>
    <col min="11266" max="11266" width="2.6640625" style="1381" customWidth="1"/>
    <col min="11267" max="11267" width="8.6640625" style="1381" customWidth="1"/>
    <col min="11268" max="11268" width="62" style="1381" customWidth="1"/>
    <col min="11269" max="11270" width="11.6640625" style="1381" customWidth="1"/>
    <col min="11271" max="11271" width="14.1640625" style="1381" customWidth="1"/>
    <col min="11272" max="11272" width="10.6640625" style="1381" customWidth="1"/>
    <col min="11273" max="11520" width="8.83203125" style="1381"/>
    <col min="11521" max="11521" width="1.6640625" style="1381" customWidth="1"/>
    <col min="11522" max="11522" width="2.6640625" style="1381" customWidth="1"/>
    <col min="11523" max="11523" width="8.6640625" style="1381" customWidth="1"/>
    <col min="11524" max="11524" width="62" style="1381" customWidth="1"/>
    <col min="11525" max="11526" width="11.6640625" style="1381" customWidth="1"/>
    <col min="11527" max="11527" width="14.1640625" style="1381" customWidth="1"/>
    <col min="11528" max="11528" width="10.6640625" style="1381" customWidth="1"/>
    <col min="11529" max="11776" width="8.83203125" style="1381"/>
    <col min="11777" max="11777" width="1.6640625" style="1381" customWidth="1"/>
    <col min="11778" max="11778" width="2.6640625" style="1381" customWidth="1"/>
    <col min="11779" max="11779" width="8.6640625" style="1381" customWidth="1"/>
    <col min="11780" max="11780" width="62" style="1381" customWidth="1"/>
    <col min="11781" max="11782" width="11.6640625" style="1381" customWidth="1"/>
    <col min="11783" max="11783" width="14.1640625" style="1381" customWidth="1"/>
    <col min="11784" max="11784" width="10.6640625" style="1381" customWidth="1"/>
    <col min="11785" max="12032" width="8.83203125" style="1381"/>
    <col min="12033" max="12033" width="1.6640625" style="1381" customWidth="1"/>
    <col min="12034" max="12034" width="2.6640625" style="1381" customWidth="1"/>
    <col min="12035" max="12035" width="8.6640625" style="1381" customWidth="1"/>
    <col min="12036" max="12036" width="62" style="1381" customWidth="1"/>
    <col min="12037" max="12038" width="11.6640625" style="1381" customWidth="1"/>
    <col min="12039" max="12039" width="14.1640625" style="1381" customWidth="1"/>
    <col min="12040" max="12040" width="10.6640625" style="1381" customWidth="1"/>
    <col min="12041" max="12288" width="8.83203125" style="1381"/>
    <col min="12289" max="12289" width="1.6640625" style="1381" customWidth="1"/>
    <col min="12290" max="12290" width="2.6640625" style="1381" customWidth="1"/>
    <col min="12291" max="12291" width="8.6640625" style="1381" customWidth="1"/>
    <col min="12292" max="12292" width="62" style="1381" customWidth="1"/>
    <col min="12293" max="12294" width="11.6640625" style="1381" customWidth="1"/>
    <col min="12295" max="12295" width="14.1640625" style="1381" customWidth="1"/>
    <col min="12296" max="12296" width="10.6640625" style="1381" customWidth="1"/>
    <col min="12297" max="12544" width="8.83203125" style="1381"/>
    <col min="12545" max="12545" width="1.6640625" style="1381" customWidth="1"/>
    <col min="12546" max="12546" width="2.6640625" style="1381" customWidth="1"/>
    <col min="12547" max="12547" width="8.6640625" style="1381" customWidth="1"/>
    <col min="12548" max="12548" width="62" style="1381" customWidth="1"/>
    <col min="12549" max="12550" width="11.6640625" style="1381" customWidth="1"/>
    <col min="12551" max="12551" width="14.1640625" style="1381" customWidth="1"/>
    <col min="12552" max="12552" width="10.6640625" style="1381" customWidth="1"/>
    <col min="12553" max="12800" width="8.83203125" style="1381"/>
    <col min="12801" max="12801" width="1.6640625" style="1381" customWidth="1"/>
    <col min="12802" max="12802" width="2.6640625" style="1381" customWidth="1"/>
    <col min="12803" max="12803" width="8.6640625" style="1381" customWidth="1"/>
    <col min="12804" max="12804" width="62" style="1381" customWidth="1"/>
    <col min="12805" max="12806" width="11.6640625" style="1381" customWidth="1"/>
    <col min="12807" max="12807" width="14.1640625" style="1381" customWidth="1"/>
    <col min="12808" max="12808" width="10.6640625" style="1381" customWidth="1"/>
    <col min="12809" max="13056" width="8.83203125" style="1381"/>
    <col min="13057" max="13057" width="1.6640625" style="1381" customWidth="1"/>
    <col min="13058" max="13058" width="2.6640625" style="1381" customWidth="1"/>
    <col min="13059" max="13059" width="8.6640625" style="1381" customWidth="1"/>
    <col min="13060" max="13060" width="62" style="1381" customWidth="1"/>
    <col min="13061" max="13062" width="11.6640625" style="1381" customWidth="1"/>
    <col min="13063" max="13063" width="14.1640625" style="1381" customWidth="1"/>
    <col min="13064" max="13064" width="10.6640625" style="1381" customWidth="1"/>
    <col min="13065" max="13312" width="8.83203125" style="1381"/>
    <col min="13313" max="13313" width="1.6640625" style="1381" customWidth="1"/>
    <col min="13314" max="13314" width="2.6640625" style="1381" customWidth="1"/>
    <col min="13315" max="13315" width="8.6640625" style="1381" customWidth="1"/>
    <col min="13316" max="13316" width="62" style="1381" customWidth="1"/>
    <col min="13317" max="13318" width="11.6640625" style="1381" customWidth="1"/>
    <col min="13319" max="13319" width="14.1640625" style="1381" customWidth="1"/>
    <col min="13320" max="13320" width="10.6640625" style="1381" customWidth="1"/>
    <col min="13321" max="13568" width="8.83203125" style="1381"/>
    <col min="13569" max="13569" width="1.6640625" style="1381" customWidth="1"/>
    <col min="13570" max="13570" width="2.6640625" style="1381" customWidth="1"/>
    <col min="13571" max="13571" width="8.6640625" style="1381" customWidth="1"/>
    <col min="13572" max="13572" width="62" style="1381" customWidth="1"/>
    <col min="13573" max="13574" width="11.6640625" style="1381" customWidth="1"/>
    <col min="13575" max="13575" width="14.1640625" style="1381" customWidth="1"/>
    <col min="13576" max="13576" width="10.6640625" style="1381" customWidth="1"/>
    <col min="13577" max="13824" width="8.83203125" style="1381"/>
    <col min="13825" max="13825" width="1.6640625" style="1381" customWidth="1"/>
    <col min="13826" max="13826" width="2.6640625" style="1381" customWidth="1"/>
    <col min="13827" max="13827" width="8.6640625" style="1381" customWidth="1"/>
    <col min="13828" max="13828" width="62" style="1381" customWidth="1"/>
    <col min="13829" max="13830" width="11.6640625" style="1381" customWidth="1"/>
    <col min="13831" max="13831" width="14.1640625" style="1381" customWidth="1"/>
    <col min="13832" max="13832" width="10.6640625" style="1381" customWidth="1"/>
    <col min="13833" max="14080" width="8.83203125" style="1381"/>
    <col min="14081" max="14081" width="1.6640625" style="1381" customWidth="1"/>
    <col min="14082" max="14082" width="2.6640625" style="1381" customWidth="1"/>
    <col min="14083" max="14083" width="8.6640625" style="1381" customWidth="1"/>
    <col min="14084" max="14084" width="62" style="1381" customWidth="1"/>
    <col min="14085" max="14086" width="11.6640625" style="1381" customWidth="1"/>
    <col min="14087" max="14087" width="14.1640625" style="1381" customWidth="1"/>
    <col min="14088" max="14088" width="10.6640625" style="1381" customWidth="1"/>
    <col min="14089" max="14336" width="8.83203125" style="1381"/>
    <col min="14337" max="14337" width="1.6640625" style="1381" customWidth="1"/>
    <col min="14338" max="14338" width="2.6640625" style="1381" customWidth="1"/>
    <col min="14339" max="14339" width="8.6640625" style="1381" customWidth="1"/>
    <col min="14340" max="14340" width="62" style="1381" customWidth="1"/>
    <col min="14341" max="14342" width="11.6640625" style="1381" customWidth="1"/>
    <col min="14343" max="14343" width="14.1640625" style="1381" customWidth="1"/>
    <col min="14344" max="14344" width="10.6640625" style="1381" customWidth="1"/>
    <col min="14345" max="14592" width="8.83203125" style="1381"/>
    <col min="14593" max="14593" width="1.6640625" style="1381" customWidth="1"/>
    <col min="14594" max="14594" width="2.6640625" style="1381" customWidth="1"/>
    <col min="14595" max="14595" width="8.6640625" style="1381" customWidth="1"/>
    <col min="14596" max="14596" width="62" style="1381" customWidth="1"/>
    <col min="14597" max="14598" width="11.6640625" style="1381" customWidth="1"/>
    <col min="14599" max="14599" width="14.1640625" style="1381" customWidth="1"/>
    <col min="14600" max="14600" width="10.6640625" style="1381" customWidth="1"/>
    <col min="14601" max="14848" width="8.83203125" style="1381"/>
    <col min="14849" max="14849" width="1.6640625" style="1381" customWidth="1"/>
    <col min="14850" max="14850" width="2.6640625" style="1381" customWidth="1"/>
    <col min="14851" max="14851" width="8.6640625" style="1381" customWidth="1"/>
    <col min="14852" max="14852" width="62" style="1381" customWidth="1"/>
    <col min="14853" max="14854" width="11.6640625" style="1381" customWidth="1"/>
    <col min="14855" max="14855" width="14.1640625" style="1381" customWidth="1"/>
    <col min="14856" max="14856" width="10.6640625" style="1381" customWidth="1"/>
    <col min="14857" max="15104" width="8.83203125" style="1381"/>
    <col min="15105" max="15105" width="1.6640625" style="1381" customWidth="1"/>
    <col min="15106" max="15106" width="2.6640625" style="1381" customWidth="1"/>
    <col min="15107" max="15107" width="8.6640625" style="1381" customWidth="1"/>
    <col min="15108" max="15108" width="62" style="1381" customWidth="1"/>
    <col min="15109" max="15110" width="11.6640625" style="1381" customWidth="1"/>
    <col min="15111" max="15111" width="14.1640625" style="1381" customWidth="1"/>
    <col min="15112" max="15112" width="10.6640625" style="1381" customWidth="1"/>
    <col min="15113" max="15360" width="8.83203125" style="1381"/>
    <col min="15361" max="15361" width="1.6640625" style="1381" customWidth="1"/>
    <col min="15362" max="15362" width="2.6640625" style="1381" customWidth="1"/>
    <col min="15363" max="15363" width="8.6640625" style="1381" customWidth="1"/>
    <col min="15364" max="15364" width="62" style="1381" customWidth="1"/>
    <col min="15365" max="15366" width="11.6640625" style="1381" customWidth="1"/>
    <col min="15367" max="15367" width="14.1640625" style="1381" customWidth="1"/>
    <col min="15368" max="15368" width="10.6640625" style="1381" customWidth="1"/>
    <col min="15369" max="15616" width="8.83203125" style="1381"/>
    <col min="15617" max="15617" width="1.6640625" style="1381" customWidth="1"/>
    <col min="15618" max="15618" width="2.6640625" style="1381" customWidth="1"/>
    <col min="15619" max="15619" width="8.6640625" style="1381" customWidth="1"/>
    <col min="15620" max="15620" width="62" style="1381" customWidth="1"/>
    <col min="15621" max="15622" width="11.6640625" style="1381" customWidth="1"/>
    <col min="15623" max="15623" width="14.1640625" style="1381" customWidth="1"/>
    <col min="15624" max="15624" width="10.6640625" style="1381" customWidth="1"/>
    <col min="15625" max="15872" width="8.83203125" style="1381"/>
    <col min="15873" max="15873" width="1.6640625" style="1381" customWidth="1"/>
    <col min="15874" max="15874" width="2.6640625" style="1381" customWidth="1"/>
    <col min="15875" max="15875" width="8.6640625" style="1381" customWidth="1"/>
    <col min="15876" max="15876" width="62" style="1381" customWidth="1"/>
    <col min="15877" max="15878" width="11.6640625" style="1381" customWidth="1"/>
    <col min="15879" max="15879" width="14.1640625" style="1381" customWidth="1"/>
    <col min="15880" max="15880" width="10.6640625" style="1381" customWidth="1"/>
    <col min="15881" max="16128" width="8.83203125" style="1381"/>
    <col min="16129" max="16129" width="1.6640625" style="1381" customWidth="1"/>
    <col min="16130" max="16130" width="2.6640625" style="1381" customWidth="1"/>
    <col min="16131" max="16131" width="8.6640625" style="1381" customWidth="1"/>
    <col min="16132" max="16132" width="62" style="1381" customWidth="1"/>
    <col min="16133" max="16134" width="11.6640625" style="1381" customWidth="1"/>
    <col min="16135" max="16135" width="14.1640625" style="1381" customWidth="1"/>
    <col min="16136" max="16136" width="10.6640625" style="1381" customWidth="1"/>
    <col min="16137" max="16384" width="8.83203125" style="1381"/>
  </cols>
  <sheetData>
    <row r="1" spans="1:8" s="1032" customFormat="1" ht="15.75" x14ac:dyDescent="0.25">
      <c r="A1" s="6405" t="s">
        <v>801</v>
      </c>
      <c r="B1" s="6405"/>
      <c r="C1" s="6405"/>
      <c r="D1" s="6405"/>
    </row>
    <row r="2" spans="1:8" s="4903" customFormat="1" ht="25.5" customHeight="1" x14ac:dyDescent="0.2">
      <c r="A2" s="6846" t="s">
        <v>4249</v>
      </c>
      <c r="B2" s="6846"/>
      <c r="C2" s="6846"/>
      <c r="D2" s="6846"/>
      <c r="E2" s="6846"/>
      <c r="F2" s="6846"/>
      <c r="G2" s="6846"/>
    </row>
    <row r="3" spans="1:8" s="4904" customFormat="1" ht="12" customHeight="1" x14ac:dyDescent="0.2">
      <c r="A3" s="6846"/>
      <c r="B3" s="6846"/>
      <c r="C3" s="6846"/>
      <c r="D3" s="6846"/>
      <c r="E3" s="6846"/>
      <c r="F3" s="6846"/>
      <c r="G3" s="6846"/>
    </row>
    <row r="4" spans="1:8" s="2678" customFormat="1" ht="12.75" customHeight="1" x14ac:dyDescent="0.2">
      <c r="A4" s="6847" t="s">
        <v>2911</v>
      </c>
      <c r="B4" s="6848"/>
      <c r="C4" s="6848"/>
      <c r="D4" s="6849"/>
      <c r="E4" s="6850" t="s">
        <v>2860</v>
      </c>
      <c r="F4" s="6851"/>
      <c r="G4" s="6852"/>
    </row>
    <row r="5" spans="1:8" s="2678" customFormat="1" ht="11.25" customHeight="1" x14ac:dyDescent="0.2">
      <c r="A5" s="1855"/>
      <c r="B5" s="1856"/>
      <c r="C5" s="1856"/>
      <c r="D5" s="1857"/>
      <c r="E5" s="1858" t="s">
        <v>2758</v>
      </c>
      <c r="F5" s="1859" t="s">
        <v>2759</v>
      </c>
      <c r="G5" s="1860" t="s">
        <v>2760</v>
      </c>
    </row>
    <row r="6" spans="1:8" s="2679" customFormat="1" ht="15" customHeight="1" x14ac:dyDescent="0.2">
      <c r="A6" s="1861"/>
      <c r="B6" s="1862" t="s">
        <v>2912</v>
      </c>
      <c r="C6" s="1862"/>
      <c r="D6" s="1862"/>
      <c r="E6" s="1863">
        <v>673</v>
      </c>
      <c r="F6" s="1863">
        <v>1054</v>
      </c>
      <c r="G6" s="1864">
        <v>1727</v>
      </c>
    </row>
    <row r="7" spans="1:8" s="2679" customFormat="1" ht="15" customHeight="1" x14ac:dyDescent="0.2">
      <c r="A7" s="1861"/>
      <c r="B7" s="4905"/>
      <c r="C7" s="6844" t="s">
        <v>2913</v>
      </c>
      <c r="D7" s="6845"/>
      <c r="E7" s="1865">
        <v>56</v>
      </c>
      <c r="F7" s="1866">
        <v>54</v>
      </c>
      <c r="G7" s="1867">
        <v>110</v>
      </c>
    </row>
    <row r="8" spans="1:8" s="2679" customFormat="1" ht="15" customHeight="1" x14ac:dyDescent="0.2">
      <c r="A8" s="1861"/>
      <c r="B8" s="4905"/>
      <c r="C8" s="6844" t="s">
        <v>2914</v>
      </c>
      <c r="D8" s="6845"/>
      <c r="E8" s="1865">
        <v>9</v>
      </c>
      <c r="F8" s="1866">
        <v>25</v>
      </c>
      <c r="G8" s="1867">
        <v>34</v>
      </c>
    </row>
    <row r="9" spans="1:8" s="2679" customFormat="1" ht="15" customHeight="1" x14ac:dyDescent="0.2">
      <c r="A9" s="1861"/>
      <c r="B9" s="4905"/>
      <c r="C9" s="6844" t="s">
        <v>2915</v>
      </c>
      <c r="D9" s="6845"/>
      <c r="E9" s="1865">
        <v>83</v>
      </c>
      <c r="F9" s="1866">
        <v>86</v>
      </c>
      <c r="G9" s="1867">
        <v>169</v>
      </c>
    </row>
    <row r="10" spans="1:8" s="2679" customFormat="1" ht="15" customHeight="1" x14ac:dyDescent="0.2">
      <c r="A10" s="1861"/>
      <c r="B10" s="4905"/>
      <c r="C10" s="6844" t="s">
        <v>2916</v>
      </c>
      <c r="D10" s="6845"/>
      <c r="E10" s="1865">
        <v>30</v>
      </c>
      <c r="F10" s="1866">
        <v>10</v>
      </c>
      <c r="G10" s="1867">
        <v>40</v>
      </c>
    </row>
    <row r="11" spans="1:8" s="2679" customFormat="1" ht="15" customHeight="1" x14ac:dyDescent="0.2">
      <c r="A11" s="1861"/>
      <c r="B11" s="4905"/>
      <c r="C11" s="6844" t="s">
        <v>2917</v>
      </c>
      <c r="D11" s="6845"/>
      <c r="E11" s="1865">
        <v>7</v>
      </c>
      <c r="F11" s="1866">
        <v>12</v>
      </c>
      <c r="G11" s="1867">
        <v>19</v>
      </c>
    </row>
    <row r="12" spans="1:8" s="2679" customFormat="1" ht="15" customHeight="1" x14ac:dyDescent="0.2">
      <c r="A12" s="1861"/>
      <c r="B12" s="4905"/>
      <c r="C12" s="6844" t="s">
        <v>2918</v>
      </c>
      <c r="D12" s="6845"/>
      <c r="E12" s="1865">
        <v>142</v>
      </c>
      <c r="F12" s="1866">
        <v>252</v>
      </c>
      <c r="G12" s="1867">
        <v>394</v>
      </c>
    </row>
    <row r="13" spans="1:8" s="2679" customFormat="1" ht="15" customHeight="1" x14ac:dyDescent="0.2">
      <c r="A13" s="1861"/>
      <c r="B13" s="4905"/>
      <c r="C13" s="6844" t="s">
        <v>2919</v>
      </c>
      <c r="D13" s="6845"/>
      <c r="E13" s="1865">
        <v>158</v>
      </c>
      <c r="F13" s="1866">
        <v>210</v>
      </c>
      <c r="G13" s="1867">
        <v>368</v>
      </c>
      <c r="H13" s="4906"/>
    </row>
    <row r="14" spans="1:8" s="2679" customFormat="1" ht="15" customHeight="1" x14ac:dyDescent="0.2">
      <c r="A14" s="1861"/>
      <c r="B14" s="4905"/>
      <c r="C14" s="6844" t="s">
        <v>2920</v>
      </c>
      <c r="D14" s="6845"/>
      <c r="E14" s="1865">
        <v>26</v>
      </c>
      <c r="F14" s="1866">
        <v>140</v>
      </c>
      <c r="G14" s="1867">
        <v>166</v>
      </c>
    </row>
    <row r="15" spans="1:8" s="2679" customFormat="1" ht="15" customHeight="1" x14ac:dyDescent="0.2">
      <c r="A15" s="1861"/>
      <c r="B15" s="4905"/>
      <c r="C15" s="6844" t="s">
        <v>2921</v>
      </c>
      <c r="D15" s="6845"/>
      <c r="E15" s="1865">
        <v>38</v>
      </c>
      <c r="F15" s="1866">
        <v>86</v>
      </c>
      <c r="G15" s="1867">
        <v>124</v>
      </c>
    </row>
    <row r="16" spans="1:8" s="2679" customFormat="1" ht="15" customHeight="1" x14ac:dyDescent="0.2">
      <c r="A16" s="1861"/>
      <c r="B16" s="4905"/>
      <c r="C16" s="6844" t="s">
        <v>2922</v>
      </c>
      <c r="D16" s="6845"/>
      <c r="E16" s="1865">
        <v>9</v>
      </c>
      <c r="F16" s="1866">
        <v>15</v>
      </c>
      <c r="G16" s="1867">
        <v>24</v>
      </c>
    </row>
    <row r="17" spans="1:7" s="2679" customFormat="1" ht="15" customHeight="1" x14ac:dyDescent="0.2">
      <c r="A17" s="1861"/>
      <c r="B17" s="4905"/>
      <c r="C17" s="6844" t="s">
        <v>2923</v>
      </c>
      <c r="D17" s="6845"/>
      <c r="E17" s="1865">
        <v>19</v>
      </c>
      <c r="F17" s="1866">
        <v>11</v>
      </c>
      <c r="G17" s="1867">
        <v>30</v>
      </c>
    </row>
    <row r="18" spans="1:7" s="2679" customFormat="1" ht="15" customHeight="1" x14ac:dyDescent="0.2">
      <c r="A18" s="1861"/>
      <c r="B18" s="4905"/>
      <c r="C18" s="6855" t="s">
        <v>2924</v>
      </c>
      <c r="D18" s="6856"/>
      <c r="E18" s="1865">
        <v>61</v>
      </c>
      <c r="F18" s="1866">
        <v>85</v>
      </c>
      <c r="G18" s="1867">
        <v>146</v>
      </c>
    </row>
    <row r="19" spans="1:7" s="2679" customFormat="1" ht="15" customHeight="1" x14ac:dyDescent="0.2">
      <c r="A19" s="1861"/>
      <c r="B19" s="4905"/>
      <c r="C19" s="6855" t="s">
        <v>2925</v>
      </c>
      <c r="D19" s="6856"/>
      <c r="E19" s="1865">
        <v>21</v>
      </c>
      <c r="F19" s="1866">
        <v>30</v>
      </c>
      <c r="G19" s="1867">
        <v>51</v>
      </c>
    </row>
    <row r="20" spans="1:7" s="2679" customFormat="1" ht="15" customHeight="1" x14ac:dyDescent="0.2">
      <c r="A20" s="1861"/>
      <c r="B20" s="4905"/>
      <c r="C20" s="6855" t="s">
        <v>2926</v>
      </c>
      <c r="D20" s="6856"/>
      <c r="E20" s="1865">
        <v>14</v>
      </c>
      <c r="F20" s="1866">
        <v>38</v>
      </c>
      <c r="G20" s="1868">
        <v>52</v>
      </c>
    </row>
    <row r="21" spans="1:7" s="2679" customFormat="1" ht="15" customHeight="1" x14ac:dyDescent="0.2">
      <c r="A21" s="1861"/>
      <c r="B21" s="4905"/>
      <c r="C21" s="6853"/>
      <c r="D21" s="6854"/>
      <c r="E21" s="1865"/>
      <c r="F21" s="1866"/>
      <c r="G21" s="1868"/>
    </row>
    <row r="22" spans="1:7" s="2679" customFormat="1" ht="15" customHeight="1" x14ac:dyDescent="0.25">
      <c r="A22" s="1861"/>
      <c r="B22" s="4905" t="s">
        <v>2765</v>
      </c>
      <c r="C22" s="4905"/>
      <c r="D22" s="4907"/>
      <c r="E22" s="1869">
        <v>2736</v>
      </c>
      <c r="F22" s="1870">
        <v>5162</v>
      </c>
      <c r="G22" s="1871">
        <v>7898</v>
      </c>
    </row>
    <row r="23" spans="1:7" s="2679" customFormat="1" ht="15" customHeight="1" x14ac:dyDescent="0.25">
      <c r="A23" s="1861"/>
      <c r="B23" s="4905"/>
      <c r="C23" s="4908" t="s">
        <v>2927</v>
      </c>
      <c r="D23" s="4907"/>
      <c r="E23" s="1865">
        <v>247</v>
      </c>
      <c r="F23" s="1866">
        <v>470</v>
      </c>
      <c r="G23" s="1867">
        <v>717</v>
      </c>
    </row>
    <row r="24" spans="1:7" s="2679" customFormat="1" ht="15" customHeight="1" x14ac:dyDescent="0.25">
      <c r="A24" s="1861"/>
      <c r="B24" s="4905"/>
      <c r="C24" s="4908" t="s">
        <v>2928</v>
      </c>
      <c r="D24" s="4907"/>
      <c r="E24" s="1865">
        <v>102</v>
      </c>
      <c r="F24" s="1866">
        <v>266</v>
      </c>
      <c r="G24" s="1867">
        <v>368</v>
      </c>
    </row>
    <row r="25" spans="1:7" s="2679" customFormat="1" ht="15" customHeight="1" x14ac:dyDescent="0.25">
      <c r="A25" s="1861"/>
      <c r="B25" s="4905"/>
      <c r="C25" s="4908" t="s">
        <v>2929</v>
      </c>
      <c r="D25" s="4907"/>
      <c r="E25" s="1865">
        <v>73</v>
      </c>
      <c r="F25" s="1866">
        <v>329</v>
      </c>
      <c r="G25" s="1867">
        <v>402</v>
      </c>
    </row>
    <row r="26" spans="1:7" s="2679" customFormat="1" ht="15" customHeight="1" x14ac:dyDescent="0.25">
      <c r="A26" s="1861"/>
      <c r="B26" s="4905"/>
      <c r="C26" s="4908" t="s">
        <v>2930</v>
      </c>
      <c r="D26" s="4907"/>
      <c r="E26" s="1865">
        <v>22</v>
      </c>
      <c r="F26" s="1866">
        <v>174</v>
      </c>
      <c r="G26" s="1867">
        <v>196</v>
      </c>
    </row>
    <row r="27" spans="1:7" s="2679" customFormat="1" ht="15" customHeight="1" x14ac:dyDescent="0.25">
      <c r="A27" s="1861"/>
      <c r="B27" s="4905"/>
      <c r="C27" s="4908" t="s">
        <v>2931</v>
      </c>
      <c r="D27" s="4907"/>
      <c r="E27" s="1865">
        <v>147</v>
      </c>
      <c r="F27" s="1866">
        <v>96</v>
      </c>
      <c r="G27" s="1867">
        <v>243</v>
      </c>
    </row>
    <row r="28" spans="1:7" s="2679" customFormat="1" ht="15" customHeight="1" x14ac:dyDescent="0.25">
      <c r="A28" s="1861"/>
      <c r="B28" s="4905"/>
      <c r="C28" s="4908" t="s">
        <v>2932</v>
      </c>
      <c r="D28" s="4907"/>
      <c r="E28" s="1865">
        <v>110</v>
      </c>
      <c r="F28" s="1866">
        <v>171</v>
      </c>
      <c r="G28" s="1867">
        <v>281</v>
      </c>
    </row>
    <row r="29" spans="1:7" s="2679" customFormat="1" ht="15" customHeight="1" x14ac:dyDescent="0.25">
      <c r="A29" s="1861"/>
      <c r="B29" s="4905"/>
      <c r="C29" s="4908" t="s">
        <v>2933</v>
      </c>
      <c r="D29" s="4907"/>
      <c r="E29" s="1865">
        <v>31</v>
      </c>
      <c r="F29" s="1866">
        <v>104</v>
      </c>
      <c r="G29" s="1867">
        <v>135</v>
      </c>
    </row>
    <row r="30" spans="1:7" s="2679" customFormat="1" ht="15" customHeight="1" x14ac:dyDescent="0.25">
      <c r="A30" s="1861"/>
      <c r="B30" s="4905"/>
      <c r="C30" s="4908" t="s">
        <v>2934</v>
      </c>
      <c r="D30" s="4907"/>
      <c r="E30" s="1865">
        <v>6</v>
      </c>
      <c r="F30" s="1866">
        <v>352</v>
      </c>
      <c r="G30" s="1867">
        <v>358</v>
      </c>
    </row>
    <row r="31" spans="1:7" s="2679" customFormat="1" ht="15" customHeight="1" x14ac:dyDescent="0.25">
      <c r="A31" s="1861"/>
      <c r="B31" s="4905"/>
      <c r="C31" s="4908" t="s">
        <v>2935</v>
      </c>
      <c r="D31" s="4907"/>
      <c r="E31" s="1865">
        <v>39</v>
      </c>
      <c r="F31" s="1866">
        <v>140</v>
      </c>
      <c r="G31" s="1867">
        <v>179</v>
      </c>
    </row>
    <row r="32" spans="1:7" s="2679" customFormat="1" ht="15" customHeight="1" x14ac:dyDescent="0.25">
      <c r="A32" s="1861"/>
      <c r="B32" s="4905"/>
      <c r="C32" s="4908" t="s">
        <v>2936</v>
      </c>
      <c r="D32" s="4907"/>
      <c r="E32" s="1865">
        <v>334</v>
      </c>
      <c r="F32" s="1866">
        <v>143</v>
      </c>
      <c r="G32" s="1867">
        <v>477</v>
      </c>
    </row>
    <row r="33" spans="1:7" s="2679" customFormat="1" ht="15" customHeight="1" x14ac:dyDescent="0.25">
      <c r="A33" s="1861"/>
      <c r="B33" s="4905"/>
      <c r="C33" s="4908" t="s">
        <v>2937</v>
      </c>
      <c r="D33" s="4907"/>
      <c r="E33" s="1865">
        <v>46</v>
      </c>
      <c r="F33" s="1866">
        <v>49</v>
      </c>
      <c r="G33" s="1867">
        <v>95</v>
      </c>
    </row>
    <row r="34" spans="1:7" s="2679" customFormat="1" ht="15" customHeight="1" x14ac:dyDescent="0.25">
      <c r="A34" s="1861"/>
      <c r="B34" s="4905"/>
      <c r="C34" s="4908" t="s">
        <v>2938</v>
      </c>
      <c r="D34" s="4907"/>
      <c r="E34" s="1865">
        <v>49</v>
      </c>
      <c r="F34" s="1866">
        <v>72</v>
      </c>
      <c r="G34" s="1867">
        <v>121</v>
      </c>
    </row>
    <row r="35" spans="1:7" s="2679" customFormat="1" ht="15" customHeight="1" x14ac:dyDescent="0.25">
      <c r="A35" s="1861"/>
      <c r="B35" s="4905"/>
      <c r="C35" s="4908" t="s">
        <v>2939</v>
      </c>
      <c r="D35" s="4907"/>
      <c r="E35" s="1865">
        <v>257</v>
      </c>
      <c r="F35" s="1866">
        <v>389</v>
      </c>
      <c r="G35" s="1867">
        <v>646</v>
      </c>
    </row>
    <row r="36" spans="1:7" s="2679" customFormat="1" ht="15" customHeight="1" x14ac:dyDescent="0.25">
      <c r="A36" s="1861"/>
      <c r="B36" s="4905"/>
      <c r="C36" s="4908" t="s">
        <v>2940</v>
      </c>
      <c r="D36" s="4907"/>
      <c r="E36" s="1865">
        <v>224</v>
      </c>
      <c r="F36" s="1866">
        <v>495</v>
      </c>
      <c r="G36" s="1867">
        <v>719</v>
      </c>
    </row>
    <row r="37" spans="1:7" s="2679" customFormat="1" ht="15" customHeight="1" x14ac:dyDescent="0.25">
      <c r="A37" s="1861"/>
      <c r="B37" s="4905"/>
      <c r="C37" s="4908" t="s">
        <v>2941</v>
      </c>
      <c r="D37" s="4907"/>
      <c r="E37" s="1865">
        <v>82</v>
      </c>
      <c r="F37" s="1866">
        <v>29</v>
      </c>
      <c r="G37" s="1867">
        <v>111</v>
      </c>
    </row>
    <row r="38" spans="1:7" s="1819" customFormat="1" ht="15" customHeight="1" x14ac:dyDescent="0.25">
      <c r="A38" s="1872"/>
      <c r="B38" s="4909"/>
      <c r="C38" s="4908" t="s">
        <v>2942</v>
      </c>
      <c r="D38" s="4908"/>
      <c r="E38" s="4910">
        <v>51</v>
      </c>
      <c r="F38" s="4864">
        <v>48</v>
      </c>
      <c r="G38" s="1867">
        <v>99</v>
      </c>
    </row>
    <row r="39" spans="1:7" s="1819" customFormat="1" ht="15" customHeight="1" x14ac:dyDescent="0.25">
      <c r="A39" s="1872"/>
      <c r="B39" s="4909"/>
      <c r="C39" s="4908" t="s">
        <v>2943</v>
      </c>
      <c r="D39" s="4908"/>
      <c r="E39" s="4910">
        <v>76</v>
      </c>
      <c r="F39" s="4864">
        <v>99</v>
      </c>
      <c r="G39" s="1867">
        <v>175</v>
      </c>
    </row>
    <row r="40" spans="1:7" s="1819" customFormat="1" ht="15" customHeight="1" x14ac:dyDescent="0.25">
      <c r="A40" s="1872"/>
      <c r="B40" s="4909"/>
      <c r="C40" s="4908" t="s">
        <v>2944</v>
      </c>
      <c r="D40" s="4908"/>
      <c r="E40" s="4910">
        <v>59</v>
      </c>
      <c r="F40" s="4864">
        <v>83</v>
      </c>
      <c r="G40" s="1867">
        <v>142</v>
      </c>
    </row>
    <row r="41" spans="1:7" s="1819" customFormat="1" ht="15" customHeight="1" x14ac:dyDescent="0.25">
      <c r="A41" s="1872"/>
      <c r="B41" s="4909"/>
      <c r="C41" s="4908" t="s">
        <v>2945</v>
      </c>
      <c r="D41" s="4908"/>
      <c r="E41" s="4910">
        <v>98</v>
      </c>
      <c r="F41" s="4864">
        <v>154</v>
      </c>
      <c r="G41" s="1867">
        <v>252</v>
      </c>
    </row>
    <row r="42" spans="1:7" s="1819" customFormat="1" ht="15" customHeight="1" x14ac:dyDescent="0.25">
      <c r="A42" s="1872"/>
      <c r="B42" s="4909"/>
      <c r="C42" s="4908" t="s">
        <v>2946</v>
      </c>
      <c r="D42" s="4911"/>
      <c r="E42" s="4910">
        <v>169</v>
      </c>
      <c r="F42" s="4864">
        <v>552</v>
      </c>
      <c r="G42" s="1867">
        <v>721</v>
      </c>
    </row>
    <row r="43" spans="1:7" s="1819" customFormat="1" ht="15" customHeight="1" x14ac:dyDescent="0.25">
      <c r="A43" s="1872"/>
      <c r="B43" s="4909"/>
      <c r="C43" s="4908" t="s">
        <v>2947</v>
      </c>
      <c r="D43" s="4911"/>
      <c r="E43" s="4910">
        <v>100</v>
      </c>
      <c r="F43" s="4864">
        <v>169</v>
      </c>
      <c r="G43" s="1867">
        <v>269</v>
      </c>
    </row>
    <row r="44" spans="1:7" s="1819" customFormat="1" ht="15" customHeight="1" x14ac:dyDescent="0.25">
      <c r="A44" s="1872"/>
      <c r="B44" s="4909"/>
      <c r="C44" s="4908" t="s">
        <v>2948</v>
      </c>
      <c r="D44" s="4911"/>
      <c r="E44" s="4910">
        <v>147</v>
      </c>
      <c r="F44" s="4864">
        <v>242</v>
      </c>
      <c r="G44" s="1867">
        <v>389</v>
      </c>
    </row>
    <row r="45" spans="1:7" s="1819" customFormat="1" ht="15" customHeight="1" x14ac:dyDescent="0.25">
      <c r="A45" s="1872"/>
      <c r="B45" s="4909"/>
      <c r="C45" s="4908" t="s">
        <v>2949</v>
      </c>
      <c r="D45" s="4908"/>
      <c r="E45" s="4910">
        <v>85</v>
      </c>
      <c r="F45" s="4864">
        <v>209</v>
      </c>
      <c r="G45" s="1867">
        <v>294</v>
      </c>
    </row>
    <row r="46" spans="1:7" s="1819" customFormat="1" ht="15" customHeight="1" x14ac:dyDescent="0.25">
      <c r="A46" s="1872"/>
      <c r="B46" s="4909"/>
      <c r="C46" s="4908" t="s">
        <v>2950</v>
      </c>
      <c r="D46" s="4908"/>
      <c r="E46" s="4910">
        <v>95</v>
      </c>
      <c r="F46" s="4864">
        <v>246</v>
      </c>
      <c r="G46" s="1867">
        <v>341</v>
      </c>
    </row>
    <row r="47" spans="1:7" s="1819" customFormat="1" ht="15" customHeight="1" x14ac:dyDescent="0.25">
      <c r="A47" s="1872"/>
      <c r="B47" s="4909"/>
      <c r="C47" s="4908" t="s">
        <v>2951</v>
      </c>
      <c r="D47" s="4908"/>
      <c r="E47" s="4910">
        <v>82</v>
      </c>
      <c r="F47" s="4864">
        <v>79</v>
      </c>
      <c r="G47" s="1867">
        <v>161</v>
      </c>
    </row>
    <row r="48" spans="1:7" s="1819" customFormat="1" ht="15" customHeight="1" x14ac:dyDescent="0.25">
      <c r="A48" s="1872"/>
      <c r="B48" s="4909"/>
      <c r="C48" s="4908"/>
      <c r="D48" s="4908"/>
      <c r="E48" s="4910"/>
      <c r="F48" s="4864"/>
      <c r="G48" s="1867"/>
    </row>
    <row r="49" spans="1:8" s="1819" customFormat="1" ht="15" customHeight="1" x14ac:dyDescent="0.25">
      <c r="A49" s="1872"/>
      <c r="B49" s="4905" t="s">
        <v>2952</v>
      </c>
      <c r="C49" s="4908"/>
      <c r="D49" s="4908"/>
      <c r="E49" s="4912">
        <v>5</v>
      </c>
      <c r="F49" s="4913">
        <v>2</v>
      </c>
      <c r="G49" s="1873">
        <v>7</v>
      </c>
    </row>
    <row r="50" spans="1:8" s="1819" customFormat="1" ht="15" customHeight="1" x14ac:dyDescent="0.25">
      <c r="A50" s="1872"/>
      <c r="B50" s="4905"/>
      <c r="C50" s="4908" t="s">
        <v>2953</v>
      </c>
      <c r="D50" s="4908"/>
      <c r="E50" s="4910">
        <v>5</v>
      </c>
      <c r="F50" s="4864">
        <v>2</v>
      </c>
      <c r="G50" s="1867">
        <v>7</v>
      </c>
    </row>
    <row r="51" spans="1:8" s="1819" customFormat="1" ht="15" customHeight="1" x14ac:dyDescent="0.25">
      <c r="A51" s="1872"/>
      <c r="B51" s="4905"/>
      <c r="C51" s="4908"/>
      <c r="D51" s="4908"/>
      <c r="E51" s="4910"/>
      <c r="F51" s="4864"/>
      <c r="G51" s="1867"/>
    </row>
    <row r="52" spans="1:8" s="2679" customFormat="1" ht="15" customHeight="1" x14ac:dyDescent="0.25">
      <c r="A52" s="1861"/>
      <c r="B52" s="4905" t="s">
        <v>2766</v>
      </c>
      <c r="C52" s="4914"/>
      <c r="D52" s="4908"/>
      <c r="E52" s="1869">
        <v>66</v>
      </c>
      <c r="F52" s="1870">
        <v>50</v>
      </c>
      <c r="G52" s="1873">
        <v>116</v>
      </c>
    </row>
    <row r="53" spans="1:8" s="1819" customFormat="1" ht="15" customHeight="1" x14ac:dyDescent="0.25">
      <c r="A53" s="1872"/>
      <c r="B53" s="4909"/>
      <c r="C53" s="4908" t="s">
        <v>2954</v>
      </c>
      <c r="D53" s="4908"/>
      <c r="E53" s="4910">
        <v>31</v>
      </c>
      <c r="F53" s="4864">
        <v>7</v>
      </c>
      <c r="G53" s="4865">
        <v>38</v>
      </c>
    </row>
    <row r="54" spans="1:8" s="2680" customFormat="1" ht="15" customHeight="1" x14ac:dyDescent="0.25">
      <c r="A54" s="1874"/>
      <c r="B54" s="4915"/>
      <c r="C54" s="4908" t="s">
        <v>2955</v>
      </c>
      <c r="D54" s="4908"/>
      <c r="E54" s="4910">
        <v>35</v>
      </c>
      <c r="F54" s="4815">
        <v>43</v>
      </c>
      <c r="G54" s="4865">
        <v>78</v>
      </c>
      <c r="H54" s="1819"/>
    </row>
    <row r="55" spans="1:8" s="2680" customFormat="1" ht="15" customHeight="1" x14ac:dyDescent="0.25">
      <c r="A55" s="1874"/>
      <c r="B55" s="4915"/>
      <c r="C55" s="4908"/>
      <c r="D55" s="4908"/>
      <c r="E55" s="4910"/>
      <c r="F55" s="4815"/>
      <c r="G55" s="4865">
        <v>0</v>
      </c>
      <c r="H55" s="1819"/>
    </row>
    <row r="56" spans="1:8" s="2679" customFormat="1" ht="15" customHeight="1" x14ac:dyDescent="0.25">
      <c r="A56" s="1861"/>
      <c r="B56" s="4905" t="s">
        <v>2956</v>
      </c>
      <c r="C56" s="4914"/>
      <c r="D56" s="4908"/>
      <c r="E56" s="1869">
        <v>199</v>
      </c>
      <c r="F56" s="1870">
        <v>33</v>
      </c>
      <c r="G56" s="1873">
        <v>232</v>
      </c>
    </row>
    <row r="57" spans="1:8" s="2679" customFormat="1" ht="15" customHeight="1" x14ac:dyDescent="0.25">
      <c r="A57" s="1861"/>
      <c r="B57" s="4905"/>
      <c r="C57" s="4908" t="s">
        <v>2957</v>
      </c>
      <c r="D57" s="4908"/>
      <c r="E57" s="1865">
        <v>199</v>
      </c>
      <c r="F57" s="1866">
        <v>33</v>
      </c>
      <c r="G57" s="1867">
        <v>232</v>
      </c>
    </row>
    <row r="58" spans="1:8" s="2679" customFormat="1" ht="15" customHeight="1" x14ac:dyDescent="0.25">
      <c r="A58" s="1861"/>
      <c r="B58" s="4905"/>
      <c r="C58" s="4908"/>
      <c r="D58" s="4908"/>
      <c r="E58" s="1865"/>
      <c r="F58" s="1866"/>
      <c r="G58" s="1867"/>
    </row>
    <row r="59" spans="1:8" s="2679" customFormat="1" ht="15" customHeight="1" x14ac:dyDescent="0.2">
      <c r="A59" s="1861"/>
      <c r="B59" s="4905" t="s">
        <v>2958</v>
      </c>
      <c r="C59" s="4914"/>
      <c r="D59" s="4914"/>
      <c r="E59" s="1869">
        <v>297</v>
      </c>
      <c r="F59" s="1870">
        <v>125</v>
      </c>
      <c r="G59" s="1873">
        <v>422</v>
      </c>
    </row>
    <row r="60" spans="1:8" s="1819" customFormat="1" ht="15" customHeight="1" x14ac:dyDescent="0.25">
      <c r="A60" s="4916"/>
      <c r="C60" s="1819" t="s">
        <v>2959</v>
      </c>
      <c r="D60" s="4917"/>
      <c r="E60" s="4910">
        <v>297</v>
      </c>
      <c r="F60" s="4815">
        <v>125</v>
      </c>
      <c r="G60" s="4816">
        <v>422</v>
      </c>
    </row>
    <row r="61" spans="1:8" s="1819" customFormat="1" ht="15" customHeight="1" x14ac:dyDescent="0.25">
      <c r="A61" s="4916"/>
      <c r="D61" s="4917"/>
      <c r="E61" s="4910"/>
      <c r="F61" s="4815"/>
      <c r="G61" s="4816"/>
    </row>
    <row r="62" spans="1:8" s="1819" customFormat="1" ht="15" customHeight="1" x14ac:dyDescent="0.25">
      <c r="A62" s="4916"/>
      <c r="B62" s="4905" t="s">
        <v>2960</v>
      </c>
      <c r="D62" s="4917"/>
      <c r="E62" s="1869">
        <v>1788</v>
      </c>
      <c r="F62" s="1870">
        <v>494</v>
      </c>
      <c r="G62" s="1873">
        <v>2282</v>
      </c>
    </row>
    <row r="63" spans="1:8" s="1819" customFormat="1" ht="15" customHeight="1" x14ac:dyDescent="0.25">
      <c r="A63" s="4916"/>
      <c r="B63" s="4905"/>
      <c r="C63" s="1819" t="s">
        <v>2961</v>
      </c>
      <c r="D63" s="4917"/>
      <c r="E63" s="4910">
        <v>1090</v>
      </c>
      <c r="F63" s="4815">
        <v>299</v>
      </c>
      <c r="G63" s="1867">
        <v>1389</v>
      </c>
    </row>
    <row r="64" spans="1:8" s="1819" customFormat="1" ht="15" customHeight="1" x14ac:dyDescent="0.25">
      <c r="A64" s="4918"/>
      <c r="C64" s="1819" t="s">
        <v>2962</v>
      </c>
      <c r="D64" s="4917"/>
      <c r="E64" s="4910">
        <v>698</v>
      </c>
      <c r="F64" s="4919">
        <v>195</v>
      </c>
      <c r="G64" s="4920">
        <v>893</v>
      </c>
    </row>
    <row r="65" spans="1:7" s="2679" customFormat="1" ht="15" customHeight="1" x14ac:dyDescent="0.25">
      <c r="A65" s="2681"/>
      <c r="B65" s="1875" t="s">
        <v>237</v>
      </c>
      <c r="C65" s="4921"/>
      <c r="D65" s="4921"/>
      <c r="E65" s="1876">
        <v>5759</v>
      </c>
      <c r="F65" s="1877">
        <v>6918</v>
      </c>
      <c r="G65" s="1878">
        <v>12677</v>
      </c>
    </row>
    <row r="66" spans="1:7" s="1434" customFormat="1" ht="14.25" customHeight="1" x14ac:dyDescent="0.2">
      <c r="C66" s="1434" t="s">
        <v>2963</v>
      </c>
      <c r="E66" s="1879"/>
      <c r="F66" s="4922"/>
      <c r="G66" s="1879"/>
    </row>
  </sheetData>
  <mergeCells count="19">
    <mergeCell ref="C21:D21"/>
    <mergeCell ref="C15:D15"/>
    <mergeCell ref="C16:D16"/>
    <mergeCell ref="C17:D17"/>
    <mergeCell ref="C18:D18"/>
    <mergeCell ref="C19:D19"/>
    <mergeCell ref="C20:D20"/>
    <mergeCell ref="C14:D14"/>
    <mergeCell ref="A1:D1"/>
    <mergeCell ref="A2:G3"/>
    <mergeCell ref="A4:D4"/>
    <mergeCell ref="E4:G4"/>
    <mergeCell ref="C7:D7"/>
    <mergeCell ref="C8:D8"/>
    <mergeCell ref="C9:D9"/>
    <mergeCell ref="C10:D10"/>
    <mergeCell ref="C11:D11"/>
    <mergeCell ref="C12:D12"/>
    <mergeCell ref="C13:D13"/>
  </mergeCells>
  <hyperlinks>
    <hyperlink ref="A1" location="CONTENT!A1" display="Back to table of contents"/>
  </hyperlinks>
  <pageMargins left="0.5" right="0.5" top="0.5" bottom="0.5" header="0.3" footer="0.3"/>
  <pageSetup paperSize="9" scale="77"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showGridLines="0" workbookViewId="0">
      <selection sqref="A1:C1"/>
    </sheetView>
  </sheetViews>
  <sheetFormatPr defaultRowHeight="20.100000000000001" customHeight="1" x14ac:dyDescent="0.2"/>
  <cols>
    <col min="1" max="1" width="2.83203125" customWidth="1"/>
    <col min="2" max="2" width="44.33203125" customWidth="1"/>
    <col min="3" max="3" width="10.6640625" customWidth="1"/>
    <col min="4" max="18" width="11.6640625" customWidth="1"/>
  </cols>
  <sheetData>
    <row r="1" spans="1:18" ht="15.75" x14ac:dyDescent="0.2">
      <c r="A1" s="6490" t="s">
        <v>801</v>
      </c>
      <c r="B1" s="6490"/>
      <c r="C1" s="6490"/>
      <c r="D1" s="46"/>
      <c r="E1" s="46"/>
      <c r="F1" s="46"/>
      <c r="G1" s="46"/>
      <c r="H1" s="46"/>
      <c r="I1" s="46"/>
      <c r="J1" s="46"/>
      <c r="K1" s="46"/>
      <c r="L1" s="46"/>
      <c r="M1" s="46"/>
      <c r="N1" s="46"/>
      <c r="O1" s="46"/>
      <c r="P1" s="46"/>
      <c r="Q1" s="46"/>
      <c r="R1" s="46"/>
    </row>
    <row r="2" spans="1:18" ht="27.75" customHeight="1" x14ac:dyDescent="0.2">
      <c r="A2" s="5416" t="s">
        <v>4203</v>
      </c>
      <c r="B2" s="5417"/>
      <c r="C2" s="5418"/>
      <c r="D2" s="5419"/>
      <c r="E2" s="5419"/>
      <c r="F2" s="5419"/>
      <c r="G2" s="5419"/>
      <c r="H2" s="5419"/>
      <c r="I2" s="5419"/>
      <c r="J2" s="5419"/>
      <c r="K2" s="5419"/>
      <c r="L2" s="5419"/>
      <c r="M2" s="5419"/>
      <c r="N2" s="5419"/>
      <c r="O2" s="5419"/>
      <c r="P2" s="5419"/>
      <c r="Q2" s="5419"/>
      <c r="R2" s="5419"/>
    </row>
    <row r="3" spans="1:18" ht="21.95" customHeight="1" x14ac:dyDescent="0.2">
      <c r="A3" s="6869" t="s">
        <v>2964</v>
      </c>
      <c r="B3" s="6870"/>
      <c r="C3" s="6875" t="s">
        <v>2859</v>
      </c>
      <c r="D3" s="5420" t="s">
        <v>2860</v>
      </c>
      <c r="E3" s="5421"/>
      <c r="F3" s="5422"/>
      <c r="G3" s="5420"/>
      <c r="H3" s="5421"/>
      <c r="I3" s="5422"/>
      <c r="J3" s="5423"/>
      <c r="K3" s="5423"/>
      <c r="L3" s="5424"/>
      <c r="M3" s="5425"/>
      <c r="N3" s="5425"/>
      <c r="O3" s="5425"/>
      <c r="P3" s="5426"/>
      <c r="Q3" s="5425"/>
      <c r="R3" s="5427"/>
    </row>
    <row r="4" spans="1:18" ht="21.95" customHeight="1" x14ac:dyDescent="0.2">
      <c r="A4" s="6871"/>
      <c r="B4" s="6872"/>
      <c r="C4" s="6876"/>
      <c r="D4" s="5420" t="s">
        <v>2965</v>
      </c>
      <c r="E4" s="5421"/>
      <c r="F4" s="5428"/>
      <c r="G4" s="5420" t="s">
        <v>2966</v>
      </c>
      <c r="H4" s="5421"/>
      <c r="I4" s="5422"/>
      <c r="J4" s="6857" t="s">
        <v>2967</v>
      </c>
      <c r="K4" s="6858"/>
      <c r="L4" s="6859"/>
      <c r="M4" s="6860" t="s">
        <v>2968</v>
      </c>
      <c r="N4" s="6858"/>
      <c r="O4" s="6861"/>
      <c r="P4" s="6857" t="s">
        <v>237</v>
      </c>
      <c r="Q4" s="6858"/>
      <c r="R4" s="6861"/>
    </row>
    <row r="5" spans="1:18" ht="21.95" customHeight="1" x14ac:dyDescent="0.2">
      <c r="A5" s="6873"/>
      <c r="B5" s="6874"/>
      <c r="C5" s="6877"/>
      <c r="D5" s="5429" t="s">
        <v>2758</v>
      </c>
      <c r="E5" s="5430" t="s">
        <v>2759</v>
      </c>
      <c r="F5" s="5431" t="s">
        <v>2760</v>
      </c>
      <c r="G5" s="5429" t="s">
        <v>2758</v>
      </c>
      <c r="H5" s="5430" t="s">
        <v>2759</v>
      </c>
      <c r="I5" s="5432" t="s">
        <v>2760</v>
      </c>
      <c r="J5" s="5433" t="s">
        <v>2758</v>
      </c>
      <c r="K5" s="5430" t="s">
        <v>2759</v>
      </c>
      <c r="L5" s="5431" t="s">
        <v>2760</v>
      </c>
      <c r="M5" s="5429" t="s">
        <v>2758</v>
      </c>
      <c r="N5" s="5430" t="s">
        <v>2759</v>
      </c>
      <c r="O5" s="5432" t="s">
        <v>2760</v>
      </c>
      <c r="P5" s="5433" t="s">
        <v>2758</v>
      </c>
      <c r="Q5" s="5430" t="s">
        <v>2759</v>
      </c>
      <c r="R5" s="5432" t="s">
        <v>2760</v>
      </c>
    </row>
    <row r="6" spans="1:18" ht="21.95" customHeight="1" x14ac:dyDescent="0.2">
      <c r="A6" s="6862" t="s">
        <v>2969</v>
      </c>
      <c r="B6" s="6863"/>
      <c r="C6" s="1880"/>
      <c r="D6" s="1881">
        <v>0</v>
      </c>
      <c r="E6" s="1882">
        <v>0</v>
      </c>
      <c r="F6" s="1883">
        <v>0</v>
      </c>
      <c r="G6" s="1881">
        <v>0</v>
      </c>
      <c r="H6" s="1882">
        <v>0</v>
      </c>
      <c r="I6" s="1884">
        <v>0</v>
      </c>
      <c r="J6" s="1885">
        <v>18</v>
      </c>
      <c r="K6" s="1882">
        <v>2</v>
      </c>
      <c r="L6" s="1883">
        <v>20</v>
      </c>
      <c r="M6" s="1881">
        <v>0</v>
      </c>
      <c r="N6" s="1882">
        <v>0</v>
      </c>
      <c r="O6" s="1884">
        <v>0</v>
      </c>
      <c r="P6" s="1885">
        <v>18</v>
      </c>
      <c r="Q6" s="1882">
        <v>2</v>
      </c>
      <c r="R6" s="1884">
        <v>20</v>
      </c>
    </row>
    <row r="7" spans="1:18" ht="21.95" customHeight="1" x14ac:dyDescent="0.2">
      <c r="A7" s="5434"/>
      <c r="B7" s="5435" t="s">
        <v>2767</v>
      </c>
      <c r="C7" s="5436" t="s">
        <v>2867</v>
      </c>
      <c r="D7" s="5437">
        <v>0</v>
      </c>
      <c r="E7" s="5438">
        <v>0</v>
      </c>
      <c r="F7" s="5439">
        <v>0</v>
      </c>
      <c r="G7" s="5437">
        <v>0</v>
      </c>
      <c r="H7" s="5438">
        <v>0</v>
      </c>
      <c r="I7" s="5440">
        <v>0</v>
      </c>
      <c r="J7" s="5441">
        <v>5</v>
      </c>
      <c r="K7" s="5438">
        <v>0</v>
      </c>
      <c r="L7" s="5439">
        <v>5</v>
      </c>
      <c r="M7" s="5437">
        <v>0</v>
      </c>
      <c r="N7" s="5438">
        <v>0</v>
      </c>
      <c r="O7" s="5440">
        <v>0</v>
      </c>
      <c r="P7" s="5441">
        <v>5</v>
      </c>
      <c r="Q7" s="5438">
        <v>0</v>
      </c>
      <c r="R7" s="5440">
        <v>5</v>
      </c>
    </row>
    <row r="8" spans="1:18" ht="21.95" customHeight="1" x14ac:dyDescent="0.2">
      <c r="A8" s="5434"/>
      <c r="B8" s="5435" t="s">
        <v>2970</v>
      </c>
      <c r="C8" s="5436" t="s">
        <v>2867</v>
      </c>
      <c r="D8" s="5437">
        <v>0</v>
      </c>
      <c r="E8" s="5438">
        <v>0</v>
      </c>
      <c r="F8" s="5439">
        <v>0</v>
      </c>
      <c r="G8" s="5437">
        <v>0</v>
      </c>
      <c r="H8" s="5438">
        <v>0</v>
      </c>
      <c r="I8" s="5440">
        <v>0</v>
      </c>
      <c r="J8" s="5441">
        <v>5</v>
      </c>
      <c r="K8" s="5438">
        <v>0</v>
      </c>
      <c r="L8" s="5439">
        <v>5</v>
      </c>
      <c r="M8" s="5437">
        <v>0</v>
      </c>
      <c r="N8" s="5438">
        <v>0</v>
      </c>
      <c r="O8" s="5440">
        <v>0</v>
      </c>
      <c r="P8" s="5441">
        <v>5</v>
      </c>
      <c r="Q8" s="5438">
        <v>0</v>
      </c>
      <c r="R8" s="5440">
        <v>5</v>
      </c>
    </row>
    <row r="9" spans="1:18" ht="21.95" customHeight="1" x14ac:dyDescent="0.2">
      <c r="A9" s="5434"/>
      <c r="B9" s="5435" t="s">
        <v>2971</v>
      </c>
      <c r="C9" s="5436" t="s">
        <v>2867</v>
      </c>
      <c r="D9" s="5437">
        <v>0</v>
      </c>
      <c r="E9" s="5438">
        <v>0</v>
      </c>
      <c r="F9" s="5439">
        <v>0</v>
      </c>
      <c r="G9" s="5437">
        <v>0</v>
      </c>
      <c r="H9" s="5438">
        <v>0</v>
      </c>
      <c r="I9" s="5440">
        <v>0</v>
      </c>
      <c r="J9" s="5441">
        <v>8</v>
      </c>
      <c r="K9" s="5438">
        <v>2</v>
      </c>
      <c r="L9" s="5439">
        <v>10</v>
      </c>
      <c r="M9" s="5437">
        <v>0</v>
      </c>
      <c r="N9" s="5438">
        <v>0</v>
      </c>
      <c r="O9" s="5440">
        <v>0</v>
      </c>
      <c r="P9" s="5441">
        <v>8</v>
      </c>
      <c r="Q9" s="5438">
        <v>2</v>
      </c>
      <c r="R9" s="5440">
        <v>10</v>
      </c>
    </row>
    <row r="10" spans="1:18" ht="21.95" customHeight="1" x14ac:dyDescent="0.2">
      <c r="A10" s="6862" t="s">
        <v>2972</v>
      </c>
      <c r="B10" s="6863"/>
      <c r="C10" s="1880"/>
      <c r="D10" s="4923">
        <v>0</v>
      </c>
      <c r="E10" s="4924">
        <v>0</v>
      </c>
      <c r="F10" s="4925">
        <v>0</v>
      </c>
      <c r="G10" s="4923">
        <v>37</v>
      </c>
      <c r="H10" s="4924">
        <v>7</v>
      </c>
      <c r="I10" s="4926">
        <v>44</v>
      </c>
      <c r="J10" s="4927">
        <v>0</v>
      </c>
      <c r="K10" s="4924">
        <v>0</v>
      </c>
      <c r="L10" s="4925">
        <v>0</v>
      </c>
      <c r="M10" s="4923">
        <v>0</v>
      </c>
      <c r="N10" s="4924">
        <v>0</v>
      </c>
      <c r="O10" s="4926">
        <v>0</v>
      </c>
      <c r="P10" s="4927">
        <v>37</v>
      </c>
      <c r="Q10" s="4924">
        <v>7</v>
      </c>
      <c r="R10" s="4926">
        <v>44</v>
      </c>
    </row>
    <row r="11" spans="1:18" ht="21.95" customHeight="1" x14ac:dyDescent="0.2">
      <c r="A11" s="5434"/>
      <c r="B11" s="5442" t="s">
        <v>2973</v>
      </c>
      <c r="C11" s="5436" t="s">
        <v>2867</v>
      </c>
      <c r="D11" s="4928">
        <v>0</v>
      </c>
      <c r="E11" s="4929">
        <v>0</v>
      </c>
      <c r="F11" s="4930">
        <v>0</v>
      </c>
      <c r="G11" s="4928">
        <v>18</v>
      </c>
      <c r="H11" s="4929">
        <v>7</v>
      </c>
      <c r="I11" s="4931">
        <v>25</v>
      </c>
      <c r="J11" s="4932">
        <v>0</v>
      </c>
      <c r="K11" s="4929">
        <v>0</v>
      </c>
      <c r="L11" s="4930">
        <v>0</v>
      </c>
      <c r="M11" s="4928">
        <v>0</v>
      </c>
      <c r="N11" s="4929">
        <v>0</v>
      </c>
      <c r="O11" s="4931">
        <v>0</v>
      </c>
      <c r="P11" s="4932">
        <v>18</v>
      </c>
      <c r="Q11" s="4929">
        <v>7</v>
      </c>
      <c r="R11" s="4931">
        <v>25</v>
      </c>
    </row>
    <row r="12" spans="1:18" ht="21.95" customHeight="1" x14ac:dyDescent="0.2">
      <c r="A12" s="5434"/>
      <c r="B12" s="5442" t="s">
        <v>2974</v>
      </c>
      <c r="C12" s="5436" t="s">
        <v>2867</v>
      </c>
      <c r="D12" s="4928">
        <v>0</v>
      </c>
      <c r="E12" s="4929">
        <v>0</v>
      </c>
      <c r="F12" s="4930">
        <v>0</v>
      </c>
      <c r="G12" s="4928">
        <v>19</v>
      </c>
      <c r="H12" s="4930">
        <v>0</v>
      </c>
      <c r="I12" s="4931">
        <v>19</v>
      </c>
      <c r="J12" s="4932">
        <v>0</v>
      </c>
      <c r="K12" s="4929">
        <v>0</v>
      </c>
      <c r="L12" s="4930">
        <v>0</v>
      </c>
      <c r="M12" s="4928">
        <v>0</v>
      </c>
      <c r="N12" s="4929">
        <v>0</v>
      </c>
      <c r="O12" s="4931">
        <v>0</v>
      </c>
      <c r="P12" s="4932">
        <v>19</v>
      </c>
      <c r="Q12" s="4929">
        <v>0</v>
      </c>
      <c r="R12" s="4931">
        <v>19</v>
      </c>
    </row>
    <row r="13" spans="1:18" ht="21.95" customHeight="1" x14ac:dyDescent="0.2">
      <c r="A13" s="6864" t="s">
        <v>2765</v>
      </c>
      <c r="B13" s="6865"/>
      <c r="C13" s="1886"/>
      <c r="D13" s="4923">
        <v>237</v>
      </c>
      <c r="E13" s="4924">
        <v>168</v>
      </c>
      <c r="F13" s="4925">
        <v>405</v>
      </c>
      <c r="G13" s="4923">
        <v>198</v>
      </c>
      <c r="H13" s="4924">
        <v>157</v>
      </c>
      <c r="I13" s="4926">
        <v>355</v>
      </c>
      <c r="J13" s="4927">
        <v>268</v>
      </c>
      <c r="K13" s="4924">
        <v>135</v>
      </c>
      <c r="L13" s="4925">
        <v>403</v>
      </c>
      <c r="M13" s="4923">
        <v>7</v>
      </c>
      <c r="N13" s="4924">
        <v>5</v>
      </c>
      <c r="O13" s="4926">
        <v>12</v>
      </c>
      <c r="P13" s="4927">
        <v>710</v>
      </c>
      <c r="Q13" s="4924">
        <v>465</v>
      </c>
      <c r="R13" s="4926">
        <v>1175</v>
      </c>
    </row>
    <row r="14" spans="1:18" ht="21.95" customHeight="1" x14ac:dyDescent="0.2">
      <c r="A14" s="4608"/>
      <c r="B14" s="5442" t="s">
        <v>2975</v>
      </c>
      <c r="C14" s="5436" t="s">
        <v>2876</v>
      </c>
      <c r="D14" s="4928">
        <v>0</v>
      </c>
      <c r="E14" s="4929">
        <v>0</v>
      </c>
      <c r="F14" s="4930">
        <v>0</v>
      </c>
      <c r="G14" s="4928">
        <v>0</v>
      </c>
      <c r="H14" s="4929">
        <v>0</v>
      </c>
      <c r="I14" s="4931">
        <v>0</v>
      </c>
      <c r="J14" s="4932">
        <v>0</v>
      </c>
      <c r="K14" s="4929">
        <v>0</v>
      </c>
      <c r="L14" s="4930">
        <v>0</v>
      </c>
      <c r="M14" s="4928">
        <v>7</v>
      </c>
      <c r="N14" s="4929">
        <v>5</v>
      </c>
      <c r="O14" s="4931">
        <v>12</v>
      </c>
      <c r="P14" s="4932">
        <v>7</v>
      </c>
      <c r="Q14" s="4929">
        <v>5</v>
      </c>
      <c r="R14" s="4931">
        <v>12</v>
      </c>
    </row>
    <row r="15" spans="1:18" ht="21.95" customHeight="1" x14ac:dyDescent="0.2">
      <c r="A15" s="4608"/>
      <c r="B15" s="5442" t="s">
        <v>2976</v>
      </c>
      <c r="C15" s="5436" t="s">
        <v>2876</v>
      </c>
      <c r="D15" s="4928">
        <v>9</v>
      </c>
      <c r="E15" s="4929">
        <v>15</v>
      </c>
      <c r="F15" s="4930">
        <v>24</v>
      </c>
      <c r="G15" s="4928">
        <v>15</v>
      </c>
      <c r="H15" s="4929">
        <v>22</v>
      </c>
      <c r="I15" s="4931">
        <v>37</v>
      </c>
      <c r="J15" s="4932">
        <v>0</v>
      </c>
      <c r="K15" s="4929">
        <v>14</v>
      </c>
      <c r="L15" s="4930">
        <v>14</v>
      </c>
      <c r="M15" s="4928">
        <v>0</v>
      </c>
      <c r="N15" s="4929">
        <v>0</v>
      </c>
      <c r="O15" s="4931">
        <v>0</v>
      </c>
      <c r="P15" s="4932">
        <v>24</v>
      </c>
      <c r="Q15" s="4929">
        <v>51</v>
      </c>
      <c r="R15" s="4931">
        <v>75</v>
      </c>
    </row>
    <row r="16" spans="1:18" ht="21.95" customHeight="1" x14ac:dyDescent="0.2">
      <c r="A16" s="4608"/>
      <c r="B16" s="5442" t="s">
        <v>2977</v>
      </c>
      <c r="C16" s="5436" t="s">
        <v>2876</v>
      </c>
      <c r="D16" s="4928">
        <v>21</v>
      </c>
      <c r="E16" s="4929">
        <v>11</v>
      </c>
      <c r="F16" s="4930">
        <v>32</v>
      </c>
      <c r="G16" s="4928">
        <v>23</v>
      </c>
      <c r="H16" s="4929">
        <v>10</v>
      </c>
      <c r="I16" s="4931">
        <v>33</v>
      </c>
      <c r="J16" s="4932">
        <v>13</v>
      </c>
      <c r="K16" s="4929">
        <v>6</v>
      </c>
      <c r="L16" s="4930">
        <v>19</v>
      </c>
      <c r="M16" s="4928">
        <v>0</v>
      </c>
      <c r="N16" s="4929">
        <v>0</v>
      </c>
      <c r="O16" s="4931">
        <v>0</v>
      </c>
      <c r="P16" s="4932">
        <v>57</v>
      </c>
      <c r="Q16" s="4929">
        <v>27</v>
      </c>
      <c r="R16" s="4931">
        <v>84</v>
      </c>
    </row>
    <row r="17" spans="1:18" ht="21.95" customHeight="1" x14ac:dyDescent="0.2">
      <c r="A17" s="4608"/>
      <c r="B17" s="5442" t="s">
        <v>2978</v>
      </c>
      <c r="C17" s="5436" t="s">
        <v>2876</v>
      </c>
      <c r="D17" s="4928">
        <v>9</v>
      </c>
      <c r="E17" s="4929">
        <v>8</v>
      </c>
      <c r="F17" s="4930">
        <v>17</v>
      </c>
      <c r="G17" s="4928">
        <v>12</v>
      </c>
      <c r="H17" s="4929">
        <v>30</v>
      </c>
      <c r="I17" s="4931">
        <v>42</v>
      </c>
      <c r="J17" s="4932">
        <v>10</v>
      </c>
      <c r="K17" s="4929">
        <v>20</v>
      </c>
      <c r="L17" s="4930">
        <v>30</v>
      </c>
      <c r="M17" s="4928">
        <v>0</v>
      </c>
      <c r="N17" s="4929">
        <v>0</v>
      </c>
      <c r="O17" s="4931">
        <v>0</v>
      </c>
      <c r="P17" s="4932">
        <v>31</v>
      </c>
      <c r="Q17" s="4929">
        <v>58</v>
      </c>
      <c r="R17" s="4931">
        <v>89</v>
      </c>
    </row>
    <row r="18" spans="1:18" ht="21.95" customHeight="1" x14ac:dyDescent="0.2">
      <c r="A18" s="4608"/>
      <c r="B18" s="5442" t="s">
        <v>2979</v>
      </c>
      <c r="C18" s="5436" t="s">
        <v>2876</v>
      </c>
      <c r="D18" s="4928">
        <v>26</v>
      </c>
      <c r="E18" s="4929">
        <v>5</v>
      </c>
      <c r="F18" s="4930">
        <v>31</v>
      </c>
      <c r="G18" s="4928">
        <v>20</v>
      </c>
      <c r="H18" s="4929">
        <v>4</v>
      </c>
      <c r="I18" s="4931">
        <v>24</v>
      </c>
      <c r="J18" s="4932">
        <v>16</v>
      </c>
      <c r="K18" s="4929">
        <v>4</v>
      </c>
      <c r="L18" s="4930">
        <v>20</v>
      </c>
      <c r="M18" s="4928">
        <v>0</v>
      </c>
      <c r="N18" s="4929">
        <v>0</v>
      </c>
      <c r="O18" s="4931">
        <v>0</v>
      </c>
      <c r="P18" s="4932">
        <v>62</v>
      </c>
      <c r="Q18" s="4929">
        <v>13</v>
      </c>
      <c r="R18" s="4931">
        <v>75</v>
      </c>
    </row>
    <row r="19" spans="1:18" ht="21.95" customHeight="1" x14ac:dyDescent="0.2">
      <c r="A19" s="4608"/>
      <c r="B19" s="5442" t="s">
        <v>2980</v>
      </c>
      <c r="C19" s="5436" t="s">
        <v>2876</v>
      </c>
      <c r="D19" s="4928">
        <v>35</v>
      </c>
      <c r="E19" s="4929">
        <v>1</v>
      </c>
      <c r="F19" s="4930">
        <v>36</v>
      </c>
      <c r="G19" s="4928">
        <v>19</v>
      </c>
      <c r="H19" s="4929">
        <v>9</v>
      </c>
      <c r="I19" s="4931">
        <v>28</v>
      </c>
      <c r="J19" s="4932">
        <v>32</v>
      </c>
      <c r="K19" s="4929">
        <v>5</v>
      </c>
      <c r="L19" s="4930">
        <v>37</v>
      </c>
      <c r="M19" s="4928">
        <v>0</v>
      </c>
      <c r="N19" s="4929">
        <v>0</v>
      </c>
      <c r="O19" s="4931">
        <v>0</v>
      </c>
      <c r="P19" s="4932">
        <v>86</v>
      </c>
      <c r="Q19" s="4929">
        <v>15</v>
      </c>
      <c r="R19" s="4931">
        <v>101</v>
      </c>
    </row>
    <row r="20" spans="1:18" ht="21.95" customHeight="1" x14ac:dyDescent="0.2">
      <c r="A20" s="4608"/>
      <c r="B20" s="5442" t="s">
        <v>2981</v>
      </c>
      <c r="C20" s="5436" t="s">
        <v>2876</v>
      </c>
      <c r="D20" s="4928">
        <v>27</v>
      </c>
      <c r="E20" s="4929">
        <v>4</v>
      </c>
      <c r="F20" s="4930">
        <v>31</v>
      </c>
      <c r="G20" s="4928">
        <v>31</v>
      </c>
      <c r="H20" s="4929">
        <v>0</v>
      </c>
      <c r="I20" s="4931">
        <v>31</v>
      </c>
      <c r="J20" s="4932">
        <v>29</v>
      </c>
      <c r="K20" s="4929">
        <v>0</v>
      </c>
      <c r="L20" s="4930">
        <v>29</v>
      </c>
      <c r="M20" s="4928">
        <v>0</v>
      </c>
      <c r="N20" s="4929">
        <v>0</v>
      </c>
      <c r="O20" s="4931">
        <v>0</v>
      </c>
      <c r="P20" s="4932">
        <v>87</v>
      </c>
      <c r="Q20" s="4929">
        <v>4</v>
      </c>
      <c r="R20" s="4931">
        <v>91</v>
      </c>
    </row>
    <row r="21" spans="1:18" ht="21.95" customHeight="1" x14ac:dyDescent="0.2">
      <c r="A21" s="4608"/>
      <c r="B21" s="5442" t="s">
        <v>2982</v>
      </c>
      <c r="C21" s="5436" t="s">
        <v>2876</v>
      </c>
      <c r="D21" s="4928">
        <v>18</v>
      </c>
      <c r="E21" s="4929">
        <v>45</v>
      </c>
      <c r="F21" s="4930">
        <v>63</v>
      </c>
      <c r="G21" s="4928">
        <v>20</v>
      </c>
      <c r="H21" s="4929">
        <v>46</v>
      </c>
      <c r="I21" s="4931">
        <v>66</v>
      </c>
      <c r="J21" s="4932">
        <v>9</v>
      </c>
      <c r="K21" s="4929">
        <v>24</v>
      </c>
      <c r="L21" s="4930">
        <v>33</v>
      </c>
      <c r="M21" s="4928">
        <v>0</v>
      </c>
      <c r="N21" s="4929">
        <v>0</v>
      </c>
      <c r="O21" s="4931">
        <v>0</v>
      </c>
      <c r="P21" s="4932">
        <v>47</v>
      </c>
      <c r="Q21" s="4929">
        <v>115</v>
      </c>
      <c r="R21" s="4931">
        <v>162</v>
      </c>
    </row>
    <row r="22" spans="1:18" ht="21.95" customHeight="1" x14ac:dyDescent="0.2">
      <c r="A22" s="4608"/>
      <c r="B22" s="5442" t="s">
        <v>2983</v>
      </c>
      <c r="C22" s="5436" t="s">
        <v>2876</v>
      </c>
      <c r="D22" s="4928">
        <v>7</v>
      </c>
      <c r="E22" s="4929">
        <v>18</v>
      </c>
      <c r="F22" s="4930">
        <v>25</v>
      </c>
      <c r="G22" s="4928">
        <v>17</v>
      </c>
      <c r="H22" s="4929">
        <v>21</v>
      </c>
      <c r="I22" s="4931">
        <v>38</v>
      </c>
      <c r="J22" s="4932">
        <v>5</v>
      </c>
      <c r="K22" s="4929">
        <v>14</v>
      </c>
      <c r="L22" s="4930">
        <v>19</v>
      </c>
      <c r="M22" s="4928">
        <v>0</v>
      </c>
      <c r="N22" s="4929">
        <v>0</v>
      </c>
      <c r="O22" s="4931">
        <v>0</v>
      </c>
      <c r="P22" s="4932">
        <v>29</v>
      </c>
      <c r="Q22" s="4929">
        <v>53</v>
      </c>
      <c r="R22" s="4931">
        <v>82</v>
      </c>
    </row>
    <row r="23" spans="1:18" ht="21.95" customHeight="1" x14ac:dyDescent="0.2">
      <c r="A23" s="4606"/>
      <c r="B23" s="5443" t="s">
        <v>2984</v>
      </c>
      <c r="C23" s="5436" t="s">
        <v>2876</v>
      </c>
      <c r="D23" s="4928">
        <v>28</v>
      </c>
      <c r="E23" s="4929">
        <v>18</v>
      </c>
      <c r="F23" s="4930">
        <v>46</v>
      </c>
      <c r="G23" s="4928">
        <v>26</v>
      </c>
      <c r="H23" s="4929">
        <v>12</v>
      </c>
      <c r="I23" s="4931">
        <v>38</v>
      </c>
      <c r="J23" s="4932">
        <v>24</v>
      </c>
      <c r="K23" s="4929">
        <v>7</v>
      </c>
      <c r="L23" s="4930">
        <v>31</v>
      </c>
      <c r="M23" s="4928">
        <v>0</v>
      </c>
      <c r="N23" s="4929">
        <v>0</v>
      </c>
      <c r="O23" s="4931">
        <v>0</v>
      </c>
      <c r="P23" s="4932">
        <v>78</v>
      </c>
      <c r="Q23" s="4929">
        <v>37</v>
      </c>
      <c r="R23" s="4931">
        <v>115</v>
      </c>
    </row>
    <row r="24" spans="1:18" ht="21.95" customHeight="1" x14ac:dyDescent="0.2">
      <c r="A24" s="4608"/>
      <c r="B24" s="5442" t="s">
        <v>2985</v>
      </c>
      <c r="C24" s="5436" t="s">
        <v>2867</v>
      </c>
      <c r="D24" s="4928">
        <v>24</v>
      </c>
      <c r="E24" s="4929">
        <v>2</v>
      </c>
      <c r="F24" s="4930">
        <v>26</v>
      </c>
      <c r="G24" s="4928">
        <v>0</v>
      </c>
      <c r="H24" s="4929">
        <v>0</v>
      </c>
      <c r="I24" s="4931">
        <v>0</v>
      </c>
      <c r="J24" s="4932">
        <v>0</v>
      </c>
      <c r="K24" s="4929">
        <v>0</v>
      </c>
      <c r="L24" s="4930">
        <v>0</v>
      </c>
      <c r="M24" s="4928">
        <v>0</v>
      </c>
      <c r="N24" s="4929">
        <v>0</v>
      </c>
      <c r="O24" s="4931">
        <v>0</v>
      </c>
      <c r="P24" s="4932">
        <v>24</v>
      </c>
      <c r="Q24" s="5444">
        <v>2</v>
      </c>
      <c r="R24" s="4931">
        <v>26</v>
      </c>
    </row>
    <row r="25" spans="1:18" ht="21.95" customHeight="1" x14ac:dyDescent="0.2">
      <c r="A25" s="4608"/>
      <c r="B25" s="5442" t="s">
        <v>2986</v>
      </c>
      <c r="C25" s="5436" t="s">
        <v>2867</v>
      </c>
      <c r="D25" s="4928">
        <v>0</v>
      </c>
      <c r="E25" s="4929">
        <v>0</v>
      </c>
      <c r="F25" s="4930">
        <v>0</v>
      </c>
      <c r="G25" s="4928">
        <v>15</v>
      </c>
      <c r="H25" s="4929">
        <v>3</v>
      </c>
      <c r="I25" s="4931">
        <v>18</v>
      </c>
      <c r="J25" s="4932">
        <v>0</v>
      </c>
      <c r="K25" s="4929">
        <v>0</v>
      </c>
      <c r="L25" s="4930">
        <v>0</v>
      </c>
      <c r="M25" s="4928">
        <v>0</v>
      </c>
      <c r="N25" s="4929">
        <v>0</v>
      </c>
      <c r="O25" s="4931">
        <v>0</v>
      </c>
      <c r="P25" s="4932">
        <v>15</v>
      </c>
      <c r="Q25" s="5444">
        <v>3</v>
      </c>
      <c r="R25" s="4931">
        <v>18</v>
      </c>
    </row>
    <row r="26" spans="1:18" ht="21.95" customHeight="1" x14ac:dyDescent="0.2">
      <c r="A26" s="4608"/>
      <c r="B26" s="5442" t="s">
        <v>2987</v>
      </c>
      <c r="C26" s="5436" t="s">
        <v>2867</v>
      </c>
      <c r="D26" s="4928">
        <v>9</v>
      </c>
      <c r="E26" s="4929">
        <v>18</v>
      </c>
      <c r="F26" s="4930">
        <v>27</v>
      </c>
      <c r="G26" s="4928">
        <v>0</v>
      </c>
      <c r="H26" s="4929">
        <v>0</v>
      </c>
      <c r="I26" s="4931">
        <v>0</v>
      </c>
      <c r="J26" s="4932">
        <v>0</v>
      </c>
      <c r="K26" s="4929">
        <v>0</v>
      </c>
      <c r="L26" s="4930">
        <v>0</v>
      </c>
      <c r="M26" s="4928">
        <v>0</v>
      </c>
      <c r="N26" s="4929">
        <v>0</v>
      </c>
      <c r="O26" s="5445">
        <v>0</v>
      </c>
      <c r="P26" s="4932">
        <v>9</v>
      </c>
      <c r="Q26" s="5444">
        <v>18</v>
      </c>
      <c r="R26" s="4931">
        <v>27</v>
      </c>
    </row>
    <row r="27" spans="1:18" ht="21.95" customHeight="1" x14ac:dyDescent="0.2">
      <c r="A27" s="4608"/>
      <c r="B27" s="5442" t="s">
        <v>2979</v>
      </c>
      <c r="C27" s="5436" t="s">
        <v>2867</v>
      </c>
      <c r="D27" s="4928">
        <v>0</v>
      </c>
      <c r="E27" s="4929">
        <v>0</v>
      </c>
      <c r="F27" s="4930">
        <v>0</v>
      </c>
      <c r="G27" s="4928">
        <v>0</v>
      </c>
      <c r="H27" s="4929">
        <v>0</v>
      </c>
      <c r="I27" s="4931">
        <v>0</v>
      </c>
      <c r="J27" s="4932">
        <v>50</v>
      </c>
      <c r="K27" s="4929">
        <v>2</v>
      </c>
      <c r="L27" s="4930">
        <v>52</v>
      </c>
      <c r="M27" s="4928">
        <v>0</v>
      </c>
      <c r="N27" s="4929">
        <v>0</v>
      </c>
      <c r="O27" s="5445">
        <v>0</v>
      </c>
      <c r="P27" s="4932">
        <v>50</v>
      </c>
      <c r="Q27" s="5444">
        <v>2</v>
      </c>
      <c r="R27" s="4931">
        <v>52</v>
      </c>
    </row>
    <row r="28" spans="1:18" ht="21.95" customHeight="1" x14ac:dyDescent="0.2">
      <c r="A28" s="4608"/>
      <c r="B28" s="5442" t="s">
        <v>2981</v>
      </c>
      <c r="C28" s="5436" t="s">
        <v>2867</v>
      </c>
      <c r="D28" s="4928">
        <v>0</v>
      </c>
      <c r="E28" s="4929">
        <v>0</v>
      </c>
      <c r="F28" s="4930">
        <v>0</v>
      </c>
      <c r="G28" s="4928">
        <v>0</v>
      </c>
      <c r="H28" s="4929">
        <v>0</v>
      </c>
      <c r="I28" s="4931">
        <v>0</v>
      </c>
      <c r="J28" s="4932">
        <v>61</v>
      </c>
      <c r="K28" s="4929">
        <v>3</v>
      </c>
      <c r="L28" s="4930">
        <v>64</v>
      </c>
      <c r="M28" s="4928">
        <v>0</v>
      </c>
      <c r="N28" s="4929">
        <v>0</v>
      </c>
      <c r="O28" s="5445">
        <v>0</v>
      </c>
      <c r="P28" s="4932">
        <v>61</v>
      </c>
      <c r="Q28" s="5444">
        <v>3</v>
      </c>
      <c r="R28" s="4931">
        <v>64</v>
      </c>
    </row>
    <row r="29" spans="1:18" ht="21.95" customHeight="1" x14ac:dyDescent="0.2">
      <c r="A29" s="4608"/>
      <c r="B29" s="5442" t="s">
        <v>2982</v>
      </c>
      <c r="C29" s="5436" t="s">
        <v>2867</v>
      </c>
      <c r="D29" s="4928">
        <v>13</v>
      </c>
      <c r="E29" s="4929">
        <v>21</v>
      </c>
      <c r="F29" s="4930">
        <v>34</v>
      </c>
      <c r="G29" s="4928">
        <v>0</v>
      </c>
      <c r="H29" s="4929">
        <v>0</v>
      </c>
      <c r="I29" s="4931">
        <v>0</v>
      </c>
      <c r="J29" s="4932">
        <v>11</v>
      </c>
      <c r="K29" s="4929">
        <v>34</v>
      </c>
      <c r="L29" s="4930">
        <v>45</v>
      </c>
      <c r="M29" s="4928"/>
      <c r="N29" s="4929">
        <v>0</v>
      </c>
      <c r="O29" s="5445">
        <v>0</v>
      </c>
      <c r="P29" s="4932">
        <v>24</v>
      </c>
      <c r="Q29" s="5444">
        <v>55</v>
      </c>
      <c r="R29" s="4931">
        <v>79</v>
      </c>
    </row>
    <row r="30" spans="1:18" ht="21.95" customHeight="1" x14ac:dyDescent="0.2">
      <c r="A30" s="4608"/>
      <c r="B30" s="5442" t="s">
        <v>2984</v>
      </c>
      <c r="C30" s="5436" t="s">
        <v>2867</v>
      </c>
      <c r="D30" s="4928">
        <v>11</v>
      </c>
      <c r="E30" s="4929">
        <v>2</v>
      </c>
      <c r="F30" s="4930">
        <v>13</v>
      </c>
      <c r="G30" s="4928">
        <v>0</v>
      </c>
      <c r="H30" s="4929">
        <v>0</v>
      </c>
      <c r="I30" s="4931">
        <v>0</v>
      </c>
      <c r="J30" s="4932">
        <v>8</v>
      </c>
      <c r="K30" s="4929">
        <v>2</v>
      </c>
      <c r="L30" s="4930">
        <v>10</v>
      </c>
      <c r="M30" s="4928"/>
      <c r="N30" s="4929">
        <v>0</v>
      </c>
      <c r="O30" s="4931">
        <v>0</v>
      </c>
      <c r="P30" s="4932">
        <v>19</v>
      </c>
      <c r="Q30" s="5444">
        <v>4</v>
      </c>
      <c r="R30" s="4931">
        <v>23</v>
      </c>
    </row>
    <row r="31" spans="1:18" ht="21.95" customHeight="1" x14ac:dyDescent="0.2">
      <c r="A31" s="4606" t="s">
        <v>2766</v>
      </c>
      <c r="B31" s="4607"/>
      <c r="C31" s="1880"/>
      <c r="D31" s="4933">
        <v>0</v>
      </c>
      <c r="E31" s="4934">
        <v>0</v>
      </c>
      <c r="F31" s="4935">
        <v>0</v>
      </c>
      <c r="G31" s="4933">
        <v>104</v>
      </c>
      <c r="H31" s="4934">
        <v>1</v>
      </c>
      <c r="I31" s="4936">
        <v>105</v>
      </c>
      <c r="J31" s="4937">
        <v>30</v>
      </c>
      <c r="K31" s="4934">
        <v>1</v>
      </c>
      <c r="L31" s="4935">
        <v>31</v>
      </c>
      <c r="M31" s="4933">
        <v>0</v>
      </c>
      <c r="N31" s="4934">
        <v>0</v>
      </c>
      <c r="O31" s="4936">
        <v>0</v>
      </c>
      <c r="P31" s="4937">
        <v>134</v>
      </c>
      <c r="Q31" s="4934">
        <v>2</v>
      </c>
      <c r="R31" s="4936">
        <v>136</v>
      </c>
    </row>
    <row r="32" spans="1:18" ht="21.95" customHeight="1" x14ac:dyDescent="0.2">
      <c r="A32" s="4606"/>
      <c r="B32" s="5443" t="s">
        <v>2988</v>
      </c>
      <c r="C32" s="5436" t="s">
        <v>2867</v>
      </c>
      <c r="D32" s="4928">
        <v>0</v>
      </c>
      <c r="E32" s="4929">
        <v>0</v>
      </c>
      <c r="F32" s="4930">
        <v>0</v>
      </c>
      <c r="G32" s="4928">
        <v>29</v>
      </c>
      <c r="H32" s="4929">
        <v>0</v>
      </c>
      <c r="I32" s="4931">
        <v>29</v>
      </c>
      <c r="J32" s="4932">
        <v>0</v>
      </c>
      <c r="K32" s="4929">
        <v>0</v>
      </c>
      <c r="L32" s="4930">
        <v>0</v>
      </c>
      <c r="M32" s="4928">
        <v>0</v>
      </c>
      <c r="N32" s="4929">
        <v>0</v>
      </c>
      <c r="O32" s="4931">
        <v>0</v>
      </c>
      <c r="P32" s="4932">
        <v>29</v>
      </c>
      <c r="Q32" s="4929">
        <v>0</v>
      </c>
      <c r="R32" s="4931">
        <v>29</v>
      </c>
    </row>
    <row r="33" spans="1:18" ht="21.95" customHeight="1" x14ac:dyDescent="0.2">
      <c r="A33" s="4606"/>
      <c r="B33" s="5443" t="s">
        <v>2989</v>
      </c>
      <c r="C33" s="5436" t="s">
        <v>2867</v>
      </c>
      <c r="D33" s="4928">
        <v>0</v>
      </c>
      <c r="E33" s="4929">
        <v>0</v>
      </c>
      <c r="F33" s="4930">
        <v>0</v>
      </c>
      <c r="G33" s="4928">
        <v>30</v>
      </c>
      <c r="H33" s="4929">
        <v>0</v>
      </c>
      <c r="I33" s="4931">
        <v>30</v>
      </c>
      <c r="J33" s="4932">
        <v>15</v>
      </c>
      <c r="K33" s="4929">
        <v>0</v>
      </c>
      <c r="L33" s="4930">
        <v>15</v>
      </c>
      <c r="M33" s="4928">
        <v>0</v>
      </c>
      <c r="N33" s="4929">
        <v>0</v>
      </c>
      <c r="O33" s="4931">
        <v>0</v>
      </c>
      <c r="P33" s="4932">
        <v>45</v>
      </c>
      <c r="Q33" s="4929">
        <v>0</v>
      </c>
      <c r="R33" s="4931">
        <v>45</v>
      </c>
    </row>
    <row r="34" spans="1:18" ht="21.95" customHeight="1" x14ac:dyDescent="0.2">
      <c r="A34" s="4606"/>
      <c r="B34" s="5443" t="s">
        <v>2990</v>
      </c>
      <c r="C34" s="5436" t="s">
        <v>2867</v>
      </c>
      <c r="D34" s="4928">
        <v>0</v>
      </c>
      <c r="E34" s="4929">
        <v>0</v>
      </c>
      <c r="F34" s="4930">
        <v>0</v>
      </c>
      <c r="G34" s="4928">
        <v>45</v>
      </c>
      <c r="H34" s="4929">
        <v>1</v>
      </c>
      <c r="I34" s="4931">
        <v>46</v>
      </c>
      <c r="J34" s="4932">
        <v>0</v>
      </c>
      <c r="K34" s="4929">
        <v>0</v>
      </c>
      <c r="L34" s="4930">
        <v>0</v>
      </c>
      <c r="M34" s="4928">
        <v>0</v>
      </c>
      <c r="N34" s="4929">
        <v>0</v>
      </c>
      <c r="O34" s="4931">
        <v>0</v>
      </c>
      <c r="P34" s="4932">
        <v>45</v>
      </c>
      <c r="Q34" s="4929">
        <v>1</v>
      </c>
      <c r="R34" s="4931">
        <v>46</v>
      </c>
    </row>
    <row r="35" spans="1:18" ht="27.6" customHeight="1" x14ac:dyDescent="0.2">
      <c r="A35" s="4606"/>
      <c r="B35" s="5442" t="s">
        <v>2991</v>
      </c>
      <c r="C35" s="5436" t="s">
        <v>2867</v>
      </c>
      <c r="D35" s="4928">
        <v>0</v>
      </c>
      <c r="E35" s="4929">
        <v>0</v>
      </c>
      <c r="F35" s="4930">
        <v>0</v>
      </c>
      <c r="G35" s="4928">
        <v>0</v>
      </c>
      <c r="H35" s="4929">
        <v>0</v>
      </c>
      <c r="I35" s="4931">
        <v>0</v>
      </c>
      <c r="J35" s="4932">
        <v>15</v>
      </c>
      <c r="K35" s="4929">
        <v>1</v>
      </c>
      <c r="L35" s="4930">
        <v>16</v>
      </c>
      <c r="M35" s="4928">
        <v>0</v>
      </c>
      <c r="N35" s="4929">
        <v>0</v>
      </c>
      <c r="O35" s="4931">
        <v>0</v>
      </c>
      <c r="P35" s="4932">
        <v>15</v>
      </c>
      <c r="Q35" s="4929">
        <v>1</v>
      </c>
      <c r="R35" s="4931">
        <v>16</v>
      </c>
    </row>
    <row r="36" spans="1:18" ht="21.95" customHeight="1" x14ac:dyDescent="0.2">
      <c r="A36" s="6866" t="s">
        <v>2992</v>
      </c>
      <c r="B36" s="6867"/>
      <c r="C36" s="6868"/>
      <c r="D36" s="5446">
        <v>237</v>
      </c>
      <c r="E36" s="5447">
        <v>168</v>
      </c>
      <c r="F36" s="5448">
        <v>405</v>
      </c>
      <c r="G36" s="5446">
        <v>339</v>
      </c>
      <c r="H36" s="5447">
        <v>165</v>
      </c>
      <c r="I36" s="5449">
        <v>504</v>
      </c>
      <c r="J36" s="5450">
        <v>316</v>
      </c>
      <c r="K36" s="5447">
        <v>138</v>
      </c>
      <c r="L36" s="5448">
        <v>454</v>
      </c>
      <c r="M36" s="5446">
        <v>7</v>
      </c>
      <c r="N36" s="5447">
        <v>5</v>
      </c>
      <c r="O36" s="5449">
        <v>12</v>
      </c>
      <c r="P36" s="5450">
        <v>899</v>
      </c>
      <c r="Q36" s="5447">
        <v>476</v>
      </c>
      <c r="R36" s="5449">
        <v>1375</v>
      </c>
    </row>
    <row r="37" spans="1:18" ht="15" x14ac:dyDescent="0.2">
      <c r="A37" s="5414"/>
      <c r="B37" s="5451" t="s">
        <v>2963</v>
      </c>
      <c r="C37" s="5415"/>
      <c r="D37" s="2917"/>
      <c r="E37" s="2917"/>
      <c r="F37" s="2917"/>
      <c r="G37" s="2917"/>
      <c r="H37" s="2917"/>
      <c r="I37" s="2917"/>
      <c r="J37" s="2917"/>
      <c r="K37" s="2917"/>
      <c r="L37" s="2917"/>
      <c r="M37" s="2917"/>
      <c r="N37" s="2917"/>
      <c r="O37" s="2917"/>
      <c r="P37" s="2917"/>
      <c r="Q37" s="2917"/>
      <c r="R37" s="2917"/>
    </row>
  </sheetData>
  <mergeCells count="10">
    <mergeCell ref="A13:B13"/>
    <mergeCell ref="A36:C36"/>
    <mergeCell ref="A1:C1"/>
    <mergeCell ref="A3:B5"/>
    <mergeCell ref="C3:C5"/>
    <mergeCell ref="J4:L4"/>
    <mergeCell ref="M4:O4"/>
    <mergeCell ref="P4:R4"/>
    <mergeCell ref="A6:B6"/>
    <mergeCell ref="A10:B10"/>
  </mergeCells>
  <hyperlinks>
    <hyperlink ref="A1" location="CONTENT!A1" display="Back to table of contents"/>
  </hyperlinks>
  <pageMargins left="0.5" right="0.5" top="0.5" bottom="0.5" header="0.3" footer="0.3"/>
  <pageSetup paperSize="9" scale="6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workbookViewId="0">
      <selection sqref="A1:C1"/>
    </sheetView>
  </sheetViews>
  <sheetFormatPr defaultColWidth="9.33203125" defaultRowHeight="15.75" x14ac:dyDescent="0.25"/>
  <cols>
    <col min="1" max="1" width="25.83203125" style="4946" customWidth="1"/>
    <col min="2" max="16" width="8.6640625" style="4946" customWidth="1"/>
    <col min="17" max="17" width="8.6640625" style="4995" customWidth="1"/>
    <col min="18" max="19" width="8.6640625" style="4946" customWidth="1"/>
    <col min="20" max="20" width="9.6640625" style="4997" customWidth="1"/>
    <col min="21" max="16384" width="9.33203125" style="4946"/>
  </cols>
  <sheetData>
    <row r="1" spans="1:37" s="1032" customFormat="1" x14ac:dyDescent="0.25">
      <c r="A1" s="6405" t="s">
        <v>801</v>
      </c>
      <c r="B1" s="6405"/>
      <c r="C1" s="6405"/>
    </row>
    <row r="2" spans="1:37" s="4940" customFormat="1" ht="23.25" customHeight="1" x14ac:dyDescent="0.25">
      <c r="A2" s="4938" t="s">
        <v>4204</v>
      </c>
      <c r="B2" s="4939"/>
      <c r="C2" s="4939"/>
      <c r="D2" s="4939"/>
      <c r="E2" s="4939"/>
      <c r="F2" s="4939"/>
      <c r="G2" s="4939"/>
      <c r="H2" s="4939"/>
      <c r="I2" s="4939"/>
      <c r="J2" s="4939"/>
      <c r="K2" s="4939"/>
      <c r="L2" s="4939"/>
      <c r="M2" s="4939"/>
      <c r="N2" s="4939"/>
      <c r="O2" s="4939"/>
      <c r="P2" s="4939"/>
      <c r="R2" s="4939"/>
      <c r="S2" s="4941"/>
      <c r="T2" s="4942"/>
    </row>
    <row r="3" spans="1:37" ht="5.25" customHeight="1" x14ac:dyDescent="0.25">
      <c r="A3" s="4943"/>
      <c r="B3" s="4944"/>
      <c r="C3" s="4944"/>
      <c r="D3" s="4944"/>
      <c r="E3" s="4944"/>
      <c r="F3" s="4944"/>
      <c r="G3" s="4944"/>
      <c r="H3" s="4944"/>
      <c r="I3" s="4944"/>
      <c r="J3" s="4944"/>
      <c r="K3" s="4944"/>
      <c r="L3" s="4944"/>
      <c r="M3" s="4944"/>
      <c r="N3" s="4944"/>
      <c r="O3" s="4944"/>
      <c r="P3" s="4944"/>
      <c r="Q3" s="4944"/>
      <c r="R3" s="4944"/>
      <c r="S3" s="4944"/>
      <c r="T3" s="4945"/>
    </row>
    <row r="4" spans="1:37" ht="69.95" customHeight="1" x14ac:dyDescent="0.25">
      <c r="A4" s="6884" t="s">
        <v>2810</v>
      </c>
      <c r="B4" s="6886" t="s">
        <v>2993</v>
      </c>
      <c r="C4" s="6879"/>
      <c r="D4" s="6887"/>
      <c r="E4" s="6878" t="s">
        <v>2994</v>
      </c>
      <c r="F4" s="6879"/>
      <c r="G4" s="6887"/>
      <c r="H4" s="6878" t="s">
        <v>2995</v>
      </c>
      <c r="I4" s="6879"/>
      <c r="J4" s="6887"/>
      <c r="K4" s="6878" t="s">
        <v>2996</v>
      </c>
      <c r="L4" s="6879"/>
      <c r="M4" s="6887"/>
      <c r="N4" s="6878" t="s">
        <v>4250</v>
      </c>
      <c r="O4" s="6879"/>
      <c r="P4" s="6880"/>
      <c r="Q4" s="6881" t="s">
        <v>237</v>
      </c>
      <c r="R4" s="6882"/>
      <c r="S4" s="6883"/>
      <c r="T4" s="4945"/>
    </row>
    <row r="5" spans="1:37" ht="69.95" customHeight="1" x14ac:dyDescent="0.25">
      <c r="A5" s="6885"/>
      <c r="B5" s="4947" t="s">
        <v>2758</v>
      </c>
      <c r="C5" s="4948" t="s">
        <v>2759</v>
      </c>
      <c r="D5" s="4949" t="s">
        <v>2760</v>
      </c>
      <c r="E5" s="4947" t="s">
        <v>2758</v>
      </c>
      <c r="F5" s="4948" t="s">
        <v>2759</v>
      </c>
      <c r="G5" s="4949" t="s">
        <v>2760</v>
      </c>
      <c r="H5" s="4947" t="s">
        <v>2758</v>
      </c>
      <c r="I5" s="4948" t="s">
        <v>2759</v>
      </c>
      <c r="J5" s="4949" t="s">
        <v>2760</v>
      </c>
      <c r="K5" s="4947" t="s">
        <v>2758</v>
      </c>
      <c r="L5" s="4948" t="s">
        <v>2759</v>
      </c>
      <c r="M5" s="4949" t="s">
        <v>2760</v>
      </c>
      <c r="N5" s="4947" t="s">
        <v>2758</v>
      </c>
      <c r="O5" s="4948" t="s">
        <v>2759</v>
      </c>
      <c r="P5" s="4949" t="s">
        <v>2760</v>
      </c>
      <c r="Q5" s="4947" t="s">
        <v>2758</v>
      </c>
      <c r="R5" s="4948" t="s">
        <v>2759</v>
      </c>
      <c r="S5" s="4949" t="s">
        <v>2760</v>
      </c>
      <c r="T5" s="4945"/>
    </row>
    <row r="6" spans="1:37" s="4963" customFormat="1" ht="69.95" customHeight="1" x14ac:dyDescent="0.2">
      <c r="A6" s="4950" t="s">
        <v>2765</v>
      </c>
      <c r="B6" s="4951">
        <v>0</v>
      </c>
      <c r="C6" s="4952">
        <v>0</v>
      </c>
      <c r="D6" s="4953">
        <f>C6+B6</f>
        <v>0</v>
      </c>
      <c r="E6" s="4952">
        <v>0</v>
      </c>
      <c r="F6" s="4952">
        <v>0</v>
      </c>
      <c r="G6" s="4953">
        <f>F6+E6</f>
        <v>0</v>
      </c>
      <c r="H6" s="4951">
        <v>0</v>
      </c>
      <c r="I6" s="4952">
        <v>0</v>
      </c>
      <c r="J6" s="4953">
        <f>I6+H6</f>
        <v>0</v>
      </c>
      <c r="K6" s="4951">
        <v>15</v>
      </c>
      <c r="L6" s="4952">
        <v>23</v>
      </c>
      <c r="M6" s="4953">
        <f>L6+K6</f>
        <v>38</v>
      </c>
      <c r="N6" s="4954">
        <v>0</v>
      </c>
      <c r="O6" s="4955">
        <v>0</v>
      </c>
      <c r="P6" s="4953">
        <f>O6+N6</f>
        <v>0</v>
      </c>
      <c r="Q6" s="4956">
        <f>B6+E6+H6+K6+N6</f>
        <v>15</v>
      </c>
      <c r="R6" s="4957">
        <f t="shared" ref="R6:S11" si="0">C6+F6+I6+L6+O6</f>
        <v>23</v>
      </c>
      <c r="S6" s="4953">
        <f t="shared" si="0"/>
        <v>38</v>
      </c>
      <c r="T6" s="4958"/>
      <c r="U6" s="4959"/>
      <c r="V6" s="4959"/>
      <c r="W6" s="4959"/>
      <c r="X6" s="4960"/>
      <c r="Y6" s="4960"/>
      <c r="Z6" s="4960"/>
      <c r="AA6" s="4960"/>
      <c r="AB6" s="4960"/>
      <c r="AC6" s="4960"/>
      <c r="AD6" s="4960"/>
      <c r="AE6" s="4960"/>
      <c r="AF6" s="4961"/>
      <c r="AG6" s="4960"/>
      <c r="AH6" s="4962"/>
      <c r="AK6" s="4964"/>
    </row>
    <row r="7" spans="1:37" s="4963" customFormat="1" ht="69.95" customHeight="1" x14ac:dyDescent="0.2">
      <c r="A7" s="4950" t="s">
        <v>2997</v>
      </c>
      <c r="B7" s="4965">
        <v>5</v>
      </c>
      <c r="C7" s="4966">
        <v>21</v>
      </c>
      <c r="D7" s="4953">
        <f t="shared" ref="D7:D10" si="1">C7+B7</f>
        <v>26</v>
      </c>
      <c r="E7" s="4967">
        <v>1</v>
      </c>
      <c r="F7" s="4966">
        <v>25</v>
      </c>
      <c r="G7" s="4953">
        <f t="shared" ref="G7:G10" si="2">F7+E7</f>
        <v>26</v>
      </c>
      <c r="H7" s="4968">
        <v>26</v>
      </c>
      <c r="I7" s="4969">
        <v>27</v>
      </c>
      <c r="J7" s="4953">
        <f t="shared" ref="J7:J10" si="3">I7+H7</f>
        <v>53</v>
      </c>
      <c r="K7" s="4954">
        <v>0</v>
      </c>
      <c r="L7" s="4955">
        <v>0</v>
      </c>
      <c r="M7" s="4953">
        <f t="shared" ref="M7:M10" si="4">L7+K7</f>
        <v>0</v>
      </c>
      <c r="N7" s="4970">
        <v>0</v>
      </c>
      <c r="O7" s="4969">
        <v>0</v>
      </c>
      <c r="P7" s="4953">
        <f t="shared" ref="P7:P10" si="5">O7+N7</f>
        <v>0</v>
      </c>
      <c r="Q7" s="4970">
        <f t="shared" ref="Q7:Q11" si="6">B7+E7+H7+K7+N7</f>
        <v>32</v>
      </c>
      <c r="R7" s="4971">
        <f t="shared" si="0"/>
        <v>73</v>
      </c>
      <c r="S7" s="4953">
        <f t="shared" si="0"/>
        <v>105</v>
      </c>
      <c r="T7" s="4972"/>
      <c r="U7" s="4960"/>
      <c r="V7" s="4960"/>
      <c r="W7" s="4960"/>
      <c r="X7" s="4960"/>
      <c r="Y7" s="4959"/>
      <c r="Z7" s="4959"/>
      <c r="AA7" s="4959"/>
      <c r="AB7" s="4960"/>
      <c r="AC7" s="4960"/>
      <c r="AD7" s="4960"/>
      <c r="AE7" s="4960"/>
      <c r="AF7" s="4961"/>
      <c r="AG7" s="4960"/>
      <c r="AH7" s="4962"/>
      <c r="AK7" s="4964"/>
    </row>
    <row r="8" spans="1:37" s="4963" customFormat="1" ht="69.95" customHeight="1" x14ac:dyDescent="0.2">
      <c r="A8" s="4950" t="s">
        <v>2998</v>
      </c>
      <c r="B8" s="4973">
        <v>4</v>
      </c>
      <c r="C8" s="4974">
        <v>14</v>
      </c>
      <c r="D8" s="4953">
        <f t="shared" si="1"/>
        <v>18</v>
      </c>
      <c r="E8" s="4975">
        <v>0</v>
      </c>
      <c r="F8" s="4955">
        <v>0</v>
      </c>
      <c r="G8" s="4953">
        <f t="shared" si="2"/>
        <v>0</v>
      </c>
      <c r="H8" s="4954">
        <v>0</v>
      </c>
      <c r="I8" s="4955">
        <v>0</v>
      </c>
      <c r="J8" s="4953">
        <f t="shared" si="3"/>
        <v>0</v>
      </c>
      <c r="K8" s="4954">
        <v>0</v>
      </c>
      <c r="L8" s="4955">
        <v>0</v>
      </c>
      <c r="M8" s="4953">
        <f t="shared" si="4"/>
        <v>0</v>
      </c>
      <c r="N8" s="4954">
        <v>0</v>
      </c>
      <c r="O8" s="4955">
        <v>0</v>
      </c>
      <c r="P8" s="4953">
        <f t="shared" si="5"/>
        <v>0</v>
      </c>
      <c r="Q8" s="4970">
        <f t="shared" si="6"/>
        <v>4</v>
      </c>
      <c r="R8" s="4971">
        <f t="shared" si="0"/>
        <v>14</v>
      </c>
      <c r="S8" s="4953">
        <f t="shared" si="0"/>
        <v>18</v>
      </c>
      <c r="T8" s="4972"/>
      <c r="U8" s="4960"/>
      <c r="V8" s="4960"/>
      <c r="W8" s="4960"/>
      <c r="X8" s="4959"/>
      <c r="Y8" s="4959"/>
      <c r="Z8" s="4959"/>
      <c r="AA8" s="4959"/>
      <c r="AB8" s="4960"/>
      <c r="AC8" s="4960"/>
      <c r="AD8" s="4960"/>
      <c r="AE8" s="4960"/>
      <c r="AF8" s="4961"/>
      <c r="AG8" s="4960"/>
      <c r="AH8" s="4962"/>
      <c r="AK8" s="4964"/>
    </row>
    <row r="9" spans="1:37" s="4963" customFormat="1" ht="69.95" customHeight="1" x14ac:dyDescent="0.2">
      <c r="A9" s="4950" t="s">
        <v>2999</v>
      </c>
      <c r="B9" s="4973">
        <v>1</v>
      </c>
      <c r="C9" s="4974">
        <v>7</v>
      </c>
      <c r="D9" s="4953">
        <f t="shared" si="1"/>
        <v>8</v>
      </c>
      <c r="E9" s="4975">
        <v>0</v>
      </c>
      <c r="F9" s="4955">
        <v>0</v>
      </c>
      <c r="G9" s="4953">
        <f t="shared" si="2"/>
        <v>0</v>
      </c>
      <c r="H9" s="4954">
        <v>0</v>
      </c>
      <c r="I9" s="4955">
        <v>0</v>
      </c>
      <c r="J9" s="4953">
        <f t="shared" si="3"/>
        <v>0</v>
      </c>
      <c r="K9" s="4954">
        <v>0</v>
      </c>
      <c r="L9" s="4955">
        <v>0</v>
      </c>
      <c r="M9" s="4953">
        <f t="shared" si="4"/>
        <v>0</v>
      </c>
      <c r="N9" s="4954">
        <v>0</v>
      </c>
      <c r="O9" s="4955">
        <v>0</v>
      </c>
      <c r="P9" s="4953">
        <f t="shared" si="5"/>
        <v>0</v>
      </c>
      <c r="Q9" s="4970">
        <f t="shared" si="6"/>
        <v>1</v>
      </c>
      <c r="R9" s="4971">
        <f t="shared" si="0"/>
        <v>7</v>
      </c>
      <c r="S9" s="4953">
        <f t="shared" si="0"/>
        <v>8</v>
      </c>
      <c r="T9" s="4972"/>
      <c r="U9" s="4960"/>
      <c r="V9" s="4960"/>
      <c r="W9" s="4960"/>
      <c r="X9" s="4959"/>
      <c r="Y9" s="4959"/>
      <c r="Z9" s="4959"/>
      <c r="AA9" s="4959"/>
      <c r="AB9" s="4960"/>
      <c r="AC9" s="4960"/>
      <c r="AD9" s="4960"/>
      <c r="AE9" s="4960"/>
      <c r="AF9" s="4961"/>
      <c r="AG9" s="4960"/>
      <c r="AH9" s="4962"/>
      <c r="AK9" s="4964"/>
    </row>
    <row r="10" spans="1:37" s="4963" customFormat="1" ht="69.95" customHeight="1" x14ac:dyDescent="0.2">
      <c r="A10" s="4950" t="s">
        <v>3000</v>
      </c>
      <c r="B10" s="4973">
        <v>0</v>
      </c>
      <c r="C10" s="4974">
        <v>0</v>
      </c>
      <c r="D10" s="4953">
        <f t="shared" si="1"/>
        <v>0</v>
      </c>
      <c r="E10" s="4975">
        <v>0</v>
      </c>
      <c r="F10" s="4955">
        <v>0</v>
      </c>
      <c r="G10" s="4953">
        <f t="shared" si="2"/>
        <v>0</v>
      </c>
      <c r="H10" s="4954">
        <v>0</v>
      </c>
      <c r="I10" s="4955">
        <v>0</v>
      </c>
      <c r="J10" s="4953">
        <f t="shared" si="3"/>
        <v>0</v>
      </c>
      <c r="K10" s="4954">
        <v>0</v>
      </c>
      <c r="L10" s="4955">
        <v>0</v>
      </c>
      <c r="M10" s="4953">
        <f t="shared" si="4"/>
        <v>0</v>
      </c>
      <c r="N10" s="4954">
        <v>9</v>
      </c>
      <c r="O10" s="4955">
        <v>5</v>
      </c>
      <c r="P10" s="4953">
        <f t="shared" si="5"/>
        <v>14</v>
      </c>
      <c r="Q10" s="4970">
        <f t="shared" si="6"/>
        <v>9</v>
      </c>
      <c r="R10" s="4976">
        <f t="shared" si="0"/>
        <v>5</v>
      </c>
      <c r="S10" s="4953">
        <f t="shared" si="0"/>
        <v>14</v>
      </c>
      <c r="T10" s="4972"/>
      <c r="U10" s="4960"/>
      <c r="V10" s="4960"/>
      <c r="W10" s="4960"/>
      <c r="X10" s="4959"/>
      <c r="Y10" s="4959"/>
      <c r="Z10" s="4959"/>
      <c r="AA10" s="4959"/>
      <c r="AB10" s="4960"/>
      <c r="AC10" s="4960"/>
      <c r="AD10" s="4960"/>
      <c r="AE10" s="4960"/>
      <c r="AF10" s="4961"/>
      <c r="AG10" s="4960"/>
      <c r="AH10" s="4962"/>
      <c r="AK10" s="4964"/>
    </row>
    <row r="11" spans="1:37" s="4963" customFormat="1" ht="69.95" customHeight="1" x14ac:dyDescent="0.2">
      <c r="A11" s="4977" t="s">
        <v>1604</v>
      </c>
      <c r="B11" s="4978">
        <f>SUM(B6:B10)</f>
        <v>10</v>
      </c>
      <c r="C11" s="4979">
        <f t="shared" ref="C11:P11" si="7">SUM(C6:C10)</f>
        <v>42</v>
      </c>
      <c r="D11" s="4980">
        <f t="shared" si="7"/>
        <v>52</v>
      </c>
      <c r="E11" s="4978">
        <f t="shared" si="7"/>
        <v>1</v>
      </c>
      <c r="F11" s="4979">
        <f t="shared" si="7"/>
        <v>25</v>
      </c>
      <c r="G11" s="4980">
        <f t="shared" si="7"/>
        <v>26</v>
      </c>
      <c r="H11" s="4981">
        <f t="shared" si="7"/>
        <v>26</v>
      </c>
      <c r="I11" s="4982">
        <f t="shared" si="7"/>
        <v>27</v>
      </c>
      <c r="J11" s="4983">
        <f t="shared" si="7"/>
        <v>53</v>
      </c>
      <c r="K11" s="4978">
        <f t="shared" si="7"/>
        <v>15</v>
      </c>
      <c r="L11" s="4979">
        <f t="shared" si="7"/>
        <v>23</v>
      </c>
      <c r="M11" s="4980">
        <f t="shared" si="7"/>
        <v>38</v>
      </c>
      <c r="N11" s="4978">
        <f t="shared" si="7"/>
        <v>9</v>
      </c>
      <c r="O11" s="4979">
        <f t="shared" si="7"/>
        <v>5</v>
      </c>
      <c r="P11" s="4980">
        <f t="shared" si="7"/>
        <v>14</v>
      </c>
      <c r="Q11" s="4984">
        <f t="shared" si="6"/>
        <v>61</v>
      </c>
      <c r="R11" s="4982">
        <f t="shared" si="0"/>
        <v>122</v>
      </c>
      <c r="S11" s="4985">
        <f t="shared" si="0"/>
        <v>183</v>
      </c>
      <c r="T11" s="4986"/>
      <c r="U11" s="4960"/>
      <c r="V11" s="4960"/>
      <c r="W11" s="4960"/>
      <c r="X11" s="4960"/>
      <c r="Y11" s="4960"/>
      <c r="Z11" s="4960"/>
      <c r="AA11" s="4960"/>
      <c r="AB11" s="4960"/>
      <c r="AC11" s="4960"/>
      <c r="AD11" s="4960"/>
      <c r="AE11" s="4960"/>
      <c r="AF11" s="4961"/>
      <c r="AG11" s="4960"/>
      <c r="AH11" s="4962"/>
      <c r="AK11" s="4964"/>
    </row>
    <row r="12" spans="1:37" ht="15" x14ac:dyDescent="0.25">
      <c r="Q12" s="4987"/>
      <c r="T12" s="4945"/>
    </row>
    <row r="13" spans="1:37" ht="14.25" customHeight="1" x14ac:dyDescent="0.2">
      <c r="A13" s="4946" t="s">
        <v>3001</v>
      </c>
      <c r="B13" s="4946" t="s">
        <v>3002</v>
      </c>
      <c r="F13" s="4946" t="s">
        <v>3003</v>
      </c>
      <c r="H13" s="4988"/>
      <c r="I13" s="4988"/>
      <c r="J13" s="4988"/>
      <c r="K13" s="4988"/>
      <c r="L13" s="4988"/>
      <c r="M13" s="4988"/>
      <c r="N13" s="4988"/>
      <c r="O13" s="4988"/>
      <c r="P13" s="4988"/>
      <c r="Q13" s="4988"/>
      <c r="R13" s="4988"/>
      <c r="S13" s="4988"/>
      <c r="T13" s="4988"/>
      <c r="U13" s="4989"/>
      <c r="X13" s="4964"/>
    </row>
    <row r="14" spans="1:37" ht="15" x14ac:dyDescent="0.25">
      <c r="Q14" s="4990"/>
      <c r="T14" s="4945"/>
    </row>
    <row r="15" spans="1:37" ht="15" x14ac:dyDescent="0.25">
      <c r="Q15" s="4991"/>
      <c r="T15" s="4945"/>
    </row>
    <row r="16" spans="1:37" ht="15" x14ac:dyDescent="0.25">
      <c r="Q16" s="4987"/>
      <c r="T16" s="4945"/>
    </row>
    <row r="17" spans="17:20" ht="15" x14ac:dyDescent="0.25">
      <c r="Q17" s="4987"/>
      <c r="T17" s="4945"/>
    </row>
    <row r="18" spans="17:20" ht="15" x14ac:dyDescent="0.25">
      <c r="Q18" s="4992"/>
      <c r="T18" s="4945"/>
    </row>
    <row r="19" spans="17:20" ht="15" x14ac:dyDescent="0.25">
      <c r="Q19" s="4993"/>
      <c r="T19" s="4945"/>
    </row>
    <row r="20" spans="17:20" ht="15" x14ac:dyDescent="0.25">
      <c r="Q20" s="4993"/>
      <c r="T20" s="4945"/>
    </row>
    <row r="21" spans="17:20" ht="15" x14ac:dyDescent="0.25">
      <c r="Q21" s="4987"/>
      <c r="T21" s="4945"/>
    </row>
    <row r="22" spans="17:20" ht="15" x14ac:dyDescent="0.25">
      <c r="Q22" s="4987"/>
      <c r="T22" s="4945"/>
    </row>
    <row r="23" spans="17:20" ht="15" x14ac:dyDescent="0.25">
      <c r="Q23" s="4987"/>
      <c r="T23" s="4945"/>
    </row>
    <row r="24" spans="17:20" ht="15" x14ac:dyDescent="0.25">
      <c r="Q24" s="1888"/>
      <c r="T24" s="4945"/>
    </row>
    <row r="25" spans="17:20" ht="15" x14ac:dyDescent="0.25">
      <c r="Q25" s="1888"/>
      <c r="T25" s="4945"/>
    </row>
    <row r="26" spans="17:20" ht="15" x14ac:dyDescent="0.25">
      <c r="Q26" s="4990"/>
      <c r="T26" s="4945"/>
    </row>
    <row r="27" spans="17:20" ht="15" x14ac:dyDescent="0.25">
      <c r="Q27" s="4987"/>
      <c r="T27" s="4945"/>
    </row>
    <row r="28" spans="17:20" ht="15" x14ac:dyDescent="0.25">
      <c r="Q28" s="4987"/>
      <c r="T28" s="4945"/>
    </row>
    <row r="29" spans="17:20" ht="15" x14ac:dyDescent="0.25">
      <c r="Q29" s="4987"/>
      <c r="T29" s="4945"/>
    </row>
    <row r="30" spans="17:20" ht="15" x14ac:dyDescent="0.25">
      <c r="Q30" s="4987"/>
      <c r="T30" s="4945"/>
    </row>
    <row r="31" spans="17:20" ht="15" x14ac:dyDescent="0.25">
      <c r="Q31" s="4987"/>
      <c r="T31" s="4945"/>
    </row>
    <row r="32" spans="17:20" ht="15" x14ac:dyDescent="0.25">
      <c r="Q32" s="4987"/>
      <c r="T32" s="4945"/>
    </row>
    <row r="33" spans="17:20" ht="15" x14ac:dyDescent="0.25">
      <c r="Q33" s="4987"/>
      <c r="T33" s="4945"/>
    </row>
    <row r="34" spans="17:20" ht="15" x14ac:dyDescent="0.25">
      <c r="Q34" s="4990"/>
      <c r="T34" s="4945"/>
    </row>
    <row r="35" spans="17:20" ht="15" x14ac:dyDescent="0.25">
      <c r="Q35" s="4987"/>
      <c r="T35" s="4945"/>
    </row>
    <row r="36" spans="17:20" ht="15" x14ac:dyDescent="0.25">
      <c r="Q36" s="1888"/>
      <c r="T36" s="4945"/>
    </row>
    <row r="37" spans="17:20" ht="15" x14ac:dyDescent="0.25">
      <c r="Q37" s="1888"/>
      <c r="T37" s="4945"/>
    </row>
    <row r="38" spans="17:20" ht="15" x14ac:dyDescent="0.25">
      <c r="Q38" s="1888"/>
      <c r="T38" s="4945"/>
    </row>
    <row r="39" spans="17:20" ht="15" x14ac:dyDescent="0.25">
      <c r="Q39" s="1888"/>
      <c r="T39" s="4945"/>
    </row>
    <row r="40" spans="17:20" ht="15" x14ac:dyDescent="0.25">
      <c r="Q40" s="4994"/>
      <c r="T40" s="4945"/>
    </row>
    <row r="41" spans="17:20" ht="15" x14ac:dyDescent="0.25">
      <c r="T41" s="4945"/>
    </row>
    <row r="42" spans="17:20" ht="15" x14ac:dyDescent="0.25">
      <c r="T42" s="4945"/>
    </row>
    <row r="43" spans="17:20" ht="15" x14ac:dyDescent="0.25">
      <c r="Q43" s="4996"/>
      <c r="T43" s="4945"/>
    </row>
    <row r="44" spans="17:20" ht="15" x14ac:dyDescent="0.25">
      <c r="Q44" s="4996"/>
      <c r="T44" s="4945"/>
    </row>
    <row r="45" spans="17:20" ht="15" x14ac:dyDescent="0.25">
      <c r="Q45" s="4996"/>
      <c r="T45" s="4945"/>
    </row>
    <row r="46" spans="17:20" ht="15" x14ac:dyDescent="0.25">
      <c r="Q46" s="4996"/>
      <c r="T46" s="4945"/>
    </row>
    <row r="47" spans="17:20" ht="15" x14ac:dyDescent="0.25">
      <c r="Q47" s="4996"/>
      <c r="T47" s="4945"/>
    </row>
    <row r="48" spans="17:20" ht="15" x14ac:dyDescent="0.25">
      <c r="Q48" s="4996"/>
      <c r="T48" s="4945"/>
    </row>
    <row r="49" spans="17:20" ht="15" x14ac:dyDescent="0.25">
      <c r="Q49" s="4996"/>
      <c r="T49" s="4945"/>
    </row>
    <row r="50" spans="17:20" ht="15" x14ac:dyDescent="0.25">
      <c r="Q50" s="4996"/>
      <c r="T50" s="4945"/>
    </row>
    <row r="51" spans="17:20" ht="15" x14ac:dyDescent="0.25">
      <c r="Q51" s="4996"/>
      <c r="T51" s="4945"/>
    </row>
    <row r="52" spans="17:20" ht="15" x14ac:dyDescent="0.25">
      <c r="Q52" s="4996"/>
      <c r="T52" s="4945"/>
    </row>
    <row r="53" spans="17:20" ht="15" x14ac:dyDescent="0.25">
      <c r="Q53" s="4996"/>
      <c r="T53" s="4945"/>
    </row>
    <row r="54" spans="17:20" ht="15" x14ac:dyDescent="0.25">
      <c r="Q54" s="4996"/>
      <c r="T54" s="4945"/>
    </row>
    <row r="55" spans="17:20" ht="15" x14ac:dyDescent="0.25">
      <c r="Q55" s="4996"/>
      <c r="T55" s="4945"/>
    </row>
    <row r="56" spans="17:20" ht="15" x14ac:dyDescent="0.25">
      <c r="Q56" s="4996"/>
      <c r="T56" s="4945"/>
    </row>
    <row r="57" spans="17:20" ht="15" x14ac:dyDescent="0.25">
      <c r="Q57" s="4996"/>
      <c r="T57" s="4945"/>
    </row>
    <row r="58" spans="17:20" ht="15" x14ac:dyDescent="0.25">
      <c r="Q58" s="4996"/>
      <c r="T58" s="4945"/>
    </row>
    <row r="59" spans="17:20" ht="15" x14ac:dyDescent="0.25">
      <c r="Q59" s="4996"/>
      <c r="T59" s="4945"/>
    </row>
    <row r="60" spans="17:20" x14ac:dyDescent="0.25">
      <c r="Q60" s="4996"/>
    </row>
  </sheetData>
  <mergeCells count="8">
    <mergeCell ref="N4:P4"/>
    <mergeCell ref="Q4:S4"/>
    <mergeCell ref="A1:C1"/>
    <mergeCell ref="A4:A5"/>
    <mergeCell ref="B4:D4"/>
    <mergeCell ref="E4:G4"/>
    <mergeCell ref="H4:J4"/>
    <mergeCell ref="K4:M4"/>
  </mergeCells>
  <hyperlinks>
    <hyperlink ref="A1" location="CONTENT!A1" display="Back to table of contents"/>
  </hyperlinks>
  <pageMargins left="0.5" right="0.5" top="0.5" bottom="0.5" header="0.3" footer="0.3"/>
  <pageSetup paperSize="9" scale="83"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
  <sheetViews>
    <sheetView showGridLines="0" workbookViewId="0">
      <selection sqref="A1:C1"/>
    </sheetView>
  </sheetViews>
  <sheetFormatPr defaultRowHeight="12.75" x14ac:dyDescent="0.2"/>
  <cols>
    <col min="1" max="1" width="10" style="1902" customWidth="1"/>
    <col min="2" max="2" width="28" style="1902" customWidth="1"/>
    <col min="3" max="11" width="7.83203125" style="1902" customWidth="1"/>
    <col min="12" max="256" width="8.83203125" style="1902"/>
    <col min="257" max="257" width="10.83203125" style="1902" customWidth="1"/>
    <col min="258" max="258" width="29.33203125" style="1902" customWidth="1"/>
    <col min="259" max="267" width="8.1640625" style="1902" customWidth="1"/>
    <col min="268" max="512" width="8.83203125" style="1902"/>
    <col min="513" max="513" width="10.83203125" style="1902" customWidth="1"/>
    <col min="514" max="514" width="29.33203125" style="1902" customWidth="1"/>
    <col min="515" max="523" width="8.1640625" style="1902" customWidth="1"/>
    <col min="524" max="768" width="8.83203125" style="1902"/>
    <col min="769" max="769" width="10.83203125" style="1902" customWidth="1"/>
    <col min="770" max="770" width="29.33203125" style="1902" customWidth="1"/>
    <col min="771" max="779" width="8.1640625" style="1902" customWidth="1"/>
    <col min="780" max="1024" width="8.83203125" style="1902"/>
    <col min="1025" max="1025" width="10.83203125" style="1902" customWidth="1"/>
    <col min="1026" max="1026" width="29.33203125" style="1902" customWidth="1"/>
    <col min="1027" max="1035" width="8.1640625" style="1902" customWidth="1"/>
    <col min="1036" max="1280" width="8.83203125" style="1902"/>
    <col min="1281" max="1281" width="10.83203125" style="1902" customWidth="1"/>
    <col min="1282" max="1282" width="29.33203125" style="1902" customWidth="1"/>
    <col min="1283" max="1291" width="8.1640625" style="1902" customWidth="1"/>
    <col min="1292" max="1536" width="8.83203125" style="1902"/>
    <col min="1537" max="1537" width="10.83203125" style="1902" customWidth="1"/>
    <col min="1538" max="1538" width="29.33203125" style="1902" customWidth="1"/>
    <col min="1539" max="1547" width="8.1640625" style="1902" customWidth="1"/>
    <col min="1548" max="1792" width="8.83203125" style="1902"/>
    <col min="1793" max="1793" width="10.83203125" style="1902" customWidth="1"/>
    <col min="1794" max="1794" width="29.33203125" style="1902" customWidth="1"/>
    <col min="1795" max="1803" width="8.1640625" style="1902" customWidth="1"/>
    <col min="1804" max="2048" width="8.83203125" style="1902"/>
    <col min="2049" max="2049" width="10.83203125" style="1902" customWidth="1"/>
    <col min="2050" max="2050" width="29.33203125" style="1902" customWidth="1"/>
    <col min="2051" max="2059" width="8.1640625" style="1902" customWidth="1"/>
    <col min="2060" max="2304" width="8.83203125" style="1902"/>
    <col min="2305" max="2305" width="10.83203125" style="1902" customWidth="1"/>
    <col min="2306" max="2306" width="29.33203125" style="1902" customWidth="1"/>
    <col min="2307" max="2315" width="8.1640625" style="1902" customWidth="1"/>
    <col min="2316" max="2560" width="8.83203125" style="1902"/>
    <col min="2561" max="2561" width="10.83203125" style="1902" customWidth="1"/>
    <col min="2562" max="2562" width="29.33203125" style="1902" customWidth="1"/>
    <col min="2563" max="2571" width="8.1640625" style="1902" customWidth="1"/>
    <col min="2572" max="2816" width="8.83203125" style="1902"/>
    <col min="2817" max="2817" width="10.83203125" style="1902" customWidth="1"/>
    <col min="2818" max="2818" width="29.33203125" style="1902" customWidth="1"/>
    <col min="2819" max="2827" width="8.1640625" style="1902" customWidth="1"/>
    <col min="2828" max="3072" width="8.83203125" style="1902"/>
    <col min="3073" max="3073" width="10.83203125" style="1902" customWidth="1"/>
    <col min="3074" max="3074" width="29.33203125" style="1902" customWidth="1"/>
    <col min="3075" max="3083" width="8.1640625" style="1902" customWidth="1"/>
    <col min="3084" max="3328" width="8.83203125" style="1902"/>
    <col min="3329" max="3329" width="10.83203125" style="1902" customWidth="1"/>
    <col min="3330" max="3330" width="29.33203125" style="1902" customWidth="1"/>
    <col min="3331" max="3339" width="8.1640625" style="1902" customWidth="1"/>
    <col min="3340" max="3584" width="8.83203125" style="1902"/>
    <col min="3585" max="3585" width="10.83203125" style="1902" customWidth="1"/>
    <col min="3586" max="3586" width="29.33203125" style="1902" customWidth="1"/>
    <col min="3587" max="3595" width="8.1640625" style="1902" customWidth="1"/>
    <col min="3596" max="3840" width="8.83203125" style="1902"/>
    <col min="3841" max="3841" width="10.83203125" style="1902" customWidth="1"/>
    <col min="3842" max="3842" width="29.33203125" style="1902" customWidth="1"/>
    <col min="3843" max="3851" width="8.1640625" style="1902" customWidth="1"/>
    <col min="3852" max="4096" width="8.83203125" style="1902"/>
    <col min="4097" max="4097" width="10.83203125" style="1902" customWidth="1"/>
    <col min="4098" max="4098" width="29.33203125" style="1902" customWidth="1"/>
    <col min="4099" max="4107" width="8.1640625" style="1902" customWidth="1"/>
    <col min="4108" max="4352" width="8.83203125" style="1902"/>
    <col min="4353" max="4353" width="10.83203125" style="1902" customWidth="1"/>
    <col min="4354" max="4354" width="29.33203125" style="1902" customWidth="1"/>
    <col min="4355" max="4363" width="8.1640625" style="1902" customWidth="1"/>
    <col min="4364" max="4608" width="8.83203125" style="1902"/>
    <col min="4609" max="4609" width="10.83203125" style="1902" customWidth="1"/>
    <col min="4610" max="4610" width="29.33203125" style="1902" customWidth="1"/>
    <col min="4611" max="4619" width="8.1640625" style="1902" customWidth="1"/>
    <col min="4620" max="4864" width="8.83203125" style="1902"/>
    <col min="4865" max="4865" width="10.83203125" style="1902" customWidth="1"/>
    <col min="4866" max="4866" width="29.33203125" style="1902" customWidth="1"/>
    <col min="4867" max="4875" width="8.1640625" style="1902" customWidth="1"/>
    <col min="4876" max="5120" width="8.83203125" style="1902"/>
    <col min="5121" max="5121" width="10.83203125" style="1902" customWidth="1"/>
    <col min="5122" max="5122" width="29.33203125" style="1902" customWidth="1"/>
    <col min="5123" max="5131" width="8.1640625" style="1902" customWidth="1"/>
    <col min="5132" max="5376" width="8.83203125" style="1902"/>
    <col min="5377" max="5377" width="10.83203125" style="1902" customWidth="1"/>
    <col min="5378" max="5378" width="29.33203125" style="1902" customWidth="1"/>
    <col min="5379" max="5387" width="8.1640625" style="1902" customWidth="1"/>
    <col min="5388" max="5632" width="8.83203125" style="1902"/>
    <col min="5633" max="5633" width="10.83203125" style="1902" customWidth="1"/>
    <col min="5634" max="5634" width="29.33203125" style="1902" customWidth="1"/>
    <col min="5635" max="5643" width="8.1640625" style="1902" customWidth="1"/>
    <col min="5644" max="5888" width="8.83203125" style="1902"/>
    <col min="5889" max="5889" width="10.83203125" style="1902" customWidth="1"/>
    <col min="5890" max="5890" width="29.33203125" style="1902" customWidth="1"/>
    <col min="5891" max="5899" width="8.1640625" style="1902" customWidth="1"/>
    <col min="5900" max="6144" width="8.83203125" style="1902"/>
    <col min="6145" max="6145" width="10.83203125" style="1902" customWidth="1"/>
    <col min="6146" max="6146" width="29.33203125" style="1902" customWidth="1"/>
    <col min="6147" max="6155" width="8.1640625" style="1902" customWidth="1"/>
    <col min="6156" max="6400" width="8.83203125" style="1902"/>
    <col min="6401" max="6401" width="10.83203125" style="1902" customWidth="1"/>
    <col min="6402" max="6402" width="29.33203125" style="1902" customWidth="1"/>
    <col min="6403" max="6411" width="8.1640625" style="1902" customWidth="1"/>
    <col min="6412" max="6656" width="8.83203125" style="1902"/>
    <col min="6657" max="6657" width="10.83203125" style="1902" customWidth="1"/>
    <col min="6658" max="6658" width="29.33203125" style="1902" customWidth="1"/>
    <col min="6659" max="6667" width="8.1640625" style="1902" customWidth="1"/>
    <col min="6668" max="6912" width="8.83203125" style="1902"/>
    <col min="6913" max="6913" width="10.83203125" style="1902" customWidth="1"/>
    <col min="6914" max="6914" width="29.33203125" style="1902" customWidth="1"/>
    <col min="6915" max="6923" width="8.1640625" style="1902" customWidth="1"/>
    <col min="6924" max="7168" width="8.83203125" style="1902"/>
    <col min="7169" max="7169" width="10.83203125" style="1902" customWidth="1"/>
    <col min="7170" max="7170" width="29.33203125" style="1902" customWidth="1"/>
    <col min="7171" max="7179" width="8.1640625" style="1902" customWidth="1"/>
    <col min="7180" max="7424" width="8.83203125" style="1902"/>
    <col min="7425" max="7425" width="10.83203125" style="1902" customWidth="1"/>
    <col min="7426" max="7426" width="29.33203125" style="1902" customWidth="1"/>
    <col min="7427" max="7435" width="8.1640625" style="1902" customWidth="1"/>
    <col min="7436" max="7680" width="8.83203125" style="1902"/>
    <col min="7681" max="7681" width="10.83203125" style="1902" customWidth="1"/>
    <col min="7682" max="7682" width="29.33203125" style="1902" customWidth="1"/>
    <col min="7683" max="7691" width="8.1640625" style="1902" customWidth="1"/>
    <col min="7692" max="7936" width="8.83203125" style="1902"/>
    <col min="7937" max="7937" width="10.83203125" style="1902" customWidth="1"/>
    <col min="7938" max="7938" width="29.33203125" style="1902" customWidth="1"/>
    <col min="7939" max="7947" width="8.1640625" style="1902" customWidth="1"/>
    <col min="7948" max="8192" width="8.83203125" style="1902"/>
    <col min="8193" max="8193" width="10.83203125" style="1902" customWidth="1"/>
    <col min="8194" max="8194" width="29.33203125" style="1902" customWidth="1"/>
    <col min="8195" max="8203" width="8.1640625" style="1902" customWidth="1"/>
    <col min="8204" max="8448" width="8.83203125" style="1902"/>
    <col min="8449" max="8449" width="10.83203125" style="1902" customWidth="1"/>
    <col min="8450" max="8450" width="29.33203125" style="1902" customWidth="1"/>
    <col min="8451" max="8459" width="8.1640625" style="1902" customWidth="1"/>
    <col min="8460" max="8704" width="8.83203125" style="1902"/>
    <col min="8705" max="8705" width="10.83203125" style="1902" customWidth="1"/>
    <col min="8706" max="8706" width="29.33203125" style="1902" customWidth="1"/>
    <col min="8707" max="8715" width="8.1640625" style="1902" customWidth="1"/>
    <col min="8716" max="8960" width="8.83203125" style="1902"/>
    <col min="8961" max="8961" width="10.83203125" style="1902" customWidth="1"/>
    <col min="8962" max="8962" width="29.33203125" style="1902" customWidth="1"/>
    <col min="8963" max="8971" width="8.1640625" style="1902" customWidth="1"/>
    <col min="8972" max="9216" width="8.83203125" style="1902"/>
    <col min="9217" max="9217" width="10.83203125" style="1902" customWidth="1"/>
    <col min="9218" max="9218" width="29.33203125" style="1902" customWidth="1"/>
    <col min="9219" max="9227" width="8.1640625" style="1902" customWidth="1"/>
    <col min="9228" max="9472" width="8.83203125" style="1902"/>
    <col min="9473" max="9473" width="10.83203125" style="1902" customWidth="1"/>
    <col min="9474" max="9474" width="29.33203125" style="1902" customWidth="1"/>
    <col min="9475" max="9483" width="8.1640625" style="1902" customWidth="1"/>
    <col min="9484" max="9728" width="8.83203125" style="1902"/>
    <col min="9729" max="9729" width="10.83203125" style="1902" customWidth="1"/>
    <col min="9730" max="9730" width="29.33203125" style="1902" customWidth="1"/>
    <col min="9731" max="9739" width="8.1640625" style="1902" customWidth="1"/>
    <col min="9740" max="9984" width="8.83203125" style="1902"/>
    <col min="9985" max="9985" width="10.83203125" style="1902" customWidth="1"/>
    <col min="9986" max="9986" width="29.33203125" style="1902" customWidth="1"/>
    <col min="9987" max="9995" width="8.1640625" style="1902" customWidth="1"/>
    <col min="9996" max="10240" width="8.83203125" style="1902"/>
    <col min="10241" max="10241" width="10.83203125" style="1902" customWidth="1"/>
    <col min="10242" max="10242" width="29.33203125" style="1902" customWidth="1"/>
    <col min="10243" max="10251" width="8.1640625" style="1902" customWidth="1"/>
    <col min="10252" max="10496" width="8.83203125" style="1902"/>
    <col min="10497" max="10497" width="10.83203125" style="1902" customWidth="1"/>
    <col min="10498" max="10498" width="29.33203125" style="1902" customWidth="1"/>
    <col min="10499" max="10507" width="8.1640625" style="1902" customWidth="1"/>
    <col min="10508" max="10752" width="8.83203125" style="1902"/>
    <col min="10753" max="10753" width="10.83203125" style="1902" customWidth="1"/>
    <col min="10754" max="10754" width="29.33203125" style="1902" customWidth="1"/>
    <col min="10755" max="10763" width="8.1640625" style="1902" customWidth="1"/>
    <col min="10764" max="11008" width="8.83203125" style="1902"/>
    <col min="11009" max="11009" width="10.83203125" style="1902" customWidth="1"/>
    <col min="11010" max="11010" width="29.33203125" style="1902" customWidth="1"/>
    <col min="11011" max="11019" width="8.1640625" style="1902" customWidth="1"/>
    <col min="11020" max="11264" width="8.83203125" style="1902"/>
    <col min="11265" max="11265" width="10.83203125" style="1902" customWidth="1"/>
    <col min="11266" max="11266" width="29.33203125" style="1902" customWidth="1"/>
    <col min="11267" max="11275" width="8.1640625" style="1902" customWidth="1"/>
    <col min="11276" max="11520" width="8.83203125" style="1902"/>
    <col min="11521" max="11521" width="10.83203125" style="1902" customWidth="1"/>
    <col min="11522" max="11522" width="29.33203125" style="1902" customWidth="1"/>
    <col min="11523" max="11531" width="8.1640625" style="1902" customWidth="1"/>
    <col min="11532" max="11776" width="8.83203125" style="1902"/>
    <col min="11777" max="11777" width="10.83203125" style="1902" customWidth="1"/>
    <col min="11778" max="11778" width="29.33203125" style="1902" customWidth="1"/>
    <col min="11779" max="11787" width="8.1640625" style="1902" customWidth="1"/>
    <col min="11788" max="12032" width="8.83203125" style="1902"/>
    <col min="12033" max="12033" width="10.83203125" style="1902" customWidth="1"/>
    <col min="12034" max="12034" width="29.33203125" style="1902" customWidth="1"/>
    <col min="12035" max="12043" width="8.1640625" style="1902" customWidth="1"/>
    <col min="12044" max="12288" width="8.83203125" style="1902"/>
    <col min="12289" max="12289" width="10.83203125" style="1902" customWidth="1"/>
    <col min="12290" max="12290" width="29.33203125" style="1902" customWidth="1"/>
    <col min="12291" max="12299" width="8.1640625" style="1902" customWidth="1"/>
    <col min="12300" max="12544" width="8.83203125" style="1902"/>
    <col min="12545" max="12545" width="10.83203125" style="1902" customWidth="1"/>
    <col min="12546" max="12546" width="29.33203125" style="1902" customWidth="1"/>
    <col min="12547" max="12555" width="8.1640625" style="1902" customWidth="1"/>
    <col min="12556" max="12800" width="8.83203125" style="1902"/>
    <col min="12801" max="12801" width="10.83203125" style="1902" customWidth="1"/>
    <col min="12802" max="12802" width="29.33203125" style="1902" customWidth="1"/>
    <col min="12803" max="12811" width="8.1640625" style="1902" customWidth="1"/>
    <col min="12812" max="13056" width="8.83203125" style="1902"/>
    <col min="13057" max="13057" width="10.83203125" style="1902" customWidth="1"/>
    <col min="13058" max="13058" width="29.33203125" style="1902" customWidth="1"/>
    <col min="13059" max="13067" width="8.1640625" style="1902" customWidth="1"/>
    <col min="13068" max="13312" width="8.83203125" style="1902"/>
    <col min="13313" max="13313" width="10.83203125" style="1902" customWidth="1"/>
    <col min="13314" max="13314" width="29.33203125" style="1902" customWidth="1"/>
    <col min="13315" max="13323" width="8.1640625" style="1902" customWidth="1"/>
    <col min="13324" max="13568" width="8.83203125" style="1902"/>
    <col min="13569" max="13569" width="10.83203125" style="1902" customWidth="1"/>
    <col min="13570" max="13570" width="29.33203125" style="1902" customWidth="1"/>
    <col min="13571" max="13579" width="8.1640625" style="1902" customWidth="1"/>
    <col min="13580" max="13824" width="8.83203125" style="1902"/>
    <col min="13825" max="13825" width="10.83203125" style="1902" customWidth="1"/>
    <col min="13826" max="13826" width="29.33203125" style="1902" customWidth="1"/>
    <col min="13827" max="13835" width="8.1640625" style="1902" customWidth="1"/>
    <col min="13836" max="14080" width="8.83203125" style="1902"/>
    <col min="14081" max="14081" width="10.83203125" style="1902" customWidth="1"/>
    <col min="14082" max="14082" width="29.33203125" style="1902" customWidth="1"/>
    <col min="14083" max="14091" width="8.1640625" style="1902" customWidth="1"/>
    <col min="14092" max="14336" width="8.83203125" style="1902"/>
    <col min="14337" max="14337" width="10.83203125" style="1902" customWidth="1"/>
    <col min="14338" max="14338" width="29.33203125" style="1902" customWidth="1"/>
    <col min="14339" max="14347" width="8.1640625" style="1902" customWidth="1"/>
    <col min="14348" max="14592" width="8.83203125" style="1902"/>
    <col min="14593" max="14593" width="10.83203125" style="1902" customWidth="1"/>
    <col min="14594" max="14594" width="29.33203125" style="1902" customWidth="1"/>
    <col min="14595" max="14603" width="8.1640625" style="1902" customWidth="1"/>
    <col min="14604" max="14848" width="8.83203125" style="1902"/>
    <col min="14849" max="14849" width="10.83203125" style="1902" customWidth="1"/>
    <col min="14850" max="14850" width="29.33203125" style="1902" customWidth="1"/>
    <col min="14851" max="14859" width="8.1640625" style="1902" customWidth="1"/>
    <col min="14860" max="15104" width="8.83203125" style="1902"/>
    <col min="15105" max="15105" width="10.83203125" style="1902" customWidth="1"/>
    <col min="15106" max="15106" width="29.33203125" style="1902" customWidth="1"/>
    <col min="15107" max="15115" width="8.1640625" style="1902" customWidth="1"/>
    <col min="15116" max="15360" width="8.83203125" style="1902"/>
    <col min="15361" max="15361" width="10.83203125" style="1902" customWidth="1"/>
    <col min="15362" max="15362" width="29.33203125" style="1902" customWidth="1"/>
    <col min="15363" max="15371" width="8.1640625" style="1902" customWidth="1"/>
    <col min="15372" max="15616" width="8.83203125" style="1902"/>
    <col min="15617" max="15617" width="10.83203125" style="1902" customWidth="1"/>
    <col min="15618" max="15618" width="29.33203125" style="1902" customWidth="1"/>
    <col min="15619" max="15627" width="8.1640625" style="1902" customWidth="1"/>
    <col min="15628" max="15872" width="8.83203125" style="1902"/>
    <col min="15873" max="15873" width="10.83203125" style="1902" customWidth="1"/>
    <col min="15874" max="15874" width="29.33203125" style="1902" customWidth="1"/>
    <col min="15875" max="15883" width="8.1640625" style="1902" customWidth="1"/>
    <col min="15884" max="16128" width="8.83203125" style="1902"/>
    <col min="16129" max="16129" width="10.83203125" style="1902" customWidth="1"/>
    <col min="16130" max="16130" width="29.33203125" style="1902" customWidth="1"/>
    <col min="16131" max="16139" width="8.1640625" style="1902" customWidth="1"/>
    <col min="16140" max="16384" width="8.83203125" style="1902"/>
  </cols>
  <sheetData>
    <row r="1" spans="1:11" s="1032" customFormat="1" ht="15.75" x14ac:dyDescent="0.25">
      <c r="A1" s="6405" t="s">
        <v>801</v>
      </c>
      <c r="B1" s="6405"/>
      <c r="C1" s="6405"/>
    </row>
    <row r="2" spans="1:11" s="4998" customFormat="1" ht="15.75" x14ac:dyDescent="0.25">
      <c r="A2" s="4998" t="s">
        <v>4205</v>
      </c>
    </row>
    <row r="3" spans="1:11" ht="10.5" customHeight="1" x14ac:dyDescent="0.2">
      <c r="I3" s="4999"/>
      <c r="J3" s="4999"/>
      <c r="K3" s="4999"/>
    </row>
    <row r="4" spans="1:11" s="5452" customFormat="1" ht="27.95" customHeight="1" x14ac:dyDescent="0.2">
      <c r="A4" s="6893" t="s">
        <v>3004</v>
      </c>
      <c r="B4" s="6894"/>
      <c r="C4" s="6888" t="s">
        <v>3005</v>
      </c>
      <c r="D4" s="6889"/>
      <c r="E4" s="6890"/>
      <c r="F4" s="6888" t="s">
        <v>3006</v>
      </c>
      <c r="G4" s="6889"/>
      <c r="H4" s="6890"/>
      <c r="I4" s="6888" t="s">
        <v>237</v>
      </c>
      <c r="J4" s="6889"/>
      <c r="K4" s="6890"/>
    </row>
    <row r="5" spans="1:11" s="5452" customFormat="1" ht="27.95" customHeight="1" x14ac:dyDescent="0.2">
      <c r="A5" s="6895"/>
      <c r="B5" s="6896"/>
      <c r="C5" s="5453" t="s">
        <v>2758</v>
      </c>
      <c r="D5" s="5454" t="s">
        <v>2759</v>
      </c>
      <c r="E5" s="5455" t="s">
        <v>2760</v>
      </c>
      <c r="F5" s="5453" t="s">
        <v>2758</v>
      </c>
      <c r="G5" s="5454" t="s">
        <v>2759</v>
      </c>
      <c r="H5" s="5455" t="s">
        <v>2760</v>
      </c>
      <c r="I5" s="5453" t="s">
        <v>2758</v>
      </c>
      <c r="J5" s="5454" t="s">
        <v>2759</v>
      </c>
      <c r="K5" s="5456" t="s">
        <v>2760</v>
      </c>
    </row>
    <row r="6" spans="1:11" s="4696" customFormat="1" ht="27.95" customHeight="1" x14ac:dyDescent="0.2">
      <c r="A6" s="5175" t="s">
        <v>3007</v>
      </c>
      <c r="B6" s="4809"/>
      <c r="C6" s="5457">
        <f>SUM(C7:C15)</f>
        <v>2810</v>
      </c>
      <c r="D6" s="5457">
        <f t="shared" ref="D6:H6" si="0">SUM(D7:D15)</f>
        <v>4716</v>
      </c>
      <c r="E6" s="5458">
        <f t="shared" si="0"/>
        <v>7526</v>
      </c>
      <c r="F6" s="5457">
        <f t="shared" si="0"/>
        <v>1100</v>
      </c>
      <c r="G6" s="5457">
        <f t="shared" si="0"/>
        <v>1042</v>
      </c>
      <c r="H6" s="5458">
        <f t="shared" si="0"/>
        <v>2142</v>
      </c>
      <c r="I6" s="5459">
        <f>C6+F6</f>
        <v>3910</v>
      </c>
      <c r="J6" s="5460">
        <f t="shared" ref="J6:K21" si="1">D6+G6</f>
        <v>5758</v>
      </c>
      <c r="K6" s="5458">
        <f t="shared" si="1"/>
        <v>9668</v>
      </c>
    </row>
    <row r="7" spans="1:11" s="4646" customFormat="1" ht="27.95" customHeight="1" x14ac:dyDescent="0.2">
      <c r="A7" s="5461" t="s">
        <v>3008</v>
      </c>
      <c r="B7" s="5462" t="s">
        <v>2761</v>
      </c>
      <c r="C7" s="5463">
        <v>73</v>
      </c>
      <c r="D7" s="5464">
        <v>176</v>
      </c>
      <c r="E7" s="5465">
        <f>D7+C7</f>
        <v>249</v>
      </c>
      <c r="F7" s="5466">
        <v>48</v>
      </c>
      <c r="G7" s="5464">
        <v>37</v>
      </c>
      <c r="H7" s="5465">
        <f>G7+F7</f>
        <v>85</v>
      </c>
      <c r="I7" s="5467">
        <f t="shared" ref="I7:K27" si="2">C7+F7</f>
        <v>121</v>
      </c>
      <c r="J7" s="5468">
        <f t="shared" si="1"/>
        <v>213</v>
      </c>
      <c r="K7" s="5465">
        <f t="shared" si="1"/>
        <v>334</v>
      </c>
    </row>
    <row r="8" spans="1:11" s="4646" customFormat="1" ht="27.95" customHeight="1" x14ac:dyDescent="0.2">
      <c r="A8" s="5001" t="s">
        <v>3009</v>
      </c>
      <c r="B8" s="5462" t="s">
        <v>2767</v>
      </c>
      <c r="C8" s="5463">
        <v>524</v>
      </c>
      <c r="D8" s="5464">
        <v>284</v>
      </c>
      <c r="E8" s="5465">
        <f t="shared" ref="E8:E27" si="3">D8+C8</f>
        <v>808</v>
      </c>
      <c r="F8" s="5466">
        <v>215</v>
      </c>
      <c r="G8" s="5464">
        <v>89</v>
      </c>
      <c r="H8" s="5465">
        <f t="shared" ref="H8:H16" si="4">G8+F8</f>
        <v>304</v>
      </c>
      <c r="I8" s="5467">
        <f t="shared" si="2"/>
        <v>739</v>
      </c>
      <c r="J8" s="5468">
        <f t="shared" si="1"/>
        <v>373</v>
      </c>
      <c r="K8" s="5465">
        <f t="shared" si="1"/>
        <v>1112</v>
      </c>
    </row>
    <row r="9" spans="1:11" s="4646" customFormat="1" ht="27.95" customHeight="1" x14ac:dyDescent="0.2">
      <c r="A9" s="5001"/>
      <c r="B9" s="5462" t="s">
        <v>2768</v>
      </c>
      <c r="C9" s="5463">
        <v>805</v>
      </c>
      <c r="D9" s="5464">
        <v>1844</v>
      </c>
      <c r="E9" s="5465">
        <f t="shared" si="3"/>
        <v>2649</v>
      </c>
      <c r="F9" s="5466">
        <v>245</v>
      </c>
      <c r="G9" s="5464">
        <v>386</v>
      </c>
      <c r="H9" s="5465">
        <f t="shared" si="4"/>
        <v>631</v>
      </c>
      <c r="I9" s="5467">
        <f t="shared" si="2"/>
        <v>1050</v>
      </c>
      <c r="J9" s="5468">
        <f t="shared" si="1"/>
        <v>2230</v>
      </c>
      <c r="K9" s="5465">
        <f t="shared" si="1"/>
        <v>3280</v>
      </c>
    </row>
    <row r="10" spans="1:11" s="4646" customFormat="1" ht="27.95" customHeight="1" x14ac:dyDescent="0.2">
      <c r="A10" s="5001"/>
      <c r="B10" s="5462" t="s">
        <v>2769</v>
      </c>
      <c r="C10" s="5463">
        <v>366</v>
      </c>
      <c r="D10" s="5464">
        <v>556</v>
      </c>
      <c r="E10" s="5465">
        <f t="shared" si="3"/>
        <v>922</v>
      </c>
      <c r="F10" s="5466">
        <v>46</v>
      </c>
      <c r="G10" s="5464">
        <v>50</v>
      </c>
      <c r="H10" s="5465">
        <f t="shared" si="4"/>
        <v>96</v>
      </c>
      <c r="I10" s="5467">
        <f t="shared" si="2"/>
        <v>412</v>
      </c>
      <c r="J10" s="5468">
        <f t="shared" si="1"/>
        <v>606</v>
      </c>
      <c r="K10" s="5465">
        <f t="shared" si="1"/>
        <v>1018</v>
      </c>
    </row>
    <row r="11" spans="1:11" s="4646" customFormat="1" ht="29.45" customHeight="1" x14ac:dyDescent="0.2">
      <c r="A11" s="5001"/>
      <c r="B11" s="5469" t="s">
        <v>2771</v>
      </c>
      <c r="C11" s="5463">
        <v>250</v>
      </c>
      <c r="D11" s="5464">
        <v>1029</v>
      </c>
      <c r="E11" s="5465">
        <f t="shared" si="3"/>
        <v>1279</v>
      </c>
      <c r="F11" s="5466">
        <v>77</v>
      </c>
      <c r="G11" s="5464">
        <v>158</v>
      </c>
      <c r="H11" s="5465">
        <f t="shared" si="4"/>
        <v>235</v>
      </c>
      <c r="I11" s="5467">
        <f t="shared" si="2"/>
        <v>327</v>
      </c>
      <c r="J11" s="5468">
        <f t="shared" si="1"/>
        <v>1187</v>
      </c>
      <c r="K11" s="5465">
        <f t="shared" si="1"/>
        <v>1514</v>
      </c>
    </row>
    <row r="12" spans="1:11" s="4646" customFormat="1" ht="45" x14ac:dyDescent="0.2">
      <c r="A12" s="5001"/>
      <c r="B12" s="5469" t="s">
        <v>3010</v>
      </c>
      <c r="C12" s="5463">
        <v>617</v>
      </c>
      <c r="D12" s="5464">
        <v>440</v>
      </c>
      <c r="E12" s="5465">
        <f t="shared" si="3"/>
        <v>1057</v>
      </c>
      <c r="F12" s="5466">
        <v>74</v>
      </c>
      <c r="G12" s="5464">
        <v>51</v>
      </c>
      <c r="H12" s="5465">
        <f t="shared" si="4"/>
        <v>125</v>
      </c>
      <c r="I12" s="5467">
        <f t="shared" si="2"/>
        <v>691</v>
      </c>
      <c r="J12" s="5468">
        <f t="shared" si="1"/>
        <v>491</v>
      </c>
      <c r="K12" s="5465">
        <f t="shared" si="1"/>
        <v>1182</v>
      </c>
    </row>
    <row r="13" spans="1:11" s="4646" customFormat="1" ht="29.45" customHeight="1" x14ac:dyDescent="0.2">
      <c r="A13" s="5001"/>
      <c r="B13" s="5470" t="s">
        <v>3011</v>
      </c>
      <c r="C13" s="5463">
        <v>62</v>
      </c>
      <c r="D13" s="5464">
        <v>78</v>
      </c>
      <c r="E13" s="5465">
        <f t="shared" si="3"/>
        <v>140</v>
      </c>
      <c r="F13" s="5466">
        <v>363</v>
      </c>
      <c r="G13" s="5464">
        <v>202</v>
      </c>
      <c r="H13" s="5465">
        <f t="shared" si="4"/>
        <v>565</v>
      </c>
      <c r="I13" s="5467">
        <f t="shared" si="2"/>
        <v>425</v>
      </c>
      <c r="J13" s="5468">
        <f t="shared" si="1"/>
        <v>280</v>
      </c>
      <c r="K13" s="5465">
        <f t="shared" si="1"/>
        <v>705</v>
      </c>
    </row>
    <row r="14" spans="1:11" s="4646" customFormat="1" ht="30" x14ac:dyDescent="0.2">
      <c r="A14" s="5001"/>
      <c r="B14" s="5470" t="s">
        <v>3012</v>
      </c>
      <c r="C14" s="5463">
        <v>113</v>
      </c>
      <c r="D14" s="5464">
        <v>309</v>
      </c>
      <c r="E14" s="5465">
        <f t="shared" si="3"/>
        <v>422</v>
      </c>
      <c r="F14" s="5466">
        <v>20</v>
      </c>
      <c r="G14" s="5464">
        <v>64</v>
      </c>
      <c r="H14" s="5465">
        <f t="shared" si="4"/>
        <v>84</v>
      </c>
      <c r="I14" s="5467">
        <f t="shared" si="2"/>
        <v>133</v>
      </c>
      <c r="J14" s="5468">
        <f t="shared" si="1"/>
        <v>373</v>
      </c>
      <c r="K14" s="5465">
        <f t="shared" si="1"/>
        <v>506</v>
      </c>
    </row>
    <row r="15" spans="1:11" s="4646" customFormat="1" ht="45" x14ac:dyDescent="0.2">
      <c r="A15" s="5001"/>
      <c r="B15" s="5470" t="s">
        <v>3013</v>
      </c>
      <c r="C15" s="5463">
        <v>0</v>
      </c>
      <c r="D15" s="5464">
        <v>0</v>
      </c>
      <c r="E15" s="5465">
        <f t="shared" si="3"/>
        <v>0</v>
      </c>
      <c r="F15" s="5466">
        <v>12</v>
      </c>
      <c r="G15" s="5464">
        <v>5</v>
      </c>
      <c r="H15" s="5465">
        <f t="shared" si="4"/>
        <v>17</v>
      </c>
      <c r="I15" s="5467">
        <f t="shared" si="2"/>
        <v>12</v>
      </c>
      <c r="J15" s="5468">
        <f t="shared" si="1"/>
        <v>5</v>
      </c>
      <c r="K15" s="5465">
        <f t="shared" si="1"/>
        <v>17</v>
      </c>
    </row>
    <row r="16" spans="1:11" s="4696" customFormat="1" ht="27.95" customHeight="1" x14ac:dyDescent="0.2">
      <c r="A16" s="5064" t="s">
        <v>3014</v>
      </c>
      <c r="B16" s="5176"/>
      <c r="C16" s="5471">
        <v>61</v>
      </c>
      <c r="D16" s="5472">
        <v>122</v>
      </c>
      <c r="E16" s="5458">
        <f t="shared" si="3"/>
        <v>183</v>
      </c>
      <c r="F16" s="5473">
        <v>0</v>
      </c>
      <c r="G16" s="5474">
        <v>0</v>
      </c>
      <c r="H16" s="5458">
        <f t="shared" si="4"/>
        <v>0</v>
      </c>
      <c r="I16" s="5475">
        <f t="shared" si="2"/>
        <v>61</v>
      </c>
      <c r="J16" s="5476">
        <f t="shared" si="1"/>
        <v>122</v>
      </c>
      <c r="K16" s="5458">
        <f t="shared" si="1"/>
        <v>183</v>
      </c>
    </row>
    <row r="17" spans="1:11" s="4696" customFormat="1" ht="29.45" customHeight="1" x14ac:dyDescent="0.2">
      <c r="A17" s="6891" t="s">
        <v>3015</v>
      </c>
      <c r="B17" s="6892"/>
      <c r="C17" s="5472">
        <f>SUM(C18:C21)</f>
        <v>1063</v>
      </c>
      <c r="D17" s="5472">
        <f t="shared" ref="D17:H17" si="5">SUM(D18:D21)</f>
        <v>1269</v>
      </c>
      <c r="E17" s="5458">
        <f t="shared" si="3"/>
        <v>2332</v>
      </c>
      <c r="F17" s="5472">
        <f t="shared" si="5"/>
        <v>361</v>
      </c>
      <c r="G17" s="5472">
        <f t="shared" si="5"/>
        <v>389</v>
      </c>
      <c r="H17" s="5458">
        <f t="shared" si="5"/>
        <v>750</v>
      </c>
      <c r="I17" s="5475">
        <f t="shared" si="2"/>
        <v>1424</v>
      </c>
      <c r="J17" s="5476">
        <f t="shared" si="1"/>
        <v>1658</v>
      </c>
      <c r="K17" s="5458">
        <f t="shared" si="1"/>
        <v>3082</v>
      </c>
    </row>
    <row r="18" spans="1:11" s="4646" customFormat="1" ht="29.45" customHeight="1" x14ac:dyDescent="0.2">
      <c r="A18" s="5001" t="s">
        <v>3016</v>
      </c>
      <c r="B18" s="5470" t="s">
        <v>3017</v>
      </c>
      <c r="C18" s="5463">
        <v>335</v>
      </c>
      <c r="D18" s="5464">
        <v>691</v>
      </c>
      <c r="E18" s="5465">
        <f t="shared" si="3"/>
        <v>1026</v>
      </c>
      <c r="F18" s="5463">
        <v>200</v>
      </c>
      <c r="G18" s="5464">
        <v>266</v>
      </c>
      <c r="H18" s="5465">
        <f t="shared" ref="H18:H25" si="6">G18+F18</f>
        <v>466</v>
      </c>
      <c r="I18" s="5467">
        <f t="shared" si="2"/>
        <v>535</v>
      </c>
      <c r="J18" s="5468">
        <f t="shared" si="1"/>
        <v>957</v>
      </c>
      <c r="K18" s="5465">
        <f t="shared" si="1"/>
        <v>1492</v>
      </c>
    </row>
    <row r="19" spans="1:11" s="4646" customFormat="1" ht="29.45" customHeight="1" x14ac:dyDescent="0.2">
      <c r="A19" s="5001"/>
      <c r="B19" s="5470" t="s">
        <v>3018</v>
      </c>
      <c r="C19" s="5463">
        <v>500</v>
      </c>
      <c r="D19" s="5464">
        <v>218</v>
      </c>
      <c r="E19" s="5465">
        <f t="shared" si="3"/>
        <v>718</v>
      </c>
      <c r="F19" s="5463">
        <v>79</v>
      </c>
      <c r="G19" s="5464">
        <v>31</v>
      </c>
      <c r="H19" s="5465">
        <f t="shared" si="6"/>
        <v>110</v>
      </c>
      <c r="I19" s="5467">
        <f t="shared" si="2"/>
        <v>579</v>
      </c>
      <c r="J19" s="5468">
        <f t="shared" si="1"/>
        <v>249</v>
      </c>
      <c r="K19" s="5465">
        <f t="shared" si="1"/>
        <v>828</v>
      </c>
    </row>
    <row r="20" spans="1:11" s="4646" customFormat="1" ht="29.45" customHeight="1" x14ac:dyDescent="0.2">
      <c r="A20" s="5001"/>
      <c r="B20" s="5470" t="s">
        <v>3019</v>
      </c>
      <c r="C20" s="5463">
        <v>130</v>
      </c>
      <c r="D20" s="5464">
        <v>280</v>
      </c>
      <c r="E20" s="5465">
        <f t="shared" si="3"/>
        <v>410</v>
      </c>
      <c r="F20" s="5463">
        <v>59</v>
      </c>
      <c r="G20" s="5464">
        <v>38</v>
      </c>
      <c r="H20" s="5465">
        <f t="shared" si="6"/>
        <v>97</v>
      </c>
      <c r="I20" s="5467">
        <f t="shared" si="2"/>
        <v>189</v>
      </c>
      <c r="J20" s="5468">
        <f t="shared" si="1"/>
        <v>318</v>
      </c>
      <c r="K20" s="5465">
        <f t="shared" si="1"/>
        <v>507</v>
      </c>
    </row>
    <row r="21" spans="1:11" s="4646" customFormat="1" ht="27.95" customHeight="1" x14ac:dyDescent="0.2">
      <c r="A21" s="5001"/>
      <c r="B21" s="5462" t="s">
        <v>3020</v>
      </c>
      <c r="C21" s="5463">
        <v>98</v>
      </c>
      <c r="D21" s="5464">
        <v>80</v>
      </c>
      <c r="E21" s="5465">
        <f t="shared" si="3"/>
        <v>178</v>
      </c>
      <c r="F21" s="5463">
        <v>23</v>
      </c>
      <c r="G21" s="5464">
        <v>54</v>
      </c>
      <c r="H21" s="5465">
        <f t="shared" si="6"/>
        <v>77</v>
      </c>
      <c r="I21" s="5467">
        <f t="shared" si="2"/>
        <v>121</v>
      </c>
      <c r="J21" s="5468">
        <f t="shared" si="1"/>
        <v>134</v>
      </c>
      <c r="K21" s="5465">
        <f t="shared" si="1"/>
        <v>255</v>
      </c>
    </row>
    <row r="22" spans="1:11" s="4696" customFormat="1" ht="27.95" customHeight="1" x14ac:dyDescent="0.2">
      <c r="A22" s="5064" t="s">
        <v>3021</v>
      </c>
      <c r="B22" s="5176"/>
      <c r="C22" s="5471">
        <v>136</v>
      </c>
      <c r="D22" s="5472">
        <v>574</v>
      </c>
      <c r="E22" s="5458">
        <f t="shared" si="3"/>
        <v>710</v>
      </c>
      <c r="F22" s="5471">
        <v>661</v>
      </c>
      <c r="G22" s="5472">
        <v>2111</v>
      </c>
      <c r="H22" s="5458">
        <f t="shared" si="6"/>
        <v>2772</v>
      </c>
      <c r="I22" s="5475">
        <f t="shared" si="2"/>
        <v>797</v>
      </c>
      <c r="J22" s="5476">
        <f t="shared" si="2"/>
        <v>2685</v>
      </c>
      <c r="K22" s="5458">
        <f t="shared" si="2"/>
        <v>3482</v>
      </c>
    </row>
    <row r="23" spans="1:11" s="4696" customFormat="1" ht="29.45" customHeight="1" x14ac:dyDescent="0.2">
      <c r="A23" s="6729" t="s">
        <v>3022</v>
      </c>
      <c r="B23" s="6740"/>
      <c r="C23" s="5471">
        <v>108</v>
      </c>
      <c r="D23" s="5472">
        <v>322</v>
      </c>
      <c r="E23" s="5458">
        <f t="shared" si="3"/>
        <v>430</v>
      </c>
      <c r="F23" s="5471">
        <v>58</v>
      </c>
      <c r="G23" s="5472">
        <v>112</v>
      </c>
      <c r="H23" s="5458">
        <f t="shared" si="6"/>
        <v>170</v>
      </c>
      <c r="I23" s="5475">
        <f t="shared" si="2"/>
        <v>166</v>
      </c>
      <c r="J23" s="5476">
        <f t="shared" si="2"/>
        <v>434</v>
      </c>
      <c r="K23" s="5458">
        <f t="shared" si="2"/>
        <v>600</v>
      </c>
    </row>
    <row r="24" spans="1:11" s="4696" customFormat="1" ht="29.45" customHeight="1" x14ac:dyDescent="0.2">
      <c r="A24" s="6729" t="s">
        <v>3023</v>
      </c>
      <c r="B24" s="6740"/>
      <c r="C24" s="5471">
        <v>0</v>
      </c>
      <c r="D24" s="5472">
        <v>0</v>
      </c>
      <c r="E24" s="5458">
        <f t="shared" si="3"/>
        <v>0</v>
      </c>
      <c r="F24" s="5471">
        <v>5759</v>
      </c>
      <c r="G24" s="5472">
        <v>6918</v>
      </c>
      <c r="H24" s="5458">
        <f t="shared" si="6"/>
        <v>12677</v>
      </c>
      <c r="I24" s="5475">
        <f t="shared" si="2"/>
        <v>5759</v>
      </c>
      <c r="J24" s="5476">
        <f t="shared" si="2"/>
        <v>6918</v>
      </c>
      <c r="K24" s="5458">
        <f t="shared" si="2"/>
        <v>12677</v>
      </c>
    </row>
    <row r="25" spans="1:11" s="4696" customFormat="1" ht="27.95" customHeight="1" x14ac:dyDescent="0.2">
      <c r="A25" s="5064" t="s">
        <v>3024</v>
      </c>
      <c r="B25" s="5176"/>
      <c r="C25" s="5477">
        <v>508</v>
      </c>
      <c r="D25" s="5472">
        <v>378</v>
      </c>
      <c r="E25" s="5458">
        <f t="shared" si="3"/>
        <v>886</v>
      </c>
      <c r="F25" s="5477">
        <v>391</v>
      </c>
      <c r="G25" s="5472">
        <v>98</v>
      </c>
      <c r="H25" s="5458">
        <f t="shared" si="6"/>
        <v>489</v>
      </c>
      <c r="I25" s="5475">
        <f t="shared" si="2"/>
        <v>899</v>
      </c>
      <c r="J25" s="5476">
        <f t="shared" si="2"/>
        <v>476</v>
      </c>
      <c r="K25" s="5458">
        <f t="shared" si="2"/>
        <v>1375</v>
      </c>
    </row>
    <row r="26" spans="1:11" s="4696" customFormat="1" ht="27.95" customHeight="1" x14ac:dyDescent="0.2">
      <c r="A26" s="5064" t="s">
        <v>3025</v>
      </c>
      <c r="B26" s="5176"/>
      <c r="C26" s="5471">
        <v>189</v>
      </c>
      <c r="D26" s="5472">
        <v>176</v>
      </c>
      <c r="E26" s="5458">
        <f t="shared" si="3"/>
        <v>365</v>
      </c>
      <c r="F26" s="5473">
        <v>0</v>
      </c>
      <c r="G26" s="5474">
        <v>0</v>
      </c>
      <c r="H26" s="5458">
        <v>0</v>
      </c>
      <c r="I26" s="5475">
        <f t="shared" si="2"/>
        <v>189</v>
      </c>
      <c r="J26" s="5476">
        <f t="shared" si="2"/>
        <v>176</v>
      </c>
      <c r="K26" s="5458">
        <f t="shared" si="2"/>
        <v>365</v>
      </c>
    </row>
    <row r="27" spans="1:11" s="4696" customFormat="1" ht="29.45" customHeight="1" x14ac:dyDescent="0.2">
      <c r="A27" s="6724" t="s">
        <v>237</v>
      </c>
      <c r="B27" s="6726"/>
      <c r="C27" s="5478">
        <f>C6+C16+C17+C22+C23+C24+C25+C26</f>
        <v>4875</v>
      </c>
      <c r="D27" s="5479">
        <f t="shared" ref="D27:H27" si="7">D6+D16+D17+D22+D23+D24+D25+D26</f>
        <v>7557</v>
      </c>
      <c r="E27" s="5480">
        <f t="shared" si="3"/>
        <v>12432</v>
      </c>
      <c r="F27" s="5478">
        <f t="shared" si="7"/>
        <v>8330</v>
      </c>
      <c r="G27" s="5481">
        <f t="shared" si="7"/>
        <v>10670</v>
      </c>
      <c r="H27" s="5482">
        <f t="shared" si="7"/>
        <v>19000</v>
      </c>
      <c r="I27" s="5483">
        <f t="shared" si="2"/>
        <v>13205</v>
      </c>
      <c r="J27" s="5484">
        <f t="shared" si="2"/>
        <v>18227</v>
      </c>
      <c r="K27" s="5485">
        <f t="shared" si="2"/>
        <v>31432</v>
      </c>
    </row>
    <row r="28" spans="1:11" s="5000" customFormat="1" ht="15" x14ac:dyDescent="0.25">
      <c r="F28" s="1890"/>
      <c r="G28" s="1890"/>
      <c r="H28" s="1890"/>
      <c r="I28" s="1890"/>
      <c r="J28" s="1890"/>
      <c r="K28" s="1890"/>
    </row>
    <row r="29" spans="1:11" ht="14.25" customHeight="1" x14ac:dyDescent="0.2">
      <c r="D29" s="1902" t="s">
        <v>3026</v>
      </c>
      <c r="E29" s="1905"/>
      <c r="F29" s="1902" t="s">
        <v>3027</v>
      </c>
      <c r="H29" s="1902" t="s">
        <v>2779</v>
      </c>
    </row>
  </sheetData>
  <mergeCells count="9">
    <mergeCell ref="A1:C1"/>
    <mergeCell ref="A4:B5"/>
    <mergeCell ref="C4:E4"/>
    <mergeCell ref="F4:H4"/>
    <mergeCell ref="I4:K4"/>
    <mergeCell ref="A17:B17"/>
    <mergeCell ref="A23:B23"/>
    <mergeCell ref="A24:B24"/>
    <mergeCell ref="A27:B27"/>
  </mergeCells>
  <hyperlinks>
    <hyperlink ref="A1" location="CONTENT!A1" display="Back to table of contents"/>
  </hyperlinks>
  <pageMargins left="0.5" right="0.5" top="0.5" bottom="0.5" header="0.3" footer="0.3"/>
  <pageSetup paperSize="9" scale="95" orientation="portrait" r:id="rId1"/>
  <headerFooter alignWithMargins="0"/>
  <ignoredErrors>
    <ignoredError sqref="C6:G6 C17:D17" formulaRange="1"/>
    <ignoredError sqref="E27 E16:H16" formula="1"/>
    <ignoredError sqref="E17:H17" formula="1" formulaRange="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showGridLines="0" workbookViewId="0">
      <selection sqref="A1:C1"/>
    </sheetView>
  </sheetViews>
  <sheetFormatPr defaultRowHeight="12.75" x14ac:dyDescent="0.2"/>
  <cols>
    <col min="1" max="1" width="41.33203125" style="1905" customWidth="1"/>
    <col min="2" max="3" width="9" style="1902" customWidth="1"/>
    <col min="4" max="4" width="8.5" style="1902" customWidth="1"/>
    <col min="5" max="5" width="9" style="1902" customWidth="1"/>
    <col min="6" max="6" width="8.6640625" style="1902" customWidth="1"/>
    <col min="7" max="7" width="8.33203125" style="1902" customWidth="1"/>
    <col min="8" max="8" width="8.5" style="1902" customWidth="1"/>
    <col min="9" max="10" width="9" style="1902" customWidth="1"/>
    <col min="11" max="11" width="8.33203125" style="1902" customWidth="1"/>
    <col min="12" max="13" width="9" style="1902" customWidth="1"/>
    <col min="14" max="14" width="11" style="1902" customWidth="1"/>
    <col min="15" max="15" width="10.83203125" style="1902" customWidth="1"/>
    <col min="16" max="16" width="5.33203125" style="1902" customWidth="1"/>
    <col min="17" max="17" width="4.5" style="1902" customWidth="1"/>
    <col min="18" max="256" width="8.83203125" style="1902"/>
    <col min="257" max="257" width="41.33203125" style="1902" customWidth="1"/>
    <col min="258" max="259" width="9" style="1902" customWidth="1"/>
    <col min="260" max="260" width="8.5" style="1902" customWidth="1"/>
    <col min="261" max="261" width="9" style="1902" customWidth="1"/>
    <col min="262" max="262" width="8.6640625" style="1902" customWidth="1"/>
    <col min="263" max="263" width="8.33203125" style="1902" customWidth="1"/>
    <col min="264" max="264" width="8.5" style="1902" customWidth="1"/>
    <col min="265" max="266" width="9" style="1902" customWidth="1"/>
    <col min="267" max="267" width="8.33203125" style="1902" customWidth="1"/>
    <col min="268" max="269" width="9" style="1902" customWidth="1"/>
    <col min="270" max="270" width="9.5" style="1902" customWidth="1"/>
    <col min="271" max="271" width="10.83203125" style="1902" customWidth="1"/>
    <col min="272" max="272" width="5.33203125" style="1902" customWidth="1"/>
    <col min="273" max="273" width="4.5" style="1902" customWidth="1"/>
    <col min="274" max="512" width="8.83203125" style="1902"/>
    <col min="513" max="513" width="41.33203125" style="1902" customWidth="1"/>
    <col min="514" max="515" width="9" style="1902" customWidth="1"/>
    <col min="516" max="516" width="8.5" style="1902" customWidth="1"/>
    <col min="517" max="517" width="9" style="1902" customWidth="1"/>
    <col min="518" max="518" width="8.6640625" style="1902" customWidth="1"/>
    <col min="519" max="519" width="8.33203125" style="1902" customWidth="1"/>
    <col min="520" max="520" width="8.5" style="1902" customWidth="1"/>
    <col min="521" max="522" width="9" style="1902" customWidth="1"/>
    <col min="523" max="523" width="8.33203125" style="1902" customWidth="1"/>
    <col min="524" max="525" width="9" style="1902" customWidth="1"/>
    <col min="526" max="526" width="9.5" style="1902" customWidth="1"/>
    <col min="527" max="527" width="10.83203125" style="1902" customWidth="1"/>
    <col min="528" max="528" width="5.33203125" style="1902" customWidth="1"/>
    <col min="529" max="529" width="4.5" style="1902" customWidth="1"/>
    <col min="530" max="768" width="8.83203125" style="1902"/>
    <col min="769" max="769" width="41.33203125" style="1902" customWidth="1"/>
    <col min="770" max="771" width="9" style="1902" customWidth="1"/>
    <col min="772" max="772" width="8.5" style="1902" customWidth="1"/>
    <col min="773" max="773" width="9" style="1902" customWidth="1"/>
    <col min="774" max="774" width="8.6640625" style="1902" customWidth="1"/>
    <col min="775" max="775" width="8.33203125" style="1902" customWidth="1"/>
    <col min="776" max="776" width="8.5" style="1902" customWidth="1"/>
    <col min="777" max="778" width="9" style="1902" customWidth="1"/>
    <col min="779" max="779" width="8.33203125" style="1902" customWidth="1"/>
    <col min="780" max="781" width="9" style="1902" customWidth="1"/>
    <col min="782" max="782" width="9.5" style="1902" customWidth="1"/>
    <col min="783" max="783" width="10.83203125" style="1902" customWidth="1"/>
    <col min="784" max="784" width="5.33203125" style="1902" customWidth="1"/>
    <col min="785" max="785" width="4.5" style="1902" customWidth="1"/>
    <col min="786" max="1024" width="8.83203125" style="1902"/>
    <col min="1025" max="1025" width="41.33203125" style="1902" customWidth="1"/>
    <col min="1026" max="1027" width="9" style="1902" customWidth="1"/>
    <col min="1028" max="1028" width="8.5" style="1902" customWidth="1"/>
    <col min="1029" max="1029" width="9" style="1902" customWidth="1"/>
    <col min="1030" max="1030" width="8.6640625" style="1902" customWidth="1"/>
    <col min="1031" max="1031" width="8.33203125" style="1902" customWidth="1"/>
    <col min="1032" max="1032" width="8.5" style="1902" customWidth="1"/>
    <col min="1033" max="1034" width="9" style="1902" customWidth="1"/>
    <col min="1035" max="1035" width="8.33203125" style="1902" customWidth="1"/>
    <col min="1036" max="1037" width="9" style="1902" customWidth="1"/>
    <col min="1038" max="1038" width="9.5" style="1902" customWidth="1"/>
    <col min="1039" max="1039" width="10.83203125" style="1902" customWidth="1"/>
    <col min="1040" max="1040" width="5.33203125" style="1902" customWidth="1"/>
    <col min="1041" max="1041" width="4.5" style="1902" customWidth="1"/>
    <col min="1042" max="1280" width="8.83203125" style="1902"/>
    <col min="1281" max="1281" width="41.33203125" style="1902" customWidth="1"/>
    <col min="1282" max="1283" width="9" style="1902" customWidth="1"/>
    <col min="1284" max="1284" width="8.5" style="1902" customWidth="1"/>
    <col min="1285" max="1285" width="9" style="1902" customWidth="1"/>
    <col min="1286" max="1286" width="8.6640625" style="1902" customWidth="1"/>
    <col min="1287" max="1287" width="8.33203125" style="1902" customWidth="1"/>
    <col min="1288" max="1288" width="8.5" style="1902" customWidth="1"/>
    <col min="1289" max="1290" width="9" style="1902" customWidth="1"/>
    <col min="1291" max="1291" width="8.33203125" style="1902" customWidth="1"/>
    <col min="1292" max="1293" width="9" style="1902" customWidth="1"/>
    <col min="1294" max="1294" width="9.5" style="1902" customWidth="1"/>
    <col min="1295" max="1295" width="10.83203125" style="1902" customWidth="1"/>
    <col min="1296" max="1296" width="5.33203125" style="1902" customWidth="1"/>
    <col min="1297" max="1297" width="4.5" style="1902" customWidth="1"/>
    <col min="1298" max="1536" width="8.83203125" style="1902"/>
    <col min="1537" max="1537" width="41.33203125" style="1902" customWidth="1"/>
    <col min="1538" max="1539" width="9" style="1902" customWidth="1"/>
    <col min="1540" max="1540" width="8.5" style="1902" customWidth="1"/>
    <col min="1541" max="1541" width="9" style="1902" customWidth="1"/>
    <col min="1542" max="1542" width="8.6640625" style="1902" customWidth="1"/>
    <col min="1543" max="1543" width="8.33203125" style="1902" customWidth="1"/>
    <col min="1544" max="1544" width="8.5" style="1902" customWidth="1"/>
    <col min="1545" max="1546" width="9" style="1902" customWidth="1"/>
    <col min="1547" max="1547" width="8.33203125" style="1902" customWidth="1"/>
    <col min="1548" max="1549" width="9" style="1902" customWidth="1"/>
    <col min="1550" max="1550" width="9.5" style="1902" customWidth="1"/>
    <col min="1551" max="1551" width="10.83203125" style="1902" customWidth="1"/>
    <col min="1552" max="1552" width="5.33203125" style="1902" customWidth="1"/>
    <col min="1553" max="1553" width="4.5" style="1902" customWidth="1"/>
    <col min="1554" max="1792" width="8.83203125" style="1902"/>
    <col min="1793" max="1793" width="41.33203125" style="1902" customWidth="1"/>
    <col min="1794" max="1795" width="9" style="1902" customWidth="1"/>
    <col min="1796" max="1796" width="8.5" style="1902" customWidth="1"/>
    <col min="1797" max="1797" width="9" style="1902" customWidth="1"/>
    <col min="1798" max="1798" width="8.6640625" style="1902" customWidth="1"/>
    <col min="1799" max="1799" width="8.33203125" style="1902" customWidth="1"/>
    <col min="1800" max="1800" width="8.5" style="1902" customWidth="1"/>
    <col min="1801" max="1802" width="9" style="1902" customWidth="1"/>
    <col min="1803" max="1803" width="8.33203125" style="1902" customWidth="1"/>
    <col min="1804" max="1805" width="9" style="1902" customWidth="1"/>
    <col min="1806" max="1806" width="9.5" style="1902" customWidth="1"/>
    <col min="1807" max="1807" width="10.83203125" style="1902" customWidth="1"/>
    <col min="1808" max="1808" width="5.33203125" style="1902" customWidth="1"/>
    <col min="1809" max="1809" width="4.5" style="1902" customWidth="1"/>
    <col min="1810" max="2048" width="8.83203125" style="1902"/>
    <col min="2049" max="2049" width="41.33203125" style="1902" customWidth="1"/>
    <col min="2050" max="2051" width="9" style="1902" customWidth="1"/>
    <col min="2052" max="2052" width="8.5" style="1902" customWidth="1"/>
    <col min="2053" max="2053" width="9" style="1902" customWidth="1"/>
    <col min="2054" max="2054" width="8.6640625" style="1902" customWidth="1"/>
    <col min="2055" max="2055" width="8.33203125" style="1902" customWidth="1"/>
    <col min="2056" max="2056" width="8.5" style="1902" customWidth="1"/>
    <col min="2057" max="2058" width="9" style="1902" customWidth="1"/>
    <col min="2059" max="2059" width="8.33203125" style="1902" customWidth="1"/>
    <col min="2060" max="2061" width="9" style="1902" customWidth="1"/>
    <col min="2062" max="2062" width="9.5" style="1902" customWidth="1"/>
    <col min="2063" max="2063" width="10.83203125" style="1902" customWidth="1"/>
    <col min="2064" max="2064" width="5.33203125" style="1902" customWidth="1"/>
    <col min="2065" max="2065" width="4.5" style="1902" customWidth="1"/>
    <col min="2066" max="2304" width="8.83203125" style="1902"/>
    <col min="2305" max="2305" width="41.33203125" style="1902" customWidth="1"/>
    <col min="2306" max="2307" width="9" style="1902" customWidth="1"/>
    <col min="2308" max="2308" width="8.5" style="1902" customWidth="1"/>
    <col min="2309" max="2309" width="9" style="1902" customWidth="1"/>
    <col min="2310" max="2310" width="8.6640625" style="1902" customWidth="1"/>
    <col min="2311" max="2311" width="8.33203125" style="1902" customWidth="1"/>
    <col min="2312" max="2312" width="8.5" style="1902" customWidth="1"/>
    <col min="2313" max="2314" width="9" style="1902" customWidth="1"/>
    <col min="2315" max="2315" width="8.33203125" style="1902" customWidth="1"/>
    <col min="2316" max="2317" width="9" style="1902" customWidth="1"/>
    <col min="2318" max="2318" width="9.5" style="1902" customWidth="1"/>
    <col min="2319" max="2319" width="10.83203125" style="1902" customWidth="1"/>
    <col min="2320" max="2320" width="5.33203125" style="1902" customWidth="1"/>
    <col min="2321" max="2321" width="4.5" style="1902" customWidth="1"/>
    <col min="2322" max="2560" width="8.83203125" style="1902"/>
    <col min="2561" max="2561" width="41.33203125" style="1902" customWidth="1"/>
    <col min="2562" max="2563" width="9" style="1902" customWidth="1"/>
    <col min="2564" max="2564" width="8.5" style="1902" customWidth="1"/>
    <col min="2565" max="2565" width="9" style="1902" customWidth="1"/>
    <col min="2566" max="2566" width="8.6640625" style="1902" customWidth="1"/>
    <col min="2567" max="2567" width="8.33203125" style="1902" customWidth="1"/>
    <col min="2568" max="2568" width="8.5" style="1902" customWidth="1"/>
    <col min="2569" max="2570" width="9" style="1902" customWidth="1"/>
    <col min="2571" max="2571" width="8.33203125" style="1902" customWidth="1"/>
    <col min="2572" max="2573" width="9" style="1902" customWidth="1"/>
    <col min="2574" max="2574" width="9.5" style="1902" customWidth="1"/>
    <col min="2575" max="2575" width="10.83203125" style="1902" customWidth="1"/>
    <col min="2576" max="2576" width="5.33203125" style="1902" customWidth="1"/>
    <col min="2577" max="2577" width="4.5" style="1902" customWidth="1"/>
    <col min="2578" max="2816" width="8.83203125" style="1902"/>
    <col min="2817" max="2817" width="41.33203125" style="1902" customWidth="1"/>
    <col min="2818" max="2819" width="9" style="1902" customWidth="1"/>
    <col min="2820" max="2820" width="8.5" style="1902" customWidth="1"/>
    <col min="2821" max="2821" width="9" style="1902" customWidth="1"/>
    <col min="2822" max="2822" width="8.6640625" style="1902" customWidth="1"/>
    <col min="2823" max="2823" width="8.33203125" style="1902" customWidth="1"/>
    <col min="2824" max="2824" width="8.5" style="1902" customWidth="1"/>
    <col min="2825" max="2826" width="9" style="1902" customWidth="1"/>
    <col min="2827" max="2827" width="8.33203125" style="1902" customWidth="1"/>
    <col min="2828" max="2829" width="9" style="1902" customWidth="1"/>
    <col min="2830" max="2830" width="9.5" style="1902" customWidth="1"/>
    <col min="2831" max="2831" width="10.83203125" style="1902" customWidth="1"/>
    <col min="2832" max="2832" width="5.33203125" style="1902" customWidth="1"/>
    <col min="2833" max="2833" width="4.5" style="1902" customWidth="1"/>
    <col min="2834" max="3072" width="8.83203125" style="1902"/>
    <col min="3073" max="3073" width="41.33203125" style="1902" customWidth="1"/>
    <col min="3074" max="3075" width="9" style="1902" customWidth="1"/>
    <col min="3076" max="3076" width="8.5" style="1902" customWidth="1"/>
    <col min="3077" max="3077" width="9" style="1902" customWidth="1"/>
    <col min="3078" max="3078" width="8.6640625" style="1902" customWidth="1"/>
    <col min="3079" max="3079" width="8.33203125" style="1902" customWidth="1"/>
    <col min="3080" max="3080" width="8.5" style="1902" customWidth="1"/>
    <col min="3081" max="3082" width="9" style="1902" customWidth="1"/>
    <col min="3083" max="3083" width="8.33203125" style="1902" customWidth="1"/>
    <col min="3084" max="3085" width="9" style="1902" customWidth="1"/>
    <col min="3086" max="3086" width="9.5" style="1902" customWidth="1"/>
    <col min="3087" max="3087" width="10.83203125" style="1902" customWidth="1"/>
    <col min="3088" max="3088" width="5.33203125" style="1902" customWidth="1"/>
    <col min="3089" max="3089" width="4.5" style="1902" customWidth="1"/>
    <col min="3090" max="3328" width="8.83203125" style="1902"/>
    <col min="3329" max="3329" width="41.33203125" style="1902" customWidth="1"/>
    <col min="3330" max="3331" width="9" style="1902" customWidth="1"/>
    <col min="3332" max="3332" width="8.5" style="1902" customWidth="1"/>
    <col min="3333" max="3333" width="9" style="1902" customWidth="1"/>
    <col min="3334" max="3334" width="8.6640625" style="1902" customWidth="1"/>
    <col min="3335" max="3335" width="8.33203125" style="1902" customWidth="1"/>
    <col min="3336" max="3336" width="8.5" style="1902" customWidth="1"/>
    <col min="3337" max="3338" width="9" style="1902" customWidth="1"/>
    <col min="3339" max="3339" width="8.33203125" style="1902" customWidth="1"/>
    <col min="3340" max="3341" width="9" style="1902" customWidth="1"/>
    <col min="3342" max="3342" width="9.5" style="1902" customWidth="1"/>
    <col min="3343" max="3343" width="10.83203125" style="1902" customWidth="1"/>
    <col min="3344" max="3344" width="5.33203125" style="1902" customWidth="1"/>
    <col min="3345" max="3345" width="4.5" style="1902" customWidth="1"/>
    <col min="3346" max="3584" width="8.83203125" style="1902"/>
    <col min="3585" max="3585" width="41.33203125" style="1902" customWidth="1"/>
    <col min="3586" max="3587" width="9" style="1902" customWidth="1"/>
    <col min="3588" max="3588" width="8.5" style="1902" customWidth="1"/>
    <col min="3589" max="3589" width="9" style="1902" customWidth="1"/>
    <col min="3590" max="3590" width="8.6640625" style="1902" customWidth="1"/>
    <col min="3591" max="3591" width="8.33203125" style="1902" customWidth="1"/>
    <col min="3592" max="3592" width="8.5" style="1902" customWidth="1"/>
    <col min="3593" max="3594" width="9" style="1902" customWidth="1"/>
    <col min="3595" max="3595" width="8.33203125" style="1902" customWidth="1"/>
    <col min="3596" max="3597" width="9" style="1902" customWidth="1"/>
    <col min="3598" max="3598" width="9.5" style="1902" customWidth="1"/>
    <col min="3599" max="3599" width="10.83203125" style="1902" customWidth="1"/>
    <col min="3600" max="3600" width="5.33203125" style="1902" customWidth="1"/>
    <col min="3601" max="3601" width="4.5" style="1902" customWidth="1"/>
    <col min="3602" max="3840" width="8.83203125" style="1902"/>
    <col min="3841" max="3841" width="41.33203125" style="1902" customWidth="1"/>
    <col min="3842" max="3843" width="9" style="1902" customWidth="1"/>
    <col min="3844" max="3844" width="8.5" style="1902" customWidth="1"/>
    <col min="3845" max="3845" width="9" style="1902" customWidth="1"/>
    <col min="3846" max="3846" width="8.6640625" style="1902" customWidth="1"/>
    <col min="3847" max="3847" width="8.33203125" style="1902" customWidth="1"/>
    <col min="3848" max="3848" width="8.5" style="1902" customWidth="1"/>
    <col min="3849" max="3850" width="9" style="1902" customWidth="1"/>
    <col min="3851" max="3851" width="8.33203125" style="1902" customWidth="1"/>
    <col min="3852" max="3853" width="9" style="1902" customWidth="1"/>
    <col min="3854" max="3854" width="9.5" style="1902" customWidth="1"/>
    <col min="3855" max="3855" width="10.83203125" style="1902" customWidth="1"/>
    <col min="3856" max="3856" width="5.33203125" style="1902" customWidth="1"/>
    <col min="3857" max="3857" width="4.5" style="1902" customWidth="1"/>
    <col min="3858" max="4096" width="8.83203125" style="1902"/>
    <col min="4097" max="4097" width="41.33203125" style="1902" customWidth="1"/>
    <col min="4098" max="4099" width="9" style="1902" customWidth="1"/>
    <col min="4100" max="4100" width="8.5" style="1902" customWidth="1"/>
    <col min="4101" max="4101" width="9" style="1902" customWidth="1"/>
    <col min="4102" max="4102" width="8.6640625" style="1902" customWidth="1"/>
    <col min="4103" max="4103" width="8.33203125" style="1902" customWidth="1"/>
    <col min="4104" max="4104" width="8.5" style="1902" customWidth="1"/>
    <col min="4105" max="4106" width="9" style="1902" customWidth="1"/>
    <col min="4107" max="4107" width="8.33203125" style="1902" customWidth="1"/>
    <col min="4108" max="4109" width="9" style="1902" customWidth="1"/>
    <col min="4110" max="4110" width="9.5" style="1902" customWidth="1"/>
    <col min="4111" max="4111" width="10.83203125" style="1902" customWidth="1"/>
    <col min="4112" max="4112" width="5.33203125" style="1902" customWidth="1"/>
    <col min="4113" max="4113" width="4.5" style="1902" customWidth="1"/>
    <col min="4114" max="4352" width="8.83203125" style="1902"/>
    <col min="4353" max="4353" width="41.33203125" style="1902" customWidth="1"/>
    <col min="4354" max="4355" width="9" style="1902" customWidth="1"/>
    <col min="4356" max="4356" width="8.5" style="1902" customWidth="1"/>
    <col min="4357" max="4357" width="9" style="1902" customWidth="1"/>
    <col min="4358" max="4358" width="8.6640625" style="1902" customWidth="1"/>
    <col min="4359" max="4359" width="8.33203125" style="1902" customWidth="1"/>
    <col min="4360" max="4360" width="8.5" style="1902" customWidth="1"/>
    <col min="4361" max="4362" width="9" style="1902" customWidth="1"/>
    <col min="4363" max="4363" width="8.33203125" style="1902" customWidth="1"/>
    <col min="4364" max="4365" width="9" style="1902" customWidth="1"/>
    <col min="4366" max="4366" width="9.5" style="1902" customWidth="1"/>
    <col min="4367" max="4367" width="10.83203125" style="1902" customWidth="1"/>
    <col min="4368" max="4368" width="5.33203125" style="1902" customWidth="1"/>
    <col min="4369" max="4369" width="4.5" style="1902" customWidth="1"/>
    <col min="4370" max="4608" width="8.83203125" style="1902"/>
    <col min="4609" max="4609" width="41.33203125" style="1902" customWidth="1"/>
    <col min="4610" max="4611" width="9" style="1902" customWidth="1"/>
    <col min="4612" max="4612" width="8.5" style="1902" customWidth="1"/>
    <col min="4613" max="4613" width="9" style="1902" customWidth="1"/>
    <col min="4614" max="4614" width="8.6640625" style="1902" customWidth="1"/>
    <col min="4615" max="4615" width="8.33203125" style="1902" customWidth="1"/>
    <col min="4616" max="4616" width="8.5" style="1902" customWidth="1"/>
    <col min="4617" max="4618" width="9" style="1902" customWidth="1"/>
    <col min="4619" max="4619" width="8.33203125" style="1902" customWidth="1"/>
    <col min="4620" max="4621" width="9" style="1902" customWidth="1"/>
    <col min="4622" max="4622" width="9.5" style="1902" customWidth="1"/>
    <col min="4623" max="4623" width="10.83203125" style="1902" customWidth="1"/>
    <col min="4624" max="4624" width="5.33203125" style="1902" customWidth="1"/>
    <col min="4625" max="4625" width="4.5" style="1902" customWidth="1"/>
    <col min="4626" max="4864" width="8.83203125" style="1902"/>
    <col min="4865" max="4865" width="41.33203125" style="1902" customWidth="1"/>
    <col min="4866" max="4867" width="9" style="1902" customWidth="1"/>
    <col min="4868" max="4868" width="8.5" style="1902" customWidth="1"/>
    <col min="4869" max="4869" width="9" style="1902" customWidth="1"/>
    <col min="4870" max="4870" width="8.6640625" style="1902" customWidth="1"/>
    <col min="4871" max="4871" width="8.33203125" style="1902" customWidth="1"/>
    <col min="4872" max="4872" width="8.5" style="1902" customWidth="1"/>
    <col min="4873" max="4874" width="9" style="1902" customWidth="1"/>
    <col min="4875" max="4875" width="8.33203125" style="1902" customWidth="1"/>
    <col min="4876" max="4877" width="9" style="1902" customWidth="1"/>
    <col min="4878" max="4878" width="9.5" style="1902" customWidth="1"/>
    <col min="4879" max="4879" width="10.83203125" style="1902" customWidth="1"/>
    <col min="4880" max="4880" width="5.33203125" style="1902" customWidth="1"/>
    <col min="4881" max="4881" width="4.5" style="1902" customWidth="1"/>
    <col min="4882" max="5120" width="8.83203125" style="1902"/>
    <col min="5121" max="5121" width="41.33203125" style="1902" customWidth="1"/>
    <col min="5122" max="5123" width="9" style="1902" customWidth="1"/>
    <col min="5124" max="5124" width="8.5" style="1902" customWidth="1"/>
    <col min="5125" max="5125" width="9" style="1902" customWidth="1"/>
    <col min="5126" max="5126" width="8.6640625" style="1902" customWidth="1"/>
    <col min="5127" max="5127" width="8.33203125" style="1902" customWidth="1"/>
    <col min="5128" max="5128" width="8.5" style="1902" customWidth="1"/>
    <col min="5129" max="5130" width="9" style="1902" customWidth="1"/>
    <col min="5131" max="5131" width="8.33203125" style="1902" customWidth="1"/>
    <col min="5132" max="5133" width="9" style="1902" customWidth="1"/>
    <col min="5134" max="5134" width="9.5" style="1902" customWidth="1"/>
    <col min="5135" max="5135" width="10.83203125" style="1902" customWidth="1"/>
    <col min="5136" max="5136" width="5.33203125" style="1902" customWidth="1"/>
    <col min="5137" max="5137" width="4.5" style="1902" customWidth="1"/>
    <col min="5138" max="5376" width="8.83203125" style="1902"/>
    <col min="5377" max="5377" width="41.33203125" style="1902" customWidth="1"/>
    <col min="5378" max="5379" width="9" style="1902" customWidth="1"/>
    <col min="5380" max="5380" width="8.5" style="1902" customWidth="1"/>
    <col min="5381" max="5381" width="9" style="1902" customWidth="1"/>
    <col min="5382" max="5382" width="8.6640625" style="1902" customWidth="1"/>
    <col min="5383" max="5383" width="8.33203125" style="1902" customWidth="1"/>
    <col min="5384" max="5384" width="8.5" style="1902" customWidth="1"/>
    <col min="5385" max="5386" width="9" style="1902" customWidth="1"/>
    <col min="5387" max="5387" width="8.33203125" style="1902" customWidth="1"/>
    <col min="5388" max="5389" width="9" style="1902" customWidth="1"/>
    <col min="5390" max="5390" width="9.5" style="1902" customWidth="1"/>
    <col min="5391" max="5391" width="10.83203125" style="1902" customWidth="1"/>
    <col min="5392" max="5392" width="5.33203125" style="1902" customWidth="1"/>
    <col min="5393" max="5393" width="4.5" style="1902" customWidth="1"/>
    <col min="5394" max="5632" width="8.83203125" style="1902"/>
    <col min="5633" max="5633" width="41.33203125" style="1902" customWidth="1"/>
    <col min="5634" max="5635" width="9" style="1902" customWidth="1"/>
    <col min="5636" max="5636" width="8.5" style="1902" customWidth="1"/>
    <col min="5637" max="5637" width="9" style="1902" customWidth="1"/>
    <col min="5638" max="5638" width="8.6640625" style="1902" customWidth="1"/>
    <col min="5639" max="5639" width="8.33203125" style="1902" customWidth="1"/>
    <col min="5640" max="5640" width="8.5" style="1902" customWidth="1"/>
    <col min="5641" max="5642" width="9" style="1902" customWidth="1"/>
    <col min="5643" max="5643" width="8.33203125" style="1902" customWidth="1"/>
    <col min="5644" max="5645" width="9" style="1902" customWidth="1"/>
    <col min="5646" max="5646" width="9.5" style="1902" customWidth="1"/>
    <col min="5647" max="5647" width="10.83203125" style="1902" customWidth="1"/>
    <col min="5648" max="5648" width="5.33203125" style="1902" customWidth="1"/>
    <col min="5649" max="5649" width="4.5" style="1902" customWidth="1"/>
    <col min="5650" max="5888" width="8.83203125" style="1902"/>
    <col min="5889" max="5889" width="41.33203125" style="1902" customWidth="1"/>
    <col min="5890" max="5891" width="9" style="1902" customWidth="1"/>
    <col min="5892" max="5892" width="8.5" style="1902" customWidth="1"/>
    <col min="5893" max="5893" width="9" style="1902" customWidth="1"/>
    <col min="5894" max="5894" width="8.6640625" style="1902" customWidth="1"/>
    <col min="5895" max="5895" width="8.33203125" style="1902" customWidth="1"/>
    <col min="5896" max="5896" width="8.5" style="1902" customWidth="1"/>
    <col min="5897" max="5898" width="9" style="1902" customWidth="1"/>
    <col min="5899" max="5899" width="8.33203125" style="1902" customWidth="1"/>
    <col min="5900" max="5901" width="9" style="1902" customWidth="1"/>
    <col min="5902" max="5902" width="9.5" style="1902" customWidth="1"/>
    <col min="5903" max="5903" width="10.83203125" style="1902" customWidth="1"/>
    <col min="5904" max="5904" width="5.33203125" style="1902" customWidth="1"/>
    <col min="5905" max="5905" width="4.5" style="1902" customWidth="1"/>
    <col min="5906" max="6144" width="8.83203125" style="1902"/>
    <col min="6145" max="6145" width="41.33203125" style="1902" customWidth="1"/>
    <col min="6146" max="6147" width="9" style="1902" customWidth="1"/>
    <col min="6148" max="6148" width="8.5" style="1902" customWidth="1"/>
    <col min="6149" max="6149" width="9" style="1902" customWidth="1"/>
    <col min="6150" max="6150" width="8.6640625" style="1902" customWidth="1"/>
    <col min="6151" max="6151" width="8.33203125" style="1902" customWidth="1"/>
    <col min="6152" max="6152" width="8.5" style="1902" customWidth="1"/>
    <col min="6153" max="6154" width="9" style="1902" customWidth="1"/>
    <col min="6155" max="6155" width="8.33203125" style="1902" customWidth="1"/>
    <col min="6156" max="6157" width="9" style="1902" customWidth="1"/>
    <col min="6158" max="6158" width="9.5" style="1902" customWidth="1"/>
    <col min="6159" max="6159" width="10.83203125" style="1902" customWidth="1"/>
    <col min="6160" max="6160" width="5.33203125" style="1902" customWidth="1"/>
    <col min="6161" max="6161" width="4.5" style="1902" customWidth="1"/>
    <col min="6162" max="6400" width="8.83203125" style="1902"/>
    <col min="6401" max="6401" width="41.33203125" style="1902" customWidth="1"/>
    <col min="6402" max="6403" width="9" style="1902" customWidth="1"/>
    <col min="6404" max="6404" width="8.5" style="1902" customWidth="1"/>
    <col min="6405" max="6405" width="9" style="1902" customWidth="1"/>
    <col min="6406" max="6406" width="8.6640625" style="1902" customWidth="1"/>
    <col min="6407" max="6407" width="8.33203125" style="1902" customWidth="1"/>
    <col min="6408" max="6408" width="8.5" style="1902" customWidth="1"/>
    <col min="6409" max="6410" width="9" style="1902" customWidth="1"/>
    <col min="6411" max="6411" width="8.33203125" style="1902" customWidth="1"/>
    <col min="6412" max="6413" width="9" style="1902" customWidth="1"/>
    <col min="6414" max="6414" width="9.5" style="1902" customWidth="1"/>
    <col min="6415" max="6415" width="10.83203125" style="1902" customWidth="1"/>
    <col min="6416" max="6416" width="5.33203125" style="1902" customWidth="1"/>
    <col min="6417" max="6417" width="4.5" style="1902" customWidth="1"/>
    <col min="6418" max="6656" width="8.83203125" style="1902"/>
    <col min="6657" max="6657" width="41.33203125" style="1902" customWidth="1"/>
    <col min="6658" max="6659" width="9" style="1902" customWidth="1"/>
    <col min="6660" max="6660" width="8.5" style="1902" customWidth="1"/>
    <col min="6661" max="6661" width="9" style="1902" customWidth="1"/>
    <col min="6662" max="6662" width="8.6640625" style="1902" customWidth="1"/>
    <col min="6663" max="6663" width="8.33203125" style="1902" customWidth="1"/>
    <col min="6664" max="6664" width="8.5" style="1902" customWidth="1"/>
    <col min="6665" max="6666" width="9" style="1902" customWidth="1"/>
    <col min="6667" max="6667" width="8.33203125" style="1902" customWidth="1"/>
    <col min="6668" max="6669" width="9" style="1902" customWidth="1"/>
    <col min="6670" max="6670" width="9.5" style="1902" customWidth="1"/>
    <col min="6671" max="6671" width="10.83203125" style="1902" customWidth="1"/>
    <col min="6672" max="6672" width="5.33203125" style="1902" customWidth="1"/>
    <col min="6673" max="6673" width="4.5" style="1902" customWidth="1"/>
    <col min="6674" max="6912" width="8.83203125" style="1902"/>
    <col min="6913" max="6913" width="41.33203125" style="1902" customWidth="1"/>
    <col min="6914" max="6915" width="9" style="1902" customWidth="1"/>
    <col min="6916" max="6916" width="8.5" style="1902" customWidth="1"/>
    <col min="6917" max="6917" width="9" style="1902" customWidth="1"/>
    <col min="6918" max="6918" width="8.6640625" style="1902" customWidth="1"/>
    <col min="6919" max="6919" width="8.33203125" style="1902" customWidth="1"/>
    <col min="6920" max="6920" width="8.5" style="1902" customWidth="1"/>
    <col min="6921" max="6922" width="9" style="1902" customWidth="1"/>
    <col min="6923" max="6923" width="8.33203125" style="1902" customWidth="1"/>
    <col min="6924" max="6925" width="9" style="1902" customWidth="1"/>
    <col min="6926" max="6926" width="9.5" style="1902" customWidth="1"/>
    <col min="6927" max="6927" width="10.83203125" style="1902" customWidth="1"/>
    <col min="6928" max="6928" width="5.33203125" style="1902" customWidth="1"/>
    <col min="6929" max="6929" width="4.5" style="1902" customWidth="1"/>
    <col min="6930" max="7168" width="8.83203125" style="1902"/>
    <col min="7169" max="7169" width="41.33203125" style="1902" customWidth="1"/>
    <col min="7170" max="7171" width="9" style="1902" customWidth="1"/>
    <col min="7172" max="7172" width="8.5" style="1902" customWidth="1"/>
    <col min="7173" max="7173" width="9" style="1902" customWidth="1"/>
    <col min="7174" max="7174" width="8.6640625" style="1902" customWidth="1"/>
    <col min="7175" max="7175" width="8.33203125" style="1902" customWidth="1"/>
    <col min="7176" max="7176" width="8.5" style="1902" customWidth="1"/>
    <col min="7177" max="7178" width="9" style="1902" customWidth="1"/>
    <col min="7179" max="7179" width="8.33203125" style="1902" customWidth="1"/>
    <col min="7180" max="7181" width="9" style="1902" customWidth="1"/>
    <col min="7182" max="7182" width="9.5" style="1902" customWidth="1"/>
    <col min="7183" max="7183" width="10.83203125" style="1902" customWidth="1"/>
    <col min="7184" max="7184" width="5.33203125" style="1902" customWidth="1"/>
    <col min="7185" max="7185" width="4.5" style="1902" customWidth="1"/>
    <col min="7186" max="7424" width="8.83203125" style="1902"/>
    <col min="7425" max="7425" width="41.33203125" style="1902" customWidth="1"/>
    <col min="7426" max="7427" width="9" style="1902" customWidth="1"/>
    <col min="7428" max="7428" width="8.5" style="1902" customWidth="1"/>
    <col min="7429" max="7429" width="9" style="1902" customWidth="1"/>
    <col min="7430" max="7430" width="8.6640625" style="1902" customWidth="1"/>
    <col min="7431" max="7431" width="8.33203125" style="1902" customWidth="1"/>
    <col min="7432" max="7432" width="8.5" style="1902" customWidth="1"/>
    <col min="7433" max="7434" width="9" style="1902" customWidth="1"/>
    <col min="7435" max="7435" width="8.33203125" style="1902" customWidth="1"/>
    <col min="7436" max="7437" width="9" style="1902" customWidth="1"/>
    <col min="7438" max="7438" width="9.5" style="1902" customWidth="1"/>
    <col min="7439" max="7439" width="10.83203125" style="1902" customWidth="1"/>
    <col min="7440" max="7440" width="5.33203125" style="1902" customWidth="1"/>
    <col min="7441" max="7441" width="4.5" style="1902" customWidth="1"/>
    <col min="7442" max="7680" width="8.83203125" style="1902"/>
    <col min="7681" max="7681" width="41.33203125" style="1902" customWidth="1"/>
    <col min="7682" max="7683" width="9" style="1902" customWidth="1"/>
    <col min="7684" max="7684" width="8.5" style="1902" customWidth="1"/>
    <col min="7685" max="7685" width="9" style="1902" customWidth="1"/>
    <col min="7686" max="7686" width="8.6640625" style="1902" customWidth="1"/>
    <col min="7687" max="7687" width="8.33203125" style="1902" customWidth="1"/>
    <col min="7688" max="7688" width="8.5" style="1902" customWidth="1"/>
    <col min="7689" max="7690" width="9" style="1902" customWidth="1"/>
    <col min="7691" max="7691" width="8.33203125" style="1902" customWidth="1"/>
    <col min="7692" max="7693" width="9" style="1902" customWidth="1"/>
    <col min="7694" max="7694" width="9.5" style="1902" customWidth="1"/>
    <col min="7695" max="7695" width="10.83203125" style="1902" customWidth="1"/>
    <col min="7696" max="7696" width="5.33203125" style="1902" customWidth="1"/>
    <col min="7697" max="7697" width="4.5" style="1902" customWidth="1"/>
    <col min="7698" max="7936" width="8.83203125" style="1902"/>
    <col min="7937" max="7937" width="41.33203125" style="1902" customWidth="1"/>
    <col min="7938" max="7939" width="9" style="1902" customWidth="1"/>
    <col min="7940" max="7940" width="8.5" style="1902" customWidth="1"/>
    <col min="7941" max="7941" width="9" style="1902" customWidth="1"/>
    <col min="7942" max="7942" width="8.6640625" style="1902" customWidth="1"/>
    <col min="7943" max="7943" width="8.33203125" style="1902" customWidth="1"/>
    <col min="7944" max="7944" width="8.5" style="1902" customWidth="1"/>
    <col min="7945" max="7946" width="9" style="1902" customWidth="1"/>
    <col min="7947" max="7947" width="8.33203125" style="1902" customWidth="1"/>
    <col min="7948" max="7949" width="9" style="1902" customWidth="1"/>
    <col min="7950" max="7950" width="9.5" style="1902" customWidth="1"/>
    <col min="7951" max="7951" width="10.83203125" style="1902" customWidth="1"/>
    <col min="7952" max="7952" width="5.33203125" style="1902" customWidth="1"/>
    <col min="7953" max="7953" width="4.5" style="1902" customWidth="1"/>
    <col min="7954" max="8192" width="8.83203125" style="1902"/>
    <col min="8193" max="8193" width="41.33203125" style="1902" customWidth="1"/>
    <col min="8194" max="8195" width="9" style="1902" customWidth="1"/>
    <col min="8196" max="8196" width="8.5" style="1902" customWidth="1"/>
    <col min="8197" max="8197" width="9" style="1902" customWidth="1"/>
    <col min="8198" max="8198" width="8.6640625" style="1902" customWidth="1"/>
    <col min="8199" max="8199" width="8.33203125" style="1902" customWidth="1"/>
    <col min="8200" max="8200" width="8.5" style="1902" customWidth="1"/>
    <col min="8201" max="8202" width="9" style="1902" customWidth="1"/>
    <col min="8203" max="8203" width="8.33203125" style="1902" customWidth="1"/>
    <col min="8204" max="8205" width="9" style="1902" customWidth="1"/>
    <col min="8206" max="8206" width="9.5" style="1902" customWidth="1"/>
    <col min="8207" max="8207" width="10.83203125" style="1902" customWidth="1"/>
    <col min="8208" max="8208" width="5.33203125" style="1902" customWidth="1"/>
    <col min="8209" max="8209" width="4.5" style="1902" customWidth="1"/>
    <col min="8210" max="8448" width="8.83203125" style="1902"/>
    <col min="8449" max="8449" width="41.33203125" style="1902" customWidth="1"/>
    <col min="8450" max="8451" width="9" style="1902" customWidth="1"/>
    <col min="8452" max="8452" width="8.5" style="1902" customWidth="1"/>
    <col min="8453" max="8453" width="9" style="1902" customWidth="1"/>
    <col min="8454" max="8454" width="8.6640625" style="1902" customWidth="1"/>
    <col min="8455" max="8455" width="8.33203125" style="1902" customWidth="1"/>
    <col min="8456" max="8456" width="8.5" style="1902" customWidth="1"/>
    <col min="8457" max="8458" width="9" style="1902" customWidth="1"/>
    <col min="8459" max="8459" width="8.33203125" style="1902" customWidth="1"/>
    <col min="8460" max="8461" width="9" style="1902" customWidth="1"/>
    <col min="8462" max="8462" width="9.5" style="1902" customWidth="1"/>
    <col min="8463" max="8463" width="10.83203125" style="1902" customWidth="1"/>
    <col min="8464" max="8464" width="5.33203125" style="1902" customWidth="1"/>
    <col min="8465" max="8465" width="4.5" style="1902" customWidth="1"/>
    <col min="8466" max="8704" width="8.83203125" style="1902"/>
    <col min="8705" max="8705" width="41.33203125" style="1902" customWidth="1"/>
    <col min="8706" max="8707" width="9" style="1902" customWidth="1"/>
    <col min="8708" max="8708" width="8.5" style="1902" customWidth="1"/>
    <col min="8709" max="8709" width="9" style="1902" customWidth="1"/>
    <col min="8710" max="8710" width="8.6640625" style="1902" customWidth="1"/>
    <col min="8711" max="8711" width="8.33203125" style="1902" customWidth="1"/>
    <col min="8712" max="8712" width="8.5" style="1902" customWidth="1"/>
    <col min="8713" max="8714" width="9" style="1902" customWidth="1"/>
    <col min="8715" max="8715" width="8.33203125" style="1902" customWidth="1"/>
    <col min="8716" max="8717" width="9" style="1902" customWidth="1"/>
    <col min="8718" max="8718" width="9.5" style="1902" customWidth="1"/>
    <col min="8719" max="8719" width="10.83203125" style="1902" customWidth="1"/>
    <col min="8720" max="8720" width="5.33203125" style="1902" customWidth="1"/>
    <col min="8721" max="8721" width="4.5" style="1902" customWidth="1"/>
    <col min="8722" max="8960" width="8.83203125" style="1902"/>
    <col min="8961" max="8961" width="41.33203125" style="1902" customWidth="1"/>
    <col min="8962" max="8963" width="9" style="1902" customWidth="1"/>
    <col min="8964" max="8964" width="8.5" style="1902" customWidth="1"/>
    <col min="8965" max="8965" width="9" style="1902" customWidth="1"/>
    <col min="8966" max="8966" width="8.6640625" style="1902" customWidth="1"/>
    <col min="8967" max="8967" width="8.33203125" style="1902" customWidth="1"/>
    <col min="8968" max="8968" width="8.5" style="1902" customWidth="1"/>
    <col min="8969" max="8970" width="9" style="1902" customWidth="1"/>
    <col min="8971" max="8971" width="8.33203125" style="1902" customWidth="1"/>
    <col min="8972" max="8973" width="9" style="1902" customWidth="1"/>
    <col min="8974" max="8974" width="9.5" style="1902" customWidth="1"/>
    <col min="8975" max="8975" width="10.83203125" style="1902" customWidth="1"/>
    <col min="8976" max="8976" width="5.33203125" style="1902" customWidth="1"/>
    <col min="8977" max="8977" width="4.5" style="1902" customWidth="1"/>
    <col min="8978" max="9216" width="8.83203125" style="1902"/>
    <col min="9217" max="9217" width="41.33203125" style="1902" customWidth="1"/>
    <col min="9218" max="9219" width="9" style="1902" customWidth="1"/>
    <col min="9220" max="9220" width="8.5" style="1902" customWidth="1"/>
    <col min="9221" max="9221" width="9" style="1902" customWidth="1"/>
    <col min="9222" max="9222" width="8.6640625" style="1902" customWidth="1"/>
    <col min="9223" max="9223" width="8.33203125" style="1902" customWidth="1"/>
    <col min="9224" max="9224" width="8.5" style="1902" customWidth="1"/>
    <col min="9225" max="9226" width="9" style="1902" customWidth="1"/>
    <col min="9227" max="9227" width="8.33203125" style="1902" customWidth="1"/>
    <col min="9228" max="9229" width="9" style="1902" customWidth="1"/>
    <col min="9230" max="9230" width="9.5" style="1902" customWidth="1"/>
    <col min="9231" max="9231" width="10.83203125" style="1902" customWidth="1"/>
    <col min="9232" max="9232" width="5.33203125" style="1902" customWidth="1"/>
    <col min="9233" max="9233" width="4.5" style="1902" customWidth="1"/>
    <col min="9234" max="9472" width="8.83203125" style="1902"/>
    <col min="9473" max="9473" width="41.33203125" style="1902" customWidth="1"/>
    <col min="9474" max="9475" width="9" style="1902" customWidth="1"/>
    <col min="9476" max="9476" width="8.5" style="1902" customWidth="1"/>
    <col min="9477" max="9477" width="9" style="1902" customWidth="1"/>
    <col min="9478" max="9478" width="8.6640625" style="1902" customWidth="1"/>
    <col min="9479" max="9479" width="8.33203125" style="1902" customWidth="1"/>
    <col min="9480" max="9480" width="8.5" style="1902" customWidth="1"/>
    <col min="9481" max="9482" width="9" style="1902" customWidth="1"/>
    <col min="9483" max="9483" width="8.33203125" style="1902" customWidth="1"/>
    <col min="9484" max="9485" width="9" style="1902" customWidth="1"/>
    <col min="9486" max="9486" width="9.5" style="1902" customWidth="1"/>
    <col min="9487" max="9487" width="10.83203125" style="1902" customWidth="1"/>
    <col min="9488" max="9488" width="5.33203125" style="1902" customWidth="1"/>
    <col min="9489" max="9489" width="4.5" style="1902" customWidth="1"/>
    <col min="9490" max="9728" width="8.83203125" style="1902"/>
    <col min="9729" max="9729" width="41.33203125" style="1902" customWidth="1"/>
    <col min="9730" max="9731" width="9" style="1902" customWidth="1"/>
    <col min="9732" max="9732" width="8.5" style="1902" customWidth="1"/>
    <col min="9733" max="9733" width="9" style="1902" customWidth="1"/>
    <col min="9734" max="9734" width="8.6640625" style="1902" customWidth="1"/>
    <col min="9735" max="9735" width="8.33203125" style="1902" customWidth="1"/>
    <col min="9736" max="9736" width="8.5" style="1902" customWidth="1"/>
    <col min="9737" max="9738" width="9" style="1902" customWidth="1"/>
    <col min="9739" max="9739" width="8.33203125" style="1902" customWidth="1"/>
    <col min="9740" max="9741" width="9" style="1902" customWidth="1"/>
    <col min="9742" max="9742" width="9.5" style="1902" customWidth="1"/>
    <col min="9743" max="9743" width="10.83203125" style="1902" customWidth="1"/>
    <col min="9744" max="9744" width="5.33203125" style="1902" customWidth="1"/>
    <col min="9745" max="9745" width="4.5" style="1902" customWidth="1"/>
    <col min="9746" max="9984" width="8.83203125" style="1902"/>
    <col min="9985" max="9985" width="41.33203125" style="1902" customWidth="1"/>
    <col min="9986" max="9987" width="9" style="1902" customWidth="1"/>
    <col min="9988" max="9988" width="8.5" style="1902" customWidth="1"/>
    <col min="9989" max="9989" width="9" style="1902" customWidth="1"/>
    <col min="9990" max="9990" width="8.6640625" style="1902" customWidth="1"/>
    <col min="9991" max="9991" width="8.33203125" style="1902" customWidth="1"/>
    <col min="9992" max="9992" width="8.5" style="1902" customWidth="1"/>
    <col min="9993" max="9994" width="9" style="1902" customWidth="1"/>
    <col min="9995" max="9995" width="8.33203125" style="1902" customWidth="1"/>
    <col min="9996" max="9997" width="9" style="1902" customWidth="1"/>
    <col min="9998" max="9998" width="9.5" style="1902" customWidth="1"/>
    <col min="9999" max="9999" width="10.83203125" style="1902" customWidth="1"/>
    <col min="10000" max="10000" width="5.33203125" style="1902" customWidth="1"/>
    <col min="10001" max="10001" width="4.5" style="1902" customWidth="1"/>
    <col min="10002" max="10240" width="8.83203125" style="1902"/>
    <col min="10241" max="10241" width="41.33203125" style="1902" customWidth="1"/>
    <col min="10242" max="10243" width="9" style="1902" customWidth="1"/>
    <col min="10244" max="10244" width="8.5" style="1902" customWidth="1"/>
    <col min="10245" max="10245" width="9" style="1902" customWidth="1"/>
    <col min="10246" max="10246" width="8.6640625" style="1902" customWidth="1"/>
    <col min="10247" max="10247" width="8.33203125" style="1902" customWidth="1"/>
    <col min="10248" max="10248" width="8.5" style="1902" customWidth="1"/>
    <col min="10249" max="10250" width="9" style="1902" customWidth="1"/>
    <col min="10251" max="10251" width="8.33203125" style="1902" customWidth="1"/>
    <col min="10252" max="10253" width="9" style="1902" customWidth="1"/>
    <col min="10254" max="10254" width="9.5" style="1902" customWidth="1"/>
    <col min="10255" max="10255" width="10.83203125" style="1902" customWidth="1"/>
    <col min="10256" max="10256" width="5.33203125" style="1902" customWidth="1"/>
    <col min="10257" max="10257" width="4.5" style="1902" customWidth="1"/>
    <col min="10258" max="10496" width="8.83203125" style="1902"/>
    <col min="10497" max="10497" width="41.33203125" style="1902" customWidth="1"/>
    <col min="10498" max="10499" width="9" style="1902" customWidth="1"/>
    <col min="10500" max="10500" width="8.5" style="1902" customWidth="1"/>
    <col min="10501" max="10501" width="9" style="1902" customWidth="1"/>
    <col min="10502" max="10502" width="8.6640625" style="1902" customWidth="1"/>
    <col min="10503" max="10503" width="8.33203125" style="1902" customWidth="1"/>
    <col min="10504" max="10504" width="8.5" style="1902" customWidth="1"/>
    <col min="10505" max="10506" width="9" style="1902" customWidth="1"/>
    <col min="10507" max="10507" width="8.33203125" style="1902" customWidth="1"/>
    <col min="10508" max="10509" width="9" style="1902" customWidth="1"/>
    <col min="10510" max="10510" width="9.5" style="1902" customWidth="1"/>
    <col min="10511" max="10511" width="10.83203125" style="1902" customWidth="1"/>
    <col min="10512" max="10512" width="5.33203125" style="1902" customWidth="1"/>
    <col min="10513" max="10513" width="4.5" style="1902" customWidth="1"/>
    <col min="10514" max="10752" width="8.83203125" style="1902"/>
    <col min="10753" max="10753" width="41.33203125" style="1902" customWidth="1"/>
    <col min="10754" max="10755" width="9" style="1902" customWidth="1"/>
    <col min="10756" max="10756" width="8.5" style="1902" customWidth="1"/>
    <col min="10757" max="10757" width="9" style="1902" customWidth="1"/>
    <col min="10758" max="10758" width="8.6640625" style="1902" customWidth="1"/>
    <col min="10759" max="10759" width="8.33203125" style="1902" customWidth="1"/>
    <col min="10760" max="10760" width="8.5" style="1902" customWidth="1"/>
    <col min="10761" max="10762" width="9" style="1902" customWidth="1"/>
    <col min="10763" max="10763" width="8.33203125" style="1902" customWidth="1"/>
    <col min="10764" max="10765" width="9" style="1902" customWidth="1"/>
    <col min="10766" max="10766" width="9.5" style="1902" customWidth="1"/>
    <col min="10767" max="10767" width="10.83203125" style="1902" customWidth="1"/>
    <col min="10768" max="10768" width="5.33203125" style="1902" customWidth="1"/>
    <col min="10769" max="10769" width="4.5" style="1902" customWidth="1"/>
    <col min="10770" max="11008" width="8.83203125" style="1902"/>
    <col min="11009" max="11009" width="41.33203125" style="1902" customWidth="1"/>
    <col min="11010" max="11011" width="9" style="1902" customWidth="1"/>
    <col min="11012" max="11012" width="8.5" style="1902" customWidth="1"/>
    <col min="11013" max="11013" width="9" style="1902" customWidth="1"/>
    <col min="11014" max="11014" width="8.6640625" style="1902" customWidth="1"/>
    <col min="11015" max="11015" width="8.33203125" style="1902" customWidth="1"/>
    <col min="11016" max="11016" width="8.5" style="1902" customWidth="1"/>
    <col min="11017" max="11018" width="9" style="1902" customWidth="1"/>
    <col min="11019" max="11019" width="8.33203125" style="1902" customWidth="1"/>
    <col min="11020" max="11021" width="9" style="1902" customWidth="1"/>
    <col min="11022" max="11022" width="9.5" style="1902" customWidth="1"/>
    <col min="11023" max="11023" width="10.83203125" style="1902" customWidth="1"/>
    <col min="11024" max="11024" width="5.33203125" style="1902" customWidth="1"/>
    <col min="11025" max="11025" width="4.5" style="1902" customWidth="1"/>
    <col min="11026" max="11264" width="8.83203125" style="1902"/>
    <col min="11265" max="11265" width="41.33203125" style="1902" customWidth="1"/>
    <col min="11266" max="11267" width="9" style="1902" customWidth="1"/>
    <col min="11268" max="11268" width="8.5" style="1902" customWidth="1"/>
    <col min="11269" max="11269" width="9" style="1902" customWidth="1"/>
    <col min="11270" max="11270" width="8.6640625" style="1902" customWidth="1"/>
    <col min="11271" max="11271" width="8.33203125" style="1902" customWidth="1"/>
    <col min="11272" max="11272" width="8.5" style="1902" customWidth="1"/>
    <col min="11273" max="11274" width="9" style="1902" customWidth="1"/>
    <col min="11275" max="11275" width="8.33203125" style="1902" customWidth="1"/>
    <col min="11276" max="11277" width="9" style="1902" customWidth="1"/>
    <col min="11278" max="11278" width="9.5" style="1902" customWidth="1"/>
    <col min="11279" max="11279" width="10.83203125" style="1902" customWidth="1"/>
    <col min="11280" max="11280" width="5.33203125" style="1902" customWidth="1"/>
    <col min="11281" max="11281" width="4.5" style="1902" customWidth="1"/>
    <col min="11282" max="11520" width="8.83203125" style="1902"/>
    <col min="11521" max="11521" width="41.33203125" style="1902" customWidth="1"/>
    <col min="11522" max="11523" width="9" style="1902" customWidth="1"/>
    <col min="11524" max="11524" width="8.5" style="1902" customWidth="1"/>
    <col min="11525" max="11525" width="9" style="1902" customWidth="1"/>
    <col min="11526" max="11526" width="8.6640625" style="1902" customWidth="1"/>
    <col min="11527" max="11527" width="8.33203125" style="1902" customWidth="1"/>
    <col min="11528" max="11528" width="8.5" style="1902" customWidth="1"/>
    <col min="11529" max="11530" width="9" style="1902" customWidth="1"/>
    <col min="11531" max="11531" width="8.33203125" style="1902" customWidth="1"/>
    <col min="11532" max="11533" width="9" style="1902" customWidth="1"/>
    <col min="11534" max="11534" width="9.5" style="1902" customWidth="1"/>
    <col min="11535" max="11535" width="10.83203125" style="1902" customWidth="1"/>
    <col min="11536" max="11536" width="5.33203125" style="1902" customWidth="1"/>
    <col min="11537" max="11537" width="4.5" style="1902" customWidth="1"/>
    <col min="11538" max="11776" width="8.83203125" style="1902"/>
    <col min="11777" max="11777" width="41.33203125" style="1902" customWidth="1"/>
    <col min="11778" max="11779" width="9" style="1902" customWidth="1"/>
    <col min="11780" max="11780" width="8.5" style="1902" customWidth="1"/>
    <col min="11781" max="11781" width="9" style="1902" customWidth="1"/>
    <col min="11782" max="11782" width="8.6640625" style="1902" customWidth="1"/>
    <col min="11783" max="11783" width="8.33203125" style="1902" customWidth="1"/>
    <col min="11784" max="11784" width="8.5" style="1902" customWidth="1"/>
    <col min="11785" max="11786" width="9" style="1902" customWidth="1"/>
    <col min="11787" max="11787" width="8.33203125" style="1902" customWidth="1"/>
    <col min="11788" max="11789" width="9" style="1902" customWidth="1"/>
    <col min="11790" max="11790" width="9.5" style="1902" customWidth="1"/>
    <col min="11791" max="11791" width="10.83203125" style="1902" customWidth="1"/>
    <col min="11792" max="11792" width="5.33203125" style="1902" customWidth="1"/>
    <col min="11793" max="11793" width="4.5" style="1902" customWidth="1"/>
    <col min="11794" max="12032" width="8.83203125" style="1902"/>
    <col min="12033" max="12033" width="41.33203125" style="1902" customWidth="1"/>
    <col min="12034" max="12035" width="9" style="1902" customWidth="1"/>
    <col min="12036" max="12036" width="8.5" style="1902" customWidth="1"/>
    <col min="12037" max="12037" width="9" style="1902" customWidth="1"/>
    <col min="12038" max="12038" width="8.6640625" style="1902" customWidth="1"/>
    <col min="12039" max="12039" width="8.33203125" style="1902" customWidth="1"/>
    <col min="12040" max="12040" width="8.5" style="1902" customWidth="1"/>
    <col min="12041" max="12042" width="9" style="1902" customWidth="1"/>
    <col min="12043" max="12043" width="8.33203125" style="1902" customWidth="1"/>
    <col min="12044" max="12045" width="9" style="1902" customWidth="1"/>
    <col min="12046" max="12046" width="9.5" style="1902" customWidth="1"/>
    <col min="12047" max="12047" width="10.83203125" style="1902" customWidth="1"/>
    <col min="12048" max="12048" width="5.33203125" style="1902" customWidth="1"/>
    <col min="12049" max="12049" width="4.5" style="1902" customWidth="1"/>
    <col min="12050" max="12288" width="8.83203125" style="1902"/>
    <col min="12289" max="12289" width="41.33203125" style="1902" customWidth="1"/>
    <col min="12290" max="12291" width="9" style="1902" customWidth="1"/>
    <col min="12292" max="12292" width="8.5" style="1902" customWidth="1"/>
    <col min="12293" max="12293" width="9" style="1902" customWidth="1"/>
    <col min="12294" max="12294" width="8.6640625" style="1902" customWidth="1"/>
    <col min="12295" max="12295" width="8.33203125" style="1902" customWidth="1"/>
    <col min="12296" max="12296" width="8.5" style="1902" customWidth="1"/>
    <col min="12297" max="12298" width="9" style="1902" customWidth="1"/>
    <col min="12299" max="12299" width="8.33203125" style="1902" customWidth="1"/>
    <col min="12300" max="12301" width="9" style="1902" customWidth="1"/>
    <col min="12302" max="12302" width="9.5" style="1902" customWidth="1"/>
    <col min="12303" max="12303" width="10.83203125" style="1902" customWidth="1"/>
    <col min="12304" max="12304" width="5.33203125" style="1902" customWidth="1"/>
    <col min="12305" max="12305" width="4.5" style="1902" customWidth="1"/>
    <col min="12306" max="12544" width="8.83203125" style="1902"/>
    <col min="12545" max="12545" width="41.33203125" style="1902" customWidth="1"/>
    <col min="12546" max="12547" width="9" style="1902" customWidth="1"/>
    <col min="12548" max="12548" width="8.5" style="1902" customWidth="1"/>
    <col min="12549" max="12549" width="9" style="1902" customWidth="1"/>
    <col min="12550" max="12550" width="8.6640625" style="1902" customWidth="1"/>
    <col min="12551" max="12551" width="8.33203125" style="1902" customWidth="1"/>
    <col min="12552" max="12552" width="8.5" style="1902" customWidth="1"/>
    <col min="12553" max="12554" width="9" style="1902" customWidth="1"/>
    <col min="12555" max="12555" width="8.33203125" style="1902" customWidth="1"/>
    <col min="12556" max="12557" width="9" style="1902" customWidth="1"/>
    <col min="12558" max="12558" width="9.5" style="1902" customWidth="1"/>
    <col min="12559" max="12559" width="10.83203125" style="1902" customWidth="1"/>
    <col min="12560" max="12560" width="5.33203125" style="1902" customWidth="1"/>
    <col min="12561" max="12561" width="4.5" style="1902" customWidth="1"/>
    <col min="12562" max="12800" width="8.83203125" style="1902"/>
    <col min="12801" max="12801" width="41.33203125" style="1902" customWidth="1"/>
    <col min="12802" max="12803" width="9" style="1902" customWidth="1"/>
    <col min="12804" max="12804" width="8.5" style="1902" customWidth="1"/>
    <col min="12805" max="12805" width="9" style="1902" customWidth="1"/>
    <col min="12806" max="12806" width="8.6640625" style="1902" customWidth="1"/>
    <col min="12807" max="12807" width="8.33203125" style="1902" customWidth="1"/>
    <col min="12808" max="12808" width="8.5" style="1902" customWidth="1"/>
    <col min="12809" max="12810" width="9" style="1902" customWidth="1"/>
    <col min="12811" max="12811" width="8.33203125" style="1902" customWidth="1"/>
    <col min="12812" max="12813" width="9" style="1902" customWidth="1"/>
    <col min="12814" max="12814" width="9.5" style="1902" customWidth="1"/>
    <col min="12815" max="12815" width="10.83203125" style="1902" customWidth="1"/>
    <col min="12816" max="12816" width="5.33203125" style="1902" customWidth="1"/>
    <col min="12817" max="12817" width="4.5" style="1902" customWidth="1"/>
    <col min="12818" max="13056" width="8.83203125" style="1902"/>
    <col min="13057" max="13057" width="41.33203125" style="1902" customWidth="1"/>
    <col min="13058" max="13059" width="9" style="1902" customWidth="1"/>
    <col min="13060" max="13060" width="8.5" style="1902" customWidth="1"/>
    <col min="13061" max="13061" width="9" style="1902" customWidth="1"/>
    <col min="13062" max="13062" width="8.6640625" style="1902" customWidth="1"/>
    <col min="13063" max="13063" width="8.33203125" style="1902" customWidth="1"/>
    <col min="13064" max="13064" width="8.5" style="1902" customWidth="1"/>
    <col min="13065" max="13066" width="9" style="1902" customWidth="1"/>
    <col min="13067" max="13067" width="8.33203125" style="1902" customWidth="1"/>
    <col min="13068" max="13069" width="9" style="1902" customWidth="1"/>
    <col min="13070" max="13070" width="9.5" style="1902" customWidth="1"/>
    <col min="13071" max="13071" width="10.83203125" style="1902" customWidth="1"/>
    <col min="13072" max="13072" width="5.33203125" style="1902" customWidth="1"/>
    <col min="13073" max="13073" width="4.5" style="1902" customWidth="1"/>
    <col min="13074" max="13312" width="8.83203125" style="1902"/>
    <col min="13313" max="13313" width="41.33203125" style="1902" customWidth="1"/>
    <col min="13314" max="13315" width="9" style="1902" customWidth="1"/>
    <col min="13316" max="13316" width="8.5" style="1902" customWidth="1"/>
    <col min="13317" max="13317" width="9" style="1902" customWidth="1"/>
    <col min="13318" max="13318" width="8.6640625" style="1902" customWidth="1"/>
    <col min="13319" max="13319" width="8.33203125" style="1902" customWidth="1"/>
    <col min="13320" max="13320" width="8.5" style="1902" customWidth="1"/>
    <col min="13321" max="13322" width="9" style="1902" customWidth="1"/>
    <col min="13323" max="13323" width="8.33203125" style="1902" customWidth="1"/>
    <col min="13324" max="13325" width="9" style="1902" customWidth="1"/>
    <col min="13326" max="13326" width="9.5" style="1902" customWidth="1"/>
    <col min="13327" max="13327" width="10.83203125" style="1902" customWidth="1"/>
    <col min="13328" max="13328" width="5.33203125" style="1902" customWidth="1"/>
    <col min="13329" max="13329" width="4.5" style="1902" customWidth="1"/>
    <col min="13330" max="13568" width="8.83203125" style="1902"/>
    <col min="13569" max="13569" width="41.33203125" style="1902" customWidth="1"/>
    <col min="13570" max="13571" width="9" style="1902" customWidth="1"/>
    <col min="13572" max="13572" width="8.5" style="1902" customWidth="1"/>
    <col min="13573" max="13573" width="9" style="1902" customWidth="1"/>
    <col min="13574" max="13574" width="8.6640625" style="1902" customWidth="1"/>
    <col min="13575" max="13575" width="8.33203125" style="1902" customWidth="1"/>
    <col min="13576" max="13576" width="8.5" style="1902" customWidth="1"/>
    <col min="13577" max="13578" width="9" style="1902" customWidth="1"/>
    <col min="13579" max="13579" width="8.33203125" style="1902" customWidth="1"/>
    <col min="13580" max="13581" width="9" style="1902" customWidth="1"/>
    <col min="13582" max="13582" width="9.5" style="1902" customWidth="1"/>
    <col min="13583" max="13583" width="10.83203125" style="1902" customWidth="1"/>
    <col min="13584" max="13584" width="5.33203125" style="1902" customWidth="1"/>
    <col min="13585" max="13585" width="4.5" style="1902" customWidth="1"/>
    <col min="13586" max="13824" width="8.83203125" style="1902"/>
    <col min="13825" max="13825" width="41.33203125" style="1902" customWidth="1"/>
    <col min="13826" max="13827" width="9" style="1902" customWidth="1"/>
    <col min="13828" max="13828" width="8.5" style="1902" customWidth="1"/>
    <col min="13829" max="13829" width="9" style="1902" customWidth="1"/>
    <col min="13830" max="13830" width="8.6640625" style="1902" customWidth="1"/>
    <col min="13831" max="13831" width="8.33203125" style="1902" customWidth="1"/>
    <col min="13832" max="13832" width="8.5" style="1902" customWidth="1"/>
    <col min="13833" max="13834" width="9" style="1902" customWidth="1"/>
    <col min="13835" max="13835" width="8.33203125" style="1902" customWidth="1"/>
    <col min="13836" max="13837" width="9" style="1902" customWidth="1"/>
    <col min="13838" max="13838" width="9.5" style="1902" customWidth="1"/>
    <col min="13839" max="13839" width="10.83203125" style="1902" customWidth="1"/>
    <col min="13840" max="13840" width="5.33203125" style="1902" customWidth="1"/>
    <col min="13841" max="13841" width="4.5" style="1902" customWidth="1"/>
    <col min="13842" max="14080" width="8.83203125" style="1902"/>
    <col min="14081" max="14081" width="41.33203125" style="1902" customWidth="1"/>
    <col min="14082" max="14083" width="9" style="1902" customWidth="1"/>
    <col min="14084" max="14084" width="8.5" style="1902" customWidth="1"/>
    <col min="14085" max="14085" width="9" style="1902" customWidth="1"/>
    <col min="14086" max="14086" width="8.6640625" style="1902" customWidth="1"/>
    <col min="14087" max="14087" width="8.33203125" style="1902" customWidth="1"/>
    <col min="14088" max="14088" width="8.5" style="1902" customWidth="1"/>
    <col min="14089" max="14090" width="9" style="1902" customWidth="1"/>
    <col min="14091" max="14091" width="8.33203125" style="1902" customWidth="1"/>
    <col min="14092" max="14093" width="9" style="1902" customWidth="1"/>
    <col min="14094" max="14094" width="9.5" style="1902" customWidth="1"/>
    <col min="14095" max="14095" width="10.83203125" style="1902" customWidth="1"/>
    <col min="14096" max="14096" width="5.33203125" style="1902" customWidth="1"/>
    <col min="14097" max="14097" width="4.5" style="1902" customWidth="1"/>
    <col min="14098" max="14336" width="8.83203125" style="1902"/>
    <col min="14337" max="14337" width="41.33203125" style="1902" customWidth="1"/>
    <col min="14338" max="14339" width="9" style="1902" customWidth="1"/>
    <col min="14340" max="14340" width="8.5" style="1902" customWidth="1"/>
    <col min="14341" max="14341" width="9" style="1902" customWidth="1"/>
    <col min="14342" max="14342" width="8.6640625" style="1902" customWidth="1"/>
    <col min="14343" max="14343" width="8.33203125" style="1902" customWidth="1"/>
    <col min="14344" max="14344" width="8.5" style="1902" customWidth="1"/>
    <col min="14345" max="14346" width="9" style="1902" customWidth="1"/>
    <col min="14347" max="14347" width="8.33203125" style="1902" customWidth="1"/>
    <col min="14348" max="14349" width="9" style="1902" customWidth="1"/>
    <col min="14350" max="14350" width="9.5" style="1902" customWidth="1"/>
    <col min="14351" max="14351" width="10.83203125" style="1902" customWidth="1"/>
    <col min="14352" max="14352" width="5.33203125" style="1902" customWidth="1"/>
    <col min="14353" max="14353" width="4.5" style="1902" customWidth="1"/>
    <col min="14354" max="14592" width="8.83203125" style="1902"/>
    <col min="14593" max="14593" width="41.33203125" style="1902" customWidth="1"/>
    <col min="14594" max="14595" width="9" style="1902" customWidth="1"/>
    <col min="14596" max="14596" width="8.5" style="1902" customWidth="1"/>
    <col min="14597" max="14597" width="9" style="1902" customWidth="1"/>
    <col min="14598" max="14598" width="8.6640625" style="1902" customWidth="1"/>
    <col min="14599" max="14599" width="8.33203125" style="1902" customWidth="1"/>
    <col min="14600" max="14600" width="8.5" style="1902" customWidth="1"/>
    <col min="14601" max="14602" width="9" style="1902" customWidth="1"/>
    <col min="14603" max="14603" width="8.33203125" style="1902" customWidth="1"/>
    <col min="14604" max="14605" width="9" style="1902" customWidth="1"/>
    <col min="14606" max="14606" width="9.5" style="1902" customWidth="1"/>
    <col min="14607" max="14607" width="10.83203125" style="1902" customWidth="1"/>
    <col min="14608" max="14608" width="5.33203125" style="1902" customWidth="1"/>
    <col min="14609" max="14609" width="4.5" style="1902" customWidth="1"/>
    <col min="14610" max="14848" width="8.83203125" style="1902"/>
    <col min="14849" max="14849" width="41.33203125" style="1902" customWidth="1"/>
    <col min="14850" max="14851" width="9" style="1902" customWidth="1"/>
    <col min="14852" max="14852" width="8.5" style="1902" customWidth="1"/>
    <col min="14853" max="14853" width="9" style="1902" customWidth="1"/>
    <col min="14854" max="14854" width="8.6640625" style="1902" customWidth="1"/>
    <col min="14855" max="14855" width="8.33203125" style="1902" customWidth="1"/>
    <col min="14856" max="14856" width="8.5" style="1902" customWidth="1"/>
    <col min="14857" max="14858" width="9" style="1902" customWidth="1"/>
    <col min="14859" max="14859" width="8.33203125" style="1902" customWidth="1"/>
    <col min="14860" max="14861" width="9" style="1902" customWidth="1"/>
    <col min="14862" max="14862" width="9.5" style="1902" customWidth="1"/>
    <col min="14863" max="14863" width="10.83203125" style="1902" customWidth="1"/>
    <col min="14864" max="14864" width="5.33203125" style="1902" customWidth="1"/>
    <col min="14865" max="14865" width="4.5" style="1902" customWidth="1"/>
    <col min="14866" max="15104" width="8.83203125" style="1902"/>
    <col min="15105" max="15105" width="41.33203125" style="1902" customWidth="1"/>
    <col min="15106" max="15107" width="9" style="1902" customWidth="1"/>
    <col min="15108" max="15108" width="8.5" style="1902" customWidth="1"/>
    <col min="15109" max="15109" width="9" style="1902" customWidth="1"/>
    <col min="15110" max="15110" width="8.6640625" style="1902" customWidth="1"/>
    <col min="15111" max="15111" width="8.33203125" style="1902" customWidth="1"/>
    <col min="15112" max="15112" width="8.5" style="1902" customWidth="1"/>
    <col min="15113" max="15114" width="9" style="1902" customWidth="1"/>
    <col min="15115" max="15115" width="8.33203125" style="1902" customWidth="1"/>
    <col min="15116" max="15117" width="9" style="1902" customWidth="1"/>
    <col min="15118" max="15118" width="9.5" style="1902" customWidth="1"/>
    <col min="15119" max="15119" width="10.83203125" style="1902" customWidth="1"/>
    <col min="15120" max="15120" width="5.33203125" style="1902" customWidth="1"/>
    <col min="15121" max="15121" width="4.5" style="1902" customWidth="1"/>
    <col min="15122" max="15360" width="8.83203125" style="1902"/>
    <col min="15361" max="15361" width="41.33203125" style="1902" customWidth="1"/>
    <col min="15362" max="15363" width="9" style="1902" customWidth="1"/>
    <col min="15364" max="15364" width="8.5" style="1902" customWidth="1"/>
    <col min="15365" max="15365" width="9" style="1902" customWidth="1"/>
    <col min="15366" max="15366" width="8.6640625" style="1902" customWidth="1"/>
    <col min="15367" max="15367" width="8.33203125" style="1902" customWidth="1"/>
    <col min="15368" max="15368" width="8.5" style="1902" customWidth="1"/>
    <col min="15369" max="15370" width="9" style="1902" customWidth="1"/>
    <col min="15371" max="15371" width="8.33203125" style="1902" customWidth="1"/>
    <col min="15372" max="15373" width="9" style="1902" customWidth="1"/>
    <col min="15374" max="15374" width="9.5" style="1902" customWidth="1"/>
    <col min="15375" max="15375" width="10.83203125" style="1902" customWidth="1"/>
    <col min="15376" max="15376" width="5.33203125" style="1902" customWidth="1"/>
    <col min="15377" max="15377" width="4.5" style="1902" customWidth="1"/>
    <col min="15378" max="15616" width="8.83203125" style="1902"/>
    <col min="15617" max="15617" width="41.33203125" style="1902" customWidth="1"/>
    <col min="15618" max="15619" width="9" style="1902" customWidth="1"/>
    <col min="15620" max="15620" width="8.5" style="1902" customWidth="1"/>
    <col min="15621" max="15621" width="9" style="1902" customWidth="1"/>
    <col min="15622" max="15622" width="8.6640625" style="1902" customWidth="1"/>
    <col min="15623" max="15623" width="8.33203125" style="1902" customWidth="1"/>
    <col min="15624" max="15624" width="8.5" style="1902" customWidth="1"/>
    <col min="15625" max="15626" width="9" style="1902" customWidth="1"/>
    <col min="15627" max="15627" width="8.33203125" style="1902" customWidth="1"/>
    <col min="15628" max="15629" width="9" style="1902" customWidth="1"/>
    <col min="15630" max="15630" width="9.5" style="1902" customWidth="1"/>
    <col min="15631" max="15631" width="10.83203125" style="1902" customWidth="1"/>
    <col min="15632" max="15632" width="5.33203125" style="1902" customWidth="1"/>
    <col min="15633" max="15633" width="4.5" style="1902" customWidth="1"/>
    <col min="15634" max="15872" width="8.83203125" style="1902"/>
    <col min="15873" max="15873" width="41.33203125" style="1902" customWidth="1"/>
    <col min="15874" max="15875" width="9" style="1902" customWidth="1"/>
    <col min="15876" max="15876" width="8.5" style="1902" customWidth="1"/>
    <col min="15877" max="15877" width="9" style="1902" customWidth="1"/>
    <col min="15878" max="15878" width="8.6640625" style="1902" customWidth="1"/>
    <col min="15879" max="15879" width="8.33203125" style="1902" customWidth="1"/>
    <col min="15880" max="15880" width="8.5" style="1902" customWidth="1"/>
    <col min="15881" max="15882" width="9" style="1902" customWidth="1"/>
    <col min="15883" max="15883" width="8.33203125" style="1902" customWidth="1"/>
    <col min="15884" max="15885" width="9" style="1902" customWidth="1"/>
    <col min="15886" max="15886" width="9.5" style="1902" customWidth="1"/>
    <col min="15887" max="15887" width="10.83203125" style="1902" customWidth="1"/>
    <col min="15888" max="15888" width="5.33203125" style="1902" customWidth="1"/>
    <col min="15889" max="15889" width="4.5" style="1902" customWidth="1"/>
    <col min="15890" max="16128" width="8.83203125" style="1902"/>
    <col min="16129" max="16129" width="41.33203125" style="1902" customWidth="1"/>
    <col min="16130" max="16131" width="9" style="1902" customWidth="1"/>
    <col min="16132" max="16132" width="8.5" style="1902" customWidth="1"/>
    <col min="16133" max="16133" width="9" style="1902" customWidth="1"/>
    <col min="16134" max="16134" width="8.6640625" style="1902" customWidth="1"/>
    <col min="16135" max="16135" width="8.33203125" style="1902" customWidth="1"/>
    <col min="16136" max="16136" width="8.5" style="1902" customWidth="1"/>
    <col min="16137" max="16138" width="9" style="1902" customWidth="1"/>
    <col min="16139" max="16139" width="8.33203125" style="1902" customWidth="1"/>
    <col min="16140" max="16141" width="9" style="1902" customWidth="1"/>
    <col min="16142" max="16142" width="9.5" style="1902" customWidth="1"/>
    <col min="16143" max="16143" width="10.83203125" style="1902" customWidth="1"/>
    <col min="16144" max="16144" width="5.33203125" style="1902" customWidth="1"/>
    <col min="16145" max="16145" width="4.5" style="1902" customWidth="1"/>
    <col min="16146" max="16384" width="8.83203125" style="1902"/>
  </cols>
  <sheetData>
    <row r="1" spans="1:20" s="1032" customFormat="1" ht="15.75" x14ac:dyDescent="0.25">
      <c r="A1" s="6405" t="s">
        <v>801</v>
      </c>
      <c r="B1" s="6405"/>
      <c r="C1" s="6405"/>
    </row>
    <row r="2" spans="1:20" ht="15.75" x14ac:dyDescent="0.2">
      <c r="A2" s="6897" t="s">
        <v>4159</v>
      </c>
      <c r="B2" s="6897"/>
      <c r="C2" s="6897"/>
      <c r="D2" s="6897"/>
      <c r="E2" s="6897"/>
      <c r="F2" s="6897"/>
      <c r="G2" s="6897"/>
      <c r="H2" s="6897"/>
      <c r="I2" s="6897"/>
      <c r="J2" s="6897"/>
      <c r="K2" s="6897"/>
      <c r="L2" s="6897"/>
      <c r="M2" s="6897"/>
      <c r="N2" s="6897"/>
      <c r="O2" s="6897"/>
    </row>
    <row r="3" spans="1:20" s="1891" customFormat="1" ht="14.25" x14ac:dyDescent="0.2">
      <c r="A3" s="6898" t="s">
        <v>3028</v>
      </c>
      <c r="B3" s="6900" t="s">
        <v>3029</v>
      </c>
      <c r="C3" s="6901"/>
      <c r="D3" s="6901"/>
      <c r="E3" s="6901"/>
      <c r="F3" s="6901"/>
      <c r="G3" s="6901"/>
      <c r="H3" s="6901"/>
      <c r="I3" s="6901"/>
      <c r="J3" s="6901"/>
      <c r="K3" s="6901"/>
      <c r="L3" s="6902"/>
      <c r="M3" s="6903" t="s">
        <v>4160</v>
      </c>
      <c r="N3" s="6903" t="s">
        <v>4161</v>
      </c>
      <c r="O3" s="6903" t="s">
        <v>237</v>
      </c>
    </row>
    <row r="4" spans="1:20" s="1891" customFormat="1" ht="18" customHeight="1" x14ac:dyDescent="0.2">
      <c r="A4" s="6899"/>
      <c r="B4" s="5510" t="s">
        <v>3030</v>
      </c>
      <c r="C4" s="5510" t="s">
        <v>3031</v>
      </c>
      <c r="D4" s="5510" t="s">
        <v>3032</v>
      </c>
      <c r="E4" s="5510" t="s">
        <v>3033</v>
      </c>
      <c r="F4" s="5510" t="s">
        <v>3034</v>
      </c>
      <c r="G4" s="5510" t="s">
        <v>3035</v>
      </c>
      <c r="H4" s="5510" t="s">
        <v>3036</v>
      </c>
      <c r="I4" s="5510" t="s">
        <v>3037</v>
      </c>
      <c r="J4" s="5510" t="s">
        <v>3038</v>
      </c>
      <c r="K4" s="5510" t="s">
        <v>3039</v>
      </c>
      <c r="L4" s="5511" t="s">
        <v>3040</v>
      </c>
      <c r="M4" s="6904"/>
      <c r="N4" s="6904"/>
      <c r="O4" s="6904"/>
    </row>
    <row r="5" spans="1:20" s="1891" customFormat="1" ht="12" customHeight="1" x14ac:dyDescent="0.2">
      <c r="A5" s="1892" t="s">
        <v>3041</v>
      </c>
      <c r="B5" s="1893">
        <v>221</v>
      </c>
      <c r="C5" s="1893">
        <v>26</v>
      </c>
      <c r="D5" s="1893">
        <v>0</v>
      </c>
      <c r="E5" s="1893">
        <v>60</v>
      </c>
      <c r="F5" s="1893">
        <v>0</v>
      </c>
      <c r="G5" s="1893">
        <v>0</v>
      </c>
      <c r="H5" s="1893">
        <v>199</v>
      </c>
      <c r="I5" s="1893">
        <v>28</v>
      </c>
      <c r="J5" s="1893">
        <v>0</v>
      </c>
      <c r="K5" s="1893">
        <v>0</v>
      </c>
      <c r="L5" s="1893">
        <v>534</v>
      </c>
      <c r="M5" s="1893">
        <v>0</v>
      </c>
      <c r="N5" s="1893">
        <v>135</v>
      </c>
      <c r="O5" s="1893">
        <v>669</v>
      </c>
    </row>
    <row r="6" spans="1:20" s="1891" customFormat="1" ht="12" customHeight="1" x14ac:dyDescent="0.2">
      <c r="A6" s="1894" t="s">
        <v>3042</v>
      </c>
      <c r="B6" s="1895">
        <v>22</v>
      </c>
      <c r="C6" s="1896">
        <v>11</v>
      </c>
      <c r="D6" s="1897">
        <v>0</v>
      </c>
      <c r="E6" s="1896">
        <v>35</v>
      </c>
      <c r="F6" s="1897">
        <v>0</v>
      </c>
      <c r="G6" s="1897">
        <v>0</v>
      </c>
      <c r="H6" s="1896">
        <v>165</v>
      </c>
      <c r="I6" s="1898">
        <v>27</v>
      </c>
      <c r="J6" s="1897">
        <v>0</v>
      </c>
      <c r="K6" s="1897">
        <v>0</v>
      </c>
      <c r="L6" s="1898">
        <v>260</v>
      </c>
      <c r="M6" s="1897">
        <v>0</v>
      </c>
      <c r="N6" s="1897">
        <v>135</v>
      </c>
      <c r="O6" s="1898">
        <v>395</v>
      </c>
      <c r="P6" s="1902"/>
      <c r="Q6" s="1902"/>
      <c r="R6" s="5002"/>
      <c r="S6" s="1902"/>
      <c r="T6" s="1902"/>
    </row>
    <row r="7" spans="1:20" s="1891" customFormat="1" ht="12" customHeight="1" x14ac:dyDescent="0.2">
      <c r="A7" s="1894" t="s">
        <v>3044</v>
      </c>
      <c r="B7" s="1893">
        <v>0</v>
      </c>
      <c r="C7" s="1893">
        <v>0</v>
      </c>
      <c r="D7" s="1897">
        <v>0</v>
      </c>
      <c r="E7" s="1893">
        <v>25</v>
      </c>
      <c r="F7" s="1897">
        <v>0</v>
      </c>
      <c r="G7" s="1897">
        <v>0</v>
      </c>
      <c r="H7" s="1897">
        <v>0</v>
      </c>
      <c r="I7" s="1893">
        <v>0</v>
      </c>
      <c r="J7" s="1897">
        <v>0</v>
      </c>
      <c r="K7" s="1897">
        <v>0</v>
      </c>
      <c r="L7" s="1893">
        <v>25</v>
      </c>
      <c r="M7" s="1897">
        <v>0</v>
      </c>
      <c r="N7" s="1893">
        <v>0</v>
      </c>
      <c r="O7" s="1893">
        <v>25</v>
      </c>
      <c r="T7" s="1902"/>
    </row>
    <row r="8" spans="1:20" s="1891" customFormat="1" ht="12" customHeight="1" x14ac:dyDescent="0.2">
      <c r="A8" s="1894" t="s">
        <v>3043</v>
      </c>
      <c r="B8" s="1893">
        <v>0</v>
      </c>
      <c r="C8" s="1893">
        <v>0</v>
      </c>
      <c r="D8" s="1897">
        <v>0</v>
      </c>
      <c r="E8" s="1897">
        <v>0</v>
      </c>
      <c r="F8" s="1897">
        <v>0</v>
      </c>
      <c r="G8" s="1897">
        <v>0</v>
      </c>
      <c r="H8" s="1897">
        <v>34</v>
      </c>
      <c r="I8" s="1893">
        <v>0</v>
      </c>
      <c r="J8" s="1897">
        <v>0</v>
      </c>
      <c r="K8" s="1897">
        <v>0</v>
      </c>
      <c r="L8" s="1893">
        <v>34</v>
      </c>
      <c r="M8" s="1897">
        <v>0</v>
      </c>
      <c r="N8" s="1893">
        <v>0</v>
      </c>
      <c r="O8" s="1893">
        <v>34</v>
      </c>
      <c r="T8" s="1902"/>
    </row>
    <row r="9" spans="1:20" s="1891" customFormat="1" ht="12" customHeight="1" x14ac:dyDescent="0.2">
      <c r="A9" s="1899" t="s">
        <v>3045</v>
      </c>
      <c r="B9" s="1897">
        <v>195</v>
      </c>
      <c r="C9" s="1897">
        <v>15</v>
      </c>
      <c r="D9" s="1897">
        <v>0</v>
      </c>
      <c r="E9" s="1893">
        <v>0</v>
      </c>
      <c r="F9" s="1897">
        <v>0</v>
      </c>
      <c r="G9" s="1897">
        <v>0</v>
      </c>
      <c r="H9" s="1893">
        <v>0</v>
      </c>
      <c r="I9" s="1897">
        <v>1</v>
      </c>
      <c r="J9" s="1897">
        <v>0</v>
      </c>
      <c r="K9" s="1897">
        <v>0</v>
      </c>
      <c r="L9" s="1898">
        <v>211</v>
      </c>
      <c r="M9" s="1897">
        <v>0</v>
      </c>
      <c r="N9" s="1893">
        <v>0</v>
      </c>
      <c r="O9" s="1898">
        <v>211</v>
      </c>
      <c r="P9" s="1902"/>
      <c r="Q9" s="1902"/>
      <c r="R9" s="1902"/>
      <c r="S9" s="1902"/>
      <c r="T9" s="1902"/>
    </row>
    <row r="10" spans="1:20" x14ac:dyDescent="0.2">
      <c r="A10" s="1894" t="s">
        <v>3046</v>
      </c>
      <c r="B10" s="1895">
        <v>4</v>
      </c>
      <c r="C10" s="1893">
        <v>0</v>
      </c>
      <c r="D10" s="1897">
        <v>0</v>
      </c>
      <c r="E10" s="1893">
        <v>0</v>
      </c>
      <c r="F10" s="1897">
        <v>0</v>
      </c>
      <c r="G10" s="1897">
        <v>0</v>
      </c>
      <c r="H10" s="1893">
        <v>0</v>
      </c>
      <c r="I10" s="1893">
        <v>0</v>
      </c>
      <c r="J10" s="1893">
        <v>0</v>
      </c>
      <c r="K10" s="1897">
        <v>0</v>
      </c>
      <c r="L10" s="1898">
        <v>4</v>
      </c>
      <c r="M10" s="1897">
        <v>0</v>
      </c>
      <c r="N10" s="1893">
        <v>0</v>
      </c>
      <c r="O10" s="1898">
        <v>4</v>
      </c>
    </row>
    <row r="11" spans="1:20" s="1891" customFormat="1" ht="12" customHeight="1" x14ac:dyDescent="0.2">
      <c r="A11" s="1900" t="s">
        <v>3047</v>
      </c>
      <c r="B11" s="1893">
        <v>3738</v>
      </c>
      <c r="C11" s="1893">
        <v>952</v>
      </c>
      <c r="D11" s="1893">
        <v>0</v>
      </c>
      <c r="E11" s="1893">
        <v>0</v>
      </c>
      <c r="F11" s="1893">
        <v>0</v>
      </c>
      <c r="G11" s="1893">
        <v>0</v>
      </c>
      <c r="H11" s="1893">
        <v>591</v>
      </c>
      <c r="I11" s="1893">
        <v>687</v>
      </c>
      <c r="J11" s="1893">
        <v>271</v>
      </c>
      <c r="K11" s="1893">
        <v>25</v>
      </c>
      <c r="L11" s="1893">
        <v>6264</v>
      </c>
      <c r="M11" s="1893">
        <v>2814</v>
      </c>
      <c r="N11" s="1893">
        <v>3518</v>
      </c>
      <c r="O11" s="1893">
        <v>12596</v>
      </c>
    </row>
    <row r="12" spans="1:20" ht="12" customHeight="1" x14ac:dyDescent="0.2">
      <c r="A12" s="1894" t="s">
        <v>2761</v>
      </c>
      <c r="B12" s="1897">
        <v>295</v>
      </c>
      <c r="C12" s="1897">
        <v>15</v>
      </c>
      <c r="D12" s="1897">
        <v>0</v>
      </c>
      <c r="E12" s="1893">
        <v>0</v>
      </c>
      <c r="F12" s="1897">
        <v>0</v>
      </c>
      <c r="G12" s="1897">
        <v>0</v>
      </c>
      <c r="H12" s="1893">
        <v>0</v>
      </c>
      <c r="I12" s="1893">
        <v>0</v>
      </c>
      <c r="J12" s="1893">
        <v>0</v>
      </c>
      <c r="K12" s="1893">
        <v>0</v>
      </c>
      <c r="L12" s="1896">
        <v>310</v>
      </c>
      <c r="M12" s="1893">
        <v>0</v>
      </c>
      <c r="N12" s="1897">
        <v>40</v>
      </c>
      <c r="O12" s="1897">
        <v>350</v>
      </c>
    </row>
    <row r="13" spans="1:20" s="1891" customFormat="1" ht="12" customHeight="1" x14ac:dyDescent="0.2">
      <c r="A13" s="1894" t="s">
        <v>3048</v>
      </c>
      <c r="B13" s="1893">
        <v>0</v>
      </c>
      <c r="C13" s="1893">
        <v>0</v>
      </c>
      <c r="D13" s="1897">
        <v>0</v>
      </c>
      <c r="E13" s="1893">
        <v>0</v>
      </c>
      <c r="F13" s="1897"/>
      <c r="G13" s="1897">
        <v>0</v>
      </c>
      <c r="H13" s="1893">
        <v>0</v>
      </c>
      <c r="I13" s="1893">
        <v>0</v>
      </c>
      <c r="J13" s="1893">
        <v>0</v>
      </c>
      <c r="K13" s="1893">
        <v>0</v>
      </c>
      <c r="L13" s="1893">
        <v>0</v>
      </c>
      <c r="M13" s="1897">
        <v>123</v>
      </c>
      <c r="N13" s="1897">
        <v>147</v>
      </c>
      <c r="O13" s="1897">
        <v>270</v>
      </c>
      <c r="P13" s="1902"/>
      <c r="Q13" s="1902"/>
      <c r="R13" s="1902"/>
      <c r="S13" s="1902"/>
      <c r="T13" s="1902"/>
    </row>
    <row r="14" spans="1:20" ht="12" customHeight="1" x14ac:dyDescent="0.2">
      <c r="A14" s="1894" t="s">
        <v>3049</v>
      </c>
      <c r="B14" s="1893">
        <v>0</v>
      </c>
      <c r="C14" s="1893">
        <v>0</v>
      </c>
      <c r="D14" s="1897">
        <v>0</v>
      </c>
      <c r="E14" s="1893">
        <v>0</v>
      </c>
      <c r="F14" s="1897">
        <v>0</v>
      </c>
      <c r="G14" s="1897">
        <v>0</v>
      </c>
      <c r="H14" s="1893">
        <v>0</v>
      </c>
      <c r="I14" s="1893">
        <v>0</v>
      </c>
      <c r="J14" s="1893">
        <v>0</v>
      </c>
      <c r="K14" s="1893">
        <v>0</v>
      </c>
      <c r="L14" s="1893">
        <v>0</v>
      </c>
      <c r="M14" s="1893">
        <v>0</v>
      </c>
      <c r="N14" s="1897">
        <v>62</v>
      </c>
      <c r="O14" s="1897">
        <v>62</v>
      </c>
    </row>
    <row r="15" spans="1:20" ht="12" customHeight="1" x14ac:dyDescent="0.2">
      <c r="A15" s="1894" t="s">
        <v>2767</v>
      </c>
      <c r="B15" s="1897">
        <v>1053</v>
      </c>
      <c r="C15" s="1897">
        <v>68</v>
      </c>
      <c r="D15" s="1897">
        <v>0</v>
      </c>
      <c r="E15" s="1893">
        <v>0</v>
      </c>
      <c r="F15" s="1897">
        <v>0</v>
      </c>
      <c r="G15" s="1897">
        <v>0</v>
      </c>
      <c r="H15" s="1893">
        <v>0</v>
      </c>
      <c r="I15" s="1897">
        <v>559</v>
      </c>
      <c r="J15" s="1897">
        <v>155</v>
      </c>
      <c r="K15" s="1893">
        <v>0</v>
      </c>
      <c r="L15" s="1896">
        <v>1835</v>
      </c>
      <c r="M15" s="1897">
        <v>191</v>
      </c>
      <c r="N15" s="1897">
        <v>1166</v>
      </c>
      <c r="O15" s="1897">
        <v>3192</v>
      </c>
    </row>
    <row r="16" spans="1:20" ht="12" customHeight="1" x14ac:dyDescent="0.2">
      <c r="A16" s="1894" t="s">
        <v>3020</v>
      </c>
      <c r="B16" s="1897">
        <v>186</v>
      </c>
      <c r="C16" s="1897">
        <v>240</v>
      </c>
      <c r="D16" s="1897">
        <v>0</v>
      </c>
      <c r="E16" s="1893">
        <v>0</v>
      </c>
      <c r="F16" s="1897">
        <v>0</v>
      </c>
      <c r="G16" s="1897">
        <v>0</v>
      </c>
      <c r="H16" s="1893">
        <v>0</v>
      </c>
      <c r="I16" s="1893">
        <v>0</v>
      </c>
      <c r="J16" s="1893">
        <v>0</v>
      </c>
      <c r="K16" s="1893">
        <v>0</v>
      </c>
      <c r="L16" s="1896">
        <v>426</v>
      </c>
      <c r="M16" s="1897">
        <v>174</v>
      </c>
      <c r="N16" s="1897">
        <v>305</v>
      </c>
      <c r="O16" s="1897">
        <v>905</v>
      </c>
    </row>
    <row r="17" spans="1:20" ht="12" customHeight="1" x14ac:dyDescent="0.2">
      <c r="A17" s="1894" t="s">
        <v>3050</v>
      </c>
      <c r="B17" s="1897">
        <v>1274</v>
      </c>
      <c r="C17" s="1897">
        <v>442</v>
      </c>
      <c r="D17" s="1897">
        <v>0</v>
      </c>
      <c r="E17" s="1893">
        <v>0</v>
      </c>
      <c r="F17" s="1897">
        <v>0</v>
      </c>
      <c r="G17" s="1897">
        <v>0</v>
      </c>
      <c r="H17" s="1897">
        <v>511</v>
      </c>
      <c r="I17" s="1897">
        <v>109</v>
      </c>
      <c r="J17" s="1897">
        <v>116</v>
      </c>
      <c r="K17" s="1893">
        <v>0</v>
      </c>
      <c r="L17" s="1896">
        <v>2452</v>
      </c>
      <c r="M17" s="1897">
        <v>1183</v>
      </c>
      <c r="N17" s="1897">
        <v>387</v>
      </c>
      <c r="O17" s="1897">
        <v>4022</v>
      </c>
    </row>
    <row r="18" spans="1:20" ht="12" customHeight="1" x14ac:dyDescent="0.2">
      <c r="A18" s="1894" t="s">
        <v>3051</v>
      </c>
      <c r="B18" s="1897">
        <v>450</v>
      </c>
      <c r="C18" s="1897">
        <v>120</v>
      </c>
      <c r="D18" s="1897">
        <v>0</v>
      </c>
      <c r="E18" s="1893">
        <v>0</v>
      </c>
      <c r="F18" s="1897">
        <v>0</v>
      </c>
      <c r="G18" s="1897">
        <v>0</v>
      </c>
      <c r="H18" s="1897">
        <v>80</v>
      </c>
      <c r="I18" s="1893">
        <v>0</v>
      </c>
      <c r="J18" s="1893">
        <v>0</v>
      </c>
      <c r="K18" s="1893">
        <v>0</v>
      </c>
      <c r="L18" s="1896">
        <v>650</v>
      </c>
      <c r="M18" s="1897">
        <v>2</v>
      </c>
      <c r="N18" s="1897">
        <v>142</v>
      </c>
      <c r="O18" s="1897">
        <v>794</v>
      </c>
    </row>
    <row r="19" spans="1:20" ht="12" customHeight="1" x14ac:dyDescent="0.2">
      <c r="A19" s="1894" t="s">
        <v>3052</v>
      </c>
      <c r="B19" s="1897">
        <v>139</v>
      </c>
      <c r="C19" s="1893">
        <v>0</v>
      </c>
      <c r="D19" s="1893">
        <v>0</v>
      </c>
      <c r="E19" s="1893">
        <v>0</v>
      </c>
      <c r="F19" s="1897">
        <v>0</v>
      </c>
      <c r="G19" s="1897">
        <v>0</v>
      </c>
      <c r="H19" s="1897">
        <v>0</v>
      </c>
      <c r="I19" s="1893">
        <v>0</v>
      </c>
      <c r="J19" s="1893">
        <v>0</v>
      </c>
      <c r="K19" s="1897">
        <v>25</v>
      </c>
      <c r="L19" s="1896">
        <v>164</v>
      </c>
      <c r="M19" s="1897">
        <v>1129</v>
      </c>
      <c r="N19" s="1897">
        <v>732</v>
      </c>
      <c r="O19" s="1897">
        <v>2025</v>
      </c>
      <c r="T19" s="1891"/>
    </row>
    <row r="20" spans="1:20" ht="12" customHeight="1" x14ac:dyDescent="0.2">
      <c r="A20" s="1894" t="s">
        <v>3053</v>
      </c>
      <c r="B20" s="1897">
        <v>77</v>
      </c>
      <c r="C20" s="1893">
        <v>0</v>
      </c>
      <c r="D20" s="1897">
        <v>0</v>
      </c>
      <c r="E20" s="1893">
        <v>0</v>
      </c>
      <c r="F20" s="1897">
        <v>0</v>
      </c>
      <c r="G20" s="1897">
        <v>0</v>
      </c>
      <c r="H20" s="1897">
        <v>0</v>
      </c>
      <c r="I20" s="1893">
        <v>0</v>
      </c>
      <c r="J20" s="1893">
        <v>0</v>
      </c>
      <c r="K20" s="1893">
        <v>0</v>
      </c>
      <c r="L20" s="1896">
        <v>77</v>
      </c>
      <c r="M20" s="1893">
        <v>0</v>
      </c>
      <c r="N20" s="1897">
        <v>1</v>
      </c>
      <c r="O20" s="1897">
        <v>78</v>
      </c>
    </row>
    <row r="21" spans="1:20" ht="12" customHeight="1" x14ac:dyDescent="0.2">
      <c r="A21" s="1894" t="s">
        <v>3054</v>
      </c>
      <c r="B21" s="1893">
        <v>0</v>
      </c>
      <c r="C21" s="1893">
        <v>0</v>
      </c>
      <c r="D21" s="1897">
        <v>0</v>
      </c>
      <c r="E21" s="1893">
        <v>0</v>
      </c>
      <c r="F21" s="1897">
        <v>0</v>
      </c>
      <c r="G21" s="1897">
        <v>0</v>
      </c>
      <c r="H21" s="1897">
        <v>0</v>
      </c>
      <c r="I21" s="1893">
        <v>0</v>
      </c>
      <c r="J21" s="1893">
        <v>0</v>
      </c>
      <c r="K21" s="1893">
        <v>0</v>
      </c>
      <c r="L21" s="1893">
        <v>0</v>
      </c>
      <c r="M21" s="1897">
        <v>11</v>
      </c>
      <c r="N21" s="1897">
        <v>68</v>
      </c>
      <c r="O21" s="1897">
        <v>79</v>
      </c>
    </row>
    <row r="22" spans="1:20" ht="12" customHeight="1" x14ac:dyDescent="0.2">
      <c r="A22" s="1894" t="s">
        <v>2769</v>
      </c>
      <c r="B22" s="1897">
        <v>264</v>
      </c>
      <c r="C22" s="1897">
        <v>67</v>
      </c>
      <c r="D22" s="1897">
        <v>0</v>
      </c>
      <c r="E22" s="1893">
        <v>0</v>
      </c>
      <c r="F22" s="1897">
        <v>0</v>
      </c>
      <c r="G22" s="1897">
        <v>0</v>
      </c>
      <c r="H22" s="1897">
        <v>0</v>
      </c>
      <c r="I22" s="1897">
        <v>19</v>
      </c>
      <c r="J22" s="1893">
        <v>0</v>
      </c>
      <c r="K22" s="1893">
        <v>0</v>
      </c>
      <c r="L22" s="1896">
        <v>350</v>
      </c>
      <c r="M22" s="1897">
        <v>1</v>
      </c>
      <c r="N22" s="1897">
        <v>451</v>
      </c>
      <c r="O22" s="1897">
        <v>802</v>
      </c>
    </row>
    <row r="23" spans="1:20" x14ac:dyDescent="0.2">
      <c r="A23" s="1894" t="s">
        <v>3055</v>
      </c>
      <c r="B23" s="1893">
        <v>0</v>
      </c>
      <c r="C23" s="1893">
        <v>0</v>
      </c>
      <c r="D23" s="1897">
        <v>0</v>
      </c>
      <c r="E23" s="1893">
        <v>0</v>
      </c>
      <c r="F23" s="1897">
        <v>0</v>
      </c>
      <c r="G23" s="1897">
        <v>0</v>
      </c>
      <c r="H23" s="1897">
        <v>0</v>
      </c>
      <c r="I23" s="1893">
        <v>0</v>
      </c>
      <c r="J23" s="1893">
        <v>0</v>
      </c>
      <c r="K23" s="1893">
        <v>0</v>
      </c>
      <c r="L23" s="1893">
        <v>0</v>
      </c>
      <c r="M23" s="1893">
        <v>0</v>
      </c>
      <c r="N23" s="1897">
        <v>17</v>
      </c>
      <c r="O23" s="1897">
        <v>17</v>
      </c>
    </row>
    <row r="24" spans="1:20" s="1891" customFormat="1" ht="12" customHeight="1" x14ac:dyDescent="0.2">
      <c r="A24" s="1901" t="s">
        <v>4162</v>
      </c>
      <c r="B24" s="1893">
        <v>4882</v>
      </c>
      <c r="C24" s="1893">
        <v>2005</v>
      </c>
      <c r="D24" s="1893">
        <v>154</v>
      </c>
      <c r="E24" s="1893">
        <v>2936</v>
      </c>
      <c r="F24" s="1893">
        <v>555</v>
      </c>
      <c r="G24" s="1893">
        <v>45</v>
      </c>
      <c r="H24" s="1893">
        <v>7681</v>
      </c>
      <c r="I24" s="1893">
        <v>492</v>
      </c>
      <c r="J24" s="1893">
        <v>334</v>
      </c>
      <c r="K24" s="1893">
        <v>0</v>
      </c>
      <c r="L24" s="1893">
        <v>19084</v>
      </c>
      <c r="M24" s="1893">
        <v>12755</v>
      </c>
      <c r="N24" s="1893">
        <v>3464</v>
      </c>
      <c r="O24" s="1893">
        <v>35303</v>
      </c>
    </row>
    <row r="25" spans="1:20" ht="12" customHeight="1" x14ac:dyDescent="0.2">
      <c r="A25" s="1894" t="s">
        <v>3056</v>
      </c>
      <c r="B25" s="1897">
        <v>584</v>
      </c>
      <c r="C25" s="1897">
        <v>241</v>
      </c>
      <c r="D25" s="1893">
        <v>0</v>
      </c>
      <c r="E25" s="1893">
        <v>0</v>
      </c>
      <c r="F25" s="1893">
        <v>0</v>
      </c>
      <c r="G25" s="1893">
        <v>0</v>
      </c>
      <c r="H25" s="1897">
        <v>708</v>
      </c>
      <c r="I25" s="1897">
        <v>100</v>
      </c>
      <c r="J25" s="1893">
        <v>0</v>
      </c>
      <c r="K25" s="1893">
        <v>0</v>
      </c>
      <c r="L25" s="1897">
        <v>1633</v>
      </c>
      <c r="M25" s="1897">
        <v>7443</v>
      </c>
      <c r="N25" s="1897">
        <v>189</v>
      </c>
      <c r="O25" s="1897">
        <v>9265</v>
      </c>
    </row>
    <row r="26" spans="1:20" ht="12" customHeight="1" x14ac:dyDescent="0.2">
      <c r="A26" s="1894" t="s">
        <v>3057</v>
      </c>
      <c r="B26" s="1897">
        <v>975</v>
      </c>
      <c r="C26" s="1897">
        <v>935</v>
      </c>
      <c r="D26" s="1893">
        <v>0</v>
      </c>
      <c r="E26" s="1893">
        <v>0</v>
      </c>
      <c r="F26" s="1893">
        <v>0</v>
      </c>
      <c r="G26" s="1893">
        <v>0</v>
      </c>
      <c r="H26" s="1897">
        <v>1977</v>
      </c>
      <c r="I26" s="1897">
        <v>218</v>
      </c>
      <c r="J26" s="1893">
        <v>0</v>
      </c>
      <c r="K26" s="1893">
        <v>0</v>
      </c>
      <c r="L26" s="1897">
        <v>4105</v>
      </c>
      <c r="M26" s="1897">
        <v>1485</v>
      </c>
      <c r="N26" s="1897">
        <v>613</v>
      </c>
      <c r="O26" s="1897">
        <v>6203</v>
      </c>
    </row>
    <row r="27" spans="1:20" ht="12" customHeight="1" x14ac:dyDescent="0.2">
      <c r="A27" s="1903" t="s">
        <v>3058</v>
      </c>
      <c r="B27" s="1893">
        <v>0</v>
      </c>
      <c r="C27" s="1897">
        <v>133</v>
      </c>
      <c r="D27" s="1897">
        <v>154</v>
      </c>
      <c r="E27" s="1893">
        <v>0</v>
      </c>
      <c r="F27" s="1897">
        <v>219</v>
      </c>
      <c r="G27" s="1897">
        <v>45</v>
      </c>
      <c r="H27" s="1897">
        <v>211</v>
      </c>
      <c r="I27" s="1893">
        <v>0</v>
      </c>
      <c r="J27" s="1893">
        <v>0</v>
      </c>
      <c r="K27" s="1893">
        <v>0</v>
      </c>
      <c r="L27" s="1897">
        <v>762</v>
      </c>
      <c r="M27" s="1897">
        <v>129</v>
      </c>
      <c r="N27" s="1897">
        <v>152</v>
      </c>
      <c r="O27" s="1897">
        <v>1043</v>
      </c>
    </row>
    <row r="28" spans="1:20" s="1891" customFormat="1" ht="12" customHeight="1" x14ac:dyDescent="0.2">
      <c r="A28" s="1894" t="s">
        <v>3059</v>
      </c>
      <c r="B28" s="1897">
        <v>661</v>
      </c>
      <c r="C28" s="1897">
        <v>202</v>
      </c>
      <c r="D28" s="1893">
        <v>0</v>
      </c>
      <c r="E28" s="1893">
        <v>0</v>
      </c>
      <c r="F28" s="1893">
        <v>0</v>
      </c>
      <c r="G28" s="1893">
        <v>0</v>
      </c>
      <c r="H28" s="1897">
        <v>453</v>
      </c>
      <c r="I28" s="1897">
        <v>89</v>
      </c>
      <c r="J28" s="1893">
        <v>0</v>
      </c>
      <c r="K28" s="1893">
        <v>0</v>
      </c>
      <c r="L28" s="1897">
        <v>1405</v>
      </c>
      <c r="M28" s="1897">
        <v>214</v>
      </c>
      <c r="N28" s="1897">
        <v>144</v>
      </c>
      <c r="O28" s="1897">
        <v>1763</v>
      </c>
      <c r="T28" s="1902"/>
    </row>
    <row r="29" spans="1:20" ht="12" customHeight="1" x14ac:dyDescent="0.2">
      <c r="A29" s="1894" t="s">
        <v>3060</v>
      </c>
      <c r="B29" s="1897">
        <v>349</v>
      </c>
      <c r="C29" s="1893">
        <v>0</v>
      </c>
      <c r="D29" s="1893">
        <v>0</v>
      </c>
      <c r="E29" s="1893">
        <v>0</v>
      </c>
      <c r="F29" s="1893">
        <v>0</v>
      </c>
      <c r="G29" s="1893">
        <v>0</v>
      </c>
      <c r="H29" s="1897">
        <v>1669</v>
      </c>
      <c r="I29" s="1897">
        <v>85</v>
      </c>
      <c r="J29" s="1893">
        <v>0</v>
      </c>
      <c r="K29" s="1893">
        <v>0</v>
      </c>
      <c r="L29" s="1897">
        <v>2103</v>
      </c>
      <c r="M29" s="1897">
        <v>1059</v>
      </c>
      <c r="N29" s="1897">
        <v>549</v>
      </c>
      <c r="O29" s="1897">
        <v>3711</v>
      </c>
    </row>
    <row r="30" spans="1:20" ht="12" customHeight="1" x14ac:dyDescent="0.2">
      <c r="A30" s="1894" t="s">
        <v>3061</v>
      </c>
      <c r="B30" s="1897">
        <v>110</v>
      </c>
      <c r="C30" s="1897">
        <v>74</v>
      </c>
      <c r="D30" s="1893">
        <v>0</v>
      </c>
      <c r="E30" s="1893">
        <v>0</v>
      </c>
      <c r="F30" s="1897">
        <v>12</v>
      </c>
      <c r="G30" s="1893">
        <v>0</v>
      </c>
      <c r="H30" s="1897">
        <v>288</v>
      </c>
      <c r="I30" s="1897">
        <v>0</v>
      </c>
      <c r="J30" s="1893">
        <v>0</v>
      </c>
      <c r="K30" s="1893">
        <v>0</v>
      </c>
      <c r="L30" s="1897">
        <v>484</v>
      </c>
      <c r="M30" s="1897">
        <v>239</v>
      </c>
      <c r="N30" s="1897">
        <v>108</v>
      </c>
      <c r="O30" s="1897">
        <v>831</v>
      </c>
    </row>
    <row r="31" spans="1:20" ht="12" customHeight="1" x14ac:dyDescent="0.2">
      <c r="A31" s="1894" t="s">
        <v>3062</v>
      </c>
      <c r="B31" s="1893">
        <v>0</v>
      </c>
      <c r="C31" s="1897">
        <v>18</v>
      </c>
      <c r="D31" s="1893">
        <v>0</v>
      </c>
      <c r="E31" s="1893">
        <v>0</v>
      </c>
      <c r="F31" s="1893">
        <v>0</v>
      </c>
      <c r="G31" s="1893">
        <v>0</v>
      </c>
      <c r="H31" s="1893">
        <v>0</v>
      </c>
      <c r="I31" s="1897">
        <v>0</v>
      </c>
      <c r="J31" s="1893">
        <v>0</v>
      </c>
      <c r="K31" s="1893">
        <v>0</v>
      </c>
      <c r="L31" s="1897">
        <v>18</v>
      </c>
      <c r="M31" s="1893">
        <v>0</v>
      </c>
      <c r="N31" s="1893">
        <v>0</v>
      </c>
      <c r="O31" s="1897">
        <v>18</v>
      </c>
    </row>
    <row r="32" spans="1:20" ht="12" customHeight="1" x14ac:dyDescent="0.2">
      <c r="A32" s="1894" t="s">
        <v>3063</v>
      </c>
      <c r="B32" s="1897">
        <v>284</v>
      </c>
      <c r="C32" s="1893">
        <v>0</v>
      </c>
      <c r="D32" s="1893">
        <v>0</v>
      </c>
      <c r="E32" s="1893">
        <v>0</v>
      </c>
      <c r="F32" s="1893">
        <v>0</v>
      </c>
      <c r="G32" s="1893">
        <v>0</v>
      </c>
      <c r="H32" s="1897">
        <v>142</v>
      </c>
      <c r="I32" s="1897">
        <v>0</v>
      </c>
      <c r="J32" s="1893">
        <v>0</v>
      </c>
      <c r="K32" s="1893">
        <v>0</v>
      </c>
      <c r="L32" s="1897">
        <v>426</v>
      </c>
      <c r="M32" s="1893">
        <v>0</v>
      </c>
      <c r="N32" s="1897">
        <v>140</v>
      </c>
      <c r="O32" s="1897">
        <v>566</v>
      </c>
    </row>
    <row r="33" spans="1:20" ht="12" customHeight="1" x14ac:dyDescent="0.2">
      <c r="A33" s="1894" t="s">
        <v>1916</v>
      </c>
      <c r="B33" s="1897">
        <v>94</v>
      </c>
      <c r="C33" s="1897">
        <v>129</v>
      </c>
      <c r="D33" s="1893">
        <v>0</v>
      </c>
      <c r="E33" s="1897">
        <v>2936</v>
      </c>
      <c r="F33" s="1893">
        <v>0</v>
      </c>
      <c r="G33" s="1893">
        <v>0</v>
      </c>
      <c r="H33" s="1897">
        <v>751</v>
      </c>
      <c r="I33" s="1897">
        <v>0</v>
      </c>
      <c r="J33" s="1893">
        <v>0</v>
      </c>
      <c r="K33" s="1893">
        <v>0</v>
      </c>
      <c r="L33" s="1897">
        <v>3910</v>
      </c>
      <c r="M33" s="1897">
        <v>50</v>
      </c>
      <c r="N33" s="1897">
        <v>121</v>
      </c>
      <c r="O33" s="1897">
        <v>4081</v>
      </c>
    </row>
    <row r="34" spans="1:20" ht="12" customHeight="1" x14ac:dyDescent="0.2">
      <c r="A34" s="1894" t="s">
        <v>3064</v>
      </c>
      <c r="B34" s="1897">
        <v>78</v>
      </c>
      <c r="C34" s="1893">
        <v>0</v>
      </c>
      <c r="D34" s="1893">
        <v>0</v>
      </c>
      <c r="E34" s="1893">
        <v>0</v>
      </c>
      <c r="F34" s="1897">
        <v>69</v>
      </c>
      <c r="G34" s="1893">
        <v>0</v>
      </c>
      <c r="H34" s="1893">
        <v>0</v>
      </c>
      <c r="I34" s="1897">
        <v>0</v>
      </c>
      <c r="J34" s="1893">
        <v>0</v>
      </c>
      <c r="K34" s="1893">
        <v>0</v>
      </c>
      <c r="L34" s="1897">
        <v>147</v>
      </c>
      <c r="M34" s="1893">
        <v>0</v>
      </c>
      <c r="N34" s="1897">
        <v>43</v>
      </c>
      <c r="O34" s="1897">
        <v>190</v>
      </c>
    </row>
    <row r="35" spans="1:20" ht="12" customHeight="1" x14ac:dyDescent="0.2">
      <c r="A35" s="1894" t="s">
        <v>3065</v>
      </c>
      <c r="B35" s="1897">
        <v>316</v>
      </c>
      <c r="C35" s="1893">
        <v>0</v>
      </c>
      <c r="D35" s="1893">
        <v>0</v>
      </c>
      <c r="E35" s="1893">
        <v>0</v>
      </c>
      <c r="F35" s="1897">
        <v>255</v>
      </c>
      <c r="G35" s="1893">
        <v>0</v>
      </c>
      <c r="H35" s="1897">
        <v>493</v>
      </c>
      <c r="I35" s="1897">
        <v>0</v>
      </c>
      <c r="J35" s="1893">
        <v>0</v>
      </c>
      <c r="K35" s="1893">
        <v>0</v>
      </c>
      <c r="L35" s="1897">
        <v>1064</v>
      </c>
      <c r="M35" s="1897">
        <v>56</v>
      </c>
      <c r="N35" s="1897">
        <v>191</v>
      </c>
      <c r="O35" s="1897">
        <v>1311</v>
      </c>
    </row>
    <row r="36" spans="1:20" ht="12" customHeight="1" x14ac:dyDescent="0.2">
      <c r="A36" s="2876" t="s">
        <v>3066</v>
      </c>
      <c r="B36" s="1897">
        <v>796</v>
      </c>
      <c r="C36" s="1893">
        <v>0</v>
      </c>
      <c r="D36" s="1893">
        <v>0</v>
      </c>
      <c r="E36" s="1893">
        <v>0</v>
      </c>
      <c r="F36" s="1893">
        <v>0</v>
      </c>
      <c r="G36" s="1893">
        <v>0</v>
      </c>
      <c r="H36" s="1897">
        <v>435</v>
      </c>
      <c r="I36" s="1897">
        <v>0</v>
      </c>
      <c r="J36" s="1893">
        <v>0</v>
      </c>
      <c r="K36" s="1893">
        <v>0</v>
      </c>
      <c r="L36" s="1897">
        <v>1231</v>
      </c>
      <c r="M36" s="1897">
        <v>691</v>
      </c>
      <c r="N36" s="1897">
        <v>339</v>
      </c>
      <c r="O36" s="1897">
        <v>2261</v>
      </c>
    </row>
    <row r="37" spans="1:20" ht="12" customHeight="1" x14ac:dyDescent="0.2">
      <c r="A37" s="1894" t="s">
        <v>3067</v>
      </c>
      <c r="B37" s="1897">
        <v>6</v>
      </c>
      <c r="C37" s="1893">
        <v>0</v>
      </c>
      <c r="D37" s="1893">
        <v>0</v>
      </c>
      <c r="E37" s="1893">
        <v>0</v>
      </c>
      <c r="F37" s="1893">
        <v>0</v>
      </c>
      <c r="G37" s="1893">
        <v>0</v>
      </c>
      <c r="H37" s="1897">
        <v>137</v>
      </c>
      <c r="I37" s="1897">
        <v>0</v>
      </c>
      <c r="J37" s="1893">
        <v>0</v>
      </c>
      <c r="K37" s="1893">
        <v>0</v>
      </c>
      <c r="L37" s="1897">
        <v>143</v>
      </c>
      <c r="M37" s="1893">
        <v>0</v>
      </c>
      <c r="N37" s="1893">
        <v>0</v>
      </c>
      <c r="O37" s="1897">
        <v>143</v>
      </c>
    </row>
    <row r="38" spans="1:20" ht="12" customHeight="1" x14ac:dyDescent="0.2">
      <c r="A38" s="1894" t="s">
        <v>3068</v>
      </c>
      <c r="B38" s="1897">
        <v>93</v>
      </c>
      <c r="C38" s="1893">
        <v>0</v>
      </c>
      <c r="D38" s="1893">
        <v>0</v>
      </c>
      <c r="E38" s="1893">
        <v>0</v>
      </c>
      <c r="F38" s="1893">
        <v>0</v>
      </c>
      <c r="G38" s="1893">
        <v>0</v>
      </c>
      <c r="H38" s="1893">
        <v>0</v>
      </c>
      <c r="I38" s="1897">
        <v>0</v>
      </c>
      <c r="J38" s="1893">
        <v>0</v>
      </c>
      <c r="K38" s="1893">
        <v>0</v>
      </c>
      <c r="L38" s="1897">
        <v>93</v>
      </c>
      <c r="M38" s="1897">
        <v>173</v>
      </c>
      <c r="N38" s="1897">
        <v>59</v>
      </c>
      <c r="O38" s="1897">
        <v>325</v>
      </c>
    </row>
    <row r="39" spans="1:20" ht="12" customHeight="1" x14ac:dyDescent="0.2">
      <c r="A39" s="1894" t="s">
        <v>3069</v>
      </c>
      <c r="B39" s="1893">
        <v>0</v>
      </c>
      <c r="C39" s="1893">
        <v>0</v>
      </c>
      <c r="D39" s="1893">
        <v>0</v>
      </c>
      <c r="E39" s="1893">
        <v>0</v>
      </c>
      <c r="F39" s="1893">
        <v>0</v>
      </c>
      <c r="G39" s="1893">
        <v>0</v>
      </c>
      <c r="H39" s="1893">
        <v>0</v>
      </c>
      <c r="I39" s="1897">
        <v>0</v>
      </c>
      <c r="J39" s="1893">
        <v>0</v>
      </c>
      <c r="K39" s="1893">
        <v>0</v>
      </c>
      <c r="L39" s="1893">
        <v>0</v>
      </c>
      <c r="M39" s="1893">
        <v>0</v>
      </c>
      <c r="N39" s="1897">
        <v>7</v>
      </c>
      <c r="O39" s="1897">
        <v>7</v>
      </c>
    </row>
    <row r="40" spans="1:20" ht="12" customHeight="1" x14ac:dyDescent="0.2">
      <c r="A40" s="1894" t="s">
        <v>3070</v>
      </c>
      <c r="B40" s="1897">
        <v>393</v>
      </c>
      <c r="C40" s="1897">
        <v>28</v>
      </c>
      <c r="D40" s="1893">
        <v>0</v>
      </c>
      <c r="E40" s="1893">
        <v>0</v>
      </c>
      <c r="F40" s="1893">
        <v>0</v>
      </c>
      <c r="G40" s="1893">
        <v>0</v>
      </c>
      <c r="H40" s="1897">
        <v>417</v>
      </c>
      <c r="I40" s="1897">
        <v>0</v>
      </c>
      <c r="J40" s="1893">
        <v>0</v>
      </c>
      <c r="K40" s="1893">
        <v>0</v>
      </c>
      <c r="L40" s="1897">
        <v>838</v>
      </c>
      <c r="M40" s="1897">
        <v>78</v>
      </c>
      <c r="N40" s="1897">
        <v>243</v>
      </c>
      <c r="O40" s="1897">
        <v>1159</v>
      </c>
      <c r="T40" s="1891"/>
    </row>
    <row r="41" spans="1:20" ht="12" customHeight="1" x14ac:dyDescent="0.2">
      <c r="A41" s="1894" t="s">
        <v>3071</v>
      </c>
      <c r="B41" s="1897">
        <v>143</v>
      </c>
      <c r="C41" s="1897">
        <v>245</v>
      </c>
      <c r="D41" s="1893">
        <v>0</v>
      </c>
      <c r="E41" s="1893">
        <v>0</v>
      </c>
      <c r="F41" s="1893">
        <v>0</v>
      </c>
      <c r="G41" s="1893">
        <v>0</v>
      </c>
      <c r="H41" s="1893">
        <v>0</v>
      </c>
      <c r="I41" s="1897">
        <v>0</v>
      </c>
      <c r="J41" s="1897">
        <v>334</v>
      </c>
      <c r="K41" s="1893">
        <v>0</v>
      </c>
      <c r="L41" s="1897">
        <v>722</v>
      </c>
      <c r="M41" s="1897">
        <v>969</v>
      </c>
      <c r="N41" s="1897">
        <v>115</v>
      </c>
      <c r="O41" s="1897">
        <v>1806</v>
      </c>
    </row>
    <row r="42" spans="1:20" ht="12" customHeight="1" x14ac:dyDescent="0.2">
      <c r="A42" s="1894" t="s">
        <v>3072</v>
      </c>
      <c r="B42" s="1893">
        <v>0</v>
      </c>
      <c r="C42" s="1893">
        <v>0</v>
      </c>
      <c r="D42" s="1893">
        <v>0</v>
      </c>
      <c r="E42" s="1893">
        <v>0</v>
      </c>
      <c r="F42" s="1893">
        <v>0</v>
      </c>
      <c r="G42" s="1893">
        <v>0</v>
      </c>
      <c r="H42" s="1893">
        <v>0</v>
      </c>
      <c r="I42" s="1897">
        <v>0</v>
      </c>
      <c r="J42" s="1893">
        <v>0</v>
      </c>
      <c r="K42" s="1893">
        <v>0</v>
      </c>
      <c r="L42" s="1893">
        <v>0</v>
      </c>
      <c r="M42" s="1897">
        <v>169</v>
      </c>
      <c r="N42" s="1897">
        <v>451</v>
      </c>
      <c r="O42" s="1897">
        <v>620</v>
      </c>
    </row>
    <row r="43" spans="1:20" ht="17.25" customHeight="1" x14ac:dyDescent="0.2">
      <c r="A43" s="5003" t="s">
        <v>237</v>
      </c>
      <c r="B43" s="5004">
        <v>8841</v>
      </c>
      <c r="C43" s="5004">
        <v>2983</v>
      </c>
      <c r="D43" s="5004">
        <v>154</v>
      </c>
      <c r="E43" s="5004">
        <v>2996</v>
      </c>
      <c r="F43" s="5004">
        <v>555</v>
      </c>
      <c r="G43" s="5004">
        <v>45</v>
      </c>
      <c r="H43" s="5004">
        <v>8471</v>
      </c>
      <c r="I43" s="5004">
        <v>1207</v>
      </c>
      <c r="J43" s="5004">
        <v>605</v>
      </c>
      <c r="K43" s="5004">
        <v>25</v>
      </c>
      <c r="L43" s="5004">
        <v>25882</v>
      </c>
      <c r="M43" s="5004">
        <v>15569</v>
      </c>
      <c r="N43" s="5004">
        <v>7117</v>
      </c>
      <c r="O43" s="5004">
        <v>48568</v>
      </c>
    </row>
    <row r="44" spans="1:20" s="5006" customFormat="1" ht="12" x14ac:dyDescent="0.2">
      <c r="A44" s="5005" t="s">
        <v>3073</v>
      </c>
      <c r="J44" s="5007"/>
      <c r="K44" s="5007"/>
      <c r="L44" s="5008"/>
      <c r="M44" s="5009"/>
      <c r="N44" s="5009"/>
    </row>
    <row r="45" spans="1:20" s="5006" customFormat="1" ht="20.25" customHeight="1" x14ac:dyDescent="0.2">
      <c r="A45" s="5006" t="s">
        <v>4251</v>
      </c>
      <c r="M45" s="5007"/>
      <c r="N45" s="5007"/>
    </row>
    <row r="46" spans="1:20" s="5006" customFormat="1" ht="12" x14ac:dyDescent="0.2">
      <c r="A46" s="5005"/>
      <c r="J46" s="5007"/>
      <c r="K46" s="5007"/>
      <c r="L46" s="5007"/>
      <c r="M46" s="5007"/>
      <c r="N46" s="5007"/>
      <c r="O46" s="5007"/>
      <c r="P46" s="5007"/>
      <c r="Q46" s="5007"/>
    </row>
    <row r="47" spans="1:20" x14ac:dyDescent="0.2">
      <c r="A47" s="5010"/>
      <c r="B47" s="5011"/>
      <c r="C47" s="5007"/>
      <c r="D47" s="5007"/>
      <c r="E47" s="5007"/>
      <c r="F47" s="5006"/>
      <c r="G47" s="5006"/>
      <c r="H47" s="5012"/>
      <c r="I47" s="5012"/>
      <c r="J47" s="1904"/>
      <c r="K47" s="5013" t="s">
        <v>3074</v>
      </c>
      <c r="L47" s="5013"/>
      <c r="M47" s="5013"/>
      <c r="N47" s="5013"/>
      <c r="O47" s="1904"/>
      <c r="P47" s="1904"/>
      <c r="Q47" s="1904"/>
    </row>
  </sheetData>
  <mergeCells count="7">
    <mergeCell ref="A1:C1"/>
    <mergeCell ref="A2:O2"/>
    <mergeCell ref="A3:A4"/>
    <mergeCell ref="B3:L3"/>
    <mergeCell ref="M3:M4"/>
    <mergeCell ref="N3:N4"/>
    <mergeCell ref="O3:O4"/>
  </mergeCells>
  <hyperlinks>
    <hyperlink ref="A1" location="CONTENT!A1" display="Back to table of contents"/>
  </hyperlinks>
  <pageMargins left="0.5" right="0.5" top="0.5" bottom="0.5" header="0.3" footer="0.3"/>
  <pageSetup paperSize="9" scale="90"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election sqref="A1:B1"/>
    </sheetView>
  </sheetViews>
  <sheetFormatPr defaultRowHeight="15.75" x14ac:dyDescent="0.2"/>
  <cols>
    <col min="1" max="1" width="1.6640625" style="5865" customWidth="1"/>
    <col min="2" max="2" width="36.1640625" style="5865" customWidth="1"/>
    <col min="3" max="10" width="13.6640625" style="5865" customWidth="1"/>
    <col min="11" max="11" width="7.5" style="5865" customWidth="1"/>
    <col min="12" max="255" width="8.83203125" style="5865"/>
    <col min="256" max="256" width="1.6640625" style="5865" customWidth="1"/>
    <col min="257" max="257" width="32.5" style="5865" customWidth="1"/>
    <col min="258" max="258" width="14.33203125" style="5865" customWidth="1"/>
    <col min="259" max="259" width="13.5" style="5865" customWidth="1"/>
    <col min="260" max="260" width="12.6640625" style="5865" customWidth="1"/>
    <col min="261" max="261" width="12.83203125" style="5865" customWidth="1"/>
    <col min="262" max="262" width="14.5" style="5865" customWidth="1"/>
    <col min="263" max="263" width="12.6640625" style="5865" customWidth="1"/>
    <col min="264" max="264" width="12" style="5865" customWidth="1"/>
    <col min="265" max="265" width="13.33203125" style="5865" customWidth="1"/>
    <col min="266" max="266" width="8.83203125" style="5865"/>
    <col min="267" max="267" width="7.5" style="5865" customWidth="1"/>
    <col min="268" max="511" width="8.83203125" style="5865"/>
    <col min="512" max="512" width="1.6640625" style="5865" customWidth="1"/>
    <col min="513" max="513" width="32.5" style="5865" customWidth="1"/>
    <col min="514" max="514" width="14.33203125" style="5865" customWidth="1"/>
    <col min="515" max="515" width="13.5" style="5865" customWidth="1"/>
    <col min="516" max="516" width="12.6640625" style="5865" customWidth="1"/>
    <col min="517" max="517" width="12.83203125" style="5865" customWidth="1"/>
    <col min="518" max="518" width="14.5" style="5865" customWidth="1"/>
    <col min="519" max="519" width="12.6640625" style="5865" customWidth="1"/>
    <col min="520" max="520" width="12" style="5865" customWidth="1"/>
    <col min="521" max="521" width="13.33203125" style="5865" customWidth="1"/>
    <col min="522" max="522" width="8.83203125" style="5865"/>
    <col min="523" max="523" width="7.5" style="5865" customWidth="1"/>
    <col min="524" max="767" width="8.83203125" style="5865"/>
    <col min="768" max="768" width="1.6640625" style="5865" customWidth="1"/>
    <col min="769" max="769" width="32.5" style="5865" customWidth="1"/>
    <col min="770" max="770" width="14.33203125" style="5865" customWidth="1"/>
    <col min="771" max="771" width="13.5" style="5865" customWidth="1"/>
    <col min="772" max="772" width="12.6640625" style="5865" customWidth="1"/>
    <col min="773" max="773" width="12.83203125" style="5865" customWidth="1"/>
    <col min="774" max="774" width="14.5" style="5865" customWidth="1"/>
    <col min="775" max="775" width="12.6640625" style="5865" customWidth="1"/>
    <col min="776" max="776" width="12" style="5865" customWidth="1"/>
    <col min="777" max="777" width="13.33203125" style="5865" customWidth="1"/>
    <col min="778" max="778" width="8.83203125" style="5865"/>
    <col min="779" max="779" width="7.5" style="5865" customWidth="1"/>
    <col min="780" max="1023" width="8.83203125" style="5865"/>
    <col min="1024" max="1024" width="1.6640625" style="5865" customWidth="1"/>
    <col min="1025" max="1025" width="32.5" style="5865" customWidth="1"/>
    <col min="1026" max="1026" width="14.33203125" style="5865" customWidth="1"/>
    <col min="1027" max="1027" width="13.5" style="5865" customWidth="1"/>
    <col min="1028" max="1028" width="12.6640625" style="5865" customWidth="1"/>
    <col min="1029" max="1029" width="12.83203125" style="5865" customWidth="1"/>
    <col min="1030" max="1030" width="14.5" style="5865" customWidth="1"/>
    <col min="1031" max="1031" width="12.6640625" style="5865" customWidth="1"/>
    <col min="1032" max="1032" width="12" style="5865" customWidth="1"/>
    <col min="1033" max="1033" width="13.33203125" style="5865" customWidth="1"/>
    <col min="1034" max="1034" width="8.83203125" style="5865"/>
    <col min="1035" max="1035" width="7.5" style="5865" customWidth="1"/>
    <col min="1036" max="1279" width="8.83203125" style="5865"/>
    <col min="1280" max="1280" width="1.6640625" style="5865" customWidth="1"/>
    <col min="1281" max="1281" width="32.5" style="5865" customWidth="1"/>
    <col min="1282" max="1282" width="14.33203125" style="5865" customWidth="1"/>
    <col min="1283" max="1283" width="13.5" style="5865" customWidth="1"/>
    <col min="1284" max="1284" width="12.6640625" style="5865" customWidth="1"/>
    <col min="1285" max="1285" width="12.83203125" style="5865" customWidth="1"/>
    <col min="1286" max="1286" width="14.5" style="5865" customWidth="1"/>
    <col min="1287" max="1287" width="12.6640625" style="5865" customWidth="1"/>
    <col min="1288" max="1288" width="12" style="5865" customWidth="1"/>
    <col min="1289" max="1289" width="13.33203125" style="5865" customWidth="1"/>
    <col min="1290" max="1290" width="8.83203125" style="5865"/>
    <col min="1291" max="1291" width="7.5" style="5865" customWidth="1"/>
    <col min="1292" max="1535" width="8.83203125" style="5865"/>
    <col min="1536" max="1536" width="1.6640625" style="5865" customWidth="1"/>
    <col min="1537" max="1537" width="32.5" style="5865" customWidth="1"/>
    <col min="1538" max="1538" width="14.33203125" style="5865" customWidth="1"/>
    <col min="1539" max="1539" width="13.5" style="5865" customWidth="1"/>
    <col min="1540" max="1540" width="12.6640625" style="5865" customWidth="1"/>
    <col min="1541" max="1541" width="12.83203125" style="5865" customWidth="1"/>
    <col min="1542" max="1542" width="14.5" style="5865" customWidth="1"/>
    <col min="1543" max="1543" width="12.6640625" style="5865" customWidth="1"/>
    <col min="1544" max="1544" width="12" style="5865" customWidth="1"/>
    <col min="1545" max="1545" width="13.33203125" style="5865" customWidth="1"/>
    <col min="1546" max="1546" width="8.83203125" style="5865"/>
    <col min="1547" max="1547" width="7.5" style="5865" customWidth="1"/>
    <col min="1548" max="1791" width="8.83203125" style="5865"/>
    <col min="1792" max="1792" width="1.6640625" style="5865" customWidth="1"/>
    <col min="1793" max="1793" width="32.5" style="5865" customWidth="1"/>
    <col min="1794" max="1794" width="14.33203125" style="5865" customWidth="1"/>
    <col min="1795" max="1795" width="13.5" style="5865" customWidth="1"/>
    <col min="1796" max="1796" width="12.6640625" style="5865" customWidth="1"/>
    <col min="1797" max="1797" width="12.83203125" style="5865" customWidth="1"/>
    <col min="1798" max="1798" width="14.5" style="5865" customWidth="1"/>
    <col min="1799" max="1799" width="12.6640625" style="5865" customWidth="1"/>
    <col min="1800" max="1800" width="12" style="5865" customWidth="1"/>
    <col min="1801" max="1801" width="13.33203125" style="5865" customWidth="1"/>
    <col min="1802" max="1802" width="8.83203125" style="5865"/>
    <col min="1803" max="1803" width="7.5" style="5865" customWidth="1"/>
    <col min="1804" max="2047" width="8.83203125" style="5865"/>
    <col min="2048" max="2048" width="1.6640625" style="5865" customWidth="1"/>
    <col min="2049" max="2049" width="32.5" style="5865" customWidth="1"/>
    <col min="2050" max="2050" width="14.33203125" style="5865" customWidth="1"/>
    <col min="2051" max="2051" width="13.5" style="5865" customWidth="1"/>
    <col min="2052" max="2052" width="12.6640625" style="5865" customWidth="1"/>
    <col min="2053" max="2053" width="12.83203125" style="5865" customWidth="1"/>
    <col min="2054" max="2054" width="14.5" style="5865" customWidth="1"/>
    <col min="2055" max="2055" width="12.6640625" style="5865" customWidth="1"/>
    <col min="2056" max="2056" width="12" style="5865" customWidth="1"/>
    <col min="2057" max="2057" width="13.33203125" style="5865" customWidth="1"/>
    <col min="2058" max="2058" width="8.83203125" style="5865"/>
    <col min="2059" max="2059" width="7.5" style="5865" customWidth="1"/>
    <col min="2060" max="2303" width="8.83203125" style="5865"/>
    <col min="2304" max="2304" width="1.6640625" style="5865" customWidth="1"/>
    <col min="2305" max="2305" width="32.5" style="5865" customWidth="1"/>
    <col min="2306" max="2306" width="14.33203125" style="5865" customWidth="1"/>
    <col min="2307" max="2307" width="13.5" style="5865" customWidth="1"/>
    <col min="2308" max="2308" width="12.6640625" style="5865" customWidth="1"/>
    <col min="2309" max="2309" width="12.83203125" style="5865" customWidth="1"/>
    <col min="2310" max="2310" width="14.5" style="5865" customWidth="1"/>
    <col min="2311" max="2311" width="12.6640625" style="5865" customWidth="1"/>
    <col min="2312" max="2312" width="12" style="5865" customWidth="1"/>
    <col min="2313" max="2313" width="13.33203125" style="5865" customWidth="1"/>
    <col min="2314" max="2314" width="8.83203125" style="5865"/>
    <col min="2315" max="2315" width="7.5" style="5865" customWidth="1"/>
    <col min="2316" max="2559" width="8.83203125" style="5865"/>
    <col min="2560" max="2560" width="1.6640625" style="5865" customWidth="1"/>
    <col min="2561" max="2561" width="32.5" style="5865" customWidth="1"/>
    <col min="2562" max="2562" width="14.33203125" style="5865" customWidth="1"/>
    <col min="2563" max="2563" width="13.5" style="5865" customWidth="1"/>
    <col min="2564" max="2564" width="12.6640625" style="5865" customWidth="1"/>
    <col min="2565" max="2565" width="12.83203125" style="5865" customWidth="1"/>
    <col min="2566" max="2566" width="14.5" style="5865" customWidth="1"/>
    <col min="2567" max="2567" width="12.6640625" style="5865" customWidth="1"/>
    <col min="2568" max="2568" width="12" style="5865" customWidth="1"/>
    <col min="2569" max="2569" width="13.33203125" style="5865" customWidth="1"/>
    <col min="2570" max="2570" width="8.83203125" style="5865"/>
    <col min="2571" max="2571" width="7.5" style="5865" customWidth="1"/>
    <col min="2572" max="2815" width="8.83203125" style="5865"/>
    <col min="2816" max="2816" width="1.6640625" style="5865" customWidth="1"/>
    <col min="2817" max="2817" width="32.5" style="5865" customWidth="1"/>
    <col min="2818" max="2818" width="14.33203125" style="5865" customWidth="1"/>
    <col min="2819" max="2819" width="13.5" style="5865" customWidth="1"/>
    <col min="2820" max="2820" width="12.6640625" style="5865" customWidth="1"/>
    <col min="2821" max="2821" width="12.83203125" style="5865" customWidth="1"/>
    <col min="2822" max="2822" width="14.5" style="5865" customWidth="1"/>
    <col min="2823" max="2823" width="12.6640625" style="5865" customWidth="1"/>
    <col min="2824" max="2824" width="12" style="5865" customWidth="1"/>
    <col min="2825" max="2825" width="13.33203125" style="5865" customWidth="1"/>
    <col min="2826" max="2826" width="8.83203125" style="5865"/>
    <col min="2827" max="2827" width="7.5" style="5865" customWidth="1"/>
    <col min="2828" max="3071" width="8.83203125" style="5865"/>
    <col min="3072" max="3072" width="1.6640625" style="5865" customWidth="1"/>
    <col min="3073" max="3073" width="32.5" style="5865" customWidth="1"/>
    <col min="3074" max="3074" width="14.33203125" style="5865" customWidth="1"/>
    <col min="3075" max="3075" width="13.5" style="5865" customWidth="1"/>
    <col min="3076" max="3076" width="12.6640625" style="5865" customWidth="1"/>
    <col min="3077" max="3077" width="12.83203125" style="5865" customWidth="1"/>
    <col min="3078" max="3078" width="14.5" style="5865" customWidth="1"/>
    <col min="3079" max="3079" width="12.6640625" style="5865" customWidth="1"/>
    <col min="3080" max="3080" width="12" style="5865" customWidth="1"/>
    <col min="3081" max="3081" width="13.33203125" style="5865" customWidth="1"/>
    <col min="3082" max="3082" width="8.83203125" style="5865"/>
    <col min="3083" max="3083" width="7.5" style="5865" customWidth="1"/>
    <col min="3084" max="3327" width="8.83203125" style="5865"/>
    <col min="3328" max="3328" width="1.6640625" style="5865" customWidth="1"/>
    <col min="3329" max="3329" width="32.5" style="5865" customWidth="1"/>
    <col min="3330" max="3330" width="14.33203125" style="5865" customWidth="1"/>
    <col min="3331" max="3331" width="13.5" style="5865" customWidth="1"/>
    <col min="3332" max="3332" width="12.6640625" style="5865" customWidth="1"/>
    <col min="3333" max="3333" width="12.83203125" style="5865" customWidth="1"/>
    <col min="3334" max="3334" width="14.5" style="5865" customWidth="1"/>
    <col min="3335" max="3335" width="12.6640625" style="5865" customWidth="1"/>
    <col min="3336" max="3336" width="12" style="5865" customWidth="1"/>
    <col min="3337" max="3337" width="13.33203125" style="5865" customWidth="1"/>
    <col min="3338" max="3338" width="8.83203125" style="5865"/>
    <col min="3339" max="3339" width="7.5" style="5865" customWidth="1"/>
    <col min="3340" max="3583" width="8.83203125" style="5865"/>
    <col min="3584" max="3584" width="1.6640625" style="5865" customWidth="1"/>
    <col min="3585" max="3585" width="32.5" style="5865" customWidth="1"/>
    <col min="3586" max="3586" width="14.33203125" style="5865" customWidth="1"/>
    <col min="3587" max="3587" width="13.5" style="5865" customWidth="1"/>
    <col min="3588" max="3588" width="12.6640625" style="5865" customWidth="1"/>
    <col min="3589" max="3589" width="12.83203125" style="5865" customWidth="1"/>
    <col min="3590" max="3590" width="14.5" style="5865" customWidth="1"/>
    <col min="3591" max="3591" width="12.6640625" style="5865" customWidth="1"/>
    <col min="3592" max="3592" width="12" style="5865" customWidth="1"/>
    <col min="3593" max="3593" width="13.33203125" style="5865" customWidth="1"/>
    <col min="3594" max="3594" width="8.83203125" style="5865"/>
    <col min="3595" max="3595" width="7.5" style="5865" customWidth="1"/>
    <col min="3596" max="3839" width="8.83203125" style="5865"/>
    <col min="3840" max="3840" width="1.6640625" style="5865" customWidth="1"/>
    <col min="3841" max="3841" width="32.5" style="5865" customWidth="1"/>
    <col min="3842" max="3842" width="14.33203125" style="5865" customWidth="1"/>
    <col min="3843" max="3843" width="13.5" style="5865" customWidth="1"/>
    <col min="3844" max="3844" width="12.6640625" style="5865" customWidth="1"/>
    <col min="3845" max="3845" width="12.83203125" style="5865" customWidth="1"/>
    <col min="3846" max="3846" width="14.5" style="5865" customWidth="1"/>
    <col min="3847" max="3847" width="12.6640625" style="5865" customWidth="1"/>
    <col min="3848" max="3848" width="12" style="5865" customWidth="1"/>
    <col min="3849" max="3849" width="13.33203125" style="5865" customWidth="1"/>
    <col min="3850" max="3850" width="8.83203125" style="5865"/>
    <col min="3851" max="3851" width="7.5" style="5865" customWidth="1"/>
    <col min="3852" max="4095" width="8.83203125" style="5865"/>
    <col min="4096" max="4096" width="1.6640625" style="5865" customWidth="1"/>
    <col min="4097" max="4097" width="32.5" style="5865" customWidth="1"/>
    <col min="4098" max="4098" width="14.33203125" style="5865" customWidth="1"/>
    <col min="4099" max="4099" width="13.5" style="5865" customWidth="1"/>
    <col min="4100" max="4100" width="12.6640625" style="5865" customWidth="1"/>
    <col min="4101" max="4101" width="12.83203125" style="5865" customWidth="1"/>
    <col min="4102" max="4102" width="14.5" style="5865" customWidth="1"/>
    <col min="4103" max="4103" width="12.6640625" style="5865" customWidth="1"/>
    <col min="4104" max="4104" width="12" style="5865" customWidth="1"/>
    <col min="4105" max="4105" width="13.33203125" style="5865" customWidth="1"/>
    <col min="4106" max="4106" width="8.83203125" style="5865"/>
    <col min="4107" max="4107" width="7.5" style="5865" customWidth="1"/>
    <col min="4108" max="4351" width="8.83203125" style="5865"/>
    <col min="4352" max="4352" width="1.6640625" style="5865" customWidth="1"/>
    <col min="4353" max="4353" width="32.5" style="5865" customWidth="1"/>
    <col min="4354" max="4354" width="14.33203125" style="5865" customWidth="1"/>
    <col min="4355" max="4355" width="13.5" style="5865" customWidth="1"/>
    <col min="4356" max="4356" width="12.6640625" style="5865" customWidth="1"/>
    <col min="4357" max="4357" width="12.83203125" style="5865" customWidth="1"/>
    <col min="4358" max="4358" width="14.5" style="5865" customWidth="1"/>
    <col min="4359" max="4359" width="12.6640625" style="5865" customWidth="1"/>
    <col min="4360" max="4360" width="12" style="5865" customWidth="1"/>
    <col min="4361" max="4361" width="13.33203125" style="5865" customWidth="1"/>
    <col min="4362" max="4362" width="8.83203125" style="5865"/>
    <col min="4363" max="4363" width="7.5" style="5865" customWidth="1"/>
    <col min="4364" max="4607" width="8.83203125" style="5865"/>
    <col min="4608" max="4608" width="1.6640625" style="5865" customWidth="1"/>
    <col min="4609" max="4609" width="32.5" style="5865" customWidth="1"/>
    <col min="4610" max="4610" width="14.33203125" style="5865" customWidth="1"/>
    <col min="4611" max="4611" width="13.5" style="5865" customWidth="1"/>
    <col min="4612" max="4612" width="12.6640625" style="5865" customWidth="1"/>
    <col min="4613" max="4613" width="12.83203125" style="5865" customWidth="1"/>
    <col min="4614" max="4614" width="14.5" style="5865" customWidth="1"/>
    <col min="4615" max="4615" width="12.6640625" style="5865" customWidth="1"/>
    <col min="4616" max="4616" width="12" style="5865" customWidth="1"/>
    <col min="4617" max="4617" width="13.33203125" style="5865" customWidth="1"/>
    <col min="4618" max="4618" width="8.83203125" style="5865"/>
    <col min="4619" max="4619" width="7.5" style="5865" customWidth="1"/>
    <col min="4620" max="4863" width="8.83203125" style="5865"/>
    <col min="4864" max="4864" width="1.6640625" style="5865" customWidth="1"/>
    <col min="4865" max="4865" width="32.5" style="5865" customWidth="1"/>
    <col min="4866" max="4866" width="14.33203125" style="5865" customWidth="1"/>
    <col min="4867" max="4867" width="13.5" style="5865" customWidth="1"/>
    <col min="4868" max="4868" width="12.6640625" style="5865" customWidth="1"/>
    <col min="4869" max="4869" width="12.83203125" style="5865" customWidth="1"/>
    <col min="4870" max="4870" width="14.5" style="5865" customWidth="1"/>
    <col min="4871" max="4871" width="12.6640625" style="5865" customWidth="1"/>
    <col min="4872" max="4872" width="12" style="5865" customWidth="1"/>
    <col min="4873" max="4873" width="13.33203125" style="5865" customWidth="1"/>
    <col min="4874" max="4874" width="8.83203125" style="5865"/>
    <col min="4875" max="4875" width="7.5" style="5865" customWidth="1"/>
    <col min="4876" max="5119" width="8.83203125" style="5865"/>
    <col min="5120" max="5120" width="1.6640625" style="5865" customWidth="1"/>
    <col min="5121" max="5121" width="32.5" style="5865" customWidth="1"/>
    <col min="5122" max="5122" width="14.33203125" style="5865" customWidth="1"/>
    <col min="5123" max="5123" width="13.5" style="5865" customWidth="1"/>
    <col min="5124" max="5124" width="12.6640625" style="5865" customWidth="1"/>
    <col min="5125" max="5125" width="12.83203125" style="5865" customWidth="1"/>
    <col min="5126" max="5126" width="14.5" style="5865" customWidth="1"/>
    <col min="5127" max="5127" width="12.6640625" style="5865" customWidth="1"/>
    <col min="5128" max="5128" width="12" style="5865" customWidth="1"/>
    <col min="5129" max="5129" width="13.33203125" style="5865" customWidth="1"/>
    <col min="5130" max="5130" width="8.83203125" style="5865"/>
    <col min="5131" max="5131" width="7.5" style="5865" customWidth="1"/>
    <col min="5132" max="5375" width="8.83203125" style="5865"/>
    <col min="5376" max="5376" width="1.6640625" style="5865" customWidth="1"/>
    <col min="5377" max="5377" width="32.5" style="5865" customWidth="1"/>
    <col min="5378" max="5378" width="14.33203125" style="5865" customWidth="1"/>
    <col min="5379" max="5379" width="13.5" style="5865" customWidth="1"/>
    <col min="5380" max="5380" width="12.6640625" style="5865" customWidth="1"/>
    <col min="5381" max="5381" width="12.83203125" style="5865" customWidth="1"/>
    <col min="5382" max="5382" width="14.5" style="5865" customWidth="1"/>
    <col min="5383" max="5383" width="12.6640625" style="5865" customWidth="1"/>
    <col min="5384" max="5384" width="12" style="5865" customWidth="1"/>
    <col min="5385" max="5385" width="13.33203125" style="5865" customWidth="1"/>
    <col min="5386" max="5386" width="8.83203125" style="5865"/>
    <col min="5387" max="5387" width="7.5" style="5865" customWidth="1"/>
    <col min="5388" max="5631" width="8.83203125" style="5865"/>
    <col min="5632" max="5632" width="1.6640625" style="5865" customWidth="1"/>
    <col min="5633" max="5633" width="32.5" style="5865" customWidth="1"/>
    <col min="5634" max="5634" width="14.33203125" style="5865" customWidth="1"/>
    <col min="5635" max="5635" width="13.5" style="5865" customWidth="1"/>
    <col min="5636" max="5636" width="12.6640625" style="5865" customWidth="1"/>
    <col min="5637" max="5637" width="12.83203125" style="5865" customWidth="1"/>
    <col min="5638" max="5638" width="14.5" style="5865" customWidth="1"/>
    <col min="5639" max="5639" width="12.6640625" style="5865" customWidth="1"/>
    <col min="5640" max="5640" width="12" style="5865" customWidth="1"/>
    <col min="5641" max="5641" width="13.33203125" style="5865" customWidth="1"/>
    <col min="5642" max="5642" width="8.83203125" style="5865"/>
    <col min="5643" max="5643" width="7.5" style="5865" customWidth="1"/>
    <col min="5644" max="5887" width="8.83203125" style="5865"/>
    <col min="5888" max="5888" width="1.6640625" style="5865" customWidth="1"/>
    <col min="5889" max="5889" width="32.5" style="5865" customWidth="1"/>
    <col min="5890" max="5890" width="14.33203125" style="5865" customWidth="1"/>
    <col min="5891" max="5891" width="13.5" style="5865" customWidth="1"/>
    <col min="5892" max="5892" width="12.6640625" style="5865" customWidth="1"/>
    <col min="5893" max="5893" width="12.83203125" style="5865" customWidth="1"/>
    <col min="5894" max="5894" width="14.5" style="5865" customWidth="1"/>
    <col min="5895" max="5895" width="12.6640625" style="5865" customWidth="1"/>
    <col min="5896" max="5896" width="12" style="5865" customWidth="1"/>
    <col min="5897" max="5897" width="13.33203125" style="5865" customWidth="1"/>
    <col min="5898" max="5898" width="8.83203125" style="5865"/>
    <col min="5899" max="5899" width="7.5" style="5865" customWidth="1"/>
    <col min="5900" max="6143" width="8.83203125" style="5865"/>
    <col min="6144" max="6144" width="1.6640625" style="5865" customWidth="1"/>
    <col min="6145" max="6145" width="32.5" style="5865" customWidth="1"/>
    <col min="6146" max="6146" width="14.33203125" style="5865" customWidth="1"/>
    <col min="6147" max="6147" width="13.5" style="5865" customWidth="1"/>
    <col min="6148" max="6148" width="12.6640625" style="5865" customWidth="1"/>
    <col min="6149" max="6149" width="12.83203125" style="5865" customWidth="1"/>
    <col min="6150" max="6150" width="14.5" style="5865" customWidth="1"/>
    <col min="6151" max="6151" width="12.6640625" style="5865" customWidth="1"/>
    <col min="6152" max="6152" width="12" style="5865" customWidth="1"/>
    <col min="6153" max="6153" width="13.33203125" style="5865" customWidth="1"/>
    <col min="6154" max="6154" width="8.83203125" style="5865"/>
    <col min="6155" max="6155" width="7.5" style="5865" customWidth="1"/>
    <col min="6156" max="6399" width="8.83203125" style="5865"/>
    <col min="6400" max="6400" width="1.6640625" style="5865" customWidth="1"/>
    <col min="6401" max="6401" width="32.5" style="5865" customWidth="1"/>
    <col min="6402" max="6402" width="14.33203125" style="5865" customWidth="1"/>
    <col min="6403" max="6403" width="13.5" style="5865" customWidth="1"/>
    <col min="6404" max="6404" width="12.6640625" style="5865" customWidth="1"/>
    <col min="6405" max="6405" width="12.83203125" style="5865" customWidth="1"/>
    <col min="6406" max="6406" width="14.5" style="5865" customWidth="1"/>
    <col min="6407" max="6407" width="12.6640625" style="5865" customWidth="1"/>
    <col min="6408" max="6408" width="12" style="5865" customWidth="1"/>
    <col min="6409" max="6409" width="13.33203125" style="5865" customWidth="1"/>
    <col min="6410" max="6410" width="8.83203125" style="5865"/>
    <col min="6411" max="6411" width="7.5" style="5865" customWidth="1"/>
    <col min="6412" max="6655" width="8.83203125" style="5865"/>
    <col min="6656" max="6656" width="1.6640625" style="5865" customWidth="1"/>
    <col min="6657" max="6657" width="32.5" style="5865" customWidth="1"/>
    <col min="6658" max="6658" width="14.33203125" style="5865" customWidth="1"/>
    <col min="6659" max="6659" width="13.5" style="5865" customWidth="1"/>
    <col min="6660" max="6660" width="12.6640625" style="5865" customWidth="1"/>
    <col min="6661" max="6661" width="12.83203125" style="5865" customWidth="1"/>
    <col min="6662" max="6662" width="14.5" style="5865" customWidth="1"/>
    <col min="6663" max="6663" width="12.6640625" style="5865" customWidth="1"/>
    <col min="6664" max="6664" width="12" style="5865" customWidth="1"/>
    <col min="6665" max="6665" width="13.33203125" style="5865" customWidth="1"/>
    <col min="6666" max="6666" width="8.83203125" style="5865"/>
    <col min="6667" max="6667" width="7.5" style="5865" customWidth="1"/>
    <col min="6668" max="6911" width="8.83203125" style="5865"/>
    <col min="6912" max="6912" width="1.6640625" style="5865" customWidth="1"/>
    <col min="6913" max="6913" width="32.5" style="5865" customWidth="1"/>
    <col min="6914" max="6914" width="14.33203125" style="5865" customWidth="1"/>
    <col min="6915" max="6915" width="13.5" style="5865" customWidth="1"/>
    <col min="6916" max="6916" width="12.6640625" style="5865" customWidth="1"/>
    <col min="6917" max="6917" width="12.83203125" style="5865" customWidth="1"/>
    <col min="6918" max="6918" width="14.5" style="5865" customWidth="1"/>
    <col min="6919" max="6919" width="12.6640625" style="5865" customWidth="1"/>
    <col min="6920" max="6920" width="12" style="5865" customWidth="1"/>
    <col min="6921" max="6921" width="13.33203125" style="5865" customWidth="1"/>
    <col min="6922" max="6922" width="8.83203125" style="5865"/>
    <col min="6923" max="6923" width="7.5" style="5865" customWidth="1"/>
    <col min="6924" max="7167" width="8.83203125" style="5865"/>
    <col min="7168" max="7168" width="1.6640625" style="5865" customWidth="1"/>
    <col min="7169" max="7169" width="32.5" style="5865" customWidth="1"/>
    <col min="7170" max="7170" width="14.33203125" style="5865" customWidth="1"/>
    <col min="7171" max="7171" width="13.5" style="5865" customWidth="1"/>
    <col min="7172" max="7172" width="12.6640625" style="5865" customWidth="1"/>
    <col min="7173" max="7173" width="12.83203125" style="5865" customWidth="1"/>
    <col min="7174" max="7174" width="14.5" style="5865" customWidth="1"/>
    <col min="7175" max="7175" width="12.6640625" style="5865" customWidth="1"/>
    <col min="7176" max="7176" width="12" style="5865" customWidth="1"/>
    <col min="7177" max="7177" width="13.33203125" style="5865" customWidth="1"/>
    <col min="7178" max="7178" width="8.83203125" style="5865"/>
    <col min="7179" max="7179" width="7.5" style="5865" customWidth="1"/>
    <col min="7180" max="7423" width="8.83203125" style="5865"/>
    <col min="7424" max="7424" width="1.6640625" style="5865" customWidth="1"/>
    <col min="7425" max="7425" width="32.5" style="5865" customWidth="1"/>
    <col min="7426" max="7426" width="14.33203125" style="5865" customWidth="1"/>
    <col min="7427" max="7427" width="13.5" style="5865" customWidth="1"/>
    <col min="7428" max="7428" width="12.6640625" style="5865" customWidth="1"/>
    <col min="7429" max="7429" width="12.83203125" style="5865" customWidth="1"/>
    <col min="7430" max="7430" width="14.5" style="5865" customWidth="1"/>
    <col min="7431" max="7431" width="12.6640625" style="5865" customWidth="1"/>
    <col min="7432" max="7432" width="12" style="5865" customWidth="1"/>
    <col min="7433" max="7433" width="13.33203125" style="5865" customWidth="1"/>
    <col min="7434" max="7434" width="8.83203125" style="5865"/>
    <col min="7435" max="7435" width="7.5" style="5865" customWidth="1"/>
    <col min="7436" max="7679" width="8.83203125" style="5865"/>
    <col min="7680" max="7680" width="1.6640625" style="5865" customWidth="1"/>
    <col min="7681" max="7681" width="32.5" style="5865" customWidth="1"/>
    <col min="7682" max="7682" width="14.33203125" style="5865" customWidth="1"/>
    <col min="7683" max="7683" width="13.5" style="5865" customWidth="1"/>
    <col min="7684" max="7684" width="12.6640625" style="5865" customWidth="1"/>
    <col min="7685" max="7685" width="12.83203125" style="5865" customWidth="1"/>
    <col min="7686" max="7686" width="14.5" style="5865" customWidth="1"/>
    <col min="7687" max="7687" width="12.6640625" style="5865" customWidth="1"/>
    <col min="7688" max="7688" width="12" style="5865" customWidth="1"/>
    <col min="7689" max="7689" width="13.33203125" style="5865" customWidth="1"/>
    <col min="7690" max="7690" width="8.83203125" style="5865"/>
    <col min="7691" max="7691" width="7.5" style="5865" customWidth="1"/>
    <col min="7692" max="7935" width="8.83203125" style="5865"/>
    <col min="7936" max="7936" width="1.6640625" style="5865" customWidth="1"/>
    <col min="7937" max="7937" width="32.5" style="5865" customWidth="1"/>
    <col min="7938" max="7938" width="14.33203125" style="5865" customWidth="1"/>
    <col min="7939" max="7939" width="13.5" style="5865" customWidth="1"/>
    <col min="7940" max="7940" width="12.6640625" style="5865" customWidth="1"/>
    <col min="7941" max="7941" width="12.83203125" style="5865" customWidth="1"/>
    <col min="7942" max="7942" width="14.5" style="5865" customWidth="1"/>
    <col min="7943" max="7943" width="12.6640625" style="5865" customWidth="1"/>
    <col min="7944" max="7944" width="12" style="5865" customWidth="1"/>
    <col min="7945" max="7945" width="13.33203125" style="5865" customWidth="1"/>
    <col min="7946" max="7946" width="8.83203125" style="5865"/>
    <col min="7947" max="7947" width="7.5" style="5865" customWidth="1"/>
    <col min="7948" max="8191" width="8.83203125" style="5865"/>
    <col min="8192" max="8192" width="1.6640625" style="5865" customWidth="1"/>
    <col min="8193" max="8193" width="32.5" style="5865" customWidth="1"/>
    <col min="8194" max="8194" width="14.33203125" style="5865" customWidth="1"/>
    <col min="8195" max="8195" width="13.5" style="5865" customWidth="1"/>
    <col min="8196" max="8196" width="12.6640625" style="5865" customWidth="1"/>
    <col min="8197" max="8197" width="12.83203125" style="5865" customWidth="1"/>
    <col min="8198" max="8198" width="14.5" style="5865" customWidth="1"/>
    <col min="8199" max="8199" width="12.6640625" style="5865" customWidth="1"/>
    <col min="8200" max="8200" width="12" style="5865" customWidth="1"/>
    <col min="8201" max="8201" width="13.33203125" style="5865" customWidth="1"/>
    <col min="8202" max="8202" width="8.83203125" style="5865"/>
    <col min="8203" max="8203" width="7.5" style="5865" customWidth="1"/>
    <col min="8204" max="8447" width="8.83203125" style="5865"/>
    <col min="8448" max="8448" width="1.6640625" style="5865" customWidth="1"/>
    <col min="8449" max="8449" width="32.5" style="5865" customWidth="1"/>
    <col min="8450" max="8450" width="14.33203125" style="5865" customWidth="1"/>
    <col min="8451" max="8451" width="13.5" style="5865" customWidth="1"/>
    <col min="8452" max="8452" width="12.6640625" style="5865" customWidth="1"/>
    <col min="8453" max="8453" width="12.83203125" style="5865" customWidth="1"/>
    <col min="8454" max="8454" width="14.5" style="5865" customWidth="1"/>
    <col min="8455" max="8455" width="12.6640625" style="5865" customWidth="1"/>
    <col min="8456" max="8456" width="12" style="5865" customWidth="1"/>
    <col min="8457" max="8457" width="13.33203125" style="5865" customWidth="1"/>
    <col min="8458" max="8458" width="8.83203125" style="5865"/>
    <col min="8459" max="8459" width="7.5" style="5865" customWidth="1"/>
    <col min="8460" max="8703" width="8.83203125" style="5865"/>
    <col min="8704" max="8704" width="1.6640625" style="5865" customWidth="1"/>
    <col min="8705" max="8705" width="32.5" style="5865" customWidth="1"/>
    <col min="8706" max="8706" width="14.33203125" style="5865" customWidth="1"/>
    <col min="8707" max="8707" width="13.5" style="5865" customWidth="1"/>
    <col min="8708" max="8708" width="12.6640625" style="5865" customWidth="1"/>
    <col min="8709" max="8709" width="12.83203125" style="5865" customWidth="1"/>
    <col min="8710" max="8710" width="14.5" style="5865" customWidth="1"/>
    <col min="8711" max="8711" width="12.6640625" style="5865" customWidth="1"/>
    <col min="8712" max="8712" width="12" style="5865" customWidth="1"/>
    <col min="8713" max="8713" width="13.33203125" style="5865" customWidth="1"/>
    <col min="8714" max="8714" width="8.83203125" style="5865"/>
    <col min="8715" max="8715" width="7.5" style="5865" customWidth="1"/>
    <col min="8716" max="8959" width="8.83203125" style="5865"/>
    <col min="8960" max="8960" width="1.6640625" style="5865" customWidth="1"/>
    <col min="8961" max="8961" width="32.5" style="5865" customWidth="1"/>
    <col min="8962" max="8962" width="14.33203125" style="5865" customWidth="1"/>
    <col min="8963" max="8963" width="13.5" style="5865" customWidth="1"/>
    <col min="8964" max="8964" width="12.6640625" style="5865" customWidth="1"/>
    <col min="8965" max="8965" width="12.83203125" style="5865" customWidth="1"/>
    <col min="8966" max="8966" width="14.5" style="5865" customWidth="1"/>
    <col min="8967" max="8967" width="12.6640625" style="5865" customWidth="1"/>
    <col min="8968" max="8968" width="12" style="5865" customWidth="1"/>
    <col min="8969" max="8969" width="13.33203125" style="5865" customWidth="1"/>
    <col min="8970" max="8970" width="8.83203125" style="5865"/>
    <col min="8971" max="8971" width="7.5" style="5865" customWidth="1"/>
    <col min="8972" max="9215" width="8.83203125" style="5865"/>
    <col min="9216" max="9216" width="1.6640625" style="5865" customWidth="1"/>
    <col min="9217" max="9217" width="32.5" style="5865" customWidth="1"/>
    <col min="9218" max="9218" width="14.33203125" style="5865" customWidth="1"/>
    <col min="9219" max="9219" width="13.5" style="5865" customWidth="1"/>
    <col min="9220" max="9220" width="12.6640625" style="5865" customWidth="1"/>
    <col min="9221" max="9221" width="12.83203125" style="5865" customWidth="1"/>
    <col min="9222" max="9222" width="14.5" style="5865" customWidth="1"/>
    <col min="9223" max="9223" width="12.6640625" style="5865" customWidth="1"/>
    <col min="9224" max="9224" width="12" style="5865" customWidth="1"/>
    <col min="9225" max="9225" width="13.33203125" style="5865" customWidth="1"/>
    <col min="9226" max="9226" width="8.83203125" style="5865"/>
    <col min="9227" max="9227" width="7.5" style="5865" customWidth="1"/>
    <col min="9228" max="9471" width="8.83203125" style="5865"/>
    <col min="9472" max="9472" width="1.6640625" style="5865" customWidth="1"/>
    <col min="9473" max="9473" width="32.5" style="5865" customWidth="1"/>
    <col min="9474" max="9474" width="14.33203125" style="5865" customWidth="1"/>
    <col min="9475" max="9475" width="13.5" style="5865" customWidth="1"/>
    <col min="9476" max="9476" width="12.6640625" style="5865" customWidth="1"/>
    <col min="9477" max="9477" width="12.83203125" style="5865" customWidth="1"/>
    <col min="9478" max="9478" width="14.5" style="5865" customWidth="1"/>
    <col min="9479" max="9479" width="12.6640625" style="5865" customWidth="1"/>
    <col min="9480" max="9480" width="12" style="5865" customWidth="1"/>
    <col min="9481" max="9481" width="13.33203125" style="5865" customWidth="1"/>
    <col min="9482" max="9482" width="8.83203125" style="5865"/>
    <col min="9483" max="9483" width="7.5" style="5865" customWidth="1"/>
    <col min="9484" max="9727" width="8.83203125" style="5865"/>
    <col min="9728" max="9728" width="1.6640625" style="5865" customWidth="1"/>
    <col min="9729" max="9729" width="32.5" style="5865" customWidth="1"/>
    <col min="9730" max="9730" width="14.33203125" style="5865" customWidth="1"/>
    <col min="9731" max="9731" width="13.5" style="5865" customWidth="1"/>
    <col min="9732" max="9732" width="12.6640625" style="5865" customWidth="1"/>
    <col min="9733" max="9733" width="12.83203125" style="5865" customWidth="1"/>
    <col min="9734" max="9734" width="14.5" style="5865" customWidth="1"/>
    <col min="9735" max="9735" width="12.6640625" style="5865" customWidth="1"/>
    <col min="9736" max="9736" width="12" style="5865" customWidth="1"/>
    <col min="9737" max="9737" width="13.33203125" style="5865" customWidth="1"/>
    <col min="9738" max="9738" width="8.83203125" style="5865"/>
    <col min="9739" max="9739" width="7.5" style="5865" customWidth="1"/>
    <col min="9740" max="9983" width="8.83203125" style="5865"/>
    <col min="9984" max="9984" width="1.6640625" style="5865" customWidth="1"/>
    <col min="9985" max="9985" width="32.5" style="5865" customWidth="1"/>
    <col min="9986" max="9986" width="14.33203125" style="5865" customWidth="1"/>
    <col min="9987" max="9987" width="13.5" style="5865" customWidth="1"/>
    <col min="9988" max="9988" width="12.6640625" style="5865" customWidth="1"/>
    <col min="9989" max="9989" width="12.83203125" style="5865" customWidth="1"/>
    <col min="9990" max="9990" width="14.5" style="5865" customWidth="1"/>
    <col min="9991" max="9991" width="12.6640625" style="5865" customWidth="1"/>
    <col min="9992" max="9992" width="12" style="5865" customWidth="1"/>
    <col min="9993" max="9993" width="13.33203125" style="5865" customWidth="1"/>
    <col min="9994" max="9994" width="8.83203125" style="5865"/>
    <col min="9995" max="9995" width="7.5" style="5865" customWidth="1"/>
    <col min="9996" max="10239" width="8.83203125" style="5865"/>
    <col min="10240" max="10240" width="1.6640625" style="5865" customWidth="1"/>
    <col min="10241" max="10241" width="32.5" style="5865" customWidth="1"/>
    <col min="10242" max="10242" width="14.33203125" style="5865" customWidth="1"/>
    <col min="10243" max="10243" width="13.5" style="5865" customWidth="1"/>
    <col min="10244" max="10244" width="12.6640625" style="5865" customWidth="1"/>
    <col min="10245" max="10245" width="12.83203125" style="5865" customWidth="1"/>
    <col min="10246" max="10246" width="14.5" style="5865" customWidth="1"/>
    <col min="10247" max="10247" width="12.6640625" style="5865" customWidth="1"/>
    <col min="10248" max="10248" width="12" style="5865" customWidth="1"/>
    <col min="10249" max="10249" width="13.33203125" style="5865" customWidth="1"/>
    <col min="10250" max="10250" width="8.83203125" style="5865"/>
    <col min="10251" max="10251" width="7.5" style="5865" customWidth="1"/>
    <col min="10252" max="10495" width="8.83203125" style="5865"/>
    <col min="10496" max="10496" width="1.6640625" style="5865" customWidth="1"/>
    <col min="10497" max="10497" width="32.5" style="5865" customWidth="1"/>
    <col min="10498" max="10498" width="14.33203125" style="5865" customWidth="1"/>
    <col min="10499" max="10499" width="13.5" style="5865" customWidth="1"/>
    <col min="10500" max="10500" width="12.6640625" style="5865" customWidth="1"/>
    <col min="10501" max="10501" width="12.83203125" style="5865" customWidth="1"/>
    <col min="10502" max="10502" width="14.5" style="5865" customWidth="1"/>
    <col min="10503" max="10503" width="12.6640625" style="5865" customWidth="1"/>
    <col min="10504" max="10504" width="12" style="5865" customWidth="1"/>
    <col min="10505" max="10505" width="13.33203125" style="5865" customWidth="1"/>
    <col min="10506" max="10506" width="8.83203125" style="5865"/>
    <col min="10507" max="10507" width="7.5" style="5865" customWidth="1"/>
    <col min="10508" max="10751" width="8.83203125" style="5865"/>
    <col min="10752" max="10752" width="1.6640625" style="5865" customWidth="1"/>
    <col min="10753" max="10753" width="32.5" style="5865" customWidth="1"/>
    <col min="10754" max="10754" width="14.33203125" style="5865" customWidth="1"/>
    <col min="10755" max="10755" width="13.5" style="5865" customWidth="1"/>
    <col min="10756" max="10756" width="12.6640625" style="5865" customWidth="1"/>
    <col min="10757" max="10757" width="12.83203125" style="5865" customWidth="1"/>
    <col min="10758" max="10758" width="14.5" style="5865" customWidth="1"/>
    <col min="10759" max="10759" width="12.6640625" style="5865" customWidth="1"/>
    <col min="10760" max="10760" width="12" style="5865" customWidth="1"/>
    <col min="10761" max="10761" width="13.33203125" style="5865" customWidth="1"/>
    <col min="10762" max="10762" width="8.83203125" style="5865"/>
    <col min="10763" max="10763" width="7.5" style="5865" customWidth="1"/>
    <col min="10764" max="11007" width="8.83203125" style="5865"/>
    <col min="11008" max="11008" width="1.6640625" style="5865" customWidth="1"/>
    <col min="11009" max="11009" width="32.5" style="5865" customWidth="1"/>
    <col min="11010" max="11010" width="14.33203125" style="5865" customWidth="1"/>
    <col min="11011" max="11011" width="13.5" style="5865" customWidth="1"/>
    <col min="11012" max="11012" width="12.6640625" style="5865" customWidth="1"/>
    <col min="11013" max="11013" width="12.83203125" style="5865" customWidth="1"/>
    <col min="11014" max="11014" width="14.5" style="5865" customWidth="1"/>
    <col min="11015" max="11015" width="12.6640625" style="5865" customWidth="1"/>
    <col min="11016" max="11016" width="12" style="5865" customWidth="1"/>
    <col min="11017" max="11017" width="13.33203125" style="5865" customWidth="1"/>
    <col min="11018" max="11018" width="8.83203125" style="5865"/>
    <col min="11019" max="11019" width="7.5" style="5865" customWidth="1"/>
    <col min="11020" max="11263" width="8.83203125" style="5865"/>
    <col min="11264" max="11264" width="1.6640625" style="5865" customWidth="1"/>
    <col min="11265" max="11265" width="32.5" style="5865" customWidth="1"/>
    <col min="11266" max="11266" width="14.33203125" style="5865" customWidth="1"/>
    <col min="11267" max="11267" width="13.5" style="5865" customWidth="1"/>
    <col min="11268" max="11268" width="12.6640625" style="5865" customWidth="1"/>
    <col min="11269" max="11269" width="12.83203125" style="5865" customWidth="1"/>
    <col min="11270" max="11270" width="14.5" style="5865" customWidth="1"/>
    <col min="11271" max="11271" width="12.6640625" style="5865" customWidth="1"/>
    <col min="11272" max="11272" width="12" style="5865" customWidth="1"/>
    <col min="11273" max="11273" width="13.33203125" style="5865" customWidth="1"/>
    <col min="11274" max="11274" width="8.83203125" style="5865"/>
    <col min="11275" max="11275" width="7.5" style="5865" customWidth="1"/>
    <col min="11276" max="11519" width="8.83203125" style="5865"/>
    <col min="11520" max="11520" width="1.6640625" style="5865" customWidth="1"/>
    <col min="11521" max="11521" width="32.5" style="5865" customWidth="1"/>
    <col min="11522" max="11522" width="14.33203125" style="5865" customWidth="1"/>
    <col min="11523" max="11523" width="13.5" style="5865" customWidth="1"/>
    <col min="11524" max="11524" width="12.6640625" style="5865" customWidth="1"/>
    <col min="11525" max="11525" width="12.83203125" style="5865" customWidth="1"/>
    <col min="11526" max="11526" width="14.5" style="5865" customWidth="1"/>
    <col min="11527" max="11527" width="12.6640625" style="5865" customWidth="1"/>
    <col min="11528" max="11528" width="12" style="5865" customWidth="1"/>
    <col min="11529" max="11529" width="13.33203125" style="5865" customWidth="1"/>
    <col min="11530" max="11530" width="8.83203125" style="5865"/>
    <col min="11531" max="11531" width="7.5" style="5865" customWidth="1"/>
    <col min="11532" max="11775" width="8.83203125" style="5865"/>
    <col min="11776" max="11776" width="1.6640625" style="5865" customWidth="1"/>
    <col min="11777" max="11777" width="32.5" style="5865" customWidth="1"/>
    <col min="11778" max="11778" width="14.33203125" style="5865" customWidth="1"/>
    <col min="11779" max="11779" width="13.5" style="5865" customWidth="1"/>
    <col min="11780" max="11780" width="12.6640625" style="5865" customWidth="1"/>
    <col min="11781" max="11781" width="12.83203125" style="5865" customWidth="1"/>
    <col min="11782" max="11782" width="14.5" style="5865" customWidth="1"/>
    <col min="11783" max="11783" width="12.6640625" style="5865" customWidth="1"/>
    <col min="11784" max="11784" width="12" style="5865" customWidth="1"/>
    <col min="11785" max="11785" width="13.33203125" style="5865" customWidth="1"/>
    <col min="11786" max="11786" width="8.83203125" style="5865"/>
    <col min="11787" max="11787" width="7.5" style="5865" customWidth="1"/>
    <col min="11788" max="12031" width="8.83203125" style="5865"/>
    <col min="12032" max="12032" width="1.6640625" style="5865" customWidth="1"/>
    <col min="12033" max="12033" width="32.5" style="5865" customWidth="1"/>
    <col min="12034" max="12034" width="14.33203125" style="5865" customWidth="1"/>
    <col min="12035" max="12035" width="13.5" style="5865" customWidth="1"/>
    <col min="12036" max="12036" width="12.6640625" style="5865" customWidth="1"/>
    <col min="12037" max="12037" width="12.83203125" style="5865" customWidth="1"/>
    <col min="12038" max="12038" width="14.5" style="5865" customWidth="1"/>
    <col min="12039" max="12039" width="12.6640625" style="5865" customWidth="1"/>
    <col min="12040" max="12040" width="12" style="5865" customWidth="1"/>
    <col min="12041" max="12041" width="13.33203125" style="5865" customWidth="1"/>
    <col min="12042" max="12042" width="8.83203125" style="5865"/>
    <col min="12043" max="12043" width="7.5" style="5865" customWidth="1"/>
    <col min="12044" max="12287" width="8.83203125" style="5865"/>
    <col min="12288" max="12288" width="1.6640625" style="5865" customWidth="1"/>
    <col min="12289" max="12289" width="32.5" style="5865" customWidth="1"/>
    <col min="12290" max="12290" width="14.33203125" style="5865" customWidth="1"/>
    <col min="12291" max="12291" width="13.5" style="5865" customWidth="1"/>
    <col min="12292" max="12292" width="12.6640625" style="5865" customWidth="1"/>
    <col min="12293" max="12293" width="12.83203125" style="5865" customWidth="1"/>
    <col min="12294" max="12294" width="14.5" style="5865" customWidth="1"/>
    <col min="12295" max="12295" width="12.6640625" style="5865" customWidth="1"/>
    <col min="12296" max="12296" width="12" style="5865" customWidth="1"/>
    <col min="12297" max="12297" width="13.33203125" style="5865" customWidth="1"/>
    <col min="12298" max="12298" width="8.83203125" style="5865"/>
    <col min="12299" max="12299" width="7.5" style="5865" customWidth="1"/>
    <col min="12300" max="12543" width="8.83203125" style="5865"/>
    <col min="12544" max="12544" width="1.6640625" style="5865" customWidth="1"/>
    <col min="12545" max="12545" width="32.5" style="5865" customWidth="1"/>
    <col min="12546" max="12546" width="14.33203125" style="5865" customWidth="1"/>
    <col min="12547" max="12547" width="13.5" style="5865" customWidth="1"/>
    <col min="12548" max="12548" width="12.6640625" style="5865" customWidth="1"/>
    <col min="12549" max="12549" width="12.83203125" style="5865" customWidth="1"/>
    <col min="12550" max="12550" width="14.5" style="5865" customWidth="1"/>
    <col min="12551" max="12551" width="12.6640625" style="5865" customWidth="1"/>
    <col min="12552" max="12552" width="12" style="5865" customWidth="1"/>
    <col min="12553" max="12553" width="13.33203125" style="5865" customWidth="1"/>
    <col min="12554" max="12554" width="8.83203125" style="5865"/>
    <col min="12555" max="12555" width="7.5" style="5865" customWidth="1"/>
    <col min="12556" max="12799" width="8.83203125" style="5865"/>
    <col min="12800" max="12800" width="1.6640625" style="5865" customWidth="1"/>
    <col min="12801" max="12801" width="32.5" style="5865" customWidth="1"/>
    <col min="12802" max="12802" width="14.33203125" style="5865" customWidth="1"/>
    <col min="12803" max="12803" width="13.5" style="5865" customWidth="1"/>
    <col min="12804" max="12804" width="12.6640625" style="5865" customWidth="1"/>
    <col min="12805" max="12805" width="12.83203125" style="5865" customWidth="1"/>
    <col min="12806" max="12806" width="14.5" style="5865" customWidth="1"/>
    <col min="12807" max="12807" width="12.6640625" style="5865" customWidth="1"/>
    <col min="12808" max="12808" width="12" style="5865" customWidth="1"/>
    <col min="12809" max="12809" width="13.33203125" style="5865" customWidth="1"/>
    <col min="12810" max="12810" width="8.83203125" style="5865"/>
    <col min="12811" max="12811" width="7.5" style="5865" customWidth="1"/>
    <col min="12812" max="13055" width="8.83203125" style="5865"/>
    <col min="13056" max="13056" width="1.6640625" style="5865" customWidth="1"/>
    <col min="13057" max="13057" width="32.5" style="5865" customWidth="1"/>
    <col min="13058" max="13058" width="14.33203125" style="5865" customWidth="1"/>
    <col min="13059" max="13059" width="13.5" style="5865" customWidth="1"/>
    <col min="13060" max="13060" width="12.6640625" style="5865" customWidth="1"/>
    <col min="13061" max="13061" width="12.83203125" style="5865" customWidth="1"/>
    <col min="13062" max="13062" width="14.5" style="5865" customWidth="1"/>
    <col min="13063" max="13063" width="12.6640625" style="5865" customWidth="1"/>
    <col min="13064" max="13064" width="12" style="5865" customWidth="1"/>
    <col min="13065" max="13065" width="13.33203125" style="5865" customWidth="1"/>
    <col min="13066" max="13066" width="8.83203125" style="5865"/>
    <col min="13067" max="13067" width="7.5" style="5865" customWidth="1"/>
    <col min="13068" max="13311" width="8.83203125" style="5865"/>
    <col min="13312" max="13312" width="1.6640625" style="5865" customWidth="1"/>
    <col min="13313" max="13313" width="32.5" style="5865" customWidth="1"/>
    <col min="13314" max="13314" width="14.33203125" style="5865" customWidth="1"/>
    <col min="13315" max="13315" width="13.5" style="5865" customWidth="1"/>
    <col min="13316" max="13316" width="12.6640625" style="5865" customWidth="1"/>
    <col min="13317" max="13317" width="12.83203125" style="5865" customWidth="1"/>
    <col min="13318" max="13318" width="14.5" style="5865" customWidth="1"/>
    <col min="13319" max="13319" width="12.6640625" style="5865" customWidth="1"/>
    <col min="13320" max="13320" width="12" style="5865" customWidth="1"/>
    <col min="13321" max="13321" width="13.33203125" style="5865" customWidth="1"/>
    <col min="13322" max="13322" width="8.83203125" style="5865"/>
    <col min="13323" max="13323" width="7.5" style="5865" customWidth="1"/>
    <col min="13324" max="13567" width="8.83203125" style="5865"/>
    <col min="13568" max="13568" width="1.6640625" style="5865" customWidth="1"/>
    <col min="13569" max="13569" width="32.5" style="5865" customWidth="1"/>
    <col min="13570" max="13570" width="14.33203125" style="5865" customWidth="1"/>
    <col min="13571" max="13571" width="13.5" style="5865" customWidth="1"/>
    <col min="13572" max="13572" width="12.6640625" style="5865" customWidth="1"/>
    <col min="13573" max="13573" width="12.83203125" style="5865" customWidth="1"/>
    <col min="13574" max="13574" width="14.5" style="5865" customWidth="1"/>
    <col min="13575" max="13575" width="12.6640625" style="5865" customWidth="1"/>
    <col min="13576" max="13576" width="12" style="5865" customWidth="1"/>
    <col min="13577" max="13577" width="13.33203125" style="5865" customWidth="1"/>
    <col min="13578" max="13578" width="8.83203125" style="5865"/>
    <col min="13579" max="13579" width="7.5" style="5865" customWidth="1"/>
    <col min="13580" max="13823" width="8.83203125" style="5865"/>
    <col min="13824" max="13824" width="1.6640625" style="5865" customWidth="1"/>
    <col min="13825" max="13825" width="32.5" style="5865" customWidth="1"/>
    <col min="13826" max="13826" width="14.33203125" style="5865" customWidth="1"/>
    <col min="13827" max="13827" width="13.5" style="5865" customWidth="1"/>
    <col min="13828" max="13828" width="12.6640625" style="5865" customWidth="1"/>
    <col min="13829" max="13829" width="12.83203125" style="5865" customWidth="1"/>
    <col min="13830" max="13830" width="14.5" style="5865" customWidth="1"/>
    <col min="13831" max="13831" width="12.6640625" style="5865" customWidth="1"/>
    <col min="13832" max="13832" width="12" style="5865" customWidth="1"/>
    <col min="13833" max="13833" width="13.33203125" style="5865" customWidth="1"/>
    <col min="13834" max="13834" width="8.83203125" style="5865"/>
    <col min="13835" max="13835" width="7.5" style="5865" customWidth="1"/>
    <col min="13836" max="14079" width="8.83203125" style="5865"/>
    <col min="14080" max="14080" width="1.6640625" style="5865" customWidth="1"/>
    <col min="14081" max="14081" width="32.5" style="5865" customWidth="1"/>
    <col min="14082" max="14082" width="14.33203125" style="5865" customWidth="1"/>
    <col min="14083" max="14083" width="13.5" style="5865" customWidth="1"/>
    <col min="14084" max="14084" width="12.6640625" style="5865" customWidth="1"/>
    <col min="14085" max="14085" width="12.83203125" style="5865" customWidth="1"/>
    <col min="14086" max="14086" width="14.5" style="5865" customWidth="1"/>
    <col min="14087" max="14087" width="12.6640625" style="5865" customWidth="1"/>
    <col min="14088" max="14088" width="12" style="5865" customWidth="1"/>
    <col min="14089" max="14089" width="13.33203125" style="5865" customWidth="1"/>
    <col min="14090" max="14090" width="8.83203125" style="5865"/>
    <col min="14091" max="14091" width="7.5" style="5865" customWidth="1"/>
    <col min="14092" max="14335" width="8.83203125" style="5865"/>
    <col min="14336" max="14336" width="1.6640625" style="5865" customWidth="1"/>
    <col min="14337" max="14337" width="32.5" style="5865" customWidth="1"/>
    <col min="14338" max="14338" width="14.33203125" style="5865" customWidth="1"/>
    <col min="14339" max="14339" width="13.5" style="5865" customWidth="1"/>
    <col min="14340" max="14340" width="12.6640625" style="5865" customWidth="1"/>
    <col min="14341" max="14341" width="12.83203125" style="5865" customWidth="1"/>
    <col min="14342" max="14342" width="14.5" style="5865" customWidth="1"/>
    <col min="14343" max="14343" width="12.6640625" style="5865" customWidth="1"/>
    <col min="14344" max="14344" width="12" style="5865" customWidth="1"/>
    <col min="14345" max="14345" width="13.33203125" style="5865" customWidth="1"/>
    <col min="14346" max="14346" width="8.83203125" style="5865"/>
    <col min="14347" max="14347" width="7.5" style="5865" customWidth="1"/>
    <col min="14348" max="14591" width="8.83203125" style="5865"/>
    <col min="14592" max="14592" width="1.6640625" style="5865" customWidth="1"/>
    <col min="14593" max="14593" width="32.5" style="5865" customWidth="1"/>
    <col min="14594" max="14594" width="14.33203125" style="5865" customWidth="1"/>
    <col min="14595" max="14595" width="13.5" style="5865" customWidth="1"/>
    <col min="14596" max="14596" width="12.6640625" style="5865" customWidth="1"/>
    <col min="14597" max="14597" width="12.83203125" style="5865" customWidth="1"/>
    <col min="14598" max="14598" width="14.5" style="5865" customWidth="1"/>
    <col min="14599" max="14599" width="12.6640625" style="5865" customWidth="1"/>
    <col min="14600" max="14600" width="12" style="5865" customWidth="1"/>
    <col min="14601" max="14601" width="13.33203125" style="5865" customWidth="1"/>
    <col min="14602" max="14602" width="8.83203125" style="5865"/>
    <col min="14603" max="14603" width="7.5" style="5865" customWidth="1"/>
    <col min="14604" max="14847" width="8.83203125" style="5865"/>
    <col min="14848" max="14848" width="1.6640625" style="5865" customWidth="1"/>
    <col min="14849" max="14849" width="32.5" style="5865" customWidth="1"/>
    <col min="14850" max="14850" width="14.33203125" style="5865" customWidth="1"/>
    <col min="14851" max="14851" width="13.5" style="5865" customWidth="1"/>
    <col min="14852" max="14852" width="12.6640625" style="5865" customWidth="1"/>
    <col min="14853" max="14853" width="12.83203125" style="5865" customWidth="1"/>
    <col min="14854" max="14854" width="14.5" style="5865" customWidth="1"/>
    <col min="14855" max="14855" width="12.6640625" style="5865" customWidth="1"/>
    <col min="14856" max="14856" width="12" style="5865" customWidth="1"/>
    <col min="14857" max="14857" width="13.33203125" style="5865" customWidth="1"/>
    <col min="14858" max="14858" width="8.83203125" style="5865"/>
    <col min="14859" max="14859" width="7.5" style="5865" customWidth="1"/>
    <col min="14860" max="15103" width="8.83203125" style="5865"/>
    <col min="15104" max="15104" width="1.6640625" style="5865" customWidth="1"/>
    <col min="15105" max="15105" width="32.5" style="5865" customWidth="1"/>
    <col min="15106" max="15106" width="14.33203125" style="5865" customWidth="1"/>
    <col min="15107" max="15107" width="13.5" style="5865" customWidth="1"/>
    <col min="15108" max="15108" width="12.6640625" style="5865" customWidth="1"/>
    <col min="15109" max="15109" width="12.83203125" style="5865" customWidth="1"/>
    <col min="15110" max="15110" width="14.5" style="5865" customWidth="1"/>
    <col min="15111" max="15111" width="12.6640625" style="5865" customWidth="1"/>
    <col min="15112" max="15112" width="12" style="5865" customWidth="1"/>
    <col min="15113" max="15113" width="13.33203125" style="5865" customWidth="1"/>
    <col min="15114" max="15114" width="8.83203125" style="5865"/>
    <col min="15115" max="15115" width="7.5" style="5865" customWidth="1"/>
    <col min="15116" max="15359" width="8.83203125" style="5865"/>
    <col min="15360" max="15360" width="1.6640625" style="5865" customWidth="1"/>
    <col min="15361" max="15361" width="32.5" style="5865" customWidth="1"/>
    <col min="15362" max="15362" width="14.33203125" style="5865" customWidth="1"/>
    <col min="15363" max="15363" width="13.5" style="5865" customWidth="1"/>
    <col min="15364" max="15364" width="12.6640625" style="5865" customWidth="1"/>
    <col min="15365" max="15365" width="12.83203125" style="5865" customWidth="1"/>
    <col min="15366" max="15366" width="14.5" style="5865" customWidth="1"/>
    <col min="15367" max="15367" width="12.6640625" style="5865" customWidth="1"/>
    <col min="15368" max="15368" width="12" style="5865" customWidth="1"/>
    <col min="15369" max="15369" width="13.33203125" style="5865" customWidth="1"/>
    <col min="15370" max="15370" width="8.83203125" style="5865"/>
    <col min="15371" max="15371" width="7.5" style="5865" customWidth="1"/>
    <col min="15372" max="15615" width="8.83203125" style="5865"/>
    <col min="15616" max="15616" width="1.6640625" style="5865" customWidth="1"/>
    <col min="15617" max="15617" width="32.5" style="5865" customWidth="1"/>
    <col min="15618" max="15618" width="14.33203125" style="5865" customWidth="1"/>
    <col min="15619" max="15619" width="13.5" style="5865" customWidth="1"/>
    <col min="15620" max="15620" width="12.6640625" style="5865" customWidth="1"/>
    <col min="15621" max="15621" width="12.83203125" style="5865" customWidth="1"/>
    <col min="15622" max="15622" width="14.5" style="5865" customWidth="1"/>
    <col min="15623" max="15623" width="12.6640625" style="5865" customWidth="1"/>
    <col min="15624" max="15624" width="12" style="5865" customWidth="1"/>
    <col min="15625" max="15625" width="13.33203125" style="5865" customWidth="1"/>
    <col min="15626" max="15626" width="8.83203125" style="5865"/>
    <col min="15627" max="15627" width="7.5" style="5865" customWidth="1"/>
    <col min="15628" max="15871" width="8.83203125" style="5865"/>
    <col min="15872" max="15872" width="1.6640625" style="5865" customWidth="1"/>
    <col min="15873" max="15873" width="32.5" style="5865" customWidth="1"/>
    <col min="15874" max="15874" width="14.33203125" style="5865" customWidth="1"/>
    <col min="15875" max="15875" width="13.5" style="5865" customWidth="1"/>
    <col min="15876" max="15876" width="12.6640625" style="5865" customWidth="1"/>
    <col min="15877" max="15877" width="12.83203125" style="5865" customWidth="1"/>
    <col min="15878" max="15878" width="14.5" style="5865" customWidth="1"/>
    <col min="15879" max="15879" width="12.6640625" style="5865" customWidth="1"/>
    <col min="15880" max="15880" width="12" style="5865" customWidth="1"/>
    <col min="15881" max="15881" width="13.33203125" style="5865" customWidth="1"/>
    <col min="15882" max="15882" width="8.83203125" style="5865"/>
    <col min="15883" max="15883" width="7.5" style="5865" customWidth="1"/>
    <col min="15884" max="16127" width="8.83203125" style="5865"/>
    <col min="16128" max="16128" width="1.6640625" style="5865" customWidth="1"/>
    <col min="16129" max="16129" width="32.5" style="5865" customWidth="1"/>
    <col min="16130" max="16130" width="14.33203125" style="5865" customWidth="1"/>
    <col min="16131" max="16131" width="13.5" style="5865" customWidth="1"/>
    <col min="16132" max="16132" width="12.6640625" style="5865" customWidth="1"/>
    <col min="16133" max="16133" width="12.83203125" style="5865" customWidth="1"/>
    <col min="16134" max="16134" width="14.5" style="5865" customWidth="1"/>
    <col min="16135" max="16135" width="12.6640625" style="5865" customWidth="1"/>
    <col min="16136" max="16136" width="12" style="5865" customWidth="1"/>
    <col min="16137" max="16137" width="13.33203125" style="5865" customWidth="1"/>
    <col min="16138" max="16138" width="8.83203125" style="5865"/>
    <col min="16139" max="16139" width="7.5" style="5865" customWidth="1"/>
    <col min="16140" max="16384" width="8.83203125" style="5865"/>
  </cols>
  <sheetData>
    <row r="1" spans="1:10" s="344" customFormat="1" x14ac:dyDescent="0.2">
      <c r="A1" s="6490" t="s">
        <v>801</v>
      </c>
      <c r="B1" s="6490"/>
    </row>
    <row r="2" spans="1:10" s="5863" customFormat="1" ht="18.75" x14ac:dyDescent="0.2">
      <c r="A2" s="5861" t="s">
        <v>1055</v>
      </c>
      <c r="B2" s="5862"/>
      <c r="C2" s="5862"/>
      <c r="D2" s="5862"/>
      <c r="E2" s="5862"/>
      <c r="F2" s="5862"/>
      <c r="G2" s="5862"/>
      <c r="H2" s="5862"/>
      <c r="I2" s="5862"/>
      <c r="J2" s="5862"/>
    </row>
    <row r="3" spans="1:10" s="5863" customFormat="1" ht="6.75" customHeight="1" x14ac:dyDescent="0.2">
      <c r="A3" s="5861"/>
      <c r="B3" s="5862"/>
      <c r="C3" s="5862"/>
      <c r="D3" s="5862"/>
      <c r="E3" s="5862"/>
      <c r="F3" s="5862"/>
      <c r="G3" s="5862"/>
      <c r="H3" s="5862"/>
      <c r="I3" s="5862"/>
      <c r="J3" s="5862"/>
    </row>
    <row r="4" spans="1:10" x14ac:dyDescent="0.2">
      <c r="A4" s="5864" t="s">
        <v>3075</v>
      </c>
    </row>
    <row r="5" spans="1:10" ht="11.25" customHeight="1" thickBot="1" x14ac:dyDescent="0.25">
      <c r="A5" s="5866"/>
      <c r="J5" s="5867" t="s">
        <v>90</v>
      </c>
    </row>
    <row r="6" spans="1:10" ht="24" customHeight="1" x14ac:dyDescent="0.2">
      <c r="A6" s="4298"/>
      <c r="B6" s="4299" t="s">
        <v>3076</v>
      </c>
      <c r="C6" s="4300">
        <v>2017</v>
      </c>
      <c r="D6" s="4300">
        <v>2018</v>
      </c>
      <c r="E6" s="4300">
        <v>2019</v>
      </c>
      <c r="F6" s="4300">
        <v>2020</v>
      </c>
      <c r="G6" s="6905">
        <v>2020</v>
      </c>
      <c r="H6" s="6906"/>
      <c r="I6" s="6906"/>
      <c r="J6" s="6907"/>
    </row>
    <row r="7" spans="1:10" ht="24" customHeight="1" x14ac:dyDescent="0.2">
      <c r="A7" s="5868"/>
      <c r="B7" s="5869"/>
      <c r="C7" s="5870"/>
      <c r="D7" s="5870"/>
      <c r="E7" s="5870"/>
      <c r="F7" s="5870"/>
      <c r="G7" s="5871" t="s">
        <v>1026</v>
      </c>
      <c r="H7" s="5872" t="s">
        <v>818</v>
      </c>
      <c r="I7" s="5872" t="s">
        <v>819</v>
      </c>
      <c r="J7" s="5873" t="s">
        <v>820</v>
      </c>
    </row>
    <row r="8" spans="1:10" ht="24" customHeight="1" x14ac:dyDescent="0.2">
      <c r="A8" s="5874"/>
      <c r="B8" s="5875" t="s">
        <v>3077</v>
      </c>
      <c r="C8" s="5876">
        <v>8799</v>
      </c>
      <c r="D8" s="5876">
        <v>9198</v>
      </c>
      <c r="E8" s="5876">
        <v>9383</v>
      </c>
      <c r="F8" s="5877">
        <v>9511</v>
      </c>
      <c r="G8" s="5878">
        <v>9411</v>
      </c>
      <c r="H8" s="5878">
        <v>9482</v>
      </c>
      <c r="I8" s="5878">
        <v>9509</v>
      </c>
      <c r="J8" s="5879">
        <v>9511</v>
      </c>
    </row>
    <row r="9" spans="1:10" ht="24" customHeight="1" x14ac:dyDescent="0.2">
      <c r="A9" s="5868"/>
      <c r="B9" s="5875" t="s">
        <v>3078</v>
      </c>
      <c r="C9" s="5878"/>
      <c r="D9" s="5878"/>
      <c r="E9" s="5878"/>
      <c r="F9" s="5880"/>
      <c r="G9" s="5878"/>
      <c r="H9" s="5878"/>
      <c r="I9" s="5878"/>
      <c r="J9" s="5881"/>
    </row>
    <row r="10" spans="1:10" ht="24" customHeight="1" x14ac:dyDescent="0.2">
      <c r="A10" s="5868"/>
      <c r="B10" s="5882" t="s">
        <v>3079</v>
      </c>
      <c r="C10" s="5878">
        <v>216416</v>
      </c>
      <c r="D10" s="5878">
        <v>232908</v>
      </c>
      <c r="E10" s="5878">
        <v>249193</v>
      </c>
      <c r="F10" s="5880">
        <v>261285</v>
      </c>
      <c r="G10" s="5878">
        <v>252703</v>
      </c>
      <c r="H10" s="5878">
        <v>254217</v>
      </c>
      <c r="I10" s="5878">
        <v>258136</v>
      </c>
      <c r="J10" s="5881">
        <v>261285</v>
      </c>
    </row>
    <row r="11" spans="1:10" ht="24" customHeight="1" x14ac:dyDescent="0.2">
      <c r="A11" s="5868"/>
      <c r="B11" s="5882" t="s">
        <v>3080</v>
      </c>
      <c r="C11" s="5883">
        <v>6909</v>
      </c>
      <c r="D11" s="5883">
        <v>6907</v>
      </c>
      <c r="E11" s="5883">
        <v>6905</v>
      </c>
      <c r="F11" s="5884">
        <v>6907</v>
      </c>
      <c r="G11" s="5883">
        <v>6905</v>
      </c>
      <c r="H11" s="5883">
        <v>6903</v>
      </c>
      <c r="I11" s="5883">
        <v>6903</v>
      </c>
      <c r="J11" s="5885">
        <v>6907</v>
      </c>
    </row>
    <row r="12" spans="1:10" ht="24" customHeight="1" x14ac:dyDescent="0.2">
      <c r="A12" s="5868"/>
      <c r="B12" s="5886" t="s">
        <v>3081</v>
      </c>
      <c r="C12" s="5878">
        <v>46843</v>
      </c>
      <c r="D12" s="5878">
        <v>46440</v>
      </c>
      <c r="E12" s="5878">
        <v>46210</v>
      </c>
      <c r="F12" s="5880">
        <v>46094</v>
      </c>
      <c r="G12" s="5878">
        <v>46140</v>
      </c>
      <c r="H12" s="5887">
        <v>46160</v>
      </c>
      <c r="I12" s="5878">
        <v>46121</v>
      </c>
      <c r="J12" s="5881">
        <v>46094</v>
      </c>
    </row>
    <row r="13" spans="1:10" ht="24" customHeight="1" x14ac:dyDescent="0.2">
      <c r="A13" s="5868"/>
      <c r="B13" s="5886" t="s">
        <v>3082</v>
      </c>
      <c r="C13" s="5878">
        <v>4282</v>
      </c>
      <c r="D13" s="5878">
        <v>5374</v>
      </c>
      <c r="E13" s="5878">
        <v>6564</v>
      </c>
      <c r="F13" s="5880">
        <v>7509</v>
      </c>
      <c r="G13" s="5878">
        <v>6864</v>
      </c>
      <c r="H13" s="5878">
        <v>6977</v>
      </c>
      <c r="I13" s="5878">
        <v>7275</v>
      </c>
      <c r="J13" s="5881">
        <v>7509</v>
      </c>
    </row>
    <row r="14" spans="1:10" ht="24" customHeight="1" x14ac:dyDescent="0.2">
      <c r="A14" s="5868"/>
      <c r="B14" s="5886" t="s">
        <v>3083</v>
      </c>
      <c r="C14" s="5878">
        <v>1134</v>
      </c>
      <c r="D14" s="5878">
        <v>1151</v>
      </c>
      <c r="E14" s="5878">
        <v>1155</v>
      </c>
      <c r="F14" s="5880">
        <v>1162</v>
      </c>
      <c r="G14" s="5878">
        <v>1164</v>
      </c>
      <c r="H14" s="5878">
        <v>1163</v>
      </c>
      <c r="I14" s="5878">
        <v>1163</v>
      </c>
      <c r="J14" s="5881">
        <v>1162</v>
      </c>
    </row>
    <row r="15" spans="1:10" ht="24" customHeight="1" x14ac:dyDescent="0.2">
      <c r="A15" s="5868"/>
      <c r="B15" s="5882" t="s">
        <v>3084</v>
      </c>
      <c r="C15" s="5878">
        <v>87199</v>
      </c>
      <c r="D15" s="5878">
        <v>92409</v>
      </c>
      <c r="E15" s="5878">
        <v>97875</v>
      </c>
      <c r="F15" s="5880">
        <v>102314</v>
      </c>
      <c r="G15" s="5878">
        <v>99452</v>
      </c>
      <c r="H15" s="5878">
        <v>100161</v>
      </c>
      <c r="I15" s="5878">
        <v>101340</v>
      </c>
      <c r="J15" s="5881">
        <v>102314</v>
      </c>
    </row>
    <row r="16" spans="1:10" ht="24" customHeight="1" x14ac:dyDescent="0.2">
      <c r="A16" s="5868"/>
      <c r="B16" s="5882" t="s">
        <v>3085</v>
      </c>
      <c r="C16" s="5878">
        <v>116956</v>
      </c>
      <c r="D16" s="5878">
        <v>117312</v>
      </c>
      <c r="E16" s="5878">
        <v>117575</v>
      </c>
      <c r="F16" s="5880">
        <v>118222</v>
      </c>
      <c r="G16" s="5878">
        <v>117783</v>
      </c>
      <c r="H16" s="5878">
        <v>117849</v>
      </c>
      <c r="I16" s="5878">
        <v>118027</v>
      </c>
      <c r="J16" s="5881">
        <v>118222</v>
      </c>
    </row>
    <row r="17" spans="1:10" ht="24" customHeight="1" x14ac:dyDescent="0.2">
      <c r="A17" s="5868"/>
      <c r="B17" s="5882" t="s">
        <v>3086</v>
      </c>
      <c r="C17" s="5878">
        <v>14312</v>
      </c>
      <c r="D17" s="5878">
        <v>14772</v>
      </c>
      <c r="E17" s="5878">
        <v>15343</v>
      </c>
      <c r="F17" s="5880">
        <v>15755</v>
      </c>
      <c r="G17" s="5878">
        <v>15467</v>
      </c>
      <c r="H17" s="5878">
        <v>15553</v>
      </c>
      <c r="I17" s="5878">
        <v>15668</v>
      </c>
      <c r="J17" s="5881">
        <v>15755</v>
      </c>
    </row>
    <row r="18" spans="1:10" ht="24" customHeight="1" x14ac:dyDescent="0.2">
      <c r="A18" s="5868"/>
      <c r="B18" s="5882" t="s">
        <v>3087</v>
      </c>
      <c r="C18" s="5878">
        <v>27190</v>
      </c>
      <c r="D18" s="5878">
        <v>27557</v>
      </c>
      <c r="E18" s="5878">
        <v>28171</v>
      </c>
      <c r="F18" s="5880">
        <v>28780</v>
      </c>
      <c r="G18" s="5878">
        <v>28314</v>
      </c>
      <c r="H18" s="5878">
        <v>28392</v>
      </c>
      <c r="I18" s="5878">
        <v>28611</v>
      </c>
      <c r="J18" s="5881">
        <v>28780</v>
      </c>
    </row>
    <row r="19" spans="1:10" ht="24" customHeight="1" x14ac:dyDescent="0.2">
      <c r="A19" s="5868"/>
      <c r="B19" s="5882" t="s">
        <v>3088</v>
      </c>
      <c r="C19" s="5878">
        <v>3101</v>
      </c>
      <c r="D19" s="5878">
        <v>3087</v>
      </c>
      <c r="E19" s="5878">
        <v>3087</v>
      </c>
      <c r="F19" s="5880">
        <v>3101</v>
      </c>
      <c r="G19" s="5878">
        <v>3091</v>
      </c>
      <c r="H19" s="5878">
        <v>3094</v>
      </c>
      <c r="I19" s="5878">
        <v>3100</v>
      </c>
      <c r="J19" s="5881">
        <v>3101</v>
      </c>
    </row>
    <row r="20" spans="1:10" ht="24" customHeight="1" thickBot="1" x14ac:dyDescent="0.25">
      <c r="A20" s="5868"/>
      <c r="B20" s="5882" t="s">
        <v>1934</v>
      </c>
      <c r="C20" s="5878">
        <v>5565</v>
      </c>
      <c r="D20" s="5878">
        <v>5793</v>
      </c>
      <c r="E20" s="5878">
        <v>6073</v>
      </c>
      <c r="F20" s="5880">
        <v>6320</v>
      </c>
      <c r="G20" s="5878">
        <v>6170</v>
      </c>
      <c r="H20" s="5878">
        <v>6180</v>
      </c>
      <c r="I20" s="5878">
        <v>6264</v>
      </c>
      <c r="J20" s="5881">
        <v>6320</v>
      </c>
    </row>
    <row r="21" spans="1:10" ht="24" customHeight="1" thickBot="1" x14ac:dyDescent="0.25">
      <c r="A21" s="5890"/>
      <c r="B21" s="5891" t="s">
        <v>237</v>
      </c>
      <c r="C21" s="5892">
        <v>531797</v>
      </c>
      <c r="D21" s="5892">
        <v>556001</v>
      </c>
      <c r="E21" s="5892">
        <v>580629</v>
      </c>
      <c r="F21" s="5893">
        <v>600053</v>
      </c>
      <c r="G21" s="5892">
        <v>586559</v>
      </c>
      <c r="H21" s="5892">
        <v>589228</v>
      </c>
      <c r="I21" s="5892">
        <v>595214</v>
      </c>
      <c r="J21" s="5893">
        <v>600053</v>
      </c>
    </row>
    <row r="23" spans="1:10" x14ac:dyDescent="0.2">
      <c r="B23" s="5888" t="s">
        <v>3089</v>
      </c>
    </row>
    <row r="24" spans="1:10" x14ac:dyDescent="0.2">
      <c r="B24" s="5888" t="s">
        <v>3090</v>
      </c>
    </row>
    <row r="25" spans="1:10" x14ac:dyDescent="0.2">
      <c r="B25" s="5889" t="s">
        <v>3091</v>
      </c>
    </row>
    <row r="26" spans="1:10" x14ac:dyDescent="0.2">
      <c r="B26" s="5888" t="s">
        <v>3092</v>
      </c>
    </row>
  </sheetData>
  <mergeCells count="2">
    <mergeCell ref="A1:B1"/>
    <mergeCell ref="G6:J6"/>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1"/>
  <sheetViews>
    <sheetView showGridLines="0" workbookViewId="0">
      <selection sqref="A1:C1"/>
    </sheetView>
  </sheetViews>
  <sheetFormatPr defaultColWidth="9.33203125" defaultRowHeight="15.75" x14ac:dyDescent="0.25"/>
  <cols>
    <col min="1" max="1" width="19" style="69" customWidth="1"/>
    <col min="2" max="9" width="16.6640625" style="69" customWidth="1"/>
    <col min="10" max="10" width="9" style="69" customWidth="1"/>
    <col min="11" max="11" width="21.5" style="69"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9.5" customHeight="1" x14ac:dyDescent="0.25">
      <c r="A2" s="302" t="s">
        <v>192</v>
      </c>
      <c r="B2" s="136"/>
      <c r="C2" s="136"/>
    </row>
    <row r="3" spans="1:90" ht="9.75" customHeight="1" thickBot="1" x14ac:dyDescent="0.3">
      <c r="A3" s="302"/>
      <c r="B3" s="136"/>
      <c r="C3" s="136"/>
    </row>
    <row r="4" spans="1:90" ht="17.25" customHeight="1" thickBot="1" x14ac:dyDescent="0.3">
      <c r="A4" s="265" t="s">
        <v>164</v>
      </c>
      <c r="B4" s="172" t="s">
        <v>165</v>
      </c>
      <c r="C4" s="266"/>
      <c r="D4" s="201"/>
      <c r="E4" s="202"/>
      <c r="F4" s="172" t="s">
        <v>193</v>
      </c>
      <c r="G4" s="266"/>
      <c r="H4" s="201"/>
      <c r="I4" s="202"/>
    </row>
    <row r="5" spans="1:90" ht="24.75" customHeight="1" thickBot="1" x14ac:dyDescent="0.3">
      <c r="A5" s="287" t="s">
        <v>167</v>
      </c>
      <c r="B5" s="270" t="s">
        <v>5</v>
      </c>
      <c r="C5" s="271" t="s">
        <v>6</v>
      </c>
      <c r="D5" s="272" t="s">
        <v>4</v>
      </c>
      <c r="E5" s="273"/>
      <c r="F5" s="270" t="s">
        <v>5</v>
      </c>
      <c r="G5" s="271" t="s">
        <v>6</v>
      </c>
      <c r="H5" s="272" t="s">
        <v>4</v>
      </c>
      <c r="I5" s="273"/>
    </row>
    <row r="6" spans="1:90" ht="15.75" customHeight="1" thickBot="1" x14ac:dyDescent="0.3">
      <c r="A6" s="303"/>
      <c r="B6" s="211"/>
      <c r="C6" s="209"/>
      <c r="D6" s="304" t="s">
        <v>90</v>
      </c>
      <c r="E6" s="305" t="s">
        <v>168</v>
      </c>
      <c r="F6" s="211"/>
      <c r="G6" s="209"/>
      <c r="H6" s="304" t="s">
        <v>90</v>
      </c>
      <c r="I6" s="305" t="s">
        <v>168</v>
      </c>
    </row>
    <row r="7" spans="1:90" s="344" customFormat="1" ht="18.95" customHeight="1" x14ac:dyDescent="0.2">
      <c r="A7" s="4498" t="s">
        <v>169</v>
      </c>
      <c r="B7" s="4499">
        <v>9163</v>
      </c>
      <c r="C7" s="4500">
        <v>8965</v>
      </c>
      <c r="D7" s="4501">
        <v>18128</v>
      </c>
      <c r="E7" s="4502">
        <v>1.5859060126729008</v>
      </c>
      <c r="F7" s="4499">
        <v>5827</v>
      </c>
      <c r="G7" s="4500">
        <v>5853</v>
      </c>
      <c r="H7" s="4501">
        <v>11680</v>
      </c>
      <c r="I7" s="4502">
        <v>0.97627599188554159</v>
      </c>
    </row>
    <row r="8" spans="1:90" s="344" customFormat="1" ht="18.95" customHeight="1" x14ac:dyDescent="0.2">
      <c r="A8" s="4498" t="s">
        <v>170</v>
      </c>
      <c r="B8" s="4499">
        <v>36697</v>
      </c>
      <c r="C8" s="4500">
        <v>35910</v>
      </c>
      <c r="D8" s="4501">
        <v>72607</v>
      </c>
      <c r="E8" s="4502">
        <v>6.3</v>
      </c>
      <c r="F8" s="4499">
        <v>28973</v>
      </c>
      <c r="G8" s="4500">
        <v>28647</v>
      </c>
      <c r="H8" s="4501">
        <v>57620</v>
      </c>
      <c r="I8" s="4502">
        <v>4.8161834462709683</v>
      </c>
    </row>
    <row r="9" spans="1:90" s="344" customFormat="1" ht="18.95" customHeight="1" x14ac:dyDescent="0.2">
      <c r="A9" s="4498" t="s">
        <v>171</v>
      </c>
      <c r="B9" s="4499">
        <v>51229</v>
      </c>
      <c r="C9" s="4500">
        <v>50271</v>
      </c>
      <c r="D9" s="4501">
        <v>101500</v>
      </c>
      <c r="E9" s="4502">
        <v>8.8796039434189886</v>
      </c>
      <c r="F9" s="4499">
        <v>42832</v>
      </c>
      <c r="G9" s="4500">
        <v>41996</v>
      </c>
      <c r="H9" s="4501">
        <v>84828</v>
      </c>
      <c r="I9" s="4502">
        <v>7.090371561615302</v>
      </c>
    </row>
    <row r="10" spans="1:90" s="344" customFormat="1" ht="18.95" customHeight="1" x14ac:dyDescent="0.2">
      <c r="A10" s="4498" t="s">
        <v>172</v>
      </c>
      <c r="B10" s="4499">
        <v>47438</v>
      </c>
      <c r="C10" s="4500">
        <v>46410</v>
      </c>
      <c r="D10" s="4501">
        <v>93848</v>
      </c>
      <c r="E10" s="4502">
        <v>8.2101780382461609</v>
      </c>
      <c r="F10" s="4499">
        <v>45370</v>
      </c>
      <c r="G10" s="4500">
        <v>44436</v>
      </c>
      <c r="H10" s="4501">
        <v>89806</v>
      </c>
      <c r="I10" s="4502">
        <v>7.5064590519925476</v>
      </c>
    </row>
    <row r="11" spans="1:90" s="344" customFormat="1" ht="18.95" customHeight="1" x14ac:dyDescent="0.2">
      <c r="A11" s="4498" t="s">
        <v>173</v>
      </c>
      <c r="B11" s="4499">
        <v>49447</v>
      </c>
      <c r="C11" s="4500">
        <v>48126</v>
      </c>
      <c r="D11" s="4501">
        <v>97573</v>
      </c>
      <c r="E11" s="4502">
        <v>8.536055128780502</v>
      </c>
      <c r="F11" s="4499">
        <v>48975</v>
      </c>
      <c r="G11" s="4500">
        <v>48462</v>
      </c>
      <c r="H11" s="4501">
        <v>97437</v>
      </c>
      <c r="I11" s="4502">
        <v>8.1442982723759876</v>
      </c>
    </row>
    <row r="12" spans="1:90" s="344" customFormat="1" ht="18.95" customHeight="1" x14ac:dyDescent="0.2">
      <c r="A12" s="4498" t="s">
        <v>174</v>
      </c>
      <c r="B12" s="4499">
        <v>53325</v>
      </c>
      <c r="C12" s="4500">
        <v>53993</v>
      </c>
      <c r="D12" s="4501">
        <v>107318</v>
      </c>
      <c r="E12" s="4502">
        <v>9.3885845911314192</v>
      </c>
      <c r="F12" s="4499">
        <v>45433</v>
      </c>
      <c r="G12" s="4500">
        <v>44286</v>
      </c>
      <c r="H12" s="4501">
        <v>89719</v>
      </c>
      <c r="I12" s="4502">
        <v>7.6</v>
      </c>
    </row>
    <row r="13" spans="1:90" s="344" customFormat="1" ht="18.95" customHeight="1" x14ac:dyDescent="0.2">
      <c r="A13" s="4498" t="s">
        <v>175</v>
      </c>
      <c r="B13" s="4499">
        <v>45390</v>
      </c>
      <c r="C13" s="4500">
        <v>45656</v>
      </c>
      <c r="D13" s="4501">
        <v>91046</v>
      </c>
      <c r="E13" s="4502">
        <v>7.9650484791381801</v>
      </c>
      <c r="F13" s="4499">
        <v>44037</v>
      </c>
      <c r="G13" s="4500">
        <v>43709</v>
      </c>
      <c r="H13" s="4503">
        <v>87746</v>
      </c>
      <c r="I13" s="4502">
        <v>7.3342733890401313</v>
      </c>
    </row>
    <row r="14" spans="1:90" s="344" customFormat="1" ht="18.95" customHeight="1" x14ac:dyDescent="0.2">
      <c r="A14" s="4498" t="s">
        <v>176</v>
      </c>
      <c r="B14" s="4499">
        <v>48739</v>
      </c>
      <c r="C14" s="4500">
        <v>48307</v>
      </c>
      <c r="D14" s="4501">
        <v>97046</v>
      </c>
      <c r="E14" s="4502">
        <v>8.4899511753008792</v>
      </c>
      <c r="F14" s="4499">
        <v>50524</v>
      </c>
      <c r="G14" s="4500">
        <v>49512</v>
      </c>
      <c r="H14" s="4501">
        <v>100036</v>
      </c>
      <c r="I14" s="4502">
        <v>8.3000000000000007</v>
      </c>
    </row>
    <row r="15" spans="1:90" s="344" customFormat="1" ht="18.95" customHeight="1" x14ac:dyDescent="0.2">
      <c r="A15" s="4498" t="s">
        <v>177</v>
      </c>
      <c r="B15" s="4499">
        <v>50503</v>
      </c>
      <c r="C15" s="4500">
        <v>49151</v>
      </c>
      <c r="D15" s="4501">
        <v>99654</v>
      </c>
      <c r="E15" s="4502">
        <v>8.7181088805662643</v>
      </c>
      <c r="F15" s="4499">
        <v>42879</v>
      </c>
      <c r="G15" s="4500">
        <v>42158</v>
      </c>
      <c r="H15" s="4501">
        <v>85037</v>
      </c>
      <c r="I15" s="4502">
        <v>7.2</v>
      </c>
    </row>
    <row r="16" spans="1:90" s="344" customFormat="1" ht="18.95" customHeight="1" x14ac:dyDescent="0.2">
      <c r="A16" s="4498" t="s">
        <v>178</v>
      </c>
      <c r="B16" s="4499">
        <v>44739</v>
      </c>
      <c r="C16" s="4500">
        <v>43568</v>
      </c>
      <c r="D16" s="4501">
        <v>88307</v>
      </c>
      <c r="E16" s="4502">
        <v>7.725430398339908</v>
      </c>
      <c r="F16" s="4499">
        <v>43929</v>
      </c>
      <c r="G16" s="4500">
        <v>42956</v>
      </c>
      <c r="H16" s="4501">
        <v>86885</v>
      </c>
      <c r="I16" s="4502">
        <v>7.2623064687478838</v>
      </c>
    </row>
    <row r="17" spans="1:9" s="344" customFormat="1" ht="18.95" customHeight="1" x14ac:dyDescent="0.2">
      <c r="A17" s="4498" t="s">
        <v>179</v>
      </c>
      <c r="B17" s="4499">
        <v>38340</v>
      </c>
      <c r="C17" s="4500">
        <v>38069</v>
      </c>
      <c r="D17" s="4501">
        <v>76409</v>
      </c>
      <c r="E17" s="4502">
        <v>6.6845483518492763</v>
      </c>
      <c r="F17" s="4499">
        <v>48658</v>
      </c>
      <c r="G17" s="4500">
        <v>48361</v>
      </c>
      <c r="H17" s="4501">
        <v>97019</v>
      </c>
      <c r="I17" s="4502">
        <v>8.1093596281458353</v>
      </c>
    </row>
    <row r="18" spans="1:9" s="344" customFormat="1" ht="18.95" customHeight="1" x14ac:dyDescent="0.2">
      <c r="A18" s="4498" t="s">
        <v>180</v>
      </c>
      <c r="B18" s="4499">
        <v>27168</v>
      </c>
      <c r="C18" s="4500">
        <v>28556</v>
      </c>
      <c r="D18" s="4501">
        <v>55724</v>
      </c>
      <c r="E18" s="4502">
        <v>4.874946306828372</v>
      </c>
      <c r="F18" s="4499">
        <v>41896</v>
      </c>
      <c r="G18" s="4500">
        <v>42290</v>
      </c>
      <c r="H18" s="4501">
        <v>84186</v>
      </c>
      <c r="I18" s="4502">
        <v>7.0367098161709078</v>
      </c>
    </row>
    <row r="19" spans="1:9" s="344" customFormat="1" ht="18.95" customHeight="1" x14ac:dyDescent="0.2">
      <c r="A19" s="4498" t="s">
        <v>181</v>
      </c>
      <c r="B19" s="4499">
        <v>18623</v>
      </c>
      <c r="C19" s="4500">
        <v>20647</v>
      </c>
      <c r="D19" s="4501">
        <v>39270</v>
      </c>
      <c r="E19" s="4502">
        <v>3.4354881463848641</v>
      </c>
      <c r="F19" s="4499">
        <v>34923</v>
      </c>
      <c r="G19" s="4500">
        <v>36568</v>
      </c>
      <c r="H19" s="4501">
        <v>71491</v>
      </c>
      <c r="I19" s="4502">
        <v>5.9755947719083267</v>
      </c>
    </row>
    <row r="20" spans="1:9" s="344" customFormat="1" ht="18.95" customHeight="1" x14ac:dyDescent="0.2">
      <c r="A20" s="4498" t="s">
        <v>182</v>
      </c>
      <c r="B20" s="4499">
        <v>14808</v>
      </c>
      <c r="C20" s="4500">
        <v>17248</v>
      </c>
      <c r="D20" s="4501">
        <v>32056</v>
      </c>
      <c r="E20" s="4502">
        <v>2.8043801380319122</v>
      </c>
      <c r="F20" s="4499">
        <v>26528</v>
      </c>
      <c r="G20" s="4500">
        <v>29623</v>
      </c>
      <c r="H20" s="4501">
        <v>56151</v>
      </c>
      <c r="I20" s="4502">
        <v>4.6933966798257742</v>
      </c>
    </row>
    <row r="21" spans="1:9" s="344" customFormat="1" ht="18.95" customHeight="1" x14ac:dyDescent="0.2">
      <c r="A21" s="4498" t="s">
        <v>183</v>
      </c>
      <c r="B21" s="4499">
        <v>11404</v>
      </c>
      <c r="C21" s="4500">
        <v>13602</v>
      </c>
      <c r="D21" s="4501">
        <v>25006</v>
      </c>
      <c r="E21" s="4502">
        <v>2.1876194700407412</v>
      </c>
      <c r="F21" s="4499">
        <v>15357</v>
      </c>
      <c r="G21" s="4500">
        <v>19024</v>
      </c>
      <c r="H21" s="4501">
        <v>34381</v>
      </c>
      <c r="I21" s="4502">
        <v>2.8737452805665078</v>
      </c>
    </row>
    <row r="22" spans="1:9" s="344" customFormat="1" ht="18.95" customHeight="1" x14ac:dyDescent="0.2">
      <c r="A22" s="4498" t="s">
        <v>184</v>
      </c>
      <c r="B22" s="4499">
        <v>9267</v>
      </c>
      <c r="C22" s="4500">
        <v>11954</v>
      </c>
      <c r="D22" s="4501">
        <v>21221</v>
      </c>
      <c r="E22" s="4502">
        <v>1.856493352544772</v>
      </c>
      <c r="F22" s="4499">
        <v>10590</v>
      </c>
      <c r="G22" s="4500">
        <v>13932</v>
      </c>
      <c r="H22" s="4501">
        <v>24522</v>
      </c>
      <c r="I22" s="4502">
        <v>2.0496780713199705</v>
      </c>
    </row>
    <row r="23" spans="1:9" s="344" customFormat="1" ht="18.95" customHeight="1" x14ac:dyDescent="0.2">
      <c r="A23" s="4498" t="s">
        <v>185</v>
      </c>
      <c r="B23" s="4499">
        <v>5905</v>
      </c>
      <c r="C23" s="4500">
        <v>8681</v>
      </c>
      <c r="D23" s="4501">
        <v>14586</v>
      </c>
      <c r="E23" s="4502">
        <v>1.2760384543715209</v>
      </c>
      <c r="F23" s="4499">
        <v>7112</v>
      </c>
      <c r="G23" s="4500">
        <v>10377</v>
      </c>
      <c r="H23" s="4501">
        <v>17489</v>
      </c>
      <c r="I23" s="4502">
        <v>1.4618228443566983</v>
      </c>
    </row>
    <row r="24" spans="1:9" s="344" customFormat="1" ht="18.95" customHeight="1" x14ac:dyDescent="0.2">
      <c r="A24" s="4498" t="s">
        <v>186</v>
      </c>
      <c r="B24" s="4499">
        <v>2506</v>
      </c>
      <c r="C24" s="4500">
        <v>4416</v>
      </c>
      <c r="D24" s="4501">
        <v>6922</v>
      </c>
      <c r="E24" s="4502">
        <v>0.60556274380636688</v>
      </c>
      <c r="F24" s="4499">
        <v>4048</v>
      </c>
      <c r="G24" s="4500">
        <v>7021</v>
      </c>
      <c r="H24" s="4501">
        <v>11069</v>
      </c>
      <c r="I24" s="4502">
        <v>0.92520538991276213</v>
      </c>
    </row>
    <row r="25" spans="1:9" s="344" customFormat="1" ht="18.95" customHeight="1" x14ac:dyDescent="0.2">
      <c r="A25" s="4504" t="s">
        <v>187</v>
      </c>
      <c r="B25" s="4499">
        <v>1324</v>
      </c>
      <c r="C25" s="4500">
        <v>3410</v>
      </c>
      <c r="D25" s="4501">
        <v>4734</v>
      </c>
      <c r="E25" s="4502">
        <v>0.41414822727236938</v>
      </c>
      <c r="F25" s="4499">
        <v>2697</v>
      </c>
      <c r="G25" s="4500">
        <v>5991</v>
      </c>
      <c r="H25" s="4501">
        <v>8688</v>
      </c>
      <c r="I25" s="4502">
        <v>0.72618885423814949</v>
      </c>
    </row>
    <row r="26" spans="1:9" s="344" customFormat="1" ht="18.95" customHeight="1" thickBot="1" x14ac:dyDescent="0.25">
      <c r="A26" s="4498" t="s">
        <v>188</v>
      </c>
      <c r="B26" s="4499">
        <v>41</v>
      </c>
      <c r="C26" s="4500">
        <v>73</v>
      </c>
      <c r="D26" s="4501">
        <v>114</v>
      </c>
      <c r="E26" s="4502">
        <v>9.9731512270912776E-3</v>
      </c>
      <c r="F26" s="4499">
        <v>356</v>
      </c>
      <c r="G26" s="4500">
        <v>237</v>
      </c>
      <c r="H26" s="4501">
        <v>593</v>
      </c>
      <c r="I26" s="4502">
        <v>4.9566067053777925E-2</v>
      </c>
    </row>
    <row r="27" spans="1:9" s="170" customFormat="1" ht="18.95" customHeight="1" thickBot="1" x14ac:dyDescent="0.25">
      <c r="A27" s="289" t="s">
        <v>189</v>
      </c>
      <c r="B27" s="4505">
        <v>566056</v>
      </c>
      <c r="C27" s="4506">
        <v>577013</v>
      </c>
      <c r="D27" s="4507">
        <v>1143069</v>
      </c>
      <c r="E27" s="4508">
        <v>100</v>
      </c>
      <c r="F27" s="4505">
        <v>590944</v>
      </c>
      <c r="G27" s="4506">
        <v>605439</v>
      </c>
      <c r="H27" s="4507">
        <v>1196383</v>
      </c>
      <c r="I27" s="4509">
        <v>100</v>
      </c>
    </row>
    <row r="28" spans="1:9" ht="24" customHeight="1" x14ac:dyDescent="0.25">
      <c r="A28" s="294" t="s">
        <v>194</v>
      </c>
      <c r="H28" s="301"/>
      <c r="I28" s="300"/>
    </row>
    <row r="29" spans="1:9" x14ac:dyDescent="0.25">
      <c r="A29" s="306"/>
      <c r="E29" s="300"/>
      <c r="H29" s="301"/>
      <c r="I29" s="300"/>
    </row>
    <row r="30" spans="1:9" x14ac:dyDescent="0.25">
      <c r="A30" s="306"/>
    </row>
    <row r="31" spans="1:9" x14ac:dyDescent="0.25">
      <c r="E31" s="300"/>
      <c r="H31" s="301"/>
      <c r="I31" s="300"/>
    </row>
    <row r="33" spans="5:9" x14ac:dyDescent="0.25">
      <c r="E33" s="300"/>
      <c r="H33" s="301"/>
      <c r="I33" s="300"/>
    </row>
    <row r="35" spans="5:9" x14ac:dyDescent="0.25">
      <c r="E35" s="300"/>
      <c r="H35" s="301"/>
      <c r="I35" s="300"/>
    </row>
    <row r="37" spans="5:9" x14ac:dyDescent="0.25">
      <c r="E37" s="300"/>
      <c r="H37" s="301"/>
      <c r="I37" s="300"/>
    </row>
    <row r="39" spans="5:9" x14ac:dyDescent="0.25">
      <c r="E39" s="300"/>
      <c r="H39" s="301"/>
      <c r="I39" s="300"/>
    </row>
    <row r="41" spans="5:9" x14ac:dyDescent="0.25">
      <c r="E41" s="300"/>
      <c r="H41" s="301"/>
      <c r="I41" s="300"/>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A7"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workbookViewId="0">
      <selection sqref="A1:C1"/>
    </sheetView>
  </sheetViews>
  <sheetFormatPr defaultColWidth="8.83203125" defaultRowHeight="15" x14ac:dyDescent="0.25"/>
  <cols>
    <col min="1" max="1" width="26.83203125" style="4303" customWidth="1"/>
    <col min="2" max="9" width="10.6640625" style="4303" customWidth="1"/>
    <col min="10" max="16384" width="8.83203125" style="4303"/>
  </cols>
  <sheetData>
    <row r="1" spans="1:9" s="69" customFormat="1" ht="15.75" x14ac:dyDescent="0.25">
      <c r="A1" s="6405" t="s">
        <v>801</v>
      </c>
      <c r="B1" s="6405"/>
      <c r="C1" s="6405"/>
    </row>
    <row r="2" spans="1:9" ht="18.75" x14ac:dyDescent="0.25">
      <c r="A2" s="4301" t="s">
        <v>3093</v>
      </c>
      <c r="B2" s="4302"/>
      <c r="C2" s="4302"/>
      <c r="D2" s="4302"/>
      <c r="E2" s="4302"/>
      <c r="F2" s="4302"/>
      <c r="G2" s="4302"/>
      <c r="H2" s="4302"/>
      <c r="I2" s="4302"/>
    </row>
    <row r="3" spans="1:9" ht="16.5" thickBot="1" x14ac:dyDescent="0.3">
      <c r="A3" s="4302"/>
      <c r="B3" s="4302"/>
      <c r="C3" s="4302"/>
      <c r="D3" s="4302"/>
      <c r="E3" s="4302"/>
      <c r="F3" s="4302"/>
      <c r="G3" s="4302"/>
      <c r="H3" s="4302"/>
      <c r="I3" s="4304" t="s">
        <v>90</v>
      </c>
    </row>
    <row r="4" spans="1:9" ht="15.75" x14ac:dyDescent="0.25">
      <c r="A4" s="4305"/>
      <c r="B4" s="4306"/>
      <c r="C4" s="4306"/>
      <c r="D4" s="4306"/>
      <c r="E4" s="4306"/>
      <c r="F4" s="6908">
        <v>2020</v>
      </c>
      <c r="G4" s="6909"/>
      <c r="H4" s="6909"/>
      <c r="I4" s="6910"/>
    </row>
    <row r="5" spans="1:9" ht="15.75" x14ac:dyDescent="0.25">
      <c r="A5" s="4307" t="s">
        <v>3094</v>
      </c>
      <c r="B5" s="4308">
        <v>2017</v>
      </c>
      <c r="C5" s="4308">
        <v>2018</v>
      </c>
      <c r="D5" s="4308">
        <v>2019</v>
      </c>
      <c r="E5" s="4308">
        <v>2020</v>
      </c>
      <c r="F5" s="6911"/>
      <c r="G5" s="6912"/>
      <c r="H5" s="6912"/>
      <c r="I5" s="6913"/>
    </row>
    <row r="6" spans="1:9" ht="15.75" x14ac:dyDescent="0.25">
      <c r="A6" s="4309"/>
      <c r="B6" s="4310"/>
      <c r="C6" s="4310"/>
      <c r="D6" s="4310"/>
      <c r="E6" s="4310"/>
      <c r="F6" s="4311" t="s">
        <v>1026</v>
      </c>
      <c r="G6" s="4311" t="s">
        <v>818</v>
      </c>
      <c r="H6" s="4311" t="s">
        <v>819</v>
      </c>
      <c r="I6" s="4312" t="s">
        <v>820</v>
      </c>
    </row>
    <row r="7" spans="1:9" ht="15.75" x14ac:dyDescent="0.25">
      <c r="A7" s="4313"/>
      <c r="B7" s="4314"/>
      <c r="C7" s="4314"/>
      <c r="D7" s="4314"/>
      <c r="E7" s="4314"/>
      <c r="F7" s="4314"/>
      <c r="G7" s="4314"/>
      <c r="H7" s="4314"/>
      <c r="I7" s="4315"/>
    </row>
    <row r="8" spans="1:9" ht="15.75" x14ac:dyDescent="0.25">
      <c r="A8" s="4316" t="s">
        <v>3079</v>
      </c>
      <c r="B8" s="4317">
        <v>8882</v>
      </c>
      <c r="C8" s="4317">
        <v>8722</v>
      </c>
      <c r="D8" s="4317">
        <v>8604</v>
      </c>
      <c r="E8" s="4317">
        <v>6553</v>
      </c>
      <c r="F8" s="4318">
        <v>2000</v>
      </c>
      <c r="G8" s="4318">
        <v>839</v>
      </c>
      <c r="H8" s="4318">
        <v>2165</v>
      </c>
      <c r="I8" s="4319">
        <v>1549</v>
      </c>
    </row>
    <row r="9" spans="1:9" ht="18.75" x14ac:dyDescent="0.25">
      <c r="A9" s="4313" t="s">
        <v>3095</v>
      </c>
      <c r="B9" s="4317">
        <v>1</v>
      </c>
      <c r="C9" s="4317">
        <v>0</v>
      </c>
      <c r="D9" s="4317">
        <v>56</v>
      </c>
      <c r="E9" s="4317">
        <v>0</v>
      </c>
      <c r="F9" s="4318">
        <v>0</v>
      </c>
      <c r="G9" s="4318">
        <v>0</v>
      </c>
      <c r="H9" s="4318">
        <v>0</v>
      </c>
      <c r="I9" s="4319">
        <v>0</v>
      </c>
    </row>
    <row r="10" spans="1:9" ht="18.75" x14ac:dyDescent="0.25">
      <c r="A10" s="4313" t="s">
        <v>3096</v>
      </c>
      <c r="B10" s="4317">
        <v>1279</v>
      </c>
      <c r="C10" s="4317">
        <v>1457</v>
      </c>
      <c r="D10" s="4317">
        <v>1466</v>
      </c>
      <c r="E10" s="4317">
        <v>1191</v>
      </c>
      <c r="F10" s="4318">
        <v>356</v>
      </c>
      <c r="G10" s="4318">
        <v>155</v>
      </c>
      <c r="H10" s="4318">
        <v>371</v>
      </c>
      <c r="I10" s="4319">
        <v>309</v>
      </c>
    </row>
    <row r="11" spans="1:9" ht="18.75" x14ac:dyDescent="0.25">
      <c r="A11" s="4313" t="s">
        <v>3097</v>
      </c>
      <c r="B11" s="4317">
        <v>26</v>
      </c>
      <c r="C11" s="4317">
        <v>33</v>
      </c>
      <c r="D11" s="4317">
        <v>23</v>
      </c>
      <c r="E11" s="4317">
        <v>15</v>
      </c>
      <c r="F11" s="4318">
        <v>7</v>
      </c>
      <c r="G11" s="4318">
        <v>1</v>
      </c>
      <c r="H11" s="4318">
        <v>4</v>
      </c>
      <c r="I11" s="4319">
        <v>3</v>
      </c>
    </row>
    <row r="12" spans="1:9" ht="15.75" x14ac:dyDescent="0.25">
      <c r="A12" s="4316" t="s">
        <v>3084</v>
      </c>
      <c r="B12" s="4317">
        <v>5986</v>
      </c>
      <c r="C12" s="4317">
        <v>5761</v>
      </c>
      <c r="D12" s="4317">
        <v>6190</v>
      </c>
      <c r="E12" s="4317">
        <v>5370</v>
      </c>
      <c r="F12" s="4318">
        <v>1827</v>
      </c>
      <c r="G12" s="4318">
        <v>823</v>
      </c>
      <c r="H12" s="4318">
        <v>1500</v>
      </c>
      <c r="I12" s="4319">
        <v>1220</v>
      </c>
    </row>
    <row r="13" spans="1:9" ht="15.75" x14ac:dyDescent="0.25">
      <c r="A13" s="4316" t="s">
        <v>3085</v>
      </c>
      <c r="B13" s="4317">
        <v>1832</v>
      </c>
      <c r="C13" s="4317">
        <v>1722</v>
      </c>
      <c r="D13" s="4317">
        <v>1604</v>
      </c>
      <c r="E13" s="4317">
        <v>1442</v>
      </c>
      <c r="F13" s="4318">
        <v>492</v>
      </c>
      <c r="G13" s="4318">
        <v>194</v>
      </c>
      <c r="H13" s="4318">
        <v>431</v>
      </c>
      <c r="I13" s="4319">
        <v>325</v>
      </c>
    </row>
    <row r="14" spans="1:9" ht="15.75" x14ac:dyDescent="0.25">
      <c r="A14" s="4316" t="s">
        <v>3086</v>
      </c>
      <c r="B14" s="4317">
        <v>350</v>
      </c>
      <c r="C14" s="4317">
        <v>475</v>
      </c>
      <c r="D14" s="4317">
        <v>527</v>
      </c>
      <c r="E14" s="4317">
        <v>493</v>
      </c>
      <c r="F14" s="4318">
        <v>132</v>
      </c>
      <c r="G14" s="4318">
        <v>86</v>
      </c>
      <c r="H14" s="4318">
        <v>163</v>
      </c>
      <c r="I14" s="4319">
        <v>112</v>
      </c>
    </row>
    <row r="15" spans="1:9" ht="15.75" x14ac:dyDescent="0.25">
      <c r="A15" s="4316" t="s">
        <v>3087</v>
      </c>
      <c r="B15" s="4317">
        <v>534</v>
      </c>
      <c r="C15" s="4317">
        <v>573</v>
      </c>
      <c r="D15" s="4317">
        <v>575</v>
      </c>
      <c r="E15" s="4317">
        <v>439</v>
      </c>
      <c r="F15" s="4318">
        <v>108</v>
      </c>
      <c r="G15" s="4318">
        <v>42</v>
      </c>
      <c r="H15" s="4318">
        <v>144</v>
      </c>
      <c r="I15" s="4319">
        <v>145</v>
      </c>
    </row>
    <row r="16" spans="1:9" ht="15.75" x14ac:dyDescent="0.25">
      <c r="A16" s="4316" t="s">
        <v>3088</v>
      </c>
      <c r="B16" s="4317">
        <v>79</v>
      </c>
      <c r="C16" s="4317">
        <v>57</v>
      </c>
      <c r="D16" s="4317">
        <v>51</v>
      </c>
      <c r="E16" s="4317">
        <v>20</v>
      </c>
      <c r="F16" s="4318">
        <v>7</v>
      </c>
      <c r="G16" s="4318">
        <v>3</v>
      </c>
      <c r="H16" s="4318">
        <v>8</v>
      </c>
      <c r="I16" s="4319">
        <v>2</v>
      </c>
    </row>
    <row r="17" spans="1:9" ht="15.75" x14ac:dyDescent="0.25">
      <c r="A17" s="4316" t="s">
        <v>1934</v>
      </c>
      <c r="B17" s="4317">
        <v>140</v>
      </c>
      <c r="C17" s="4317">
        <v>190</v>
      </c>
      <c r="D17" s="4317">
        <v>202</v>
      </c>
      <c r="E17" s="4317">
        <v>144</v>
      </c>
      <c r="F17" s="4318">
        <v>61</v>
      </c>
      <c r="G17" s="4318">
        <v>24</v>
      </c>
      <c r="H17" s="4318">
        <v>33</v>
      </c>
      <c r="I17" s="4319">
        <v>26</v>
      </c>
    </row>
    <row r="18" spans="1:9" ht="15.75" x14ac:dyDescent="0.25">
      <c r="A18" s="4316"/>
      <c r="B18" s="4318"/>
      <c r="C18" s="4318"/>
      <c r="D18" s="4318"/>
      <c r="E18" s="4318"/>
      <c r="F18" s="4318"/>
      <c r="G18" s="4320"/>
      <c r="H18" s="4318"/>
      <c r="I18" s="4319"/>
    </row>
    <row r="19" spans="1:9" ht="15.75" x14ac:dyDescent="0.25">
      <c r="A19" s="4321" t="s">
        <v>237</v>
      </c>
      <c r="B19" s="4322">
        <v>19109</v>
      </c>
      <c r="C19" s="4322">
        <v>18990</v>
      </c>
      <c r="D19" s="4322">
        <v>19298</v>
      </c>
      <c r="E19" s="4322">
        <f t="shared" ref="E19:I19" si="0">SUM(E8:E17)</f>
        <v>15667</v>
      </c>
      <c r="F19" s="4322">
        <f t="shared" si="0"/>
        <v>4990</v>
      </c>
      <c r="G19" s="4322">
        <f t="shared" si="0"/>
        <v>2167</v>
      </c>
      <c r="H19" s="4322">
        <f t="shared" si="0"/>
        <v>4819</v>
      </c>
      <c r="I19" s="4323">
        <f t="shared" si="0"/>
        <v>3691</v>
      </c>
    </row>
    <row r="20" spans="1:9" ht="16.5" thickBot="1" x14ac:dyDescent="0.3">
      <c r="A20" s="4324"/>
      <c r="B20" s="4325"/>
      <c r="C20" s="4325"/>
      <c r="D20" s="4325"/>
      <c r="E20" s="4325"/>
      <c r="F20" s="4325"/>
      <c r="G20" s="4325"/>
      <c r="H20" s="4325"/>
      <c r="I20" s="4326"/>
    </row>
    <row r="21" spans="1:9" ht="15.75" x14ac:dyDescent="0.25">
      <c r="A21" s="4302"/>
      <c r="B21" s="4302"/>
      <c r="C21" s="4302"/>
      <c r="D21" s="4302"/>
      <c r="E21" s="4302"/>
      <c r="F21" s="4302"/>
      <c r="G21" s="4302"/>
      <c r="H21" s="4302"/>
      <c r="I21" s="4302"/>
    </row>
    <row r="22" spans="1:9" ht="16.5" x14ac:dyDescent="0.25">
      <c r="A22" s="4327" t="s">
        <v>3098</v>
      </c>
      <c r="B22" s="4328"/>
      <c r="C22" s="4328"/>
      <c r="D22" s="4328"/>
      <c r="E22" s="4328"/>
      <c r="F22" s="4302"/>
      <c r="G22" s="4302"/>
      <c r="H22" s="4302"/>
      <c r="I22" s="4302"/>
    </row>
    <row r="23" spans="1:9" ht="16.5" x14ac:dyDescent="0.25">
      <c r="A23" s="4329" t="s">
        <v>3099</v>
      </c>
      <c r="B23" s="4328"/>
      <c r="C23" s="4328"/>
      <c r="D23" s="4328"/>
      <c r="E23" s="4328"/>
      <c r="F23" s="4302"/>
      <c r="G23" s="4302"/>
      <c r="H23" s="4302"/>
      <c r="I23" s="4302"/>
    </row>
    <row r="24" spans="1:9" ht="16.5" x14ac:dyDescent="0.25">
      <c r="A24" s="4330" t="s">
        <v>3100</v>
      </c>
      <c r="B24" s="4328"/>
      <c r="C24" s="4328"/>
      <c r="D24" s="4328"/>
      <c r="E24" s="4328"/>
      <c r="F24" s="4302"/>
      <c r="G24" s="4302"/>
      <c r="H24" s="4302"/>
      <c r="I24" s="4302"/>
    </row>
    <row r="25" spans="1:9" ht="15.75" x14ac:dyDescent="0.25">
      <c r="A25" s="4331" t="s">
        <v>3091</v>
      </c>
      <c r="B25" s="4328"/>
      <c r="C25" s="4328"/>
      <c r="D25" s="4328"/>
      <c r="E25" s="4328"/>
      <c r="F25" s="4302"/>
      <c r="G25" s="4302"/>
      <c r="H25" s="4302"/>
      <c r="I25" s="4302"/>
    </row>
    <row r="26" spans="1:9" ht="16.5" x14ac:dyDescent="0.25">
      <c r="A26" s="4329" t="s">
        <v>3101</v>
      </c>
      <c r="B26" s="4328"/>
      <c r="C26" s="4328"/>
      <c r="D26" s="4328"/>
      <c r="E26" s="4328"/>
      <c r="F26" s="4302"/>
      <c r="G26" s="4302"/>
      <c r="H26" s="4302"/>
      <c r="I26" s="4302"/>
    </row>
    <row r="27" spans="1:9" ht="15.75" x14ac:dyDescent="0.25">
      <c r="A27" s="4302"/>
      <c r="B27" s="4302"/>
      <c r="C27" s="4302"/>
      <c r="D27" s="4302"/>
      <c r="E27" s="4302"/>
      <c r="F27" s="4302"/>
      <c r="G27" s="4302"/>
      <c r="H27" s="4302"/>
      <c r="I27" s="4302"/>
    </row>
    <row r="28" spans="1:9" ht="18.75" x14ac:dyDescent="0.25">
      <c r="A28" s="4301" t="s">
        <v>4243</v>
      </c>
      <c r="B28" s="4302"/>
      <c r="C28" s="4302"/>
      <c r="D28" s="4302"/>
      <c r="E28" s="4302"/>
      <c r="F28" s="4302"/>
      <c r="G28" s="4302"/>
      <c r="H28" s="4302"/>
      <c r="I28" s="4302"/>
    </row>
    <row r="29" spans="1:9" ht="16.5" thickBot="1" x14ac:dyDescent="0.3">
      <c r="A29" s="4302"/>
      <c r="B29" s="4302"/>
      <c r="C29" s="4302"/>
      <c r="D29" s="4302"/>
      <c r="E29" s="4302"/>
      <c r="F29" s="4302"/>
      <c r="G29" s="4302"/>
      <c r="H29" s="4302"/>
      <c r="I29" s="4304" t="s">
        <v>90</v>
      </c>
    </row>
    <row r="30" spans="1:9" ht="15.75" x14ac:dyDescent="0.25">
      <c r="A30" s="4305"/>
      <c r="B30" s="4306"/>
      <c r="C30" s="4306"/>
      <c r="D30" s="4306"/>
      <c r="E30" s="4306"/>
      <c r="F30" s="6908">
        <v>2019</v>
      </c>
      <c r="G30" s="6909"/>
      <c r="H30" s="6909"/>
      <c r="I30" s="6910"/>
    </row>
    <row r="31" spans="1:9" ht="15.75" x14ac:dyDescent="0.25">
      <c r="A31" s="4307" t="s">
        <v>3094</v>
      </c>
      <c r="B31" s="4308">
        <v>2017</v>
      </c>
      <c r="C31" s="4308">
        <v>2018</v>
      </c>
      <c r="D31" s="4308">
        <v>2019</v>
      </c>
      <c r="E31" s="4308">
        <v>2020</v>
      </c>
      <c r="F31" s="6911"/>
      <c r="G31" s="6912"/>
      <c r="H31" s="6912"/>
      <c r="I31" s="6913"/>
    </row>
    <row r="32" spans="1:9" ht="15.75" x14ac:dyDescent="0.25">
      <c r="A32" s="4309"/>
      <c r="B32" s="4310"/>
      <c r="C32" s="4310"/>
      <c r="D32" s="4310"/>
      <c r="E32" s="4310"/>
      <c r="F32" s="4311" t="s">
        <v>1026</v>
      </c>
      <c r="G32" s="4311" t="s">
        <v>818</v>
      </c>
      <c r="H32" s="4311" t="s">
        <v>819</v>
      </c>
      <c r="I32" s="4312" t="s">
        <v>820</v>
      </c>
    </row>
    <row r="33" spans="1:9" ht="15.75" x14ac:dyDescent="0.25">
      <c r="A33" s="4313"/>
      <c r="B33" s="4314"/>
      <c r="C33" s="4314"/>
      <c r="D33" s="4314"/>
      <c r="E33" s="4314"/>
      <c r="F33" s="4314"/>
      <c r="G33" s="4314"/>
      <c r="H33" s="4314"/>
      <c r="I33" s="4315"/>
    </row>
    <row r="34" spans="1:9" ht="15.75" x14ac:dyDescent="0.25">
      <c r="A34" s="4316" t="s">
        <v>3079</v>
      </c>
      <c r="B34" s="4332">
        <v>8637</v>
      </c>
      <c r="C34" s="4332">
        <v>9182</v>
      </c>
      <c r="D34" s="4332">
        <v>9413</v>
      </c>
      <c r="E34" s="4332">
        <v>7047</v>
      </c>
      <c r="F34" s="4333">
        <v>1858</v>
      </c>
      <c r="G34" s="4333">
        <v>927</v>
      </c>
      <c r="H34" s="4333">
        <v>2280</v>
      </c>
      <c r="I34" s="4334">
        <v>1982</v>
      </c>
    </row>
    <row r="35" spans="1:9" ht="18.75" x14ac:dyDescent="0.25">
      <c r="A35" s="4313" t="s">
        <v>3095</v>
      </c>
      <c r="B35" s="4332">
        <v>15</v>
      </c>
      <c r="C35" s="4332">
        <v>12</v>
      </c>
      <c r="D35" s="4332">
        <v>20</v>
      </c>
      <c r="E35" s="4332">
        <v>8</v>
      </c>
      <c r="F35" s="4333">
        <v>3</v>
      </c>
      <c r="G35" s="4333">
        <v>1</v>
      </c>
      <c r="H35" s="4333">
        <v>2</v>
      </c>
      <c r="I35" s="4334">
        <v>2</v>
      </c>
    </row>
    <row r="36" spans="1:9" ht="18.75" x14ac:dyDescent="0.25">
      <c r="A36" s="4313" t="s">
        <v>3096</v>
      </c>
      <c r="B36" s="4332">
        <v>165</v>
      </c>
      <c r="C36" s="4332">
        <v>122</v>
      </c>
      <c r="D36" s="4332">
        <v>96</v>
      </c>
      <c r="E36" s="4332">
        <v>11</v>
      </c>
      <c r="F36" s="4333">
        <v>1</v>
      </c>
      <c r="G36" s="4333">
        <v>5</v>
      </c>
      <c r="H36" s="4333">
        <v>3</v>
      </c>
      <c r="I36" s="4334">
        <v>2</v>
      </c>
    </row>
    <row r="37" spans="1:9" ht="18.75" x14ac:dyDescent="0.25">
      <c r="A37" s="4313" t="s">
        <v>3097</v>
      </c>
      <c r="B37" s="4332">
        <v>33</v>
      </c>
      <c r="C37" s="4332">
        <v>22</v>
      </c>
      <c r="D37" s="4332">
        <v>13</v>
      </c>
      <c r="E37" s="4332">
        <v>3</v>
      </c>
      <c r="F37" s="4333">
        <v>2</v>
      </c>
      <c r="G37" s="4333">
        <v>1</v>
      </c>
      <c r="H37" s="4333">
        <v>0</v>
      </c>
      <c r="I37" s="4334">
        <v>0</v>
      </c>
    </row>
    <row r="38" spans="1:9" ht="15.75" x14ac:dyDescent="0.25">
      <c r="A38" s="4316" t="s">
        <v>3084</v>
      </c>
      <c r="B38" s="4332">
        <v>512</v>
      </c>
      <c r="C38" s="4332">
        <v>509</v>
      </c>
      <c r="D38" s="4332">
        <v>517</v>
      </c>
      <c r="E38" s="4332">
        <v>8</v>
      </c>
      <c r="F38" s="4333">
        <v>2</v>
      </c>
      <c r="G38" s="4333">
        <v>0</v>
      </c>
      <c r="H38" s="4333">
        <v>2</v>
      </c>
      <c r="I38" s="4334">
        <v>4</v>
      </c>
    </row>
    <row r="39" spans="1:9" ht="15.75" x14ac:dyDescent="0.25">
      <c r="A39" s="4316" t="s">
        <v>3085</v>
      </c>
      <c r="B39" s="4332">
        <v>4</v>
      </c>
      <c r="C39" s="4332">
        <v>1</v>
      </c>
      <c r="D39" s="4332">
        <v>1</v>
      </c>
      <c r="E39" s="4332">
        <v>0</v>
      </c>
      <c r="F39" s="4333">
        <v>0</v>
      </c>
      <c r="G39" s="4333">
        <v>0</v>
      </c>
      <c r="H39" s="4333">
        <v>0</v>
      </c>
      <c r="I39" s="4334">
        <v>0</v>
      </c>
    </row>
    <row r="40" spans="1:9" ht="15.75" x14ac:dyDescent="0.25">
      <c r="A40" s="4316" t="s">
        <v>3086</v>
      </c>
      <c r="B40" s="4332">
        <v>259</v>
      </c>
      <c r="C40" s="4332">
        <v>231</v>
      </c>
      <c r="D40" s="4332">
        <v>272</v>
      </c>
      <c r="E40" s="4332">
        <v>146</v>
      </c>
      <c r="F40" s="4333">
        <v>44</v>
      </c>
      <c r="G40" s="4333">
        <v>30</v>
      </c>
      <c r="H40" s="4333">
        <v>44</v>
      </c>
      <c r="I40" s="4334">
        <v>28</v>
      </c>
    </row>
    <row r="41" spans="1:9" ht="15.75" x14ac:dyDescent="0.25">
      <c r="A41" s="4316" t="s">
        <v>3087</v>
      </c>
      <c r="B41" s="4332">
        <v>515</v>
      </c>
      <c r="C41" s="4332">
        <v>429</v>
      </c>
      <c r="D41" s="4332">
        <v>523</v>
      </c>
      <c r="E41" s="4332">
        <v>402</v>
      </c>
      <c r="F41" s="4333">
        <v>86</v>
      </c>
      <c r="G41" s="4333">
        <v>66</v>
      </c>
      <c r="H41" s="4333">
        <v>140</v>
      </c>
      <c r="I41" s="4334">
        <v>110</v>
      </c>
    </row>
    <row r="42" spans="1:9" ht="15.75" x14ac:dyDescent="0.25">
      <c r="A42" s="4316" t="s">
        <v>3088</v>
      </c>
      <c r="B42" s="4332">
        <v>0</v>
      </c>
      <c r="C42" s="4332">
        <v>0</v>
      </c>
      <c r="D42" s="4332">
        <v>0</v>
      </c>
      <c r="E42" s="4332">
        <v>0</v>
      </c>
      <c r="F42" s="4333">
        <v>0</v>
      </c>
      <c r="G42" s="4333">
        <v>0</v>
      </c>
      <c r="H42" s="4333">
        <v>0</v>
      </c>
      <c r="I42" s="4334">
        <v>0</v>
      </c>
    </row>
    <row r="43" spans="1:9" ht="15.75" x14ac:dyDescent="0.25">
      <c r="A43" s="4316" t="s">
        <v>1934</v>
      </c>
      <c r="B43" s="4332">
        <v>137</v>
      </c>
      <c r="C43" s="4332">
        <v>184</v>
      </c>
      <c r="D43" s="4332">
        <v>192</v>
      </c>
      <c r="E43" s="4332">
        <v>160</v>
      </c>
      <c r="F43" s="4333">
        <v>17</v>
      </c>
      <c r="G43" s="4333">
        <v>43</v>
      </c>
      <c r="H43" s="4333">
        <v>54</v>
      </c>
      <c r="I43" s="4334">
        <v>46</v>
      </c>
    </row>
    <row r="44" spans="1:9" ht="15.75" x14ac:dyDescent="0.25">
      <c r="A44" s="4316"/>
      <c r="B44" s="4335"/>
      <c r="C44" s="4335"/>
      <c r="D44" s="4335"/>
      <c r="E44" s="4335"/>
      <c r="F44" s="4333"/>
      <c r="G44" s="4333"/>
      <c r="H44" s="4333"/>
      <c r="I44" s="4334"/>
    </row>
    <row r="45" spans="1:9" ht="15.75" x14ac:dyDescent="0.25">
      <c r="A45" s="4321" t="s">
        <v>237</v>
      </c>
      <c r="B45" s="4336">
        <f t="shared" ref="B45:I45" si="1">SUM(B34:B44)</f>
        <v>10277</v>
      </c>
      <c r="C45" s="4336">
        <f t="shared" si="1"/>
        <v>10692</v>
      </c>
      <c r="D45" s="4336">
        <f t="shared" si="1"/>
        <v>11047</v>
      </c>
      <c r="E45" s="4336">
        <f t="shared" si="1"/>
        <v>7785</v>
      </c>
      <c r="F45" s="4336">
        <f t="shared" si="1"/>
        <v>2013</v>
      </c>
      <c r="G45" s="4336">
        <f t="shared" si="1"/>
        <v>1073</v>
      </c>
      <c r="H45" s="4336">
        <f t="shared" si="1"/>
        <v>2525</v>
      </c>
      <c r="I45" s="4337">
        <f t="shared" si="1"/>
        <v>2174</v>
      </c>
    </row>
    <row r="46" spans="1:9" ht="16.5" thickBot="1" x14ac:dyDescent="0.3">
      <c r="A46" s="4324"/>
      <c r="B46" s="4325"/>
      <c r="C46" s="4325"/>
      <c r="D46" s="4325"/>
      <c r="E46" s="4338"/>
      <c r="F46" s="4338"/>
      <c r="G46" s="4338"/>
      <c r="H46" s="4338"/>
      <c r="I46" s="4339"/>
    </row>
    <row r="47" spans="1:9" ht="15.75" hidden="1" x14ac:dyDescent="0.25">
      <c r="A47" s="4302"/>
      <c r="B47" s="4302"/>
      <c r="C47" s="4302"/>
      <c r="D47" s="4302"/>
      <c r="E47" s="4302"/>
      <c r="F47" s="4302"/>
      <c r="G47" s="4302"/>
      <c r="H47" s="4302"/>
      <c r="I47" s="4302"/>
    </row>
    <row r="48" spans="1:9" ht="18.75" x14ac:dyDescent="0.25">
      <c r="A48" s="4340"/>
      <c r="B48" s="4302"/>
      <c r="C48" s="4302"/>
      <c r="D48" s="4302"/>
      <c r="E48" s="4302"/>
      <c r="F48" s="4302"/>
      <c r="G48" s="4302"/>
      <c r="H48" s="4302"/>
      <c r="I48" s="4302"/>
    </row>
    <row r="49" spans="1:9" x14ac:dyDescent="0.25">
      <c r="A49" s="6914" t="s">
        <v>3102</v>
      </c>
      <c r="B49" s="6915"/>
      <c r="C49" s="6915"/>
      <c r="D49" s="6915"/>
      <c r="E49" s="6915"/>
      <c r="F49" s="6915"/>
      <c r="G49" s="6915"/>
      <c r="H49" s="6915"/>
      <c r="I49" s="6915"/>
    </row>
    <row r="50" spans="1:9" ht="16.5" x14ac:dyDescent="0.25">
      <c r="A50" s="4329" t="s">
        <v>3099</v>
      </c>
      <c r="B50" s="4328"/>
      <c r="C50" s="4328"/>
      <c r="D50" s="4328"/>
      <c r="E50" s="4328"/>
      <c r="F50" s="4328"/>
      <c r="G50" s="4328"/>
      <c r="H50" s="4328"/>
      <c r="I50" s="4328"/>
    </row>
    <row r="51" spans="1:9" ht="16.5" x14ac:dyDescent="0.25">
      <c r="A51" s="4330" t="s">
        <v>3100</v>
      </c>
      <c r="B51" s="4328"/>
      <c r="C51" s="4328"/>
      <c r="D51" s="4328"/>
      <c r="E51" s="4328"/>
      <c r="F51" s="4328"/>
      <c r="G51" s="4328"/>
      <c r="H51" s="4328"/>
      <c r="I51" s="4328"/>
    </row>
    <row r="52" spans="1:9" x14ac:dyDescent="0.25">
      <c r="A52" s="4331" t="s">
        <v>3091</v>
      </c>
      <c r="B52" s="4328"/>
      <c r="C52" s="4328"/>
      <c r="D52" s="4328"/>
      <c r="E52" s="4328"/>
      <c r="F52" s="4328"/>
      <c r="G52" s="4328"/>
      <c r="H52" s="4328"/>
      <c r="I52" s="4328"/>
    </row>
    <row r="53" spans="1:9" ht="16.5" x14ac:dyDescent="0.25">
      <c r="A53" s="4329" t="s">
        <v>3101</v>
      </c>
      <c r="B53" s="4328"/>
      <c r="C53" s="4328"/>
      <c r="D53" s="4328"/>
      <c r="E53" s="4328"/>
      <c r="F53" s="4328"/>
      <c r="G53" s="4328"/>
      <c r="H53" s="4328"/>
      <c r="I53" s="4328"/>
    </row>
  </sheetData>
  <mergeCells count="4">
    <mergeCell ref="A1:C1"/>
    <mergeCell ref="F4:I5"/>
    <mergeCell ref="F30:I31"/>
    <mergeCell ref="A49:I49"/>
  </mergeCells>
  <hyperlinks>
    <hyperlink ref="A1" location="CONTENT!A1" display="Back to table of contents"/>
  </hyperlinks>
  <pageMargins left="0.5" right="0.5" top="0.5" bottom="0.5" header="0.3" footer="0.3"/>
  <pageSetup paperSize="9" scale="92"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workbookViewId="0">
      <selection sqref="A1:C1"/>
    </sheetView>
  </sheetViews>
  <sheetFormatPr defaultColWidth="9.1640625" defaultRowHeight="15.75" x14ac:dyDescent="0.2"/>
  <cols>
    <col min="1" max="1" width="22.1640625" style="5895" customWidth="1"/>
    <col min="2" max="9" width="15.83203125" style="5895" customWidth="1"/>
    <col min="10" max="10" width="10.33203125" style="5895" customWidth="1"/>
    <col min="11" max="254" width="9.1640625" style="5895"/>
    <col min="255" max="255" width="22.1640625" style="5895" customWidth="1"/>
    <col min="256" max="256" width="13.6640625" style="5895" customWidth="1"/>
    <col min="257" max="257" width="15.33203125" style="5895" customWidth="1"/>
    <col min="258" max="258" width="13.33203125" style="5895" customWidth="1"/>
    <col min="259" max="259" width="14.33203125" style="5895" customWidth="1"/>
    <col min="260" max="260" width="16.6640625" style="5895" customWidth="1"/>
    <col min="261" max="261" width="17.5" style="5895" customWidth="1"/>
    <col min="262" max="262" width="16.5" style="5895" customWidth="1"/>
    <col min="263" max="263" width="12.5" style="5895" customWidth="1"/>
    <col min="264" max="264" width="2.5" style="5895" customWidth="1"/>
    <col min="265" max="265" width="5" style="5895" customWidth="1"/>
    <col min="266" max="266" width="10.33203125" style="5895" customWidth="1"/>
    <col min="267" max="510" width="9.1640625" style="5895"/>
    <col min="511" max="511" width="22.1640625" style="5895" customWidth="1"/>
    <col min="512" max="512" width="13.6640625" style="5895" customWidth="1"/>
    <col min="513" max="513" width="15.33203125" style="5895" customWidth="1"/>
    <col min="514" max="514" width="13.33203125" style="5895" customWidth="1"/>
    <col min="515" max="515" width="14.33203125" style="5895" customWidth="1"/>
    <col min="516" max="516" width="16.6640625" style="5895" customWidth="1"/>
    <col min="517" max="517" width="17.5" style="5895" customWidth="1"/>
    <col min="518" max="518" width="16.5" style="5895" customWidth="1"/>
    <col min="519" max="519" width="12.5" style="5895" customWidth="1"/>
    <col min="520" max="520" width="2.5" style="5895" customWidth="1"/>
    <col min="521" max="521" width="5" style="5895" customWidth="1"/>
    <col min="522" max="522" width="10.33203125" style="5895" customWidth="1"/>
    <col min="523" max="766" width="9.1640625" style="5895"/>
    <col min="767" max="767" width="22.1640625" style="5895" customWidth="1"/>
    <col min="768" max="768" width="13.6640625" style="5895" customWidth="1"/>
    <col min="769" max="769" width="15.33203125" style="5895" customWidth="1"/>
    <col min="770" max="770" width="13.33203125" style="5895" customWidth="1"/>
    <col min="771" max="771" width="14.33203125" style="5895" customWidth="1"/>
    <col min="772" max="772" width="16.6640625" style="5895" customWidth="1"/>
    <col min="773" max="773" width="17.5" style="5895" customWidth="1"/>
    <col min="774" max="774" width="16.5" style="5895" customWidth="1"/>
    <col min="775" max="775" width="12.5" style="5895" customWidth="1"/>
    <col min="776" max="776" width="2.5" style="5895" customWidth="1"/>
    <col min="777" max="777" width="5" style="5895" customWidth="1"/>
    <col min="778" max="778" width="10.33203125" style="5895" customWidth="1"/>
    <col min="779" max="1022" width="9.1640625" style="5895"/>
    <col min="1023" max="1023" width="22.1640625" style="5895" customWidth="1"/>
    <col min="1024" max="1024" width="13.6640625" style="5895" customWidth="1"/>
    <col min="1025" max="1025" width="15.33203125" style="5895" customWidth="1"/>
    <col min="1026" max="1026" width="13.33203125" style="5895" customWidth="1"/>
    <col min="1027" max="1027" width="14.33203125" style="5895" customWidth="1"/>
    <col min="1028" max="1028" width="16.6640625" style="5895" customWidth="1"/>
    <col min="1029" max="1029" width="17.5" style="5895" customWidth="1"/>
    <col min="1030" max="1030" width="16.5" style="5895" customWidth="1"/>
    <col min="1031" max="1031" width="12.5" style="5895" customWidth="1"/>
    <col min="1032" max="1032" width="2.5" style="5895" customWidth="1"/>
    <col min="1033" max="1033" width="5" style="5895" customWidth="1"/>
    <col min="1034" max="1034" width="10.33203125" style="5895" customWidth="1"/>
    <col min="1035" max="1278" width="9.1640625" style="5895"/>
    <col min="1279" max="1279" width="22.1640625" style="5895" customWidth="1"/>
    <col min="1280" max="1280" width="13.6640625" style="5895" customWidth="1"/>
    <col min="1281" max="1281" width="15.33203125" style="5895" customWidth="1"/>
    <col min="1282" max="1282" width="13.33203125" style="5895" customWidth="1"/>
    <col min="1283" max="1283" width="14.33203125" style="5895" customWidth="1"/>
    <col min="1284" max="1284" width="16.6640625" style="5895" customWidth="1"/>
    <col min="1285" max="1285" width="17.5" style="5895" customWidth="1"/>
    <col min="1286" max="1286" width="16.5" style="5895" customWidth="1"/>
    <col min="1287" max="1287" width="12.5" style="5895" customWidth="1"/>
    <col min="1288" max="1288" width="2.5" style="5895" customWidth="1"/>
    <col min="1289" max="1289" width="5" style="5895" customWidth="1"/>
    <col min="1290" max="1290" width="10.33203125" style="5895" customWidth="1"/>
    <col min="1291" max="1534" width="9.1640625" style="5895"/>
    <col min="1535" max="1535" width="22.1640625" style="5895" customWidth="1"/>
    <col min="1536" max="1536" width="13.6640625" style="5895" customWidth="1"/>
    <col min="1537" max="1537" width="15.33203125" style="5895" customWidth="1"/>
    <col min="1538" max="1538" width="13.33203125" style="5895" customWidth="1"/>
    <col min="1539" max="1539" width="14.33203125" style="5895" customWidth="1"/>
    <col min="1540" max="1540" width="16.6640625" style="5895" customWidth="1"/>
    <col min="1541" max="1541" width="17.5" style="5895" customWidth="1"/>
    <col min="1542" max="1542" width="16.5" style="5895" customWidth="1"/>
    <col min="1543" max="1543" width="12.5" style="5895" customWidth="1"/>
    <col min="1544" max="1544" width="2.5" style="5895" customWidth="1"/>
    <col min="1545" max="1545" width="5" style="5895" customWidth="1"/>
    <col min="1546" max="1546" width="10.33203125" style="5895" customWidth="1"/>
    <col min="1547" max="1790" width="9.1640625" style="5895"/>
    <col min="1791" max="1791" width="22.1640625" style="5895" customWidth="1"/>
    <col min="1792" max="1792" width="13.6640625" style="5895" customWidth="1"/>
    <col min="1793" max="1793" width="15.33203125" style="5895" customWidth="1"/>
    <col min="1794" max="1794" width="13.33203125" style="5895" customWidth="1"/>
    <col min="1795" max="1795" width="14.33203125" style="5895" customWidth="1"/>
    <col min="1796" max="1796" width="16.6640625" style="5895" customWidth="1"/>
    <col min="1797" max="1797" width="17.5" style="5895" customWidth="1"/>
    <col min="1798" max="1798" width="16.5" style="5895" customWidth="1"/>
    <col min="1799" max="1799" width="12.5" style="5895" customWidth="1"/>
    <col min="1800" max="1800" width="2.5" style="5895" customWidth="1"/>
    <col min="1801" max="1801" width="5" style="5895" customWidth="1"/>
    <col min="1802" max="1802" width="10.33203125" style="5895" customWidth="1"/>
    <col min="1803" max="2046" width="9.1640625" style="5895"/>
    <col min="2047" max="2047" width="22.1640625" style="5895" customWidth="1"/>
    <col min="2048" max="2048" width="13.6640625" style="5895" customWidth="1"/>
    <col min="2049" max="2049" width="15.33203125" style="5895" customWidth="1"/>
    <col min="2050" max="2050" width="13.33203125" style="5895" customWidth="1"/>
    <col min="2051" max="2051" width="14.33203125" style="5895" customWidth="1"/>
    <col min="2052" max="2052" width="16.6640625" style="5895" customWidth="1"/>
    <col min="2053" max="2053" width="17.5" style="5895" customWidth="1"/>
    <col min="2054" max="2054" width="16.5" style="5895" customWidth="1"/>
    <col min="2055" max="2055" width="12.5" style="5895" customWidth="1"/>
    <col min="2056" max="2056" width="2.5" style="5895" customWidth="1"/>
    <col min="2057" max="2057" width="5" style="5895" customWidth="1"/>
    <col min="2058" max="2058" width="10.33203125" style="5895" customWidth="1"/>
    <col min="2059" max="2302" width="9.1640625" style="5895"/>
    <col min="2303" max="2303" width="22.1640625" style="5895" customWidth="1"/>
    <col min="2304" max="2304" width="13.6640625" style="5895" customWidth="1"/>
    <col min="2305" max="2305" width="15.33203125" style="5895" customWidth="1"/>
    <col min="2306" max="2306" width="13.33203125" style="5895" customWidth="1"/>
    <col min="2307" max="2307" width="14.33203125" style="5895" customWidth="1"/>
    <col min="2308" max="2308" width="16.6640625" style="5895" customWidth="1"/>
    <col min="2309" max="2309" width="17.5" style="5895" customWidth="1"/>
    <col min="2310" max="2310" width="16.5" style="5895" customWidth="1"/>
    <col min="2311" max="2311" width="12.5" style="5895" customWidth="1"/>
    <col min="2312" max="2312" width="2.5" style="5895" customWidth="1"/>
    <col min="2313" max="2313" width="5" style="5895" customWidth="1"/>
    <col min="2314" max="2314" width="10.33203125" style="5895" customWidth="1"/>
    <col min="2315" max="2558" width="9.1640625" style="5895"/>
    <col min="2559" max="2559" width="22.1640625" style="5895" customWidth="1"/>
    <col min="2560" max="2560" width="13.6640625" style="5895" customWidth="1"/>
    <col min="2561" max="2561" width="15.33203125" style="5895" customWidth="1"/>
    <col min="2562" max="2562" width="13.33203125" style="5895" customWidth="1"/>
    <col min="2563" max="2563" width="14.33203125" style="5895" customWidth="1"/>
    <col min="2564" max="2564" width="16.6640625" style="5895" customWidth="1"/>
    <col min="2565" max="2565" width="17.5" style="5895" customWidth="1"/>
    <col min="2566" max="2566" width="16.5" style="5895" customWidth="1"/>
    <col min="2567" max="2567" width="12.5" style="5895" customWidth="1"/>
    <col min="2568" max="2568" width="2.5" style="5895" customWidth="1"/>
    <col min="2569" max="2569" width="5" style="5895" customWidth="1"/>
    <col min="2570" max="2570" width="10.33203125" style="5895" customWidth="1"/>
    <col min="2571" max="2814" width="9.1640625" style="5895"/>
    <col min="2815" max="2815" width="22.1640625" style="5895" customWidth="1"/>
    <col min="2816" max="2816" width="13.6640625" style="5895" customWidth="1"/>
    <col min="2817" max="2817" width="15.33203125" style="5895" customWidth="1"/>
    <col min="2818" max="2818" width="13.33203125" style="5895" customWidth="1"/>
    <col min="2819" max="2819" width="14.33203125" style="5895" customWidth="1"/>
    <col min="2820" max="2820" width="16.6640625" style="5895" customWidth="1"/>
    <col min="2821" max="2821" width="17.5" style="5895" customWidth="1"/>
    <col min="2822" max="2822" width="16.5" style="5895" customWidth="1"/>
    <col min="2823" max="2823" width="12.5" style="5895" customWidth="1"/>
    <col min="2824" max="2824" width="2.5" style="5895" customWidth="1"/>
    <col min="2825" max="2825" width="5" style="5895" customWidth="1"/>
    <col min="2826" max="2826" width="10.33203125" style="5895" customWidth="1"/>
    <col min="2827" max="3070" width="9.1640625" style="5895"/>
    <col min="3071" max="3071" width="22.1640625" style="5895" customWidth="1"/>
    <col min="3072" max="3072" width="13.6640625" style="5895" customWidth="1"/>
    <col min="3073" max="3073" width="15.33203125" style="5895" customWidth="1"/>
    <col min="3074" max="3074" width="13.33203125" style="5895" customWidth="1"/>
    <col min="3075" max="3075" width="14.33203125" style="5895" customWidth="1"/>
    <col min="3076" max="3076" width="16.6640625" style="5895" customWidth="1"/>
    <col min="3077" max="3077" width="17.5" style="5895" customWidth="1"/>
    <col min="3078" max="3078" width="16.5" style="5895" customWidth="1"/>
    <col min="3079" max="3079" width="12.5" style="5895" customWidth="1"/>
    <col min="3080" max="3080" width="2.5" style="5895" customWidth="1"/>
    <col min="3081" max="3081" width="5" style="5895" customWidth="1"/>
    <col min="3082" max="3082" width="10.33203125" style="5895" customWidth="1"/>
    <col min="3083" max="3326" width="9.1640625" style="5895"/>
    <col min="3327" max="3327" width="22.1640625" style="5895" customWidth="1"/>
    <col min="3328" max="3328" width="13.6640625" style="5895" customWidth="1"/>
    <col min="3329" max="3329" width="15.33203125" style="5895" customWidth="1"/>
    <col min="3330" max="3330" width="13.33203125" style="5895" customWidth="1"/>
    <col min="3331" max="3331" width="14.33203125" style="5895" customWidth="1"/>
    <col min="3332" max="3332" width="16.6640625" style="5895" customWidth="1"/>
    <col min="3333" max="3333" width="17.5" style="5895" customWidth="1"/>
    <col min="3334" max="3334" width="16.5" style="5895" customWidth="1"/>
    <col min="3335" max="3335" width="12.5" style="5895" customWidth="1"/>
    <col min="3336" max="3336" width="2.5" style="5895" customWidth="1"/>
    <col min="3337" max="3337" width="5" style="5895" customWidth="1"/>
    <col min="3338" max="3338" width="10.33203125" style="5895" customWidth="1"/>
    <col min="3339" max="3582" width="9.1640625" style="5895"/>
    <col min="3583" max="3583" width="22.1640625" style="5895" customWidth="1"/>
    <col min="3584" max="3584" width="13.6640625" style="5895" customWidth="1"/>
    <col min="3585" max="3585" width="15.33203125" style="5895" customWidth="1"/>
    <col min="3586" max="3586" width="13.33203125" style="5895" customWidth="1"/>
    <col min="3587" max="3587" width="14.33203125" style="5895" customWidth="1"/>
    <col min="3588" max="3588" width="16.6640625" style="5895" customWidth="1"/>
    <col min="3589" max="3589" width="17.5" style="5895" customWidth="1"/>
    <col min="3590" max="3590" width="16.5" style="5895" customWidth="1"/>
    <col min="3591" max="3591" width="12.5" style="5895" customWidth="1"/>
    <col min="3592" max="3592" width="2.5" style="5895" customWidth="1"/>
    <col min="3593" max="3593" width="5" style="5895" customWidth="1"/>
    <col min="3594" max="3594" width="10.33203125" style="5895" customWidth="1"/>
    <col min="3595" max="3838" width="9.1640625" style="5895"/>
    <col min="3839" max="3839" width="22.1640625" style="5895" customWidth="1"/>
    <col min="3840" max="3840" width="13.6640625" style="5895" customWidth="1"/>
    <col min="3841" max="3841" width="15.33203125" style="5895" customWidth="1"/>
    <col min="3842" max="3842" width="13.33203125" style="5895" customWidth="1"/>
    <col min="3843" max="3843" width="14.33203125" style="5895" customWidth="1"/>
    <col min="3844" max="3844" width="16.6640625" style="5895" customWidth="1"/>
    <col min="3845" max="3845" width="17.5" style="5895" customWidth="1"/>
    <col min="3846" max="3846" width="16.5" style="5895" customWidth="1"/>
    <col min="3847" max="3847" width="12.5" style="5895" customWidth="1"/>
    <col min="3848" max="3848" width="2.5" style="5895" customWidth="1"/>
    <col min="3849" max="3849" width="5" style="5895" customWidth="1"/>
    <col min="3850" max="3850" width="10.33203125" style="5895" customWidth="1"/>
    <col min="3851" max="4094" width="9.1640625" style="5895"/>
    <col min="4095" max="4095" width="22.1640625" style="5895" customWidth="1"/>
    <col min="4096" max="4096" width="13.6640625" style="5895" customWidth="1"/>
    <col min="4097" max="4097" width="15.33203125" style="5895" customWidth="1"/>
    <col min="4098" max="4098" width="13.33203125" style="5895" customWidth="1"/>
    <col min="4099" max="4099" width="14.33203125" style="5895" customWidth="1"/>
    <col min="4100" max="4100" width="16.6640625" style="5895" customWidth="1"/>
    <col min="4101" max="4101" width="17.5" style="5895" customWidth="1"/>
    <col min="4102" max="4102" width="16.5" style="5895" customWidth="1"/>
    <col min="4103" max="4103" width="12.5" style="5895" customWidth="1"/>
    <col min="4104" max="4104" width="2.5" style="5895" customWidth="1"/>
    <col min="4105" max="4105" width="5" style="5895" customWidth="1"/>
    <col min="4106" max="4106" width="10.33203125" style="5895" customWidth="1"/>
    <col min="4107" max="4350" width="9.1640625" style="5895"/>
    <col min="4351" max="4351" width="22.1640625" style="5895" customWidth="1"/>
    <col min="4352" max="4352" width="13.6640625" style="5895" customWidth="1"/>
    <col min="4353" max="4353" width="15.33203125" style="5895" customWidth="1"/>
    <col min="4354" max="4354" width="13.33203125" style="5895" customWidth="1"/>
    <col min="4355" max="4355" width="14.33203125" style="5895" customWidth="1"/>
    <col min="4356" max="4356" width="16.6640625" style="5895" customWidth="1"/>
    <col min="4357" max="4357" width="17.5" style="5895" customWidth="1"/>
    <col min="4358" max="4358" width="16.5" style="5895" customWidth="1"/>
    <col min="4359" max="4359" width="12.5" style="5895" customWidth="1"/>
    <col min="4360" max="4360" width="2.5" style="5895" customWidth="1"/>
    <col min="4361" max="4361" width="5" style="5895" customWidth="1"/>
    <col min="4362" max="4362" width="10.33203125" style="5895" customWidth="1"/>
    <col min="4363" max="4606" width="9.1640625" style="5895"/>
    <col min="4607" max="4607" width="22.1640625" style="5895" customWidth="1"/>
    <col min="4608" max="4608" width="13.6640625" style="5895" customWidth="1"/>
    <col min="4609" max="4609" width="15.33203125" style="5895" customWidth="1"/>
    <col min="4610" max="4610" width="13.33203125" style="5895" customWidth="1"/>
    <col min="4611" max="4611" width="14.33203125" style="5895" customWidth="1"/>
    <col min="4612" max="4612" width="16.6640625" style="5895" customWidth="1"/>
    <col min="4613" max="4613" width="17.5" style="5895" customWidth="1"/>
    <col min="4614" max="4614" width="16.5" style="5895" customWidth="1"/>
    <col min="4615" max="4615" width="12.5" style="5895" customWidth="1"/>
    <col min="4616" max="4616" width="2.5" style="5895" customWidth="1"/>
    <col min="4617" max="4617" width="5" style="5895" customWidth="1"/>
    <col min="4618" max="4618" width="10.33203125" style="5895" customWidth="1"/>
    <col min="4619" max="4862" width="9.1640625" style="5895"/>
    <col min="4863" max="4863" width="22.1640625" style="5895" customWidth="1"/>
    <col min="4864" max="4864" width="13.6640625" style="5895" customWidth="1"/>
    <col min="4865" max="4865" width="15.33203125" style="5895" customWidth="1"/>
    <col min="4866" max="4866" width="13.33203125" style="5895" customWidth="1"/>
    <col min="4867" max="4867" width="14.33203125" style="5895" customWidth="1"/>
    <col min="4868" max="4868" width="16.6640625" style="5895" customWidth="1"/>
    <col min="4869" max="4869" width="17.5" style="5895" customWidth="1"/>
    <col min="4870" max="4870" width="16.5" style="5895" customWidth="1"/>
    <col min="4871" max="4871" width="12.5" style="5895" customWidth="1"/>
    <col min="4872" max="4872" width="2.5" style="5895" customWidth="1"/>
    <col min="4873" max="4873" width="5" style="5895" customWidth="1"/>
    <col min="4874" max="4874" width="10.33203125" style="5895" customWidth="1"/>
    <col min="4875" max="5118" width="9.1640625" style="5895"/>
    <col min="5119" max="5119" width="22.1640625" style="5895" customWidth="1"/>
    <col min="5120" max="5120" width="13.6640625" style="5895" customWidth="1"/>
    <col min="5121" max="5121" width="15.33203125" style="5895" customWidth="1"/>
    <col min="5122" max="5122" width="13.33203125" style="5895" customWidth="1"/>
    <col min="5123" max="5123" width="14.33203125" style="5895" customWidth="1"/>
    <col min="5124" max="5124" width="16.6640625" style="5895" customWidth="1"/>
    <col min="5125" max="5125" width="17.5" style="5895" customWidth="1"/>
    <col min="5126" max="5126" width="16.5" style="5895" customWidth="1"/>
    <col min="5127" max="5127" width="12.5" style="5895" customWidth="1"/>
    <col min="5128" max="5128" width="2.5" style="5895" customWidth="1"/>
    <col min="5129" max="5129" width="5" style="5895" customWidth="1"/>
    <col min="5130" max="5130" width="10.33203125" style="5895" customWidth="1"/>
    <col min="5131" max="5374" width="9.1640625" style="5895"/>
    <col min="5375" max="5375" width="22.1640625" style="5895" customWidth="1"/>
    <col min="5376" max="5376" width="13.6640625" style="5895" customWidth="1"/>
    <col min="5377" max="5377" width="15.33203125" style="5895" customWidth="1"/>
    <col min="5378" max="5378" width="13.33203125" style="5895" customWidth="1"/>
    <col min="5379" max="5379" width="14.33203125" style="5895" customWidth="1"/>
    <col min="5380" max="5380" width="16.6640625" style="5895" customWidth="1"/>
    <col min="5381" max="5381" width="17.5" style="5895" customWidth="1"/>
    <col min="5382" max="5382" width="16.5" style="5895" customWidth="1"/>
    <col min="5383" max="5383" width="12.5" style="5895" customWidth="1"/>
    <col min="5384" max="5384" width="2.5" style="5895" customWidth="1"/>
    <col min="5385" max="5385" width="5" style="5895" customWidth="1"/>
    <col min="5386" max="5386" width="10.33203125" style="5895" customWidth="1"/>
    <col min="5387" max="5630" width="9.1640625" style="5895"/>
    <col min="5631" max="5631" width="22.1640625" style="5895" customWidth="1"/>
    <col min="5632" max="5632" width="13.6640625" style="5895" customWidth="1"/>
    <col min="5633" max="5633" width="15.33203125" style="5895" customWidth="1"/>
    <col min="5634" max="5634" width="13.33203125" style="5895" customWidth="1"/>
    <col min="5635" max="5635" width="14.33203125" style="5895" customWidth="1"/>
    <col min="5636" max="5636" width="16.6640625" style="5895" customWidth="1"/>
    <col min="5637" max="5637" width="17.5" style="5895" customWidth="1"/>
    <col min="5638" max="5638" width="16.5" style="5895" customWidth="1"/>
    <col min="5639" max="5639" width="12.5" style="5895" customWidth="1"/>
    <col min="5640" max="5640" width="2.5" style="5895" customWidth="1"/>
    <col min="5641" max="5641" width="5" style="5895" customWidth="1"/>
    <col min="5642" max="5642" width="10.33203125" style="5895" customWidth="1"/>
    <col min="5643" max="5886" width="9.1640625" style="5895"/>
    <col min="5887" max="5887" width="22.1640625" style="5895" customWidth="1"/>
    <col min="5888" max="5888" width="13.6640625" style="5895" customWidth="1"/>
    <col min="5889" max="5889" width="15.33203125" style="5895" customWidth="1"/>
    <col min="5890" max="5890" width="13.33203125" style="5895" customWidth="1"/>
    <col min="5891" max="5891" width="14.33203125" style="5895" customWidth="1"/>
    <col min="5892" max="5892" width="16.6640625" style="5895" customWidth="1"/>
    <col min="5893" max="5893" width="17.5" style="5895" customWidth="1"/>
    <col min="5894" max="5894" width="16.5" style="5895" customWidth="1"/>
    <col min="5895" max="5895" width="12.5" style="5895" customWidth="1"/>
    <col min="5896" max="5896" width="2.5" style="5895" customWidth="1"/>
    <col min="5897" max="5897" width="5" style="5895" customWidth="1"/>
    <col min="5898" max="5898" width="10.33203125" style="5895" customWidth="1"/>
    <col min="5899" max="6142" width="9.1640625" style="5895"/>
    <col min="6143" max="6143" width="22.1640625" style="5895" customWidth="1"/>
    <col min="6144" max="6144" width="13.6640625" style="5895" customWidth="1"/>
    <col min="6145" max="6145" width="15.33203125" style="5895" customWidth="1"/>
    <col min="6146" max="6146" width="13.33203125" style="5895" customWidth="1"/>
    <col min="6147" max="6147" width="14.33203125" style="5895" customWidth="1"/>
    <col min="6148" max="6148" width="16.6640625" style="5895" customWidth="1"/>
    <col min="6149" max="6149" width="17.5" style="5895" customWidth="1"/>
    <col min="6150" max="6150" width="16.5" style="5895" customWidth="1"/>
    <col min="6151" max="6151" width="12.5" style="5895" customWidth="1"/>
    <col min="6152" max="6152" width="2.5" style="5895" customWidth="1"/>
    <col min="6153" max="6153" width="5" style="5895" customWidth="1"/>
    <col min="6154" max="6154" width="10.33203125" style="5895" customWidth="1"/>
    <col min="6155" max="6398" width="9.1640625" style="5895"/>
    <col min="6399" max="6399" width="22.1640625" style="5895" customWidth="1"/>
    <col min="6400" max="6400" width="13.6640625" style="5895" customWidth="1"/>
    <col min="6401" max="6401" width="15.33203125" style="5895" customWidth="1"/>
    <col min="6402" max="6402" width="13.33203125" style="5895" customWidth="1"/>
    <col min="6403" max="6403" width="14.33203125" style="5895" customWidth="1"/>
    <col min="6404" max="6404" width="16.6640625" style="5895" customWidth="1"/>
    <col min="6405" max="6405" width="17.5" style="5895" customWidth="1"/>
    <col min="6406" max="6406" width="16.5" style="5895" customWidth="1"/>
    <col min="6407" max="6407" width="12.5" style="5895" customWidth="1"/>
    <col min="6408" max="6408" width="2.5" style="5895" customWidth="1"/>
    <col min="6409" max="6409" width="5" style="5895" customWidth="1"/>
    <col min="6410" max="6410" width="10.33203125" style="5895" customWidth="1"/>
    <col min="6411" max="6654" width="9.1640625" style="5895"/>
    <col min="6655" max="6655" width="22.1640625" style="5895" customWidth="1"/>
    <col min="6656" max="6656" width="13.6640625" style="5895" customWidth="1"/>
    <col min="6657" max="6657" width="15.33203125" style="5895" customWidth="1"/>
    <col min="6658" max="6658" width="13.33203125" style="5895" customWidth="1"/>
    <col min="6659" max="6659" width="14.33203125" style="5895" customWidth="1"/>
    <col min="6660" max="6660" width="16.6640625" style="5895" customWidth="1"/>
    <col min="6661" max="6661" width="17.5" style="5895" customWidth="1"/>
    <col min="6662" max="6662" width="16.5" style="5895" customWidth="1"/>
    <col min="6663" max="6663" width="12.5" style="5895" customWidth="1"/>
    <col min="6664" max="6664" width="2.5" style="5895" customWidth="1"/>
    <col min="6665" max="6665" width="5" style="5895" customWidth="1"/>
    <col min="6666" max="6666" width="10.33203125" style="5895" customWidth="1"/>
    <col min="6667" max="6910" width="9.1640625" style="5895"/>
    <col min="6911" max="6911" width="22.1640625" style="5895" customWidth="1"/>
    <col min="6912" max="6912" width="13.6640625" style="5895" customWidth="1"/>
    <col min="6913" max="6913" width="15.33203125" style="5895" customWidth="1"/>
    <col min="6914" max="6914" width="13.33203125" style="5895" customWidth="1"/>
    <col min="6915" max="6915" width="14.33203125" style="5895" customWidth="1"/>
    <col min="6916" max="6916" width="16.6640625" style="5895" customWidth="1"/>
    <col min="6917" max="6917" width="17.5" style="5895" customWidth="1"/>
    <col min="6918" max="6918" width="16.5" style="5895" customWidth="1"/>
    <col min="6919" max="6919" width="12.5" style="5895" customWidth="1"/>
    <col min="6920" max="6920" width="2.5" style="5895" customWidth="1"/>
    <col min="6921" max="6921" width="5" style="5895" customWidth="1"/>
    <col min="6922" max="6922" width="10.33203125" style="5895" customWidth="1"/>
    <col min="6923" max="7166" width="9.1640625" style="5895"/>
    <col min="7167" max="7167" width="22.1640625" style="5895" customWidth="1"/>
    <col min="7168" max="7168" width="13.6640625" style="5895" customWidth="1"/>
    <col min="7169" max="7169" width="15.33203125" style="5895" customWidth="1"/>
    <col min="7170" max="7170" width="13.33203125" style="5895" customWidth="1"/>
    <col min="7171" max="7171" width="14.33203125" style="5895" customWidth="1"/>
    <col min="7172" max="7172" width="16.6640625" style="5895" customWidth="1"/>
    <col min="7173" max="7173" width="17.5" style="5895" customWidth="1"/>
    <col min="7174" max="7174" width="16.5" style="5895" customWidth="1"/>
    <col min="7175" max="7175" width="12.5" style="5895" customWidth="1"/>
    <col min="7176" max="7176" width="2.5" style="5895" customWidth="1"/>
    <col min="7177" max="7177" width="5" style="5895" customWidth="1"/>
    <col min="7178" max="7178" width="10.33203125" style="5895" customWidth="1"/>
    <col min="7179" max="7422" width="9.1640625" style="5895"/>
    <col min="7423" max="7423" width="22.1640625" style="5895" customWidth="1"/>
    <col min="7424" max="7424" width="13.6640625" style="5895" customWidth="1"/>
    <col min="7425" max="7425" width="15.33203125" style="5895" customWidth="1"/>
    <col min="7426" max="7426" width="13.33203125" style="5895" customWidth="1"/>
    <col min="7427" max="7427" width="14.33203125" style="5895" customWidth="1"/>
    <col min="7428" max="7428" width="16.6640625" style="5895" customWidth="1"/>
    <col min="7429" max="7429" width="17.5" style="5895" customWidth="1"/>
    <col min="7430" max="7430" width="16.5" style="5895" customWidth="1"/>
    <col min="7431" max="7431" width="12.5" style="5895" customWidth="1"/>
    <col min="7432" max="7432" width="2.5" style="5895" customWidth="1"/>
    <col min="7433" max="7433" width="5" style="5895" customWidth="1"/>
    <col min="7434" max="7434" width="10.33203125" style="5895" customWidth="1"/>
    <col min="7435" max="7678" width="9.1640625" style="5895"/>
    <col min="7679" max="7679" width="22.1640625" style="5895" customWidth="1"/>
    <col min="7680" max="7680" width="13.6640625" style="5895" customWidth="1"/>
    <col min="7681" max="7681" width="15.33203125" style="5895" customWidth="1"/>
    <col min="7682" max="7682" width="13.33203125" style="5895" customWidth="1"/>
    <col min="7683" max="7683" width="14.33203125" style="5895" customWidth="1"/>
    <col min="7684" max="7684" width="16.6640625" style="5895" customWidth="1"/>
    <col min="7685" max="7685" width="17.5" style="5895" customWidth="1"/>
    <col min="7686" max="7686" width="16.5" style="5895" customWidth="1"/>
    <col min="7687" max="7687" width="12.5" style="5895" customWidth="1"/>
    <col min="7688" max="7688" width="2.5" style="5895" customWidth="1"/>
    <col min="7689" max="7689" width="5" style="5895" customWidth="1"/>
    <col min="7690" max="7690" width="10.33203125" style="5895" customWidth="1"/>
    <col min="7691" max="7934" width="9.1640625" style="5895"/>
    <col min="7935" max="7935" width="22.1640625" style="5895" customWidth="1"/>
    <col min="7936" max="7936" width="13.6640625" style="5895" customWidth="1"/>
    <col min="7937" max="7937" width="15.33203125" style="5895" customWidth="1"/>
    <col min="7938" max="7938" width="13.33203125" style="5895" customWidth="1"/>
    <col min="7939" max="7939" width="14.33203125" style="5895" customWidth="1"/>
    <col min="7940" max="7940" width="16.6640625" style="5895" customWidth="1"/>
    <col min="7941" max="7941" width="17.5" style="5895" customWidth="1"/>
    <col min="7942" max="7942" width="16.5" style="5895" customWidth="1"/>
    <col min="7943" max="7943" width="12.5" style="5895" customWidth="1"/>
    <col min="7944" max="7944" width="2.5" style="5895" customWidth="1"/>
    <col min="7945" max="7945" width="5" style="5895" customWidth="1"/>
    <col min="7946" max="7946" width="10.33203125" style="5895" customWidth="1"/>
    <col min="7947" max="8190" width="9.1640625" style="5895"/>
    <col min="8191" max="8191" width="22.1640625" style="5895" customWidth="1"/>
    <col min="8192" max="8192" width="13.6640625" style="5895" customWidth="1"/>
    <col min="8193" max="8193" width="15.33203125" style="5895" customWidth="1"/>
    <col min="8194" max="8194" width="13.33203125" style="5895" customWidth="1"/>
    <col min="8195" max="8195" width="14.33203125" style="5895" customWidth="1"/>
    <col min="8196" max="8196" width="16.6640625" style="5895" customWidth="1"/>
    <col min="8197" max="8197" width="17.5" style="5895" customWidth="1"/>
    <col min="8198" max="8198" width="16.5" style="5895" customWidth="1"/>
    <col min="8199" max="8199" width="12.5" style="5895" customWidth="1"/>
    <col min="8200" max="8200" width="2.5" style="5895" customWidth="1"/>
    <col min="8201" max="8201" width="5" style="5895" customWidth="1"/>
    <col min="8202" max="8202" width="10.33203125" style="5895" customWidth="1"/>
    <col min="8203" max="8446" width="9.1640625" style="5895"/>
    <col min="8447" max="8447" width="22.1640625" style="5895" customWidth="1"/>
    <col min="8448" max="8448" width="13.6640625" style="5895" customWidth="1"/>
    <col min="8449" max="8449" width="15.33203125" style="5895" customWidth="1"/>
    <col min="8450" max="8450" width="13.33203125" style="5895" customWidth="1"/>
    <col min="8451" max="8451" width="14.33203125" style="5895" customWidth="1"/>
    <col min="8452" max="8452" width="16.6640625" style="5895" customWidth="1"/>
    <col min="8453" max="8453" width="17.5" style="5895" customWidth="1"/>
    <col min="8454" max="8454" width="16.5" style="5895" customWidth="1"/>
    <col min="8455" max="8455" width="12.5" style="5895" customWidth="1"/>
    <col min="8456" max="8456" width="2.5" style="5895" customWidth="1"/>
    <col min="8457" max="8457" width="5" style="5895" customWidth="1"/>
    <col min="8458" max="8458" width="10.33203125" style="5895" customWidth="1"/>
    <col min="8459" max="8702" width="9.1640625" style="5895"/>
    <col min="8703" max="8703" width="22.1640625" style="5895" customWidth="1"/>
    <col min="8704" max="8704" width="13.6640625" style="5895" customWidth="1"/>
    <col min="8705" max="8705" width="15.33203125" style="5895" customWidth="1"/>
    <col min="8706" max="8706" width="13.33203125" style="5895" customWidth="1"/>
    <col min="8707" max="8707" width="14.33203125" style="5895" customWidth="1"/>
    <col min="8708" max="8708" width="16.6640625" style="5895" customWidth="1"/>
    <col min="8709" max="8709" width="17.5" style="5895" customWidth="1"/>
    <col min="8710" max="8710" width="16.5" style="5895" customWidth="1"/>
    <col min="8711" max="8711" width="12.5" style="5895" customWidth="1"/>
    <col min="8712" max="8712" width="2.5" style="5895" customWidth="1"/>
    <col min="8713" max="8713" width="5" style="5895" customWidth="1"/>
    <col min="8714" max="8714" width="10.33203125" style="5895" customWidth="1"/>
    <col min="8715" max="8958" width="9.1640625" style="5895"/>
    <col min="8959" max="8959" width="22.1640625" style="5895" customWidth="1"/>
    <col min="8960" max="8960" width="13.6640625" style="5895" customWidth="1"/>
    <col min="8961" max="8961" width="15.33203125" style="5895" customWidth="1"/>
    <col min="8962" max="8962" width="13.33203125" style="5895" customWidth="1"/>
    <col min="8963" max="8963" width="14.33203125" style="5895" customWidth="1"/>
    <col min="8964" max="8964" width="16.6640625" style="5895" customWidth="1"/>
    <col min="8965" max="8965" width="17.5" style="5895" customWidth="1"/>
    <col min="8966" max="8966" width="16.5" style="5895" customWidth="1"/>
    <col min="8967" max="8967" width="12.5" style="5895" customWidth="1"/>
    <col min="8968" max="8968" width="2.5" style="5895" customWidth="1"/>
    <col min="8969" max="8969" width="5" style="5895" customWidth="1"/>
    <col min="8970" max="8970" width="10.33203125" style="5895" customWidth="1"/>
    <col min="8971" max="9214" width="9.1640625" style="5895"/>
    <col min="9215" max="9215" width="22.1640625" style="5895" customWidth="1"/>
    <col min="9216" max="9216" width="13.6640625" style="5895" customWidth="1"/>
    <col min="9217" max="9217" width="15.33203125" style="5895" customWidth="1"/>
    <col min="9218" max="9218" width="13.33203125" style="5895" customWidth="1"/>
    <col min="9219" max="9219" width="14.33203125" style="5895" customWidth="1"/>
    <col min="9220" max="9220" width="16.6640625" style="5895" customWidth="1"/>
    <col min="9221" max="9221" width="17.5" style="5895" customWidth="1"/>
    <col min="9222" max="9222" width="16.5" style="5895" customWidth="1"/>
    <col min="9223" max="9223" width="12.5" style="5895" customWidth="1"/>
    <col min="9224" max="9224" width="2.5" style="5895" customWidth="1"/>
    <col min="9225" max="9225" width="5" style="5895" customWidth="1"/>
    <col min="9226" max="9226" width="10.33203125" style="5895" customWidth="1"/>
    <col min="9227" max="9470" width="9.1640625" style="5895"/>
    <col min="9471" max="9471" width="22.1640625" style="5895" customWidth="1"/>
    <col min="9472" max="9472" width="13.6640625" style="5895" customWidth="1"/>
    <col min="9473" max="9473" width="15.33203125" style="5895" customWidth="1"/>
    <col min="9474" max="9474" width="13.33203125" style="5895" customWidth="1"/>
    <col min="9475" max="9475" width="14.33203125" style="5895" customWidth="1"/>
    <col min="9476" max="9476" width="16.6640625" style="5895" customWidth="1"/>
    <col min="9477" max="9477" width="17.5" style="5895" customWidth="1"/>
    <col min="9478" max="9478" width="16.5" style="5895" customWidth="1"/>
    <col min="9479" max="9479" width="12.5" style="5895" customWidth="1"/>
    <col min="9480" max="9480" width="2.5" style="5895" customWidth="1"/>
    <col min="9481" max="9481" width="5" style="5895" customWidth="1"/>
    <col min="9482" max="9482" width="10.33203125" style="5895" customWidth="1"/>
    <col min="9483" max="9726" width="9.1640625" style="5895"/>
    <col min="9727" max="9727" width="22.1640625" style="5895" customWidth="1"/>
    <col min="9728" max="9728" width="13.6640625" style="5895" customWidth="1"/>
    <col min="9729" max="9729" width="15.33203125" style="5895" customWidth="1"/>
    <col min="9730" max="9730" width="13.33203125" style="5895" customWidth="1"/>
    <col min="9731" max="9731" width="14.33203125" style="5895" customWidth="1"/>
    <col min="9732" max="9732" width="16.6640625" style="5895" customWidth="1"/>
    <col min="9733" max="9733" width="17.5" style="5895" customWidth="1"/>
    <col min="9734" max="9734" width="16.5" style="5895" customWidth="1"/>
    <col min="9735" max="9735" width="12.5" style="5895" customWidth="1"/>
    <col min="9736" max="9736" width="2.5" style="5895" customWidth="1"/>
    <col min="9737" max="9737" width="5" style="5895" customWidth="1"/>
    <col min="9738" max="9738" width="10.33203125" style="5895" customWidth="1"/>
    <col min="9739" max="9982" width="9.1640625" style="5895"/>
    <col min="9983" max="9983" width="22.1640625" style="5895" customWidth="1"/>
    <col min="9984" max="9984" width="13.6640625" style="5895" customWidth="1"/>
    <col min="9985" max="9985" width="15.33203125" style="5895" customWidth="1"/>
    <col min="9986" max="9986" width="13.33203125" style="5895" customWidth="1"/>
    <col min="9987" max="9987" width="14.33203125" style="5895" customWidth="1"/>
    <col min="9988" max="9988" width="16.6640625" style="5895" customWidth="1"/>
    <col min="9989" max="9989" width="17.5" style="5895" customWidth="1"/>
    <col min="9990" max="9990" width="16.5" style="5895" customWidth="1"/>
    <col min="9991" max="9991" width="12.5" style="5895" customWidth="1"/>
    <col min="9992" max="9992" width="2.5" style="5895" customWidth="1"/>
    <col min="9993" max="9993" width="5" style="5895" customWidth="1"/>
    <col min="9994" max="9994" width="10.33203125" style="5895" customWidth="1"/>
    <col min="9995" max="10238" width="9.1640625" style="5895"/>
    <col min="10239" max="10239" width="22.1640625" style="5895" customWidth="1"/>
    <col min="10240" max="10240" width="13.6640625" style="5895" customWidth="1"/>
    <col min="10241" max="10241" width="15.33203125" style="5895" customWidth="1"/>
    <col min="10242" max="10242" width="13.33203125" style="5895" customWidth="1"/>
    <col min="10243" max="10243" width="14.33203125" style="5895" customWidth="1"/>
    <col min="10244" max="10244" width="16.6640625" style="5895" customWidth="1"/>
    <col min="10245" max="10245" width="17.5" style="5895" customWidth="1"/>
    <col min="10246" max="10246" width="16.5" style="5895" customWidth="1"/>
    <col min="10247" max="10247" width="12.5" style="5895" customWidth="1"/>
    <col min="10248" max="10248" width="2.5" style="5895" customWidth="1"/>
    <col min="10249" max="10249" width="5" style="5895" customWidth="1"/>
    <col min="10250" max="10250" width="10.33203125" style="5895" customWidth="1"/>
    <col min="10251" max="10494" width="9.1640625" style="5895"/>
    <col min="10495" max="10495" width="22.1640625" style="5895" customWidth="1"/>
    <col min="10496" max="10496" width="13.6640625" style="5895" customWidth="1"/>
    <col min="10497" max="10497" width="15.33203125" style="5895" customWidth="1"/>
    <col min="10498" max="10498" width="13.33203125" style="5895" customWidth="1"/>
    <col min="10499" max="10499" width="14.33203125" style="5895" customWidth="1"/>
    <col min="10500" max="10500" width="16.6640625" style="5895" customWidth="1"/>
    <col min="10501" max="10501" width="17.5" style="5895" customWidth="1"/>
    <col min="10502" max="10502" width="16.5" style="5895" customWidth="1"/>
    <col min="10503" max="10503" width="12.5" style="5895" customWidth="1"/>
    <col min="10504" max="10504" width="2.5" style="5895" customWidth="1"/>
    <col min="10505" max="10505" width="5" style="5895" customWidth="1"/>
    <col min="10506" max="10506" width="10.33203125" style="5895" customWidth="1"/>
    <col min="10507" max="10750" width="9.1640625" style="5895"/>
    <col min="10751" max="10751" width="22.1640625" style="5895" customWidth="1"/>
    <col min="10752" max="10752" width="13.6640625" style="5895" customWidth="1"/>
    <col min="10753" max="10753" width="15.33203125" style="5895" customWidth="1"/>
    <col min="10754" max="10754" width="13.33203125" style="5895" customWidth="1"/>
    <col min="10755" max="10755" width="14.33203125" style="5895" customWidth="1"/>
    <col min="10756" max="10756" width="16.6640625" style="5895" customWidth="1"/>
    <col min="10757" max="10757" width="17.5" style="5895" customWidth="1"/>
    <col min="10758" max="10758" width="16.5" style="5895" customWidth="1"/>
    <col min="10759" max="10759" width="12.5" style="5895" customWidth="1"/>
    <col min="10760" max="10760" width="2.5" style="5895" customWidth="1"/>
    <col min="10761" max="10761" width="5" style="5895" customWidth="1"/>
    <col min="10762" max="10762" width="10.33203125" style="5895" customWidth="1"/>
    <col min="10763" max="11006" width="9.1640625" style="5895"/>
    <col min="11007" max="11007" width="22.1640625" style="5895" customWidth="1"/>
    <col min="11008" max="11008" width="13.6640625" style="5895" customWidth="1"/>
    <col min="11009" max="11009" width="15.33203125" style="5895" customWidth="1"/>
    <col min="11010" max="11010" width="13.33203125" style="5895" customWidth="1"/>
    <col min="11011" max="11011" width="14.33203125" style="5895" customWidth="1"/>
    <col min="11012" max="11012" width="16.6640625" style="5895" customWidth="1"/>
    <col min="11013" max="11013" width="17.5" style="5895" customWidth="1"/>
    <col min="11014" max="11014" width="16.5" style="5895" customWidth="1"/>
    <col min="11015" max="11015" width="12.5" style="5895" customWidth="1"/>
    <col min="11016" max="11016" width="2.5" style="5895" customWidth="1"/>
    <col min="11017" max="11017" width="5" style="5895" customWidth="1"/>
    <col min="11018" max="11018" width="10.33203125" style="5895" customWidth="1"/>
    <col min="11019" max="11262" width="9.1640625" style="5895"/>
    <col min="11263" max="11263" width="22.1640625" style="5895" customWidth="1"/>
    <col min="11264" max="11264" width="13.6640625" style="5895" customWidth="1"/>
    <col min="11265" max="11265" width="15.33203125" style="5895" customWidth="1"/>
    <col min="11266" max="11266" width="13.33203125" style="5895" customWidth="1"/>
    <col min="11267" max="11267" width="14.33203125" style="5895" customWidth="1"/>
    <col min="11268" max="11268" width="16.6640625" style="5895" customWidth="1"/>
    <col min="11269" max="11269" width="17.5" style="5895" customWidth="1"/>
    <col min="11270" max="11270" width="16.5" style="5895" customWidth="1"/>
    <col min="11271" max="11271" width="12.5" style="5895" customWidth="1"/>
    <col min="11272" max="11272" width="2.5" style="5895" customWidth="1"/>
    <col min="11273" max="11273" width="5" style="5895" customWidth="1"/>
    <col min="11274" max="11274" width="10.33203125" style="5895" customWidth="1"/>
    <col min="11275" max="11518" width="9.1640625" style="5895"/>
    <col min="11519" max="11519" width="22.1640625" style="5895" customWidth="1"/>
    <col min="11520" max="11520" width="13.6640625" style="5895" customWidth="1"/>
    <col min="11521" max="11521" width="15.33203125" style="5895" customWidth="1"/>
    <col min="11522" max="11522" width="13.33203125" style="5895" customWidth="1"/>
    <col min="11523" max="11523" width="14.33203125" style="5895" customWidth="1"/>
    <col min="11524" max="11524" width="16.6640625" style="5895" customWidth="1"/>
    <col min="11525" max="11525" width="17.5" style="5895" customWidth="1"/>
    <col min="11526" max="11526" width="16.5" style="5895" customWidth="1"/>
    <col min="11527" max="11527" width="12.5" style="5895" customWidth="1"/>
    <col min="11528" max="11528" width="2.5" style="5895" customWidth="1"/>
    <col min="11529" max="11529" width="5" style="5895" customWidth="1"/>
    <col min="11530" max="11530" width="10.33203125" style="5895" customWidth="1"/>
    <col min="11531" max="11774" width="9.1640625" style="5895"/>
    <col min="11775" max="11775" width="22.1640625" style="5895" customWidth="1"/>
    <col min="11776" max="11776" width="13.6640625" style="5895" customWidth="1"/>
    <col min="11777" max="11777" width="15.33203125" style="5895" customWidth="1"/>
    <col min="11778" max="11778" width="13.33203125" style="5895" customWidth="1"/>
    <col min="11779" max="11779" width="14.33203125" style="5895" customWidth="1"/>
    <col min="11780" max="11780" width="16.6640625" style="5895" customWidth="1"/>
    <col min="11781" max="11781" width="17.5" style="5895" customWidth="1"/>
    <col min="11782" max="11782" width="16.5" style="5895" customWidth="1"/>
    <col min="11783" max="11783" width="12.5" style="5895" customWidth="1"/>
    <col min="11784" max="11784" width="2.5" style="5895" customWidth="1"/>
    <col min="11785" max="11785" width="5" style="5895" customWidth="1"/>
    <col min="11786" max="11786" width="10.33203125" style="5895" customWidth="1"/>
    <col min="11787" max="12030" width="9.1640625" style="5895"/>
    <col min="12031" max="12031" width="22.1640625" style="5895" customWidth="1"/>
    <col min="12032" max="12032" width="13.6640625" style="5895" customWidth="1"/>
    <col min="12033" max="12033" width="15.33203125" style="5895" customWidth="1"/>
    <col min="12034" max="12034" width="13.33203125" style="5895" customWidth="1"/>
    <col min="12035" max="12035" width="14.33203125" style="5895" customWidth="1"/>
    <col min="12036" max="12036" width="16.6640625" style="5895" customWidth="1"/>
    <col min="12037" max="12037" width="17.5" style="5895" customWidth="1"/>
    <col min="12038" max="12038" width="16.5" style="5895" customWidth="1"/>
    <col min="12039" max="12039" width="12.5" style="5895" customWidth="1"/>
    <col min="12040" max="12040" width="2.5" style="5895" customWidth="1"/>
    <col min="12041" max="12041" width="5" style="5895" customWidth="1"/>
    <col min="12042" max="12042" width="10.33203125" style="5895" customWidth="1"/>
    <col min="12043" max="12286" width="9.1640625" style="5895"/>
    <col min="12287" max="12287" width="22.1640625" style="5895" customWidth="1"/>
    <col min="12288" max="12288" width="13.6640625" style="5895" customWidth="1"/>
    <col min="12289" max="12289" width="15.33203125" style="5895" customWidth="1"/>
    <col min="12290" max="12290" width="13.33203125" style="5895" customWidth="1"/>
    <col min="12291" max="12291" width="14.33203125" style="5895" customWidth="1"/>
    <col min="12292" max="12292" width="16.6640625" style="5895" customWidth="1"/>
    <col min="12293" max="12293" width="17.5" style="5895" customWidth="1"/>
    <col min="12294" max="12294" width="16.5" style="5895" customWidth="1"/>
    <col min="12295" max="12295" width="12.5" style="5895" customWidth="1"/>
    <col min="12296" max="12296" width="2.5" style="5895" customWidth="1"/>
    <col min="12297" max="12297" width="5" style="5895" customWidth="1"/>
    <col min="12298" max="12298" width="10.33203125" style="5895" customWidth="1"/>
    <col min="12299" max="12542" width="9.1640625" style="5895"/>
    <col min="12543" max="12543" width="22.1640625" style="5895" customWidth="1"/>
    <col min="12544" max="12544" width="13.6640625" style="5895" customWidth="1"/>
    <col min="12545" max="12545" width="15.33203125" style="5895" customWidth="1"/>
    <col min="12546" max="12546" width="13.33203125" style="5895" customWidth="1"/>
    <col min="12547" max="12547" width="14.33203125" style="5895" customWidth="1"/>
    <col min="12548" max="12548" width="16.6640625" style="5895" customWidth="1"/>
    <col min="12549" max="12549" width="17.5" style="5895" customWidth="1"/>
    <col min="12550" max="12550" width="16.5" style="5895" customWidth="1"/>
    <col min="12551" max="12551" width="12.5" style="5895" customWidth="1"/>
    <col min="12552" max="12552" width="2.5" style="5895" customWidth="1"/>
    <col min="12553" max="12553" width="5" style="5895" customWidth="1"/>
    <col min="12554" max="12554" width="10.33203125" style="5895" customWidth="1"/>
    <col min="12555" max="12798" width="9.1640625" style="5895"/>
    <col min="12799" max="12799" width="22.1640625" style="5895" customWidth="1"/>
    <col min="12800" max="12800" width="13.6640625" style="5895" customWidth="1"/>
    <col min="12801" max="12801" width="15.33203125" style="5895" customWidth="1"/>
    <col min="12802" max="12802" width="13.33203125" style="5895" customWidth="1"/>
    <col min="12803" max="12803" width="14.33203125" style="5895" customWidth="1"/>
    <col min="12804" max="12804" width="16.6640625" style="5895" customWidth="1"/>
    <col min="12805" max="12805" width="17.5" style="5895" customWidth="1"/>
    <col min="12806" max="12806" width="16.5" style="5895" customWidth="1"/>
    <col min="12807" max="12807" width="12.5" style="5895" customWidth="1"/>
    <col min="12808" max="12808" width="2.5" style="5895" customWidth="1"/>
    <col min="12809" max="12809" width="5" style="5895" customWidth="1"/>
    <col min="12810" max="12810" width="10.33203125" style="5895" customWidth="1"/>
    <col min="12811" max="13054" width="9.1640625" style="5895"/>
    <col min="13055" max="13055" width="22.1640625" style="5895" customWidth="1"/>
    <col min="13056" max="13056" width="13.6640625" style="5895" customWidth="1"/>
    <col min="13057" max="13057" width="15.33203125" style="5895" customWidth="1"/>
    <col min="13058" max="13058" width="13.33203125" style="5895" customWidth="1"/>
    <col min="13059" max="13059" width="14.33203125" style="5895" customWidth="1"/>
    <col min="13060" max="13060" width="16.6640625" style="5895" customWidth="1"/>
    <col min="13061" max="13061" width="17.5" style="5895" customWidth="1"/>
    <col min="13062" max="13062" width="16.5" style="5895" customWidth="1"/>
    <col min="13063" max="13063" width="12.5" style="5895" customWidth="1"/>
    <col min="13064" max="13064" width="2.5" style="5895" customWidth="1"/>
    <col min="13065" max="13065" width="5" style="5895" customWidth="1"/>
    <col min="13066" max="13066" width="10.33203125" style="5895" customWidth="1"/>
    <col min="13067" max="13310" width="9.1640625" style="5895"/>
    <col min="13311" max="13311" width="22.1640625" style="5895" customWidth="1"/>
    <col min="13312" max="13312" width="13.6640625" style="5895" customWidth="1"/>
    <col min="13313" max="13313" width="15.33203125" style="5895" customWidth="1"/>
    <col min="13314" max="13314" width="13.33203125" style="5895" customWidth="1"/>
    <col min="13315" max="13315" width="14.33203125" style="5895" customWidth="1"/>
    <col min="13316" max="13316" width="16.6640625" style="5895" customWidth="1"/>
    <col min="13317" max="13317" width="17.5" style="5895" customWidth="1"/>
    <col min="13318" max="13318" width="16.5" style="5895" customWidth="1"/>
    <col min="13319" max="13319" width="12.5" style="5895" customWidth="1"/>
    <col min="13320" max="13320" width="2.5" style="5895" customWidth="1"/>
    <col min="13321" max="13321" width="5" style="5895" customWidth="1"/>
    <col min="13322" max="13322" width="10.33203125" style="5895" customWidth="1"/>
    <col min="13323" max="13566" width="9.1640625" style="5895"/>
    <col min="13567" max="13567" width="22.1640625" style="5895" customWidth="1"/>
    <col min="13568" max="13568" width="13.6640625" style="5895" customWidth="1"/>
    <col min="13569" max="13569" width="15.33203125" style="5895" customWidth="1"/>
    <col min="13570" max="13570" width="13.33203125" style="5895" customWidth="1"/>
    <col min="13571" max="13571" width="14.33203125" style="5895" customWidth="1"/>
    <col min="13572" max="13572" width="16.6640625" style="5895" customWidth="1"/>
    <col min="13573" max="13573" width="17.5" style="5895" customWidth="1"/>
    <col min="13574" max="13574" width="16.5" style="5895" customWidth="1"/>
    <col min="13575" max="13575" width="12.5" style="5895" customWidth="1"/>
    <col min="13576" max="13576" width="2.5" style="5895" customWidth="1"/>
    <col min="13577" max="13577" width="5" style="5895" customWidth="1"/>
    <col min="13578" max="13578" width="10.33203125" style="5895" customWidth="1"/>
    <col min="13579" max="13822" width="9.1640625" style="5895"/>
    <col min="13823" max="13823" width="22.1640625" style="5895" customWidth="1"/>
    <col min="13824" max="13824" width="13.6640625" style="5895" customWidth="1"/>
    <col min="13825" max="13825" width="15.33203125" style="5895" customWidth="1"/>
    <col min="13826" max="13826" width="13.33203125" style="5895" customWidth="1"/>
    <col min="13827" max="13827" width="14.33203125" style="5895" customWidth="1"/>
    <col min="13828" max="13828" width="16.6640625" style="5895" customWidth="1"/>
    <col min="13829" max="13829" width="17.5" style="5895" customWidth="1"/>
    <col min="13830" max="13830" width="16.5" style="5895" customWidth="1"/>
    <col min="13831" max="13831" width="12.5" style="5895" customWidth="1"/>
    <col min="13832" max="13832" width="2.5" style="5895" customWidth="1"/>
    <col min="13833" max="13833" width="5" style="5895" customWidth="1"/>
    <col min="13834" max="13834" width="10.33203125" style="5895" customWidth="1"/>
    <col min="13835" max="14078" width="9.1640625" style="5895"/>
    <col min="14079" max="14079" width="22.1640625" style="5895" customWidth="1"/>
    <col min="14080" max="14080" width="13.6640625" style="5895" customWidth="1"/>
    <col min="14081" max="14081" width="15.33203125" style="5895" customWidth="1"/>
    <col min="14082" max="14082" width="13.33203125" style="5895" customWidth="1"/>
    <col min="14083" max="14083" width="14.33203125" style="5895" customWidth="1"/>
    <col min="14084" max="14084" width="16.6640625" style="5895" customWidth="1"/>
    <col min="14085" max="14085" width="17.5" style="5895" customWidth="1"/>
    <col min="14086" max="14086" width="16.5" style="5895" customWidth="1"/>
    <col min="14087" max="14087" width="12.5" style="5895" customWidth="1"/>
    <col min="14088" max="14088" width="2.5" style="5895" customWidth="1"/>
    <col min="14089" max="14089" width="5" style="5895" customWidth="1"/>
    <col min="14090" max="14090" width="10.33203125" style="5895" customWidth="1"/>
    <col min="14091" max="14334" width="9.1640625" style="5895"/>
    <col min="14335" max="14335" width="22.1640625" style="5895" customWidth="1"/>
    <col min="14336" max="14336" width="13.6640625" style="5895" customWidth="1"/>
    <col min="14337" max="14337" width="15.33203125" style="5895" customWidth="1"/>
    <col min="14338" max="14338" width="13.33203125" style="5895" customWidth="1"/>
    <col min="14339" max="14339" width="14.33203125" style="5895" customWidth="1"/>
    <col min="14340" max="14340" width="16.6640625" style="5895" customWidth="1"/>
    <col min="14341" max="14341" width="17.5" style="5895" customWidth="1"/>
    <col min="14342" max="14342" width="16.5" style="5895" customWidth="1"/>
    <col min="14343" max="14343" width="12.5" style="5895" customWidth="1"/>
    <col min="14344" max="14344" width="2.5" style="5895" customWidth="1"/>
    <col min="14345" max="14345" width="5" style="5895" customWidth="1"/>
    <col min="14346" max="14346" width="10.33203125" style="5895" customWidth="1"/>
    <col min="14347" max="14590" width="9.1640625" style="5895"/>
    <col min="14591" max="14591" width="22.1640625" style="5895" customWidth="1"/>
    <col min="14592" max="14592" width="13.6640625" style="5895" customWidth="1"/>
    <col min="14593" max="14593" width="15.33203125" style="5895" customWidth="1"/>
    <col min="14594" max="14594" width="13.33203125" style="5895" customWidth="1"/>
    <col min="14595" max="14595" width="14.33203125" style="5895" customWidth="1"/>
    <col min="14596" max="14596" width="16.6640625" style="5895" customWidth="1"/>
    <col min="14597" max="14597" width="17.5" style="5895" customWidth="1"/>
    <col min="14598" max="14598" width="16.5" style="5895" customWidth="1"/>
    <col min="14599" max="14599" width="12.5" style="5895" customWidth="1"/>
    <col min="14600" max="14600" width="2.5" style="5895" customWidth="1"/>
    <col min="14601" max="14601" width="5" style="5895" customWidth="1"/>
    <col min="14602" max="14602" width="10.33203125" style="5895" customWidth="1"/>
    <col min="14603" max="14846" width="9.1640625" style="5895"/>
    <col min="14847" max="14847" width="22.1640625" style="5895" customWidth="1"/>
    <col min="14848" max="14848" width="13.6640625" style="5895" customWidth="1"/>
    <col min="14849" max="14849" width="15.33203125" style="5895" customWidth="1"/>
    <col min="14850" max="14850" width="13.33203125" style="5895" customWidth="1"/>
    <col min="14851" max="14851" width="14.33203125" style="5895" customWidth="1"/>
    <col min="14852" max="14852" width="16.6640625" style="5895" customWidth="1"/>
    <col min="14853" max="14853" width="17.5" style="5895" customWidth="1"/>
    <col min="14854" max="14854" width="16.5" style="5895" customWidth="1"/>
    <col min="14855" max="14855" width="12.5" style="5895" customWidth="1"/>
    <col min="14856" max="14856" width="2.5" style="5895" customWidth="1"/>
    <col min="14857" max="14857" width="5" style="5895" customWidth="1"/>
    <col min="14858" max="14858" width="10.33203125" style="5895" customWidth="1"/>
    <col min="14859" max="15102" width="9.1640625" style="5895"/>
    <col min="15103" max="15103" width="22.1640625" style="5895" customWidth="1"/>
    <col min="15104" max="15104" width="13.6640625" style="5895" customWidth="1"/>
    <col min="15105" max="15105" width="15.33203125" style="5895" customWidth="1"/>
    <col min="15106" max="15106" width="13.33203125" style="5895" customWidth="1"/>
    <col min="15107" max="15107" width="14.33203125" style="5895" customWidth="1"/>
    <col min="15108" max="15108" width="16.6640625" style="5895" customWidth="1"/>
    <col min="15109" max="15109" width="17.5" style="5895" customWidth="1"/>
    <col min="15110" max="15110" width="16.5" style="5895" customWidth="1"/>
    <col min="15111" max="15111" width="12.5" style="5895" customWidth="1"/>
    <col min="15112" max="15112" width="2.5" style="5895" customWidth="1"/>
    <col min="15113" max="15113" width="5" style="5895" customWidth="1"/>
    <col min="15114" max="15114" width="10.33203125" style="5895" customWidth="1"/>
    <col min="15115" max="15358" width="9.1640625" style="5895"/>
    <col min="15359" max="15359" width="22.1640625" style="5895" customWidth="1"/>
    <col min="15360" max="15360" width="13.6640625" style="5895" customWidth="1"/>
    <col min="15361" max="15361" width="15.33203125" style="5895" customWidth="1"/>
    <col min="15362" max="15362" width="13.33203125" style="5895" customWidth="1"/>
    <col min="15363" max="15363" width="14.33203125" style="5895" customWidth="1"/>
    <col min="15364" max="15364" width="16.6640625" style="5895" customWidth="1"/>
    <col min="15365" max="15365" width="17.5" style="5895" customWidth="1"/>
    <col min="15366" max="15366" width="16.5" style="5895" customWidth="1"/>
    <col min="15367" max="15367" width="12.5" style="5895" customWidth="1"/>
    <col min="15368" max="15368" width="2.5" style="5895" customWidth="1"/>
    <col min="15369" max="15369" width="5" style="5895" customWidth="1"/>
    <col min="15370" max="15370" width="10.33203125" style="5895" customWidth="1"/>
    <col min="15371" max="15614" width="9.1640625" style="5895"/>
    <col min="15615" max="15615" width="22.1640625" style="5895" customWidth="1"/>
    <col min="15616" max="15616" width="13.6640625" style="5895" customWidth="1"/>
    <col min="15617" max="15617" width="15.33203125" style="5895" customWidth="1"/>
    <col min="15618" max="15618" width="13.33203125" style="5895" customWidth="1"/>
    <col min="15619" max="15619" width="14.33203125" style="5895" customWidth="1"/>
    <col min="15620" max="15620" width="16.6640625" style="5895" customWidth="1"/>
    <col min="15621" max="15621" width="17.5" style="5895" customWidth="1"/>
    <col min="15622" max="15622" width="16.5" style="5895" customWidth="1"/>
    <col min="15623" max="15623" width="12.5" style="5895" customWidth="1"/>
    <col min="15624" max="15624" width="2.5" style="5895" customWidth="1"/>
    <col min="15625" max="15625" width="5" style="5895" customWidth="1"/>
    <col min="15626" max="15626" width="10.33203125" style="5895" customWidth="1"/>
    <col min="15627" max="15870" width="9.1640625" style="5895"/>
    <col min="15871" max="15871" width="22.1640625" style="5895" customWidth="1"/>
    <col min="15872" max="15872" width="13.6640625" style="5895" customWidth="1"/>
    <col min="15873" max="15873" width="15.33203125" style="5895" customWidth="1"/>
    <col min="15874" max="15874" width="13.33203125" style="5895" customWidth="1"/>
    <col min="15875" max="15875" width="14.33203125" style="5895" customWidth="1"/>
    <col min="15876" max="15876" width="16.6640625" style="5895" customWidth="1"/>
    <col min="15877" max="15877" width="17.5" style="5895" customWidth="1"/>
    <col min="15878" max="15878" width="16.5" style="5895" customWidth="1"/>
    <col min="15879" max="15879" width="12.5" style="5895" customWidth="1"/>
    <col min="15880" max="15880" width="2.5" style="5895" customWidth="1"/>
    <col min="15881" max="15881" width="5" style="5895" customWidth="1"/>
    <col min="15882" max="15882" width="10.33203125" style="5895" customWidth="1"/>
    <col min="15883" max="16126" width="9.1640625" style="5895"/>
    <col min="16127" max="16127" width="22.1640625" style="5895" customWidth="1"/>
    <col min="16128" max="16128" width="13.6640625" style="5895" customWidth="1"/>
    <col min="16129" max="16129" width="15.33203125" style="5895" customWidth="1"/>
    <col min="16130" max="16130" width="13.33203125" style="5895" customWidth="1"/>
    <col min="16131" max="16131" width="14.33203125" style="5895" customWidth="1"/>
    <col min="16132" max="16132" width="16.6640625" style="5895" customWidth="1"/>
    <col min="16133" max="16133" width="17.5" style="5895" customWidth="1"/>
    <col min="16134" max="16134" width="16.5" style="5895" customWidth="1"/>
    <col min="16135" max="16135" width="12.5" style="5895" customWidth="1"/>
    <col min="16136" max="16136" width="2.5" style="5895" customWidth="1"/>
    <col min="16137" max="16137" width="5" style="5895" customWidth="1"/>
    <col min="16138" max="16138" width="10.33203125" style="5895" customWidth="1"/>
    <col min="16139" max="16384" width="9.1640625" style="5895"/>
  </cols>
  <sheetData>
    <row r="1" spans="1:12" s="344" customFormat="1" x14ac:dyDescent="0.2">
      <c r="A1" s="6490" t="s">
        <v>801</v>
      </c>
      <c r="B1" s="6490"/>
      <c r="C1" s="6490"/>
    </row>
    <row r="2" spans="1:12" ht="16.5" x14ac:dyDescent="0.2">
      <c r="A2" s="5894" t="s">
        <v>3103</v>
      </c>
    </row>
    <row r="3" spans="1:12" ht="16.5" thickBot="1" x14ac:dyDescent="0.25">
      <c r="I3" s="5896" t="s">
        <v>90</v>
      </c>
    </row>
    <row r="4" spans="1:12" x14ac:dyDescent="0.2">
      <c r="A4" s="5897"/>
      <c r="B4" s="5898"/>
      <c r="C4" s="5898"/>
      <c r="D4" s="5898"/>
      <c r="E4" s="5898"/>
      <c r="F4" s="6916">
        <v>2020</v>
      </c>
      <c r="G4" s="6917"/>
      <c r="H4" s="6917"/>
      <c r="I4" s="6918"/>
    </row>
    <row r="5" spans="1:12" s="5901" customFormat="1" x14ac:dyDescent="0.2">
      <c r="A5" s="5899" t="s">
        <v>3094</v>
      </c>
      <c r="B5" s="5900">
        <v>2017</v>
      </c>
      <c r="C5" s="5900">
        <v>2018</v>
      </c>
      <c r="D5" s="5900">
        <v>2019</v>
      </c>
      <c r="E5" s="5900">
        <v>2020</v>
      </c>
      <c r="F5" s="6919"/>
      <c r="G5" s="6920"/>
      <c r="H5" s="6920"/>
      <c r="I5" s="6921"/>
    </row>
    <row r="6" spans="1:12" x14ac:dyDescent="0.2">
      <c r="A6" s="5902"/>
      <c r="B6" s="5903"/>
      <c r="C6" s="5903"/>
      <c r="D6" s="5903"/>
      <c r="E6" s="5903"/>
      <c r="F6" s="5904" t="s">
        <v>1026</v>
      </c>
      <c r="G6" s="5904" t="s">
        <v>818</v>
      </c>
      <c r="H6" s="5904" t="s">
        <v>819</v>
      </c>
      <c r="I6" s="5905" t="s">
        <v>820</v>
      </c>
    </row>
    <row r="7" spans="1:12" ht="23.1" customHeight="1" x14ac:dyDescent="0.2">
      <c r="A7" s="5906"/>
      <c r="B7" s="5907"/>
      <c r="C7" s="5907"/>
      <c r="D7" s="5907"/>
      <c r="E7" s="5907"/>
      <c r="F7" s="5907"/>
      <c r="G7" s="5907"/>
      <c r="H7" s="5907"/>
      <c r="I7" s="5908"/>
    </row>
    <row r="8" spans="1:12" ht="23.1" customHeight="1" x14ac:dyDescent="0.2">
      <c r="A8" s="5909" t="s">
        <v>3079</v>
      </c>
      <c r="B8" s="5910">
        <v>1239</v>
      </c>
      <c r="C8" s="5910">
        <v>1282</v>
      </c>
      <c r="D8" s="5910">
        <v>1642</v>
      </c>
      <c r="E8" s="5910">
        <v>2027</v>
      </c>
      <c r="F8" s="5911">
        <v>467</v>
      </c>
      <c r="G8" s="5911">
        <v>291</v>
      </c>
      <c r="H8" s="5911">
        <v>696</v>
      </c>
      <c r="I8" s="5912">
        <v>573</v>
      </c>
      <c r="J8" s="5913"/>
      <c r="K8" s="5914"/>
      <c r="L8" s="5915"/>
    </row>
    <row r="9" spans="1:12" ht="23.1" customHeight="1" x14ac:dyDescent="0.2">
      <c r="A9" s="5906" t="s">
        <v>3104</v>
      </c>
      <c r="B9" s="5910">
        <v>374</v>
      </c>
      <c r="C9" s="5910">
        <v>415</v>
      </c>
      <c r="D9" s="5910">
        <v>251</v>
      </c>
      <c r="E9" s="5910">
        <v>127</v>
      </c>
      <c r="F9" s="5911">
        <v>33</v>
      </c>
      <c r="G9" s="5911">
        <v>21</v>
      </c>
      <c r="H9" s="5911">
        <v>41</v>
      </c>
      <c r="I9" s="5912">
        <v>32</v>
      </c>
      <c r="J9" s="5913"/>
      <c r="K9" s="5914"/>
    </row>
    <row r="10" spans="1:12" ht="23.1" customHeight="1" x14ac:dyDescent="0.2">
      <c r="A10" s="5916" t="s">
        <v>3105</v>
      </c>
      <c r="B10" s="5910">
        <v>352</v>
      </c>
      <c r="C10" s="5910">
        <v>335</v>
      </c>
      <c r="D10" s="5910">
        <v>357</v>
      </c>
      <c r="E10" s="5910">
        <v>323</v>
      </c>
      <c r="F10" s="5911">
        <v>76</v>
      </c>
      <c r="G10" s="5911">
        <v>56</v>
      </c>
      <c r="H10" s="5911">
        <v>88</v>
      </c>
      <c r="I10" s="5912">
        <v>103</v>
      </c>
      <c r="J10" s="5913"/>
      <c r="K10" s="5914"/>
    </row>
    <row r="11" spans="1:12" ht="23.1" customHeight="1" x14ac:dyDescent="0.2">
      <c r="A11" s="5916" t="s">
        <v>3106</v>
      </c>
      <c r="B11" s="5910">
        <v>30</v>
      </c>
      <c r="C11" s="5910">
        <v>33</v>
      </c>
      <c r="D11" s="5910">
        <v>33</v>
      </c>
      <c r="E11" s="5910">
        <v>16</v>
      </c>
      <c r="F11" s="5911">
        <v>1</v>
      </c>
      <c r="G11" s="5911">
        <v>3</v>
      </c>
      <c r="H11" s="5911">
        <v>6</v>
      </c>
      <c r="I11" s="5912">
        <v>6</v>
      </c>
      <c r="J11" s="5913"/>
      <c r="K11" s="5914"/>
    </row>
    <row r="12" spans="1:12" ht="23.1" customHeight="1" x14ac:dyDescent="0.2">
      <c r="A12" s="5909" t="s">
        <v>3084</v>
      </c>
      <c r="B12" s="5910">
        <v>884</v>
      </c>
      <c r="C12" s="5910">
        <v>994</v>
      </c>
      <c r="D12" s="5910">
        <v>1232</v>
      </c>
      <c r="E12" s="5910">
        <v>1497</v>
      </c>
      <c r="F12" s="5911">
        <v>374</v>
      </c>
      <c r="G12" s="5911">
        <v>186</v>
      </c>
      <c r="H12" s="5911">
        <v>502</v>
      </c>
      <c r="I12" s="5912">
        <v>435</v>
      </c>
      <c r="J12" s="5913"/>
      <c r="K12" s="5914"/>
    </row>
    <row r="13" spans="1:12" ht="23.1" customHeight="1" x14ac:dyDescent="0.2">
      <c r="A13" s="5909" t="s">
        <v>3085</v>
      </c>
      <c r="B13" s="5910">
        <v>1356</v>
      </c>
      <c r="C13" s="5910">
        <v>1367</v>
      </c>
      <c r="D13" s="5910">
        <v>1342</v>
      </c>
      <c r="E13" s="5910">
        <v>798</v>
      </c>
      <c r="F13" s="5911">
        <v>284</v>
      </c>
      <c r="G13" s="5911">
        <v>128</v>
      </c>
      <c r="H13" s="5917">
        <v>255</v>
      </c>
      <c r="I13" s="5912">
        <v>131</v>
      </c>
      <c r="J13" s="5913"/>
      <c r="K13" s="5914"/>
    </row>
    <row r="14" spans="1:12" ht="23.1" customHeight="1" x14ac:dyDescent="0.2">
      <c r="A14" s="5909" t="s">
        <v>3086</v>
      </c>
      <c r="B14" s="5910">
        <v>230</v>
      </c>
      <c r="C14" s="5910">
        <v>225</v>
      </c>
      <c r="D14" s="5910">
        <v>218</v>
      </c>
      <c r="E14" s="5910">
        <v>268</v>
      </c>
      <c r="F14" s="5911">
        <v>59</v>
      </c>
      <c r="G14" s="5911">
        <v>41</v>
      </c>
      <c r="H14" s="5911">
        <v>103</v>
      </c>
      <c r="I14" s="5912">
        <v>65</v>
      </c>
      <c r="J14" s="5913"/>
      <c r="K14" s="5914"/>
    </row>
    <row r="15" spans="1:12" ht="23.1" customHeight="1" x14ac:dyDescent="0.2">
      <c r="A15" s="5909" t="s">
        <v>3087</v>
      </c>
      <c r="B15" s="5910">
        <v>584</v>
      </c>
      <c r="C15" s="5910">
        <v>617</v>
      </c>
      <c r="D15" s="5910">
        <v>479</v>
      </c>
      <c r="E15" s="5910">
        <v>300</v>
      </c>
      <c r="F15" s="5911">
        <v>50</v>
      </c>
      <c r="G15" s="5911">
        <v>47</v>
      </c>
      <c r="H15" s="5911">
        <v>89</v>
      </c>
      <c r="I15" s="5912">
        <v>114</v>
      </c>
      <c r="J15" s="5913"/>
      <c r="K15" s="5914"/>
    </row>
    <row r="16" spans="1:12" ht="23.1" customHeight="1" x14ac:dyDescent="0.2">
      <c r="A16" s="5909" t="s">
        <v>3088</v>
      </c>
      <c r="B16" s="5910">
        <v>85</v>
      </c>
      <c r="C16" s="5910">
        <v>72</v>
      </c>
      <c r="D16" s="5910">
        <v>50</v>
      </c>
      <c r="E16" s="5910">
        <v>6</v>
      </c>
      <c r="F16" s="5911">
        <v>3</v>
      </c>
      <c r="G16" s="5911">
        <v>0</v>
      </c>
      <c r="H16" s="5911">
        <v>2</v>
      </c>
      <c r="I16" s="5912">
        <v>1</v>
      </c>
      <c r="J16" s="5913"/>
      <c r="K16" s="5914"/>
    </row>
    <row r="17" spans="1:11" ht="23.1" customHeight="1" x14ac:dyDescent="0.2">
      <c r="A17" s="5909" t="s">
        <v>1934</v>
      </c>
      <c r="B17" s="5910">
        <v>131</v>
      </c>
      <c r="C17" s="5910">
        <v>138</v>
      </c>
      <c r="D17" s="5910">
        <v>113</v>
      </c>
      <c r="E17" s="5910">
        <v>91</v>
      </c>
      <c r="F17" s="5911">
        <v>21</v>
      </c>
      <c r="G17" s="5911">
        <v>23</v>
      </c>
      <c r="H17" s="5911">
        <v>22</v>
      </c>
      <c r="I17" s="5912">
        <v>25</v>
      </c>
      <c r="J17" s="5913"/>
      <c r="K17" s="5914"/>
    </row>
    <row r="18" spans="1:11" ht="23.1" customHeight="1" x14ac:dyDescent="0.2">
      <c r="A18" s="5909"/>
      <c r="B18" s="5910"/>
      <c r="C18" s="5910"/>
      <c r="D18" s="5910"/>
      <c r="E18" s="5910"/>
      <c r="F18" s="5911"/>
      <c r="G18" s="5911"/>
      <c r="H18" s="5911"/>
      <c r="I18" s="5912"/>
      <c r="J18" s="5913"/>
      <c r="K18" s="5914"/>
    </row>
    <row r="19" spans="1:11" s="5901" customFormat="1" ht="23.1" customHeight="1" thickBot="1" x14ac:dyDescent="0.25">
      <c r="A19" s="5925" t="s">
        <v>237</v>
      </c>
      <c r="B19" s="5926">
        <f t="shared" ref="B19:I19" si="0">SUM(B8:B18)</f>
        <v>5265</v>
      </c>
      <c r="C19" s="5926">
        <f t="shared" si="0"/>
        <v>5478</v>
      </c>
      <c r="D19" s="5926">
        <f t="shared" si="0"/>
        <v>5717</v>
      </c>
      <c r="E19" s="5926">
        <f t="shared" si="0"/>
        <v>5453</v>
      </c>
      <c r="F19" s="5926">
        <f t="shared" si="0"/>
        <v>1368</v>
      </c>
      <c r="G19" s="5926">
        <f t="shared" si="0"/>
        <v>796</v>
      </c>
      <c r="H19" s="5926">
        <f t="shared" si="0"/>
        <v>1804</v>
      </c>
      <c r="I19" s="5927">
        <f t="shared" si="0"/>
        <v>1485</v>
      </c>
      <c r="J19" s="5913"/>
      <c r="K19" s="5914"/>
    </row>
    <row r="20" spans="1:11" s="5924" customFormat="1" x14ac:dyDescent="0.2">
      <c r="A20" s="5923"/>
      <c r="B20" s="5923"/>
      <c r="C20" s="5923"/>
      <c r="D20" s="5923"/>
      <c r="E20" s="5923"/>
      <c r="F20" s="5923"/>
      <c r="G20" s="5923"/>
      <c r="H20" s="5923"/>
      <c r="I20" s="5923"/>
    </row>
    <row r="21" spans="1:11" x14ac:dyDescent="0.2">
      <c r="A21" s="5918" t="s">
        <v>3107</v>
      </c>
    </row>
    <row r="22" spans="1:11" x14ac:dyDescent="0.2">
      <c r="A22" s="5919"/>
    </row>
    <row r="23" spans="1:11" x14ac:dyDescent="0.2">
      <c r="A23" s="5920" t="s">
        <v>3099</v>
      </c>
      <c r="B23" s="5921"/>
      <c r="C23" s="5921"/>
      <c r="D23" s="5921"/>
    </row>
    <row r="24" spans="1:11" x14ac:dyDescent="0.2">
      <c r="A24" s="5888" t="s">
        <v>3108</v>
      </c>
      <c r="B24" s="5921"/>
      <c r="C24" s="5921"/>
      <c r="D24" s="5921"/>
    </row>
    <row r="25" spans="1:11" x14ac:dyDescent="0.2">
      <c r="A25" s="5889" t="s">
        <v>3091</v>
      </c>
      <c r="B25" s="5921"/>
      <c r="C25" s="5921"/>
      <c r="D25" s="5921"/>
    </row>
    <row r="26" spans="1:11" x14ac:dyDescent="0.2">
      <c r="A26" s="5922" t="s">
        <v>3109</v>
      </c>
      <c r="B26" s="5921"/>
      <c r="C26" s="5921"/>
      <c r="D26" s="5921"/>
    </row>
    <row r="27" spans="1:11" x14ac:dyDescent="0.2">
      <c r="A27" s="5922"/>
      <c r="H27" s="5914"/>
    </row>
  </sheetData>
  <mergeCells count="2">
    <mergeCell ref="A1:C1"/>
    <mergeCell ref="F4:I5"/>
  </mergeCells>
  <hyperlinks>
    <hyperlink ref="A1" location="CONTENT!A1" display="Back to table of contents"/>
  </hyperlinks>
  <pageMargins left="0.5" right="0.5" top="0.5" bottom="0.5" header="0.3" footer="0.3"/>
  <pageSetup paperSize="9"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workbookViewId="0">
      <selection sqref="A1:C1"/>
    </sheetView>
  </sheetViews>
  <sheetFormatPr defaultColWidth="9.33203125" defaultRowHeight="12.75" x14ac:dyDescent="0.2"/>
  <cols>
    <col min="1" max="1" width="1.5" style="5930" customWidth="1"/>
    <col min="2" max="2" width="2.33203125" style="5930" customWidth="1"/>
    <col min="3" max="3" width="20.5" style="5930" customWidth="1"/>
    <col min="4" max="4" width="2.6640625" style="5930" customWidth="1"/>
    <col min="5" max="5" width="30.5" style="5930" customWidth="1"/>
    <col min="6" max="6" width="15.33203125" style="5930" customWidth="1"/>
    <col min="7" max="7" width="8.6640625" style="5930" customWidth="1"/>
    <col min="8" max="8" width="10.6640625" style="5930" customWidth="1"/>
    <col min="9" max="9" width="9.83203125" style="5930" customWidth="1"/>
    <col min="10" max="10" width="9.5" style="5930" customWidth="1"/>
    <col min="11" max="16384" width="9.33203125" style="5930"/>
  </cols>
  <sheetData>
    <row r="1" spans="1:10" s="344" customFormat="1" ht="15.75" x14ac:dyDescent="0.2">
      <c r="A1" s="6490" t="s">
        <v>801</v>
      </c>
      <c r="B1" s="6490"/>
      <c r="C1" s="6490"/>
    </row>
    <row r="2" spans="1:10" s="5929" customFormat="1" ht="16.5" x14ac:dyDescent="0.2">
      <c r="A2" s="5928" t="s">
        <v>3110</v>
      </c>
    </row>
    <row r="3" spans="1:10" ht="13.5" thickBot="1" x14ac:dyDescent="0.25"/>
    <row r="4" spans="1:10" s="5931" customFormat="1" ht="20.100000000000001" customHeight="1" thickBot="1" x14ac:dyDescent="0.25">
      <c r="A4" s="5971"/>
      <c r="B4" s="5972"/>
      <c r="C4" s="5972"/>
      <c r="D4" s="5972"/>
      <c r="E4" s="5973"/>
      <c r="F4" s="5974" t="s">
        <v>1685</v>
      </c>
      <c r="G4" s="5974">
        <v>2017</v>
      </c>
      <c r="H4" s="5974">
        <v>2018</v>
      </c>
      <c r="I4" s="5974">
        <v>2019</v>
      </c>
      <c r="J4" s="5975" t="s">
        <v>2260</v>
      </c>
    </row>
    <row r="5" spans="1:10" ht="20.100000000000001" customHeight="1" x14ac:dyDescent="0.2">
      <c r="A5" s="5932"/>
      <c r="B5" s="5966" t="s">
        <v>3111</v>
      </c>
      <c r="C5" s="5966"/>
      <c r="D5" s="5966"/>
      <c r="E5" s="5933"/>
      <c r="F5" s="5934" t="s">
        <v>647</v>
      </c>
      <c r="G5" s="5935">
        <v>2031</v>
      </c>
      <c r="H5" s="5936">
        <v>2035</v>
      </c>
      <c r="I5" s="5935">
        <v>2029</v>
      </c>
      <c r="J5" s="5937">
        <v>2036</v>
      </c>
    </row>
    <row r="6" spans="1:10" ht="20.100000000000001" customHeight="1" x14ac:dyDescent="0.2">
      <c r="A6" s="5932"/>
      <c r="B6" s="5966" t="s">
        <v>3112</v>
      </c>
      <c r="C6" s="5966"/>
      <c r="D6" s="5966"/>
      <c r="E6" s="5933"/>
      <c r="F6" s="5938">
        <v>0</v>
      </c>
      <c r="G6" s="5935">
        <v>4829</v>
      </c>
      <c r="H6" s="5936">
        <v>4623</v>
      </c>
      <c r="I6" s="5935">
        <v>4563</v>
      </c>
      <c r="J6" s="5937">
        <v>3936</v>
      </c>
    </row>
    <row r="7" spans="1:10" ht="20.100000000000001" customHeight="1" x14ac:dyDescent="0.2">
      <c r="A7" s="5932"/>
      <c r="B7" s="5966" t="s">
        <v>3113</v>
      </c>
      <c r="C7" s="5966"/>
      <c r="D7" s="5966"/>
      <c r="E7" s="5933"/>
      <c r="F7" s="5938" t="s">
        <v>3114</v>
      </c>
      <c r="G7" s="5939">
        <v>8</v>
      </c>
      <c r="H7" s="5940">
        <v>7.7</v>
      </c>
      <c r="I7" s="5939">
        <v>7.6</v>
      </c>
      <c r="J7" s="5941">
        <v>7</v>
      </c>
    </row>
    <row r="8" spans="1:10" ht="20.100000000000001" customHeight="1" x14ac:dyDescent="0.2">
      <c r="A8" s="5932"/>
      <c r="B8" s="5966" t="s">
        <v>3115</v>
      </c>
      <c r="C8" s="5966"/>
      <c r="D8" s="5966"/>
      <c r="E8" s="5933"/>
      <c r="F8" s="5938" t="s">
        <v>3114</v>
      </c>
      <c r="G8" s="5935">
        <v>97519</v>
      </c>
      <c r="H8" s="5936">
        <v>93807</v>
      </c>
      <c r="I8" s="5935">
        <v>92959</v>
      </c>
      <c r="J8" s="5937">
        <v>83663</v>
      </c>
    </row>
    <row r="9" spans="1:10" ht="20.100000000000001" customHeight="1" x14ac:dyDescent="0.2">
      <c r="A9" s="5932"/>
      <c r="B9" s="5966" t="s">
        <v>3116</v>
      </c>
      <c r="C9" s="5966"/>
      <c r="D9" s="5966"/>
      <c r="E9" s="5933"/>
      <c r="F9" s="5938" t="s">
        <v>3114</v>
      </c>
      <c r="G9" s="5935">
        <v>160</v>
      </c>
      <c r="H9" s="5936">
        <v>154</v>
      </c>
      <c r="I9" s="5935">
        <v>154</v>
      </c>
      <c r="J9" s="5937">
        <v>112</v>
      </c>
    </row>
    <row r="10" spans="1:10" ht="20.100000000000001" customHeight="1" x14ac:dyDescent="0.2">
      <c r="A10" s="5932"/>
      <c r="B10" s="5966" t="s">
        <v>3117</v>
      </c>
      <c r="C10" s="5966"/>
      <c r="D10" s="5966"/>
      <c r="E10" s="5933"/>
      <c r="F10" s="5942" t="s">
        <v>1295</v>
      </c>
      <c r="G10" s="5935">
        <v>2538</v>
      </c>
      <c r="H10" s="5936">
        <v>2573</v>
      </c>
      <c r="I10" s="5935">
        <v>2580</v>
      </c>
      <c r="J10" s="5937">
        <v>1240</v>
      </c>
    </row>
    <row r="11" spans="1:10" ht="20.100000000000001" customHeight="1" thickBot="1" x14ac:dyDescent="0.25">
      <c r="A11" s="5943"/>
      <c r="B11" s="5944" t="s">
        <v>3118</v>
      </c>
      <c r="C11" s="5944"/>
      <c r="D11" s="5944"/>
      <c r="E11" s="5945"/>
      <c r="F11" s="5967" t="s">
        <v>3119</v>
      </c>
      <c r="G11" s="5968">
        <v>7809</v>
      </c>
      <c r="H11" s="5969">
        <v>7917</v>
      </c>
      <c r="I11" s="5968">
        <v>7938</v>
      </c>
      <c r="J11" s="5970">
        <v>3398</v>
      </c>
    </row>
    <row r="12" spans="1:10" ht="20.100000000000001" customHeight="1" x14ac:dyDescent="0.2"/>
    <row r="13" spans="1:10" ht="20.100000000000001" customHeight="1" x14ac:dyDescent="0.2">
      <c r="A13" s="6922" t="s">
        <v>3120</v>
      </c>
      <c r="B13" s="6923"/>
      <c r="C13" s="6923"/>
      <c r="D13" s="6923"/>
      <c r="E13" s="6923"/>
      <c r="F13" s="6923"/>
      <c r="G13" s="6923"/>
      <c r="H13" s="6923"/>
      <c r="I13" s="6923"/>
      <c r="J13" s="6923"/>
    </row>
    <row r="14" spans="1:10" ht="20.100000000000001" customHeight="1" x14ac:dyDescent="0.2">
      <c r="A14" s="6923"/>
      <c r="B14" s="6923"/>
      <c r="C14" s="6923"/>
      <c r="D14" s="6923"/>
      <c r="E14" s="6923"/>
      <c r="F14" s="6923"/>
      <c r="G14" s="6923"/>
      <c r="H14" s="6923"/>
      <c r="I14" s="6923"/>
      <c r="J14" s="6923"/>
    </row>
    <row r="15" spans="1:10" ht="20.100000000000001" customHeight="1" x14ac:dyDescent="0.2">
      <c r="A15" s="5946">
        <v>2</v>
      </c>
      <c r="B15" s="5947" t="s">
        <v>3121</v>
      </c>
      <c r="F15" s="5948"/>
      <c r="G15" s="5948"/>
      <c r="H15" s="5948"/>
      <c r="I15" s="5948"/>
      <c r="J15" s="5948"/>
    </row>
    <row r="16" spans="1:10" ht="20.100000000000001" customHeight="1" x14ac:dyDescent="0.2">
      <c r="A16" s="5946"/>
      <c r="B16" s="5949"/>
      <c r="C16" s="5949"/>
      <c r="D16" s="5949"/>
      <c r="E16" s="5949"/>
      <c r="F16" s="5949"/>
      <c r="G16" s="5949"/>
      <c r="H16" s="5949"/>
      <c r="I16" s="5949"/>
      <c r="J16" s="5949"/>
    </row>
    <row r="17" spans="1:10" s="5929" customFormat="1" ht="20.100000000000001" customHeight="1" x14ac:dyDescent="0.2">
      <c r="A17" s="5950" t="s">
        <v>3122</v>
      </c>
      <c r="B17" s="5951"/>
      <c r="C17" s="5951"/>
      <c r="D17" s="5951"/>
      <c r="E17" s="5951"/>
      <c r="I17" s="5952"/>
    </row>
    <row r="18" spans="1:10" s="5929" customFormat="1" ht="20.100000000000001" customHeight="1" thickBot="1" x14ac:dyDescent="0.25">
      <c r="A18" s="5951"/>
      <c r="B18" s="5951"/>
      <c r="C18" s="5951"/>
      <c r="D18" s="5951"/>
      <c r="E18" s="5952"/>
    </row>
    <row r="19" spans="1:10" ht="20.100000000000001" customHeight="1" thickBot="1" x14ac:dyDescent="0.25">
      <c r="A19" s="5976"/>
      <c r="B19" s="5977"/>
      <c r="C19" s="5977"/>
      <c r="D19" s="5977"/>
      <c r="E19" s="5978"/>
      <c r="F19" s="5979">
        <v>2015</v>
      </c>
      <c r="G19" s="5979">
        <v>2016</v>
      </c>
      <c r="H19" s="5979">
        <v>2017</v>
      </c>
      <c r="I19" s="5980">
        <v>2018</v>
      </c>
      <c r="J19" s="5981">
        <v>2019</v>
      </c>
    </row>
    <row r="20" spans="1:10" ht="20.100000000000001" customHeight="1" x14ac:dyDescent="0.2">
      <c r="A20" s="5932"/>
      <c r="B20" s="5982" t="s">
        <v>3123</v>
      </c>
      <c r="C20" s="5966"/>
      <c r="D20" s="5966"/>
      <c r="E20" s="5933"/>
      <c r="F20" s="5933"/>
      <c r="G20" s="5933"/>
      <c r="H20" s="5933"/>
      <c r="I20" s="5953"/>
      <c r="J20" s="5954"/>
    </row>
    <row r="21" spans="1:10" s="5959" customFormat="1" ht="20.100000000000001" customHeight="1" x14ac:dyDescent="0.2">
      <c r="A21" s="5955"/>
      <c r="B21" s="5982"/>
      <c r="C21" s="5966" t="s">
        <v>3124</v>
      </c>
      <c r="D21" s="5966"/>
      <c r="E21" s="5933"/>
      <c r="F21" s="5956">
        <v>28476</v>
      </c>
      <c r="G21" s="5956">
        <v>29277</v>
      </c>
      <c r="H21" s="5956">
        <v>29627</v>
      </c>
      <c r="I21" s="5957">
        <v>29075</v>
      </c>
      <c r="J21" s="5958">
        <v>29644</v>
      </c>
    </row>
    <row r="22" spans="1:10" ht="20.100000000000001" customHeight="1" x14ac:dyDescent="0.2">
      <c r="A22" s="5932"/>
      <c r="B22" s="5966"/>
      <c r="C22" s="5966" t="s">
        <v>3125</v>
      </c>
      <c r="D22" s="5966"/>
      <c r="E22" s="5933"/>
      <c r="F22" s="5956">
        <v>2333</v>
      </c>
      <c r="G22" s="5956">
        <v>2397</v>
      </c>
      <c r="H22" s="5956">
        <v>2425</v>
      </c>
      <c r="I22" s="5957">
        <v>2379</v>
      </c>
      <c r="J22" s="5958">
        <v>2425</v>
      </c>
    </row>
    <row r="23" spans="1:10" ht="20.100000000000001" customHeight="1" x14ac:dyDescent="0.2">
      <c r="A23" s="5932"/>
      <c r="B23" s="5966"/>
      <c r="C23" s="5966" t="s">
        <v>3126</v>
      </c>
      <c r="D23" s="5966"/>
      <c r="E23" s="5933"/>
      <c r="F23" s="5956">
        <v>60</v>
      </c>
      <c r="G23" s="5956">
        <v>59</v>
      </c>
      <c r="H23" s="5956">
        <v>57</v>
      </c>
      <c r="I23" s="5957">
        <v>54</v>
      </c>
      <c r="J23" s="5958">
        <v>52</v>
      </c>
    </row>
    <row r="24" spans="1:10" ht="20.100000000000001" customHeight="1" x14ac:dyDescent="0.2">
      <c r="A24" s="5932"/>
      <c r="B24" s="5982" t="s">
        <v>3127</v>
      </c>
      <c r="C24" s="5966"/>
      <c r="D24" s="5966"/>
      <c r="E24" s="5933"/>
      <c r="F24" s="5956"/>
      <c r="G24" s="5956"/>
      <c r="H24" s="5956"/>
      <c r="I24" s="5957"/>
      <c r="J24" s="5958"/>
    </row>
    <row r="25" spans="1:10" s="5959" customFormat="1" ht="20.100000000000001" customHeight="1" x14ac:dyDescent="0.2">
      <c r="A25" s="5955"/>
      <c r="B25" s="5982"/>
      <c r="C25" s="5966" t="s">
        <v>3128</v>
      </c>
      <c r="D25" s="5966"/>
      <c r="E25" s="5933"/>
      <c r="F25" s="5956">
        <v>55617</v>
      </c>
      <c r="G25" s="5956">
        <v>57335</v>
      </c>
      <c r="H25" s="5956">
        <v>58178</v>
      </c>
      <c r="I25" s="5957">
        <v>56962</v>
      </c>
      <c r="J25" s="5958">
        <v>58267</v>
      </c>
    </row>
    <row r="26" spans="1:10" ht="20.100000000000001" customHeight="1" x14ac:dyDescent="0.2">
      <c r="A26" s="5932"/>
      <c r="B26" s="5966"/>
      <c r="C26" s="5966" t="s">
        <v>3126</v>
      </c>
      <c r="D26" s="5966"/>
      <c r="E26" s="5933"/>
      <c r="F26" s="5956">
        <v>117</v>
      </c>
      <c r="G26" s="5956">
        <v>116</v>
      </c>
      <c r="H26" s="5956">
        <v>112</v>
      </c>
      <c r="I26" s="5957">
        <v>105</v>
      </c>
      <c r="J26" s="5958">
        <v>102</v>
      </c>
    </row>
    <row r="27" spans="1:10" ht="20.100000000000001" customHeight="1" x14ac:dyDescent="0.2">
      <c r="A27" s="5932"/>
      <c r="B27" s="5982" t="s">
        <v>3129</v>
      </c>
      <c r="C27" s="5966"/>
      <c r="D27" s="5966"/>
      <c r="E27" s="5933"/>
      <c r="F27" s="5956"/>
      <c r="G27" s="5956"/>
      <c r="H27" s="5956"/>
      <c r="I27" s="5957"/>
      <c r="J27" s="5958"/>
    </row>
    <row r="28" spans="1:10" s="5959" customFormat="1" ht="20.100000000000001" customHeight="1" x14ac:dyDescent="0.2">
      <c r="A28" s="5955"/>
      <c r="B28" s="5982"/>
      <c r="C28" s="5982" t="s">
        <v>3130</v>
      </c>
      <c r="D28" s="5982"/>
      <c r="E28" s="5960"/>
      <c r="F28" s="5961">
        <v>3722</v>
      </c>
      <c r="G28" s="5961">
        <v>3862</v>
      </c>
      <c r="H28" s="5961">
        <v>4209</v>
      </c>
      <c r="I28" s="5962">
        <v>3718</v>
      </c>
      <c r="J28" s="5963">
        <v>3484</v>
      </c>
    </row>
    <row r="29" spans="1:10" ht="20.100000000000001" customHeight="1" x14ac:dyDescent="0.2">
      <c r="A29" s="5932"/>
      <c r="B29" s="5966"/>
      <c r="C29" s="5966"/>
      <c r="D29" s="5982" t="s">
        <v>3131</v>
      </c>
      <c r="E29" s="5933"/>
      <c r="F29" s="5956"/>
      <c r="G29" s="5956"/>
      <c r="H29" s="5956"/>
      <c r="I29" s="5957"/>
      <c r="J29" s="5958"/>
    </row>
    <row r="30" spans="1:10" ht="20.100000000000001" customHeight="1" x14ac:dyDescent="0.2">
      <c r="A30" s="5932"/>
      <c r="B30" s="5966"/>
      <c r="C30" s="5966"/>
      <c r="D30" s="5966"/>
      <c r="E30" s="5965" t="s">
        <v>3132</v>
      </c>
      <c r="F30" s="5956">
        <v>139</v>
      </c>
      <c r="G30" s="5956">
        <v>144</v>
      </c>
      <c r="H30" s="5956">
        <v>157</v>
      </c>
      <c r="I30" s="5957">
        <v>143</v>
      </c>
      <c r="J30" s="5958">
        <v>144</v>
      </c>
    </row>
    <row r="31" spans="1:10" ht="20.100000000000001" customHeight="1" x14ac:dyDescent="0.2">
      <c r="A31" s="5932"/>
      <c r="B31" s="5966"/>
      <c r="C31" s="5966"/>
      <c r="D31" s="5966"/>
      <c r="E31" s="5933" t="s">
        <v>3133</v>
      </c>
      <c r="F31" s="5956">
        <v>530</v>
      </c>
      <c r="G31" s="5956">
        <v>512</v>
      </c>
      <c r="H31" s="5956">
        <v>560</v>
      </c>
      <c r="I31" s="5957">
        <v>597</v>
      </c>
      <c r="J31" s="5958">
        <v>430</v>
      </c>
    </row>
    <row r="32" spans="1:10" ht="20.100000000000001" customHeight="1" x14ac:dyDescent="0.2">
      <c r="A32" s="5932"/>
      <c r="B32" s="5966"/>
      <c r="C32" s="5966"/>
      <c r="D32" s="5966"/>
      <c r="E32" s="5933" t="s">
        <v>3134</v>
      </c>
      <c r="F32" s="5956">
        <v>3053</v>
      </c>
      <c r="G32" s="5956">
        <v>3206</v>
      </c>
      <c r="H32" s="5956">
        <v>3492</v>
      </c>
      <c r="I32" s="5957">
        <v>2978</v>
      </c>
      <c r="J32" s="5958">
        <v>1935</v>
      </c>
    </row>
    <row r="33" spans="1:10" ht="20.100000000000001" customHeight="1" x14ac:dyDescent="0.2">
      <c r="A33" s="5932"/>
      <c r="B33" s="5966"/>
      <c r="C33" s="5966"/>
      <c r="D33" s="5982" t="s">
        <v>3135</v>
      </c>
      <c r="E33" s="5933"/>
      <c r="F33" s="5956"/>
      <c r="G33" s="5956"/>
      <c r="H33" s="5956"/>
      <c r="I33" s="5957"/>
      <c r="J33" s="5958"/>
    </row>
    <row r="34" spans="1:10" ht="20.100000000000001" customHeight="1" x14ac:dyDescent="0.2">
      <c r="A34" s="5932"/>
      <c r="B34" s="5966"/>
      <c r="C34" s="5966"/>
      <c r="D34" s="5966"/>
      <c r="E34" s="5933" t="s">
        <v>3136</v>
      </c>
      <c r="F34" s="5956">
        <v>569</v>
      </c>
      <c r="G34" s="5956">
        <v>594</v>
      </c>
      <c r="H34" s="5956">
        <v>656</v>
      </c>
      <c r="I34" s="5957">
        <v>571</v>
      </c>
      <c r="J34" s="5958" t="s">
        <v>2734</v>
      </c>
    </row>
    <row r="35" spans="1:10" ht="20.100000000000001" customHeight="1" x14ac:dyDescent="0.2">
      <c r="A35" s="5932"/>
      <c r="B35" s="5966"/>
      <c r="C35" s="5966"/>
      <c r="D35" s="5966"/>
      <c r="E35" s="5933" t="s">
        <v>3137</v>
      </c>
      <c r="F35" s="5956">
        <v>164</v>
      </c>
      <c r="G35" s="5956">
        <v>154</v>
      </c>
      <c r="H35" s="5956">
        <v>182</v>
      </c>
      <c r="I35" s="5957">
        <v>147</v>
      </c>
      <c r="J35" s="5958" t="s">
        <v>2734</v>
      </c>
    </row>
    <row r="36" spans="1:10" ht="20.100000000000001" customHeight="1" x14ac:dyDescent="0.2">
      <c r="A36" s="5932"/>
      <c r="B36" s="5966"/>
      <c r="C36" s="5966"/>
      <c r="D36" s="5966"/>
      <c r="E36" s="5933" t="s">
        <v>3138</v>
      </c>
      <c r="F36" s="5956">
        <v>837</v>
      </c>
      <c r="G36" s="5956">
        <v>915</v>
      </c>
      <c r="H36" s="5956">
        <v>1006</v>
      </c>
      <c r="I36" s="5957">
        <v>964</v>
      </c>
      <c r="J36" s="5958" t="s">
        <v>2734</v>
      </c>
    </row>
    <row r="37" spans="1:10" ht="20.100000000000001" customHeight="1" thickBot="1" x14ac:dyDescent="0.25">
      <c r="A37" s="5943"/>
      <c r="B37" s="5944"/>
      <c r="C37" s="5944"/>
      <c r="D37" s="5944"/>
      <c r="E37" s="5945" t="s">
        <v>3139</v>
      </c>
      <c r="F37" s="5983">
        <v>2152</v>
      </c>
      <c r="G37" s="5983">
        <v>2199</v>
      </c>
      <c r="H37" s="5983">
        <v>2365</v>
      </c>
      <c r="I37" s="5984">
        <v>2036</v>
      </c>
      <c r="J37" s="5985" t="s">
        <v>2734</v>
      </c>
    </row>
    <row r="38" spans="1:10" ht="20.100000000000001" customHeight="1" x14ac:dyDescent="0.2">
      <c r="B38" s="5946">
        <v>1</v>
      </c>
      <c r="C38" s="5947" t="s">
        <v>3140</v>
      </c>
      <c r="D38" s="5947"/>
      <c r="E38" s="5947"/>
      <c r="F38" s="5947"/>
      <c r="G38" s="5947"/>
      <c r="H38" s="5947"/>
      <c r="I38" s="5947"/>
      <c r="J38" s="5947"/>
    </row>
    <row r="39" spans="1:10" ht="20.100000000000001" customHeight="1" x14ac:dyDescent="0.2">
      <c r="B39" s="5946">
        <v>2</v>
      </c>
      <c r="C39" s="6924" t="s">
        <v>3141</v>
      </c>
      <c r="D39" s="6924"/>
      <c r="E39" s="6924"/>
      <c r="F39" s="6924"/>
      <c r="G39" s="6924"/>
      <c r="H39" s="6924"/>
      <c r="I39" s="6924"/>
      <c r="J39" s="6924"/>
    </row>
    <row r="40" spans="1:10" ht="20.100000000000001" customHeight="1" x14ac:dyDescent="0.2">
      <c r="B40" s="5947"/>
      <c r="C40" s="6924"/>
      <c r="D40" s="6924"/>
      <c r="E40" s="6924"/>
      <c r="F40" s="6924"/>
      <c r="G40" s="6924"/>
      <c r="H40" s="6924"/>
      <c r="I40" s="6924"/>
      <c r="J40" s="6924"/>
    </row>
    <row r="41" spans="1:10" ht="20.100000000000001" customHeight="1" x14ac:dyDescent="0.2">
      <c r="B41" s="5946">
        <v>3</v>
      </c>
      <c r="C41" s="5947" t="s">
        <v>2228</v>
      </c>
      <c r="H41" s="5964"/>
      <c r="I41" s="5964"/>
      <c r="J41" s="5964"/>
    </row>
  </sheetData>
  <mergeCells count="3">
    <mergeCell ref="A1:C1"/>
    <mergeCell ref="A13:J14"/>
    <mergeCell ref="C39:J40"/>
  </mergeCells>
  <hyperlinks>
    <hyperlink ref="A1" location="CONTENT!A1" display="Back to table of contents"/>
  </hyperlinks>
  <pageMargins left="0.5" right="0.5" top="0.5" bottom="0.5" header="0.3" footer="0.3"/>
  <pageSetup paperSize="9" scale="92"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workbookViewId="0">
      <selection sqref="A1:C1"/>
    </sheetView>
  </sheetViews>
  <sheetFormatPr defaultColWidth="9.1640625" defaultRowHeight="17.100000000000001" customHeight="1" x14ac:dyDescent="0.2"/>
  <cols>
    <col min="1" max="1" width="35.5" style="5987" customWidth="1"/>
    <col min="2" max="7" width="18.83203125" style="5987" customWidth="1"/>
    <col min="8" max="9" width="9.1640625" style="5987"/>
    <col min="10" max="10" width="12.33203125" style="5987" customWidth="1"/>
    <col min="11" max="16384" width="9.1640625" style="5987"/>
  </cols>
  <sheetData>
    <row r="1" spans="1:8" s="344" customFormat="1" ht="17.100000000000001" customHeight="1" x14ac:dyDescent="0.2">
      <c r="A1" s="6490" t="s">
        <v>801</v>
      </c>
      <c r="B1" s="6490"/>
      <c r="C1" s="6490"/>
    </row>
    <row r="2" spans="1:8" ht="20.100000000000001" customHeight="1" x14ac:dyDescent="0.2">
      <c r="A2" s="5986" t="s">
        <v>3142</v>
      </c>
      <c r="B2" s="5986"/>
      <c r="C2" s="5986"/>
      <c r="D2" s="5986"/>
    </row>
    <row r="3" spans="1:8" ht="17.100000000000001" customHeight="1" x14ac:dyDescent="0.2">
      <c r="A3" s="6925" t="s">
        <v>313</v>
      </c>
      <c r="B3" s="6927" t="s">
        <v>3143</v>
      </c>
      <c r="C3" s="6927"/>
      <c r="D3" s="6929" t="s">
        <v>3144</v>
      </c>
      <c r="E3" s="6930"/>
      <c r="F3" s="6931"/>
      <c r="G3" s="6932"/>
    </row>
    <row r="4" spans="1:8" ht="17.100000000000001" customHeight="1" x14ac:dyDescent="0.2">
      <c r="A4" s="6926"/>
      <c r="B4" s="6928"/>
      <c r="C4" s="6928"/>
      <c r="D4" s="6933" t="s">
        <v>3145</v>
      </c>
      <c r="E4" s="6933"/>
      <c r="F4" s="6933" t="s">
        <v>3146</v>
      </c>
      <c r="G4" s="6934"/>
    </row>
    <row r="5" spans="1:8" ht="17.100000000000001" customHeight="1" x14ac:dyDescent="0.2">
      <c r="A5" s="5988">
        <v>2017</v>
      </c>
      <c r="B5" s="6935">
        <v>3184</v>
      </c>
      <c r="C5" s="6936"/>
      <c r="D5" s="6935">
        <v>6423</v>
      </c>
      <c r="E5" s="6936"/>
      <c r="F5" s="6935">
        <v>1290</v>
      </c>
      <c r="G5" s="6936"/>
    </row>
    <row r="6" spans="1:8" ht="17.100000000000001" customHeight="1" x14ac:dyDescent="0.2">
      <c r="A6" s="5988">
        <v>2018</v>
      </c>
      <c r="B6" s="6935">
        <v>3379</v>
      </c>
      <c r="C6" s="6936"/>
      <c r="D6" s="6935">
        <v>6787</v>
      </c>
      <c r="E6" s="6936"/>
      <c r="F6" s="6935">
        <v>1278</v>
      </c>
      <c r="G6" s="6936"/>
    </row>
    <row r="7" spans="1:8" ht="17.100000000000001" customHeight="1" x14ac:dyDescent="0.2">
      <c r="A7" s="5988">
        <v>2019</v>
      </c>
      <c r="B7" s="6935">
        <v>3536</v>
      </c>
      <c r="C7" s="6936"/>
      <c r="D7" s="6935">
        <v>7102</v>
      </c>
      <c r="E7" s="6936"/>
      <c r="F7" s="6935">
        <v>1414</v>
      </c>
      <c r="G7" s="6936"/>
    </row>
    <row r="8" spans="1:8" ht="17.100000000000001" customHeight="1" x14ac:dyDescent="0.2">
      <c r="A8" s="5988">
        <v>2020</v>
      </c>
      <c r="B8" s="6935">
        <v>2776</v>
      </c>
      <c r="C8" s="6936"/>
      <c r="D8" s="6935">
        <f>SUM(D9:E12)</f>
        <v>6120</v>
      </c>
      <c r="E8" s="6936"/>
      <c r="F8" s="6935">
        <f>SUM(F9:G12)</f>
        <v>1292</v>
      </c>
      <c r="G8" s="6936"/>
    </row>
    <row r="9" spans="1:8" ht="17.100000000000001" customHeight="1" x14ac:dyDescent="0.2">
      <c r="A9" s="5988" t="s">
        <v>3147</v>
      </c>
      <c r="B9" s="6937">
        <v>883</v>
      </c>
      <c r="C9" s="6938"/>
      <c r="D9" s="6939">
        <v>1583</v>
      </c>
      <c r="E9" s="6940"/>
      <c r="F9" s="6939">
        <v>377</v>
      </c>
      <c r="G9" s="6940"/>
    </row>
    <row r="10" spans="1:8" ht="17.100000000000001" customHeight="1" x14ac:dyDescent="0.2">
      <c r="A10" s="5988" t="s">
        <v>3148</v>
      </c>
      <c r="B10" s="6937">
        <v>545</v>
      </c>
      <c r="C10" s="6938"/>
      <c r="D10" s="6939">
        <v>1297</v>
      </c>
      <c r="E10" s="6940"/>
      <c r="F10" s="6939">
        <v>256</v>
      </c>
      <c r="G10" s="6940"/>
    </row>
    <row r="11" spans="1:8" ht="17.100000000000001" customHeight="1" x14ac:dyDescent="0.2">
      <c r="A11" s="5988" t="s">
        <v>3149</v>
      </c>
      <c r="B11" s="6937">
        <v>652</v>
      </c>
      <c r="C11" s="6938"/>
      <c r="D11" s="6939">
        <v>1585</v>
      </c>
      <c r="E11" s="6940"/>
      <c r="F11" s="6939">
        <v>321</v>
      </c>
      <c r="G11" s="6940"/>
    </row>
    <row r="12" spans="1:8" ht="17.100000000000001" customHeight="1" x14ac:dyDescent="0.2">
      <c r="A12" s="5989" t="s">
        <v>3150</v>
      </c>
      <c r="B12" s="6941">
        <v>696</v>
      </c>
      <c r="C12" s="6942"/>
      <c r="D12" s="6943">
        <v>1655</v>
      </c>
      <c r="E12" s="6944"/>
      <c r="F12" s="6943">
        <v>338</v>
      </c>
      <c r="G12" s="6944"/>
      <c r="H12" s="5990"/>
    </row>
    <row r="13" spans="1:8" ht="17.100000000000001" customHeight="1" x14ac:dyDescent="0.2">
      <c r="C13" s="5991"/>
      <c r="E13" s="5991"/>
      <c r="G13" s="5991"/>
    </row>
    <row r="14" spans="1:8" ht="17.100000000000001" customHeight="1" x14ac:dyDescent="0.2">
      <c r="A14" s="6945" t="s">
        <v>3151</v>
      </c>
      <c r="B14" s="6945"/>
      <c r="C14" s="6945"/>
      <c r="D14" s="6945"/>
      <c r="E14" s="6945"/>
      <c r="F14" s="6945"/>
    </row>
    <row r="15" spans="1:8" ht="17.100000000000001" customHeight="1" x14ac:dyDescent="0.2">
      <c r="A15" s="5992" t="s">
        <v>3152</v>
      </c>
      <c r="B15" s="5889"/>
      <c r="C15" s="5889"/>
      <c r="D15" s="5889"/>
      <c r="E15" s="5889"/>
      <c r="F15" s="5889"/>
    </row>
    <row r="16" spans="1:8" ht="12.75" customHeight="1" x14ac:dyDescent="0.2"/>
    <row r="17" spans="1:10" ht="20.100000000000001" customHeight="1" x14ac:dyDescent="0.2">
      <c r="A17" s="4341" t="s">
        <v>3153</v>
      </c>
      <c r="B17" s="5986"/>
      <c r="C17" s="5986"/>
      <c r="D17" s="5986"/>
      <c r="E17" s="5986"/>
    </row>
    <row r="18" spans="1:10" ht="17.100000000000001" customHeight="1" x14ac:dyDescent="0.2">
      <c r="A18" s="6925" t="s">
        <v>313</v>
      </c>
      <c r="B18" s="6947" t="s">
        <v>3154</v>
      </c>
      <c r="C18" s="6948"/>
      <c r="D18" s="6948"/>
      <c r="E18" s="6949"/>
      <c r="F18" s="6947" t="s">
        <v>3155</v>
      </c>
      <c r="G18" s="6949"/>
    </row>
    <row r="19" spans="1:10" ht="17.100000000000001" customHeight="1" x14ac:dyDescent="0.2">
      <c r="A19" s="6946"/>
      <c r="B19" s="6950" t="s">
        <v>3156</v>
      </c>
      <c r="C19" s="6951"/>
      <c r="D19" s="6950" t="s">
        <v>3157</v>
      </c>
      <c r="E19" s="6951"/>
      <c r="F19" s="4342" t="s">
        <v>3145</v>
      </c>
      <c r="G19" s="4342" t="s">
        <v>3158</v>
      </c>
      <c r="J19" s="5993"/>
    </row>
    <row r="20" spans="1:10" ht="17.100000000000001" customHeight="1" x14ac:dyDescent="0.2">
      <c r="A20" s="5988">
        <v>2017</v>
      </c>
      <c r="B20" s="6952">
        <v>11834</v>
      </c>
      <c r="C20" s="6953"/>
      <c r="D20" s="6952">
        <v>11881</v>
      </c>
      <c r="E20" s="6953"/>
      <c r="F20" s="5994">
        <v>21590</v>
      </c>
      <c r="G20" s="5994">
        <v>23518</v>
      </c>
    </row>
    <row r="21" spans="1:10" ht="17.100000000000001" customHeight="1" x14ac:dyDescent="0.2">
      <c r="A21" s="5988">
        <v>2018</v>
      </c>
      <c r="B21" s="6935">
        <v>11652</v>
      </c>
      <c r="C21" s="6936"/>
      <c r="D21" s="6935">
        <v>11700</v>
      </c>
      <c r="E21" s="6936"/>
      <c r="F21" s="5994">
        <v>34000</v>
      </c>
      <c r="G21" s="5994">
        <v>33442</v>
      </c>
    </row>
    <row r="22" spans="1:10" ht="17.100000000000001" customHeight="1" x14ac:dyDescent="0.2">
      <c r="A22" s="5988">
        <v>2019</v>
      </c>
      <c r="B22" s="6954">
        <v>12118</v>
      </c>
      <c r="C22" s="6955"/>
      <c r="D22" s="6954">
        <v>12134</v>
      </c>
      <c r="E22" s="6955"/>
      <c r="F22" s="5994">
        <v>33286</v>
      </c>
      <c r="G22" s="5994">
        <v>30366</v>
      </c>
    </row>
    <row r="23" spans="1:10" ht="17.100000000000001" customHeight="1" x14ac:dyDescent="0.2">
      <c r="A23" s="5988">
        <v>2020</v>
      </c>
      <c r="B23" s="6954">
        <f>SUM(B24:C27)</f>
        <v>4174</v>
      </c>
      <c r="C23" s="6955"/>
      <c r="D23" s="6954">
        <f>SUM(D24:E27)</f>
        <v>4157</v>
      </c>
      <c r="E23" s="6955"/>
      <c r="F23" s="5995">
        <f>SUM(F24:F27)</f>
        <v>12758</v>
      </c>
      <c r="G23" s="5996">
        <f>SUM(G24:G27)</f>
        <v>12935</v>
      </c>
    </row>
    <row r="24" spans="1:10" ht="17.100000000000001" customHeight="1" x14ac:dyDescent="0.2">
      <c r="A24" s="5988" t="s">
        <v>3147</v>
      </c>
      <c r="B24" s="6937">
        <v>2747</v>
      </c>
      <c r="C24" s="6938"/>
      <c r="D24" s="6937">
        <v>2739</v>
      </c>
      <c r="E24" s="6938"/>
      <c r="F24" s="5997">
        <v>7028</v>
      </c>
      <c r="G24" s="5997">
        <v>5964</v>
      </c>
      <c r="H24" s="4343"/>
    </row>
    <row r="25" spans="1:10" ht="17.100000000000001" customHeight="1" x14ac:dyDescent="0.2">
      <c r="A25" s="5988" t="s">
        <v>3148</v>
      </c>
      <c r="B25" s="6937">
        <v>164</v>
      </c>
      <c r="C25" s="6938"/>
      <c r="D25" s="6937">
        <v>160</v>
      </c>
      <c r="E25" s="6938"/>
      <c r="F25" s="5997">
        <v>740</v>
      </c>
      <c r="G25" s="5997">
        <v>960</v>
      </c>
      <c r="H25" s="4344"/>
    </row>
    <row r="26" spans="1:10" ht="17.100000000000001" customHeight="1" x14ac:dyDescent="0.2">
      <c r="A26" s="5988" t="s">
        <v>3149</v>
      </c>
      <c r="B26" s="6937">
        <v>551</v>
      </c>
      <c r="C26" s="6938"/>
      <c r="D26" s="6937">
        <v>548</v>
      </c>
      <c r="E26" s="6938"/>
      <c r="F26" s="5997">
        <v>2292</v>
      </c>
      <c r="G26" s="5997">
        <v>2683</v>
      </c>
    </row>
    <row r="27" spans="1:10" ht="17.100000000000001" customHeight="1" x14ac:dyDescent="0.2">
      <c r="A27" s="5989" t="s">
        <v>3150</v>
      </c>
      <c r="B27" s="6941">
        <v>712</v>
      </c>
      <c r="C27" s="6942"/>
      <c r="D27" s="6941">
        <v>710</v>
      </c>
      <c r="E27" s="6942"/>
      <c r="F27" s="5998">
        <v>2698</v>
      </c>
      <c r="G27" s="5998">
        <v>3328</v>
      </c>
    </row>
    <row r="28" spans="1:10" ht="17.100000000000001" customHeight="1" x14ac:dyDescent="0.2">
      <c r="A28" s="5999"/>
      <c r="B28" s="6000"/>
      <c r="C28" s="6000"/>
      <c r="D28" s="6000"/>
      <c r="E28" s="6000"/>
      <c r="F28" s="6000"/>
      <c r="G28" s="6000"/>
    </row>
    <row r="29" spans="1:10" ht="17.100000000000001" customHeight="1" x14ac:dyDescent="0.2">
      <c r="A29" s="6956" t="s">
        <v>3159</v>
      </c>
      <c r="B29" s="6956"/>
      <c r="C29" s="6956"/>
      <c r="D29" s="6956"/>
      <c r="E29" s="4343"/>
      <c r="F29" s="4343"/>
      <c r="G29" s="4343"/>
    </row>
    <row r="30" spans="1:10" ht="17.100000000000001" customHeight="1" x14ac:dyDescent="0.2">
      <c r="A30" s="6956"/>
      <c r="B30" s="6956"/>
      <c r="C30" s="6956"/>
      <c r="D30" s="6956"/>
      <c r="E30" s="4344"/>
      <c r="F30" s="4344"/>
      <c r="G30" s="4344"/>
    </row>
  </sheetData>
  <mergeCells count="54">
    <mergeCell ref="A30:D30"/>
    <mergeCell ref="B23:C23"/>
    <mergeCell ref="D23:E23"/>
    <mergeCell ref="B24:C24"/>
    <mergeCell ref="D24:E24"/>
    <mergeCell ref="B25:C25"/>
    <mergeCell ref="D25:E25"/>
    <mergeCell ref="B26:C26"/>
    <mergeCell ref="D26:E26"/>
    <mergeCell ref="B27:C27"/>
    <mergeCell ref="D27:E27"/>
    <mergeCell ref="A29:D29"/>
    <mergeCell ref="B20:C20"/>
    <mergeCell ref="D20:E20"/>
    <mergeCell ref="B21:C21"/>
    <mergeCell ref="D21:E21"/>
    <mergeCell ref="B22:C22"/>
    <mergeCell ref="D22:E22"/>
    <mergeCell ref="A14:F14"/>
    <mergeCell ref="A18:A19"/>
    <mergeCell ref="B18:E18"/>
    <mergeCell ref="F18:G18"/>
    <mergeCell ref="B19:C19"/>
    <mergeCell ref="D19:E19"/>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C1"/>
    <mergeCell ref="A3:A4"/>
    <mergeCell ref="B3:C4"/>
    <mergeCell ref="D3:G3"/>
    <mergeCell ref="D4:E4"/>
    <mergeCell ref="F4:G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election sqref="A1:C1"/>
    </sheetView>
  </sheetViews>
  <sheetFormatPr defaultColWidth="10" defaultRowHeight="18" customHeight="1" x14ac:dyDescent="0.2"/>
  <cols>
    <col min="1" max="1" width="2.6640625" style="6004" customWidth="1"/>
    <col min="2" max="3" width="10" style="6004"/>
    <col min="4" max="4" width="24.6640625" style="6004" customWidth="1"/>
    <col min="5" max="5" width="8.1640625" style="6004" customWidth="1"/>
    <col min="6" max="10" width="8.83203125" style="6004" customWidth="1"/>
    <col min="11" max="256" width="10" style="6004"/>
    <col min="257" max="257" width="2.6640625" style="6004" customWidth="1"/>
    <col min="258" max="259" width="10" style="6004"/>
    <col min="260" max="260" width="18.1640625" style="6004" customWidth="1"/>
    <col min="261" max="261" width="8.1640625" style="6004" customWidth="1"/>
    <col min="262" max="266" width="8.83203125" style="6004" customWidth="1"/>
    <col min="267" max="512" width="10" style="6004"/>
    <col min="513" max="513" width="2.6640625" style="6004" customWidth="1"/>
    <col min="514" max="515" width="10" style="6004"/>
    <col min="516" max="516" width="18.1640625" style="6004" customWidth="1"/>
    <col min="517" max="517" width="8.1640625" style="6004" customWidth="1"/>
    <col min="518" max="522" width="8.83203125" style="6004" customWidth="1"/>
    <col min="523" max="768" width="10" style="6004"/>
    <col min="769" max="769" width="2.6640625" style="6004" customWidth="1"/>
    <col min="770" max="771" width="10" style="6004"/>
    <col min="772" max="772" width="18.1640625" style="6004" customWidth="1"/>
    <col min="773" max="773" width="8.1640625" style="6004" customWidth="1"/>
    <col min="774" max="778" width="8.83203125" style="6004" customWidth="1"/>
    <col min="779" max="1024" width="10" style="6004"/>
    <col min="1025" max="1025" width="2.6640625" style="6004" customWidth="1"/>
    <col min="1026" max="1027" width="10" style="6004"/>
    <col min="1028" max="1028" width="18.1640625" style="6004" customWidth="1"/>
    <col min="1029" max="1029" width="8.1640625" style="6004" customWidth="1"/>
    <col min="1030" max="1034" width="8.83203125" style="6004" customWidth="1"/>
    <col min="1035" max="1280" width="10" style="6004"/>
    <col min="1281" max="1281" width="2.6640625" style="6004" customWidth="1"/>
    <col min="1282" max="1283" width="10" style="6004"/>
    <col min="1284" max="1284" width="18.1640625" style="6004" customWidth="1"/>
    <col min="1285" max="1285" width="8.1640625" style="6004" customWidth="1"/>
    <col min="1286" max="1290" width="8.83203125" style="6004" customWidth="1"/>
    <col min="1291" max="1536" width="10" style="6004"/>
    <col min="1537" max="1537" width="2.6640625" style="6004" customWidth="1"/>
    <col min="1538" max="1539" width="10" style="6004"/>
    <col min="1540" max="1540" width="18.1640625" style="6004" customWidth="1"/>
    <col min="1541" max="1541" width="8.1640625" style="6004" customWidth="1"/>
    <col min="1542" max="1546" width="8.83203125" style="6004" customWidth="1"/>
    <col min="1547" max="1792" width="10" style="6004"/>
    <col min="1793" max="1793" width="2.6640625" style="6004" customWidth="1"/>
    <col min="1794" max="1795" width="10" style="6004"/>
    <col min="1796" max="1796" width="18.1640625" style="6004" customWidth="1"/>
    <col min="1797" max="1797" width="8.1640625" style="6004" customWidth="1"/>
    <col min="1798" max="1802" width="8.83203125" style="6004" customWidth="1"/>
    <col min="1803" max="2048" width="10" style="6004"/>
    <col min="2049" max="2049" width="2.6640625" style="6004" customWidth="1"/>
    <col min="2050" max="2051" width="10" style="6004"/>
    <col min="2052" max="2052" width="18.1640625" style="6004" customWidth="1"/>
    <col min="2053" max="2053" width="8.1640625" style="6004" customWidth="1"/>
    <col min="2054" max="2058" width="8.83203125" style="6004" customWidth="1"/>
    <col min="2059" max="2304" width="10" style="6004"/>
    <col min="2305" max="2305" width="2.6640625" style="6004" customWidth="1"/>
    <col min="2306" max="2307" width="10" style="6004"/>
    <col min="2308" max="2308" width="18.1640625" style="6004" customWidth="1"/>
    <col min="2309" max="2309" width="8.1640625" style="6004" customWidth="1"/>
    <col min="2310" max="2314" width="8.83203125" style="6004" customWidth="1"/>
    <col min="2315" max="2560" width="10" style="6004"/>
    <col min="2561" max="2561" width="2.6640625" style="6004" customWidth="1"/>
    <col min="2562" max="2563" width="10" style="6004"/>
    <col min="2564" max="2564" width="18.1640625" style="6004" customWidth="1"/>
    <col min="2565" max="2565" width="8.1640625" style="6004" customWidth="1"/>
    <col min="2566" max="2570" width="8.83203125" style="6004" customWidth="1"/>
    <col min="2571" max="2816" width="10" style="6004"/>
    <col min="2817" max="2817" width="2.6640625" style="6004" customWidth="1"/>
    <col min="2818" max="2819" width="10" style="6004"/>
    <col min="2820" max="2820" width="18.1640625" style="6004" customWidth="1"/>
    <col min="2821" max="2821" width="8.1640625" style="6004" customWidth="1"/>
    <col min="2822" max="2826" width="8.83203125" style="6004" customWidth="1"/>
    <col min="2827" max="3072" width="10" style="6004"/>
    <col min="3073" max="3073" width="2.6640625" style="6004" customWidth="1"/>
    <col min="3074" max="3075" width="10" style="6004"/>
    <col min="3076" max="3076" width="18.1640625" style="6004" customWidth="1"/>
    <col min="3077" max="3077" width="8.1640625" style="6004" customWidth="1"/>
    <col min="3078" max="3082" width="8.83203125" style="6004" customWidth="1"/>
    <col min="3083" max="3328" width="10" style="6004"/>
    <col min="3329" max="3329" width="2.6640625" style="6004" customWidth="1"/>
    <col min="3330" max="3331" width="10" style="6004"/>
    <col min="3332" max="3332" width="18.1640625" style="6004" customWidth="1"/>
    <col min="3333" max="3333" width="8.1640625" style="6004" customWidth="1"/>
    <col min="3334" max="3338" width="8.83203125" style="6004" customWidth="1"/>
    <col min="3339" max="3584" width="10" style="6004"/>
    <col min="3585" max="3585" width="2.6640625" style="6004" customWidth="1"/>
    <col min="3586" max="3587" width="10" style="6004"/>
    <col min="3588" max="3588" width="18.1640625" style="6004" customWidth="1"/>
    <col min="3589" max="3589" width="8.1640625" style="6004" customWidth="1"/>
    <col min="3590" max="3594" width="8.83203125" style="6004" customWidth="1"/>
    <col min="3595" max="3840" width="10" style="6004"/>
    <col min="3841" max="3841" width="2.6640625" style="6004" customWidth="1"/>
    <col min="3842" max="3843" width="10" style="6004"/>
    <col min="3844" max="3844" width="18.1640625" style="6004" customWidth="1"/>
    <col min="3845" max="3845" width="8.1640625" style="6004" customWidth="1"/>
    <col min="3846" max="3850" width="8.83203125" style="6004" customWidth="1"/>
    <col min="3851" max="4096" width="10" style="6004"/>
    <col min="4097" max="4097" width="2.6640625" style="6004" customWidth="1"/>
    <col min="4098" max="4099" width="10" style="6004"/>
    <col min="4100" max="4100" width="18.1640625" style="6004" customWidth="1"/>
    <col min="4101" max="4101" width="8.1640625" style="6004" customWidth="1"/>
    <col min="4102" max="4106" width="8.83203125" style="6004" customWidth="1"/>
    <col min="4107" max="4352" width="10" style="6004"/>
    <col min="4353" max="4353" width="2.6640625" style="6004" customWidth="1"/>
    <col min="4354" max="4355" width="10" style="6004"/>
    <col min="4356" max="4356" width="18.1640625" style="6004" customWidth="1"/>
    <col min="4357" max="4357" width="8.1640625" style="6004" customWidth="1"/>
    <col min="4358" max="4362" width="8.83203125" style="6004" customWidth="1"/>
    <col min="4363" max="4608" width="10" style="6004"/>
    <col min="4609" max="4609" width="2.6640625" style="6004" customWidth="1"/>
    <col min="4610" max="4611" width="10" style="6004"/>
    <col min="4612" max="4612" width="18.1640625" style="6004" customWidth="1"/>
    <col min="4613" max="4613" width="8.1640625" style="6004" customWidth="1"/>
    <col min="4614" max="4618" width="8.83203125" style="6004" customWidth="1"/>
    <col min="4619" max="4864" width="10" style="6004"/>
    <col min="4865" max="4865" width="2.6640625" style="6004" customWidth="1"/>
    <col min="4866" max="4867" width="10" style="6004"/>
    <col min="4868" max="4868" width="18.1640625" style="6004" customWidth="1"/>
    <col min="4869" max="4869" width="8.1640625" style="6004" customWidth="1"/>
    <col min="4870" max="4874" width="8.83203125" style="6004" customWidth="1"/>
    <col min="4875" max="5120" width="10" style="6004"/>
    <col min="5121" max="5121" width="2.6640625" style="6004" customWidth="1"/>
    <col min="5122" max="5123" width="10" style="6004"/>
    <col min="5124" max="5124" width="18.1640625" style="6004" customWidth="1"/>
    <col min="5125" max="5125" width="8.1640625" style="6004" customWidth="1"/>
    <col min="5126" max="5130" width="8.83203125" style="6004" customWidth="1"/>
    <col min="5131" max="5376" width="10" style="6004"/>
    <col min="5377" max="5377" width="2.6640625" style="6004" customWidth="1"/>
    <col min="5378" max="5379" width="10" style="6004"/>
    <col min="5380" max="5380" width="18.1640625" style="6004" customWidth="1"/>
    <col min="5381" max="5381" width="8.1640625" style="6004" customWidth="1"/>
    <col min="5382" max="5386" width="8.83203125" style="6004" customWidth="1"/>
    <col min="5387" max="5632" width="10" style="6004"/>
    <col min="5633" max="5633" width="2.6640625" style="6004" customWidth="1"/>
    <col min="5634" max="5635" width="10" style="6004"/>
    <col min="5636" max="5636" width="18.1640625" style="6004" customWidth="1"/>
    <col min="5637" max="5637" width="8.1640625" style="6004" customWidth="1"/>
    <col min="5638" max="5642" width="8.83203125" style="6004" customWidth="1"/>
    <col min="5643" max="5888" width="10" style="6004"/>
    <col min="5889" max="5889" width="2.6640625" style="6004" customWidth="1"/>
    <col min="5890" max="5891" width="10" style="6004"/>
    <col min="5892" max="5892" width="18.1640625" style="6004" customWidth="1"/>
    <col min="5893" max="5893" width="8.1640625" style="6004" customWidth="1"/>
    <col min="5894" max="5898" width="8.83203125" style="6004" customWidth="1"/>
    <col min="5899" max="6144" width="10" style="6004"/>
    <col min="6145" max="6145" width="2.6640625" style="6004" customWidth="1"/>
    <col min="6146" max="6147" width="10" style="6004"/>
    <col min="6148" max="6148" width="18.1640625" style="6004" customWidth="1"/>
    <col min="6149" max="6149" width="8.1640625" style="6004" customWidth="1"/>
    <col min="6150" max="6154" width="8.83203125" style="6004" customWidth="1"/>
    <col min="6155" max="6400" width="10" style="6004"/>
    <col min="6401" max="6401" width="2.6640625" style="6004" customWidth="1"/>
    <col min="6402" max="6403" width="10" style="6004"/>
    <col min="6404" max="6404" width="18.1640625" style="6004" customWidth="1"/>
    <col min="6405" max="6405" width="8.1640625" style="6004" customWidth="1"/>
    <col min="6406" max="6410" width="8.83203125" style="6004" customWidth="1"/>
    <col min="6411" max="6656" width="10" style="6004"/>
    <col min="6657" max="6657" width="2.6640625" style="6004" customWidth="1"/>
    <col min="6658" max="6659" width="10" style="6004"/>
    <col min="6660" max="6660" width="18.1640625" style="6004" customWidth="1"/>
    <col min="6661" max="6661" width="8.1640625" style="6004" customWidth="1"/>
    <col min="6662" max="6666" width="8.83203125" style="6004" customWidth="1"/>
    <col min="6667" max="6912" width="10" style="6004"/>
    <col min="6913" max="6913" width="2.6640625" style="6004" customWidth="1"/>
    <col min="6914" max="6915" width="10" style="6004"/>
    <col min="6916" max="6916" width="18.1640625" style="6004" customWidth="1"/>
    <col min="6917" max="6917" width="8.1640625" style="6004" customWidth="1"/>
    <col min="6918" max="6922" width="8.83203125" style="6004" customWidth="1"/>
    <col min="6923" max="7168" width="10" style="6004"/>
    <col min="7169" max="7169" width="2.6640625" style="6004" customWidth="1"/>
    <col min="7170" max="7171" width="10" style="6004"/>
    <col min="7172" max="7172" width="18.1640625" style="6004" customWidth="1"/>
    <col min="7173" max="7173" width="8.1640625" style="6004" customWidth="1"/>
    <col min="7174" max="7178" width="8.83203125" style="6004" customWidth="1"/>
    <col min="7179" max="7424" width="10" style="6004"/>
    <col min="7425" max="7425" width="2.6640625" style="6004" customWidth="1"/>
    <col min="7426" max="7427" width="10" style="6004"/>
    <col min="7428" max="7428" width="18.1640625" style="6004" customWidth="1"/>
    <col min="7429" max="7429" width="8.1640625" style="6004" customWidth="1"/>
    <col min="7430" max="7434" width="8.83203125" style="6004" customWidth="1"/>
    <col min="7435" max="7680" width="10" style="6004"/>
    <col min="7681" max="7681" width="2.6640625" style="6004" customWidth="1"/>
    <col min="7682" max="7683" width="10" style="6004"/>
    <col min="7684" max="7684" width="18.1640625" style="6004" customWidth="1"/>
    <col min="7685" max="7685" width="8.1640625" style="6004" customWidth="1"/>
    <col min="7686" max="7690" width="8.83203125" style="6004" customWidth="1"/>
    <col min="7691" max="7936" width="10" style="6004"/>
    <col min="7937" max="7937" width="2.6640625" style="6004" customWidth="1"/>
    <col min="7938" max="7939" width="10" style="6004"/>
    <col min="7940" max="7940" width="18.1640625" style="6004" customWidth="1"/>
    <col min="7941" max="7941" width="8.1640625" style="6004" customWidth="1"/>
    <col min="7942" max="7946" width="8.83203125" style="6004" customWidth="1"/>
    <col min="7947" max="8192" width="10" style="6004"/>
    <col min="8193" max="8193" width="2.6640625" style="6004" customWidth="1"/>
    <col min="8194" max="8195" width="10" style="6004"/>
    <col min="8196" max="8196" width="18.1640625" style="6004" customWidth="1"/>
    <col min="8197" max="8197" width="8.1640625" style="6004" customWidth="1"/>
    <col min="8198" max="8202" width="8.83203125" style="6004" customWidth="1"/>
    <col min="8203" max="8448" width="10" style="6004"/>
    <col min="8449" max="8449" width="2.6640625" style="6004" customWidth="1"/>
    <col min="8450" max="8451" width="10" style="6004"/>
    <col min="8452" max="8452" width="18.1640625" style="6004" customWidth="1"/>
    <col min="8453" max="8453" width="8.1640625" style="6004" customWidth="1"/>
    <col min="8454" max="8458" width="8.83203125" style="6004" customWidth="1"/>
    <col min="8459" max="8704" width="10" style="6004"/>
    <col min="8705" max="8705" width="2.6640625" style="6004" customWidth="1"/>
    <col min="8706" max="8707" width="10" style="6004"/>
    <col min="8708" max="8708" width="18.1640625" style="6004" customWidth="1"/>
    <col min="8709" max="8709" width="8.1640625" style="6004" customWidth="1"/>
    <col min="8710" max="8714" width="8.83203125" style="6004" customWidth="1"/>
    <col min="8715" max="8960" width="10" style="6004"/>
    <col min="8961" max="8961" width="2.6640625" style="6004" customWidth="1"/>
    <col min="8962" max="8963" width="10" style="6004"/>
    <col min="8964" max="8964" width="18.1640625" style="6004" customWidth="1"/>
    <col min="8965" max="8965" width="8.1640625" style="6004" customWidth="1"/>
    <col min="8966" max="8970" width="8.83203125" style="6004" customWidth="1"/>
    <col min="8971" max="9216" width="10" style="6004"/>
    <col min="9217" max="9217" width="2.6640625" style="6004" customWidth="1"/>
    <col min="9218" max="9219" width="10" style="6004"/>
    <col min="9220" max="9220" width="18.1640625" style="6004" customWidth="1"/>
    <col min="9221" max="9221" width="8.1640625" style="6004" customWidth="1"/>
    <col min="9222" max="9226" width="8.83203125" style="6004" customWidth="1"/>
    <col min="9227" max="9472" width="10" style="6004"/>
    <col min="9473" max="9473" width="2.6640625" style="6004" customWidth="1"/>
    <col min="9474" max="9475" width="10" style="6004"/>
    <col min="9476" max="9476" width="18.1640625" style="6004" customWidth="1"/>
    <col min="9477" max="9477" width="8.1640625" style="6004" customWidth="1"/>
    <col min="9478" max="9482" width="8.83203125" style="6004" customWidth="1"/>
    <col min="9483" max="9728" width="10" style="6004"/>
    <col min="9729" max="9729" width="2.6640625" style="6004" customWidth="1"/>
    <col min="9730" max="9731" width="10" style="6004"/>
    <col min="9732" max="9732" width="18.1640625" style="6004" customWidth="1"/>
    <col min="9733" max="9733" width="8.1640625" style="6004" customWidth="1"/>
    <col min="9734" max="9738" width="8.83203125" style="6004" customWidth="1"/>
    <col min="9739" max="9984" width="10" style="6004"/>
    <col min="9985" max="9985" width="2.6640625" style="6004" customWidth="1"/>
    <col min="9986" max="9987" width="10" style="6004"/>
    <col min="9988" max="9988" width="18.1640625" style="6004" customWidth="1"/>
    <col min="9989" max="9989" width="8.1640625" style="6004" customWidth="1"/>
    <col min="9990" max="9994" width="8.83203125" style="6004" customWidth="1"/>
    <col min="9995" max="10240" width="10" style="6004"/>
    <col min="10241" max="10241" width="2.6640625" style="6004" customWidth="1"/>
    <col min="10242" max="10243" width="10" style="6004"/>
    <col min="10244" max="10244" width="18.1640625" style="6004" customWidth="1"/>
    <col min="10245" max="10245" width="8.1640625" style="6004" customWidth="1"/>
    <col min="10246" max="10250" width="8.83203125" style="6004" customWidth="1"/>
    <col min="10251" max="10496" width="10" style="6004"/>
    <col min="10497" max="10497" width="2.6640625" style="6004" customWidth="1"/>
    <col min="10498" max="10499" width="10" style="6004"/>
    <col min="10500" max="10500" width="18.1640625" style="6004" customWidth="1"/>
    <col min="10501" max="10501" width="8.1640625" style="6004" customWidth="1"/>
    <col min="10502" max="10506" width="8.83203125" style="6004" customWidth="1"/>
    <col min="10507" max="10752" width="10" style="6004"/>
    <col min="10753" max="10753" width="2.6640625" style="6004" customWidth="1"/>
    <col min="10754" max="10755" width="10" style="6004"/>
    <col min="10756" max="10756" width="18.1640625" style="6004" customWidth="1"/>
    <col min="10757" max="10757" width="8.1640625" style="6004" customWidth="1"/>
    <col min="10758" max="10762" width="8.83203125" style="6004" customWidth="1"/>
    <col min="10763" max="11008" width="10" style="6004"/>
    <col min="11009" max="11009" width="2.6640625" style="6004" customWidth="1"/>
    <col min="11010" max="11011" width="10" style="6004"/>
    <col min="11012" max="11012" width="18.1640625" style="6004" customWidth="1"/>
    <col min="11013" max="11013" width="8.1640625" style="6004" customWidth="1"/>
    <col min="11014" max="11018" width="8.83203125" style="6004" customWidth="1"/>
    <col min="11019" max="11264" width="10" style="6004"/>
    <col min="11265" max="11265" width="2.6640625" style="6004" customWidth="1"/>
    <col min="11266" max="11267" width="10" style="6004"/>
    <col min="11268" max="11268" width="18.1640625" style="6004" customWidth="1"/>
    <col min="11269" max="11269" width="8.1640625" style="6004" customWidth="1"/>
    <col min="11270" max="11274" width="8.83203125" style="6004" customWidth="1"/>
    <col min="11275" max="11520" width="10" style="6004"/>
    <col min="11521" max="11521" width="2.6640625" style="6004" customWidth="1"/>
    <col min="11522" max="11523" width="10" style="6004"/>
    <col min="11524" max="11524" width="18.1640625" style="6004" customWidth="1"/>
    <col min="11525" max="11525" width="8.1640625" style="6004" customWidth="1"/>
    <col min="11526" max="11530" width="8.83203125" style="6004" customWidth="1"/>
    <col min="11531" max="11776" width="10" style="6004"/>
    <col min="11777" max="11777" width="2.6640625" style="6004" customWidth="1"/>
    <col min="11778" max="11779" width="10" style="6004"/>
    <col min="11780" max="11780" width="18.1640625" style="6004" customWidth="1"/>
    <col min="11781" max="11781" width="8.1640625" style="6004" customWidth="1"/>
    <col min="11782" max="11786" width="8.83203125" style="6004" customWidth="1"/>
    <col min="11787" max="12032" width="10" style="6004"/>
    <col min="12033" max="12033" width="2.6640625" style="6004" customWidth="1"/>
    <col min="12034" max="12035" width="10" style="6004"/>
    <col min="12036" max="12036" width="18.1640625" style="6004" customWidth="1"/>
    <col min="12037" max="12037" width="8.1640625" style="6004" customWidth="1"/>
    <col min="12038" max="12042" width="8.83203125" style="6004" customWidth="1"/>
    <col min="12043" max="12288" width="10" style="6004"/>
    <col min="12289" max="12289" width="2.6640625" style="6004" customWidth="1"/>
    <col min="12290" max="12291" width="10" style="6004"/>
    <col min="12292" max="12292" width="18.1640625" style="6004" customWidth="1"/>
    <col min="12293" max="12293" width="8.1640625" style="6004" customWidth="1"/>
    <col min="12294" max="12298" width="8.83203125" style="6004" customWidth="1"/>
    <col min="12299" max="12544" width="10" style="6004"/>
    <col min="12545" max="12545" width="2.6640625" style="6004" customWidth="1"/>
    <col min="12546" max="12547" width="10" style="6004"/>
    <col min="12548" max="12548" width="18.1640625" style="6004" customWidth="1"/>
    <col min="12549" max="12549" width="8.1640625" style="6004" customWidth="1"/>
    <col min="12550" max="12554" width="8.83203125" style="6004" customWidth="1"/>
    <col min="12555" max="12800" width="10" style="6004"/>
    <col min="12801" max="12801" width="2.6640625" style="6004" customWidth="1"/>
    <col min="12802" max="12803" width="10" style="6004"/>
    <col min="12804" max="12804" width="18.1640625" style="6004" customWidth="1"/>
    <col min="12805" max="12805" width="8.1640625" style="6004" customWidth="1"/>
    <col min="12806" max="12810" width="8.83203125" style="6004" customWidth="1"/>
    <col min="12811" max="13056" width="10" style="6004"/>
    <col min="13057" max="13057" width="2.6640625" style="6004" customWidth="1"/>
    <col min="13058" max="13059" width="10" style="6004"/>
    <col min="13060" max="13060" width="18.1640625" style="6004" customWidth="1"/>
    <col min="13061" max="13061" width="8.1640625" style="6004" customWidth="1"/>
    <col min="13062" max="13066" width="8.83203125" style="6004" customWidth="1"/>
    <col min="13067" max="13312" width="10" style="6004"/>
    <col min="13313" max="13313" width="2.6640625" style="6004" customWidth="1"/>
    <col min="13314" max="13315" width="10" style="6004"/>
    <col min="13316" max="13316" width="18.1640625" style="6004" customWidth="1"/>
    <col min="13317" max="13317" width="8.1640625" style="6004" customWidth="1"/>
    <col min="13318" max="13322" width="8.83203125" style="6004" customWidth="1"/>
    <col min="13323" max="13568" width="10" style="6004"/>
    <col min="13569" max="13569" width="2.6640625" style="6004" customWidth="1"/>
    <col min="13570" max="13571" width="10" style="6004"/>
    <col min="13572" max="13572" width="18.1640625" style="6004" customWidth="1"/>
    <col min="13573" max="13573" width="8.1640625" style="6004" customWidth="1"/>
    <col min="13574" max="13578" width="8.83203125" style="6004" customWidth="1"/>
    <col min="13579" max="13824" width="10" style="6004"/>
    <col min="13825" max="13825" width="2.6640625" style="6004" customWidth="1"/>
    <col min="13826" max="13827" width="10" style="6004"/>
    <col min="13828" max="13828" width="18.1640625" style="6004" customWidth="1"/>
    <col min="13829" max="13829" width="8.1640625" style="6004" customWidth="1"/>
    <col min="13830" max="13834" width="8.83203125" style="6004" customWidth="1"/>
    <col min="13835" max="14080" width="10" style="6004"/>
    <col min="14081" max="14081" width="2.6640625" style="6004" customWidth="1"/>
    <col min="14082" max="14083" width="10" style="6004"/>
    <col min="14084" max="14084" width="18.1640625" style="6004" customWidth="1"/>
    <col min="14085" max="14085" width="8.1640625" style="6004" customWidth="1"/>
    <col min="14086" max="14090" width="8.83203125" style="6004" customWidth="1"/>
    <col min="14091" max="14336" width="10" style="6004"/>
    <col min="14337" max="14337" width="2.6640625" style="6004" customWidth="1"/>
    <col min="14338" max="14339" width="10" style="6004"/>
    <col min="14340" max="14340" width="18.1640625" style="6004" customWidth="1"/>
    <col min="14341" max="14341" width="8.1640625" style="6004" customWidth="1"/>
    <col min="14342" max="14346" width="8.83203125" style="6004" customWidth="1"/>
    <col min="14347" max="14592" width="10" style="6004"/>
    <col min="14593" max="14593" width="2.6640625" style="6004" customWidth="1"/>
    <col min="14594" max="14595" width="10" style="6004"/>
    <col min="14596" max="14596" width="18.1640625" style="6004" customWidth="1"/>
    <col min="14597" max="14597" width="8.1640625" style="6004" customWidth="1"/>
    <col min="14598" max="14602" width="8.83203125" style="6004" customWidth="1"/>
    <col min="14603" max="14848" width="10" style="6004"/>
    <col min="14849" max="14849" width="2.6640625" style="6004" customWidth="1"/>
    <col min="14850" max="14851" width="10" style="6004"/>
    <col min="14852" max="14852" width="18.1640625" style="6004" customWidth="1"/>
    <col min="14853" max="14853" width="8.1640625" style="6004" customWidth="1"/>
    <col min="14854" max="14858" width="8.83203125" style="6004" customWidth="1"/>
    <col min="14859" max="15104" width="10" style="6004"/>
    <col min="15105" max="15105" width="2.6640625" style="6004" customWidth="1"/>
    <col min="15106" max="15107" width="10" style="6004"/>
    <col min="15108" max="15108" width="18.1640625" style="6004" customWidth="1"/>
    <col min="15109" max="15109" width="8.1640625" style="6004" customWidth="1"/>
    <col min="15110" max="15114" width="8.83203125" style="6004" customWidth="1"/>
    <col min="15115" max="15360" width="10" style="6004"/>
    <col min="15361" max="15361" width="2.6640625" style="6004" customWidth="1"/>
    <col min="15362" max="15363" width="10" style="6004"/>
    <col min="15364" max="15364" width="18.1640625" style="6004" customWidth="1"/>
    <col min="15365" max="15365" width="8.1640625" style="6004" customWidth="1"/>
    <col min="15366" max="15370" width="8.83203125" style="6004" customWidth="1"/>
    <col min="15371" max="15616" width="10" style="6004"/>
    <col min="15617" max="15617" width="2.6640625" style="6004" customWidth="1"/>
    <col min="15618" max="15619" width="10" style="6004"/>
    <col min="15620" max="15620" width="18.1640625" style="6004" customWidth="1"/>
    <col min="15621" max="15621" width="8.1640625" style="6004" customWidth="1"/>
    <col min="15622" max="15626" width="8.83203125" style="6004" customWidth="1"/>
    <col min="15627" max="15872" width="10" style="6004"/>
    <col min="15873" max="15873" width="2.6640625" style="6004" customWidth="1"/>
    <col min="15874" max="15875" width="10" style="6004"/>
    <col min="15876" max="15876" width="18.1640625" style="6004" customWidth="1"/>
    <col min="15877" max="15877" width="8.1640625" style="6004" customWidth="1"/>
    <col min="15878" max="15882" width="8.83203125" style="6004" customWidth="1"/>
    <col min="15883" max="16128" width="10" style="6004"/>
    <col min="16129" max="16129" width="2.6640625" style="6004" customWidth="1"/>
    <col min="16130" max="16131" width="10" style="6004"/>
    <col min="16132" max="16132" width="18.1640625" style="6004" customWidth="1"/>
    <col min="16133" max="16133" width="8.1640625" style="6004" customWidth="1"/>
    <col min="16134" max="16138" width="8.83203125" style="6004" customWidth="1"/>
    <col min="16139" max="16384" width="10" style="6004"/>
  </cols>
  <sheetData>
    <row r="1" spans="1:10" s="344" customFormat="1" ht="18" customHeight="1" x14ac:dyDescent="0.2">
      <c r="A1" s="6490" t="s">
        <v>801</v>
      </c>
      <c r="B1" s="6490"/>
      <c r="C1" s="6490"/>
    </row>
    <row r="2" spans="1:10" s="6002" customFormat="1" ht="18" customHeight="1" x14ac:dyDescent="0.2">
      <c r="A2" s="6001" t="s">
        <v>3160</v>
      </c>
      <c r="I2" s="6003"/>
      <c r="J2" s="6003"/>
    </row>
    <row r="3" spans="1:10" ht="9.9499999999999993" customHeight="1" thickBot="1" x14ac:dyDescent="0.25"/>
    <row r="4" spans="1:10" s="6007" customFormat="1" ht="18" customHeight="1" x14ac:dyDescent="0.2">
      <c r="A4" s="6005"/>
      <c r="B4" s="6006"/>
      <c r="C4" s="6006"/>
      <c r="D4" s="6006"/>
      <c r="E4" s="4345" t="s">
        <v>1685</v>
      </c>
      <c r="F4" s="4345">
        <v>2016</v>
      </c>
      <c r="G4" s="4345">
        <v>2017</v>
      </c>
      <c r="H4" s="4345">
        <v>2018</v>
      </c>
      <c r="I4" s="4346">
        <v>2019</v>
      </c>
      <c r="J4" s="4347">
        <v>2020</v>
      </c>
    </row>
    <row r="5" spans="1:10" ht="18" customHeight="1" x14ac:dyDescent="0.2">
      <c r="A5" s="6008"/>
      <c r="B5" s="6009" t="s">
        <v>3161</v>
      </c>
      <c r="C5" s="6009"/>
      <c r="D5" s="6010"/>
      <c r="E5" s="6011" t="s">
        <v>3162</v>
      </c>
      <c r="F5" s="6012">
        <v>543.5</v>
      </c>
      <c r="G5" s="6013">
        <v>536.29999999999995</v>
      </c>
      <c r="H5" s="6013">
        <v>676.6</v>
      </c>
      <c r="I5" s="6014" t="s">
        <v>3163</v>
      </c>
      <c r="J5" s="6015">
        <v>589.79999999999995</v>
      </c>
    </row>
    <row r="6" spans="1:10" ht="18" customHeight="1" x14ac:dyDescent="0.2">
      <c r="A6" s="6008"/>
      <c r="B6" s="6009" t="s">
        <v>3164</v>
      </c>
      <c r="C6" s="6009"/>
      <c r="D6" s="6010"/>
      <c r="E6" s="6016" t="s">
        <v>3114</v>
      </c>
      <c r="F6" s="6017">
        <v>389.5</v>
      </c>
      <c r="G6" s="6018">
        <v>413.1</v>
      </c>
      <c r="H6" s="6018">
        <v>434.3</v>
      </c>
      <c r="I6" s="6019">
        <v>458.7</v>
      </c>
      <c r="J6" s="6020">
        <v>478.7</v>
      </c>
    </row>
    <row r="7" spans="1:10" ht="18" customHeight="1" x14ac:dyDescent="0.2">
      <c r="A7" s="6008"/>
      <c r="B7" s="6009" t="s">
        <v>3165</v>
      </c>
      <c r="C7" s="6009"/>
      <c r="D7" s="6010"/>
      <c r="E7" s="6016" t="s">
        <v>3114</v>
      </c>
      <c r="F7" s="6017">
        <v>1814</v>
      </c>
      <c r="G7" s="6018">
        <v>1839.5</v>
      </c>
      <c r="H7" s="6018">
        <v>1918</v>
      </c>
      <c r="I7" s="6019">
        <v>1866.6</v>
      </c>
      <c r="J7" s="6020">
        <v>1912.9</v>
      </c>
    </row>
    <row r="8" spans="1:10" ht="18" customHeight="1" x14ac:dyDescent="0.2">
      <c r="A8" s="6008"/>
      <c r="B8" s="6009" t="s">
        <v>3166</v>
      </c>
      <c r="C8" s="6009"/>
      <c r="D8" s="6010"/>
      <c r="E8" s="6021" t="s">
        <v>3167</v>
      </c>
      <c r="F8" s="6017">
        <v>365.1</v>
      </c>
      <c r="G8" s="6018">
        <v>340.9</v>
      </c>
      <c r="H8" s="6018">
        <v>319.89999999999998</v>
      </c>
      <c r="I8" s="6019">
        <v>298.10000000000002</v>
      </c>
      <c r="J8" s="6020">
        <v>271.3</v>
      </c>
    </row>
    <row r="9" spans="1:10" ht="18" customHeight="1" x14ac:dyDescent="0.2">
      <c r="A9" s="6008"/>
      <c r="B9" s="6009" t="s">
        <v>3168</v>
      </c>
      <c r="C9" s="6009"/>
      <c r="D9" s="6010"/>
      <c r="E9" s="6021" t="s">
        <v>3167</v>
      </c>
      <c r="F9" s="6017">
        <v>1473.1</v>
      </c>
      <c r="G9" s="6018">
        <v>1418.1</v>
      </c>
      <c r="H9" s="6018">
        <v>1505.6</v>
      </c>
      <c r="I9" s="6019">
        <v>1514.9</v>
      </c>
      <c r="J9" s="6020">
        <v>1350.8</v>
      </c>
    </row>
    <row r="10" spans="1:10" ht="18" customHeight="1" x14ac:dyDescent="0.2">
      <c r="A10" s="6008"/>
      <c r="B10" s="6009" t="s">
        <v>3169</v>
      </c>
      <c r="C10" s="6009"/>
      <c r="D10" s="6010"/>
      <c r="E10" s="6021"/>
      <c r="F10" s="6017"/>
      <c r="G10" s="6018"/>
      <c r="H10" s="6018"/>
      <c r="I10" s="6019"/>
      <c r="J10" s="6020"/>
    </row>
    <row r="11" spans="1:10" ht="30" customHeight="1" x14ac:dyDescent="0.2">
      <c r="A11" s="6008"/>
      <c r="B11" s="6957" t="s">
        <v>3170</v>
      </c>
      <c r="C11" s="6957"/>
      <c r="D11" s="6958"/>
      <c r="E11" s="6011" t="s">
        <v>3171</v>
      </c>
      <c r="F11" s="6017">
        <v>18</v>
      </c>
      <c r="G11" s="6018">
        <v>17.600000000000001</v>
      </c>
      <c r="H11" s="6018">
        <v>13.6</v>
      </c>
      <c r="I11" s="6019">
        <v>9.6</v>
      </c>
      <c r="J11" s="6020">
        <v>6</v>
      </c>
    </row>
    <row r="12" spans="1:10" ht="28.5" customHeight="1" x14ac:dyDescent="0.2">
      <c r="A12" s="6008"/>
      <c r="B12" s="6957" t="s">
        <v>3172</v>
      </c>
      <c r="C12" s="6957"/>
      <c r="D12" s="6958"/>
      <c r="E12" s="6011" t="s">
        <v>3171</v>
      </c>
      <c r="F12" s="6017">
        <v>58.1</v>
      </c>
      <c r="G12" s="6018">
        <v>47.9</v>
      </c>
      <c r="H12" s="6018">
        <v>39.4</v>
      </c>
      <c r="I12" s="6019">
        <v>31.4</v>
      </c>
      <c r="J12" s="6020">
        <v>28.7</v>
      </c>
    </row>
    <row r="13" spans="1:10" ht="18" customHeight="1" thickBot="1" x14ac:dyDescent="0.25">
      <c r="A13" s="6022"/>
      <c r="B13" s="6023"/>
      <c r="C13" s="6024"/>
      <c r="D13" s="6024"/>
      <c r="E13" s="6025"/>
      <c r="F13" s="6026"/>
      <c r="G13" s="6026"/>
      <c r="H13" s="6027"/>
      <c r="I13" s="6026"/>
      <c r="J13" s="6028"/>
    </row>
    <row r="14" spans="1:10" ht="18" customHeight="1" x14ac:dyDescent="0.2">
      <c r="B14" s="6009" t="s">
        <v>3173</v>
      </c>
      <c r="F14" s="6029"/>
      <c r="G14" s="6029"/>
      <c r="H14" s="6029"/>
      <c r="I14" s="6029"/>
    </row>
    <row r="15" spans="1:10" s="6009" customFormat="1" ht="18" customHeight="1" x14ac:dyDescent="0.2">
      <c r="A15" s="6030"/>
      <c r="B15" s="6030" t="s">
        <v>3174</v>
      </c>
      <c r="C15" s="6030"/>
      <c r="D15" s="6030"/>
      <c r="E15" s="6030"/>
    </row>
    <row r="16" spans="1:10" s="6009" customFormat="1" ht="18" customHeight="1" x14ac:dyDescent="0.2">
      <c r="A16" s="6030"/>
      <c r="B16" s="6031"/>
      <c r="C16" s="6030"/>
      <c r="D16" s="6032"/>
      <c r="E16" s="6030"/>
    </row>
    <row r="17" spans="1:10" s="6007" customFormat="1" ht="18" customHeight="1" x14ac:dyDescent="0.2">
      <c r="A17" s="6001" t="s">
        <v>3175</v>
      </c>
      <c r="B17" s="6001"/>
      <c r="C17" s="6001"/>
      <c r="D17" s="6001"/>
      <c r="E17" s="6001"/>
    </row>
    <row r="18" spans="1:10" s="6007" customFormat="1" ht="18" customHeight="1" thickBot="1" x14ac:dyDescent="0.25"/>
    <row r="19" spans="1:10" s="6002" customFormat="1" ht="18" customHeight="1" x14ac:dyDescent="0.2">
      <c r="A19" s="6033"/>
      <c r="B19" s="6034"/>
      <c r="C19" s="6034"/>
      <c r="D19" s="6035"/>
      <c r="E19" s="4348" t="s">
        <v>1685</v>
      </c>
      <c r="F19" s="4346">
        <v>2016</v>
      </c>
      <c r="G19" s="4349">
        <v>2017</v>
      </c>
      <c r="H19" s="4345">
        <v>2018</v>
      </c>
      <c r="I19" s="4350">
        <v>2019</v>
      </c>
      <c r="J19" s="4351">
        <v>2020</v>
      </c>
    </row>
    <row r="20" spans="1:10" s="6039" customFormat="1" ht="18" customHeight="1" x14ac:dyDescent="0.2">
      <c r="A20" s="6036"/>
      <c r="B20" s="6009"/>
      <c r="C20" s="6009"/>
      <c r="D20" s="6037" t="s">
        <v>3176</v>
      </c>
      <c r="E20" s="6038"/>
      <c r="F20" s="6016"/>
      <c r="G20" s="6016"/>
      <c r="I20" s="6040"/>
      <c r="J20" s="6041"/>
    </row>
    <row r="21" spans="1:10" s="6039" customFormat="1" ht="18" customHeight="1" x14ac:dyDescent="0.2">
      <c r="A21" s="6042"/>
      <c r="B21" s="6043" t="s">
        <v>3177</v>
      </c>
      <c r="C21" s="6009"/>
      <c r="D21" s="6044"/>
      <c r="E21" s="6045" t="s">
        <v>90</v>
      </c>
      <c r="F21" s="6016">
        <v>1</v>
      </c>
      <c r="G21" s="6016">
        <v>1</v>
      </c>
      <c r="H21" s="6046">
        <v>1</v>
      </c>
      <c r="I21" s="6016">
        <v>1</v>
      </c>
      <c r="J21" s="6047">
        <v>1</v>
      </c>
    </row>
    <row r="22" spans="1:10" s="6039" customFormat="1" ht="18" customHeight="1" x14ac:dyDescent="0.2">
      <c r="A22" s="6042"/>
      <c r="B22" s="6043" t="s">
        <v>3178</v>
      </c>
      <c r="C22" s="6009"/>
      <c r="D22" s="6044"/>
      <c r="E22" s="6045" t="s">
        <v>3114</v>
      </c>
      <c r="F22" s="6016">
        <v>11</v>
      </c>
      <c r="G22" s="6016">
        <v>11</v>
      </c>
      <c r="H22" s="6046">
        <v>11</v>
      </c>
      <c r="I22" s="6016">
        <v>11</v>
      </c>
      <c r="J22" s="6047">
        <v>10</v>
      </c>
    </row>
    <row r="23" spans="1:10" s="6039" customFormat="1" ht="18" customHeight="1" x14ac:dyDescent="0.2">
      <c r="A23" s="6042"/>
      <c r="B23" s="6043" t="s">
        <v>3179</v>
      </c>
      <c r="C23" s="6009"/>
      <c r="D23" s="6044"/>
      <c r="E23" s="6045" t="s">
        <v>3114</v>
      </c>
      <c r="F23" s="6016">
        <v>3</v>
      </c>
      <c r="G23" s="6016">
        <v>3</v>
      </c>
      <c r="H23" s="6046">
        <v>3</v>
      </c>
      <c r="I23" s="6016">
        <v>5</v>
      </c>
      <c r="J23" s="6047">
        <v>4</v>
      </c>
    </row>
    <row r="24" spans="1:10" s="6039" customFormat="1" ht="18" customHeight="1" x14ac:dyDescent="0.2">
      <c r="A24" s="6042"/>
      <c r="B24" s="6043" t="s">
        <v>3178</v>
      </c>
      <c r="C24" s="6009"/>
      <c r="D24" s="6044"/>
      <c r="E24" s="6045" t="s">
        <v>3114</v>
      </c>
      <c r="F24" s="6016">
        <v>3</v>
      </c>
      <c r="G24" s="6016">
        <v>3</v>
      </c>
      <c r="H24" s="6046">
        <v>3</v>
      </c>
      <c r="I24" s="6016">
        <v>5</v>
      </c>
      <c r="J24" s="6047">
        <v>4</v>
      </c>
    </row>
    <row r="25" spans="1:10" s="6039" customFormat="1" ht="18" customHeight="1" x14ac:dyDescent="0.2">
      <c r="A25" s="6036"/>
      <c r="B25" s="6009" t="s">
        <v>3180</v>
      </c>
      <c r="C25" s="6009"/>
      <c r="D25" s="6038"/>
      <c r="E25" s="6045" t="s">
        <v>3114</v>
      </c>
      <c r="F25" s="6016">
        <v>67</v>
      </c>
      <c r="G25" s="6016">
        <v>67</v>
      </c>
      <c r="H25" s="6046">
        <v>67</v>
      </c>
      <c r="I25" s="6016">
        <v>82</v>
      </c>
      <c r="J25" s="6047">
        <v>77</v>
      </c>
    </row>
    <row r="26" spans="1:10" s="6039" customFormat="1" ht="18" customHeight="1" x14ac:dyDescent="0.2">
      <c r="A26" s="6036"/>
      <c r="B26" s="6009" t="s">
        <v>3181</v>
      </c>
      <c r="C26" s="6009"/>
      <c r="D26" s="6038"/>
      <c r="E26" s="6045" t="s">
        <v>3182</v>
      </c>
      <c r="F26" s="6048">
        <v>2352</v>
      </c>
      <c r="G26" s="6048">
        <v>2352</v>
      </c>
      <c r="H26" s="6049">
        <v>2352</v>
      </c>
      <c r="I26" s="6048">
        <v>2688</v>
      </c>
      <c r="J26" s="6050">
        <v>2520</v>
      </c>
    </row>
    <row r="27" spans="1:10" s="6039" customFormat="1" ht="18" customHeight="1" x14ac:dyDescent="0.2">
      <c r="A27" s="6036"/>
      <c r="B27" s="6009" t="s">
        <v>3183</v>
      </c>
      <c r="C27" s="6009"/>
      <c r="D27" s="6038"/>
      <c r="E27" s="6045"/>
      <c r="F27" s="6016"/>
      <c r="G27" s="6016" t="s">
        <v>386</v>
      </c>
      <c r="H27" s="6051"/>
      <c r="I27" s="6040"/>
      <c r="J27" s="6041"/>
    </row>
    <row r="28" spans="1:10" s="6039" customFormat="1" ht="18" customHeight="1" x14ac:dyDescent="0.2">
      <c r="A28" s="6036"/>
      <c r="B28" s="6009"/>
      <c r="C28" s="6009" t="s">
        <v>3184</v>
      </c>
      <c r="D28" s="6038"/>
      <c r="E28" s="6045" t="s">
        <v>648</v>
      </c>
      <c r="F28" s="6052" t="s">
        <v>3185</v>
      </c>
      <c r="G28" s="6052" t="s">
        <v>3185</v>
      </c>
      <c r="H28" s="6053" t="s">
        <v>3185</v>
      </c>
      <c r="I28" s="6052" t="s">
        <v>3186</v>
      </c>
      <c r="J28" s="6054" t="s">
        <v>3186</v>
      </c>
    </row>
    <row r="29" spans="1:10" s="6039" customFormat="1" ht="18" customHeight="1" x14ac:dyDescent="0.2">
      <c r="A29" s="6036"/>
      <c r="B29" s="6009"/>
      <c r="C29" s="6009" t="s">
        <v>3187</v>
      </c>
      <c r="D29" s="6038"/>
      <c r="E29" s="6045" t="s">
        <v>648</v>
      </c>
      <c r="F29" s="6052" t="s">
        <v>3188</v>
      </c>
      <c r="G29" s="6052" t="s">
        <v>3188</v>
      </c>
      <c r="H29" s="6053" t="s">
        <v>3188</v>
      </c>
      <c r="I29" s="6052" t="s">
        <v>3188</v>
      </c>
      <c r="J29" s="6054" t="s">
        <v>3188</v>
      </c>
    </row>
    <row r="30" spans="1:10" s="6039" customFormat="1" ht="18" customHeight="1" x14ac:dyDescent="0.2">
      <c r="A30" s="6036"/>
      <c r="B30" s="6009"/>
      <c r="C30" s="6009"/>
      <c r="D30" s="6038"/>
      <c r="E30" s="6038"/>
      <c r="F30" s="6055"/>
      <c r="G30" s="6055"/>
      <c r="H30" s="6051"/>
      <c r="I30" s="6040"/>
      <c r="J30" s="6041"/>
    </row>
    <row r="31" spans="1:10" s="6039" customFormat="1" ht="18" customHeight="1" x14ac:dyDescent="0.2">
      <c r="A31" s="6036"/>
      <c r="B31" s="6009"/>
      <c r="C31" s="6009"/>
      <c r="D31" s="6037" t="s">
        <v>3189</v>
      </c>
      <c r="E31" s="6038"/>
      <c r="F31" s="6016"/>
      <c r="G31" s="6016"/>
      <c r="H31" s="6051"/>
      <c r="I31" s="6040"/>
      <c r="J31" s="6041"/>
    </row>
    <row r="32" spans="1:10" s="6039" customFormat="1" ht="18" customHeight="1" x14ac:dyDescent="0.2">
      <c r="A32" s="6036"/>
      <c r="B32" s="6009"/>
      <c r="C32" s="6009"/>
      <c r="D32" s="6037"/>
      <c r="E32" s="6038"/>
      <c r="F32" s="6016"/>
      <c r="G32" s="6016"/>
      <c r="H32" s="6051"/>
      <c r="I32" s="6040"/>
      <c r="J32" s="6041"/>
    </row>
    <row r="33" spans="1:10" s="6039" customFormat="1" ht="18" customHeight="1" x14ac:dyDescent="0.2">
      <c r="A33" s="6042"/>
      <c r="B33" s="6043" t="s">
        <v>3177</v>
      </c>
      <c r="C33" s="6009"/>
      <c r="D33" s="6044"/>
      <c r="E33" s="6045" t="s">
        <v>90</v>
      </c>
      <c r="F33" s="6016">
        <v>1</v>
      </c>
      <c r="G33" s="6016">
        <v>1</v>
      </c>
      <c r="H33" s="6046">
        <v>2</v>
      </c>
      <c r="I33" s="6016">
        <v>2</v>
      </c>
      <c r="J33" s="6047">
        <v>2</v>
      </c>
    </row>
    <row r="34" spans="1:10" s="6039" customFormat="1" ht="18" customHeight="1" x14ac:dyDescent="0.2">
      <c r="A34" s="6042"/>
      <c r="B34" s="6043" t="s">
        <v>3190</v>
      </c>
      <c r="C34" s="6009"/>
      <c r="D34" s="6044"/>
      <c r="E34" s="6045" t="s">
        <v>3114</v>
      </c>
      <c r="F34" s="6016">
        <v>23</v>
      </c>
      <c r="G34" s="6016">
        <v>23</v>
      </c>
      <c r="H34" s="6046">
        <v>24</v>
      </c>
      <c r="I34" s="6016">
        <v>24</v>
      </c>
      <c r="J34" s="6047">
        <v>24</v>
      </c>
    </row>
    <row r="35" spans="1:10" s="6039" customFormat="1" ht="18" customHeight="1" x14ac:dyDescent="0.2">
      <c r="A35" s="6042"/>
      <c r="B35" s="6043" t="s">
        <v>3191</v>
      </c>
      <c r="C35" s="6009"/>
      <c r="D35" s="6044"/>
      <c r="E35" s="6045" t="s">
        <v>3114</v>
      </c>
      <c r="F35" s="6016" t="s">
        <v>558</v>
      </c>
      <c r="G35" s="6016" t="s">
        <v>558</v>
      </c>
      <c r="H35" s="6046" t="s">
        <v>558</v>
      </c>
      <c r="I35" s="6016" t="s">
        <v>558</v>
      </c>
      <c r="J35" s="6047" t="s">
        <v>558</v>
      </c>
    </row>
    <row r="36" spans="1:10" s="6039" customFormat="1" ht="18" customHeight="1" x14ac:dyDescent="0.2">
      <c r="A36" s="6042"/>
      <c r="B36" s="6043" t="s">
        <v>3192</v>
      </c>
      <c r="C36" s="6009"/>
      <c r="D36" s="6044"/>
      <c r="E36" s="6045" t="s">
        <v>3114</v>
      </c>
      <c r="F36" s="6016">
        <v>3</v>
      </c>
      <c r="G36" s="6016">
        <v>3</v>
      </c>
      <c r="H36" s="6046">
        <v>3</v>
      </c>
      <c r="I36" s="6016">
        <v>3</v>
      </c>
      <c r="J36" s="6047">
        <v>3</v>
      </c>
    </row>
    <row r="37" spans="1:10" s="6039" customFormat="1" ht="18" customHeight="1" x14ac:dyDescent="0.2">
      <c r="A37" s="6036"/>
      <c r="B37" s="6009" t="s">
        <v>3180</v>
      </c>
      <c r="C37" s="6009"/>
      <c r="D37" s="6038"/>
      <c r="E37" s="6045" t="s">
        <v>3114</v>
      </c>
      <c r="F37" s="6016">
        <v>175</v>
      </c>
      <c r="G37" s="6016">
        <v>175</v>
      </c>
      <c r="H37" s="6046">
        <v>179</v>
      </c>
      <c r="I37" s="6016">
        <v>179</v>
      </c>
      <c r="J37" s="6047">
        <v>179</v>
      </c>
    </row>
    <row r="38" spans="1:10" s="6039" customFormat="1" ht="18" customHeight="1" x14ac:dyDescent="0.2">
      <c r="A38" s="6036"/>
      <c r="B38" s="6009" t="s">
        <v>3193</v>
      </c>
      <c r="C38" s="6009"/>
      <c r="D38" s="6038"/>
      <c r="E38" s="6045" t="s">
        <v>648</v>
      </c>
      <c r="F38" s="6016" t="s">
        <v>3194</v>
      </c>
      <c r="G38" s="6016" t="s">
        <v>3194</v>
      </c>
      <c r="H38" s="6046" t="s">
        <v>3194</v>
      </c>
      <c r="I38" s="6016" t="s">
        <v>3194</v>
      </c>
      <c r="J38" s="6047" t="s">
        <v>3194</v>
      </c>
    </row>
    <row r="39" spans="1:10" s="6039" customFormat="1" ht="18" customHeight="1" x14ac:dyDescent="0.2">
      <c r="A39" s="6036"/>
      <c r="B39" s="6009" t="s">
        <v>3195</v>
      </c>
      <c r="C39" s="6009"/>
      <c r="D39" s="6038"/>
      <c r="E39" s="6045" t="s">
        <v>3182</v>
      </c>
      <c r="F39" s="6048">
        <v>3864</v>
      </c>
      <c r="G39" s="6048">
        <v>3864</v>
      </c>
      <c r="H39" s="6049">
        <v>4032</v>
      </c>
      <c r="I39" s="6048">
        <v>4032</v>
      </c>
      <c r="J39" s="6050">
        <v>4032</v>
      </c>
    </row>
    <row r="40" spans="1:10" s="6039" customFormat="1" ht="18" customHeight="1" x14ac:dyDescent="0.2">
      <c r="A40" s="6036"/>
      <c r="B40" s="6009" t="s">
        <v>3196</v>
      </c>
      <c r="C40" s="6009"/>
      <c r="D40" s="6038"/>
      <c r="E40" s="6045"/>
      <c r="F40" s="6016"/>
      <c r="G40" s="6016"/>
      <c r="H40" s="6040"/>
      <c r="I40" s="6040"/>
      <c r="J40" s="6041"/>
    </row>
    <row r="41" spans="1:10" s="6039" customFormat="1" ht="18" customHeight="1" x14ac:dyDescent="0.2">
      <c r="A41" s="6036"/>
      <c r="B41" s="6959" t="s">
        <v>3197</v>
      </c>
      <c r="C41" s="6959"/>
      <c r="D41" s="6960"/>
      <c r="E41" s="6045" t="s">
        <v>90</v>
      </c>
      <c r="F41" s="6048">
        <v>326998</v>
      </c>
      <c r="G41" s="6048">
        <v>373048</v>
      </c>
      <c r="H41" s="6049">
        <v>372119</v>
      </c>
      <c r="I41" s="6048">
        <v>339587</v>
      </c>
      <c r="J41" s="6050">
        <v>338842</v>
      </c>
    </row>
    <row r="42" spans="1:10" s="6039" customFormat="1" ht="18" customHeight="1" thickBot="1" x14ac:dyDescent="0.25">
      <c r="A42" s="6056"/>
      <c r="B42" s="6961" t="s">
        <v>3198</v>
      </c>
      <c r="C42" s="6961"/>
      <c r="D42" s="6962"/>
      <c r="E42" s="6057" t="s">
        <v>3114</v>
      </c>
      <c r="F42" s="6058">
        <v>10906</v>
      </c>
      <c r="G42" s="6058">
        <v>11362</v>
      </c>
      <c r="H42" s="6059">
        <v>11183</v>
      </c>
      <c r="I42" s="6058">
        <v>11101</v>
      </c>
      <c r="J42" s="6060">
        <v>11018</v>
      </c>
    </row>
    <row r="43" spans="1:10" s="6009" customFormat="1" ht="18" customHeight="1" x14ac:dyDescent="0.2">
      <c r="B43" s="6061" t="s">
        <v>3199</v>
      </c>
      <c r="C43" s="6061"/>
      <c r="D43" s="6061"/>
      <c r="E43" s="6061"/>
    </row>
    <row r="45" spans="1:10" ht="18" customHeight="1" x14ac:dyDescent="0.2">
      <c r="I45" s="6062"/>
      <c r="J45" s="6062"/>
    </row>
    <row r="46" spans="1:10" ht="18" customHeight="1" x14ac:dyDescent="0.2">
      <c r="I46" s="6062"/>
      <c r="J46" s="6063"/>
    </row>
  </sheetData>
  <mergeCells count="5">
    <mergeCell ref="A1:C1"/>
    <mergeCell ref="B11:D11"/>
    <mergeCell ref="B12:D12"/>
    <mergeCell ref="B41:D41"/>
    <mergeCell ref="B42:D42"/>
  </mergeCells>
  <hyperlinks>
    <hyperlink ref="A1" location="CONTENT!A1" display="Back to table of contents"/>
  </hyperlinks>
  <pageMargins left="0.5" right="0.5" top="0.5" bottom="0.5" header="0.3" footer="0.3"/>
  <pageSetup paperSize="9" orientation="portrait" r:id="rId1"/>
  <headerFooter alignWithMargins="0"/>
  <ignoredErrors>
    <ignoredError sqref="E5"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workbookViewId="0">
      <selection sqref="A1:C1"/>
    </sheetView>
  </sheetViews>
  <sheetFormatPr defaultColWidth="9.1640625" defaultRowHeight="19.5" customHeight="1" x14ac:dyDescent="0.25"/>
  <cols>
    <col min="1" max="1" width="24.83203125" style="1824" customWidth="1"/>
    <col min="2" max="7" width="12.6640625" style="1824" customWidth="1"/>
    <col min="8" max="256" width="9.1640625" style="1824"/>
    <col min="257" max="257" width="24.83203125" style="1824" customWidth="1"/>
    <col min="258" max="259" width="9.6640625" style="1824" customWidth="1"/>
    <col min="260" max="260" width="7.83203125" style="1824" customWidth="1"/>
    <col min="261" max="263" width="9.6640625" style="1824" customWidth="1"/>
    <col min="264" max="512" width="9.1640625" style="1824"/>
    <col min="513" max="513" width="24.83203125" style="1824" customWidth="1"/>
    <col min="514" max="515" width="9.6640625" style="1824" customWidth="1"/>
    <col min="516" max="516" width="7.83203125" style="1824" customWidth="1"/>
    <col min="517" max="519" width="9.6640625" style="1824" customWidth="1"/>
    <col min="520" max="768" width="9.1640625" style="1824"/>
    <col min="769" max="769" width="24.83203125" style="1824" customWidth="1"/>
    <col min="770" max="771" width="9.6640625" style="1824" customWidth="1"/>
    <col min="772" max="772" width="7.83203125" style="1824" customWidth="1"/>
    <col min="773" max="775" width="9.6640625" style="1824" customWidth="1"/>
    <col min="776" max="1024" width="9.1640625" style="1824"/>
    <col min="1025" max="1025" width="24.83203125" style="1824" customWidth="1"/>
    <col min="1026" max="1027" width="9.6640625" style="1824" customWidth="1"/>
    <col min="1028" max="1028" width="7.83203125" style="1824" customWidth="1"/>
    <col min="1029" max="1031" width="9.6640625" style="1824" customWidth="1"/>
    <col min="1032" max="1280" width="9.1640625" style="1824"/>
    <col min="1281" max="1281" width="24.83203125" style="1824" customWidth="1"/>
    <col min="1282" max="1283" width="9.6640625" style="1824" customWidth="1"/>
    <col min="1284" max="1284" width="7.83203125" style="1824" customWidth="1"/>
    <col min="1285" max="1287" width="9.6640625" style="1824" customWidth="1"/>
    <col min="1288" max="1536" width="9.1640625" style="1824"/>
    <col min="1537" max="1537" width="24.83203125" style="1824" customWidth="1"/>
    <col min="1538" max="1539" width="9.6640625" style="1824" customWidth="1"/>
    <col min="1540" max="1540" width="7.83203125" style="1824" customWidth="1"/>
    <col min="1541" max="1543" width="9.6640625" style="1824" customWidth="1"/>
    <col min="1544" max="1792" width="9.1640625" style="1824"/>
    <col min="1793" max="1793" width="24.83203125" style="1824" customWidth="1"/>
    <col min="1794" max="1795" width="9.6640625" style="1824" customWidth="1"/>
    <col min="1796" max="1796" width="7.83203125" style="1824" customWidth="1"/>
    <col min="1797" max="1799" width="9.6640625" style="1824" customWidth="1"/>
    <col min="1800" max="2048" width="9.1640625" style="1824"/>
    <col min="2049" max="2049" width="24.83203125" style="1824" customWidth="1"/>
    <col min="2050" max="2051" width="9.6640625" style="1824" customWidth="1"/>
    <col min="2052" max="2052" width="7.83203125" style="1824" customWidth="1"/>
    <col min="2053" max="2055" width="9.6640625" style="1824" customWidth="1"/>
    <col min="2056" max="2304" width="9.1640625" style="1824"/>
    <col min="2305" max="2305" width="24.83203125" style="1824" customWidth="1"/>
    <col min="2306" max="2307" width="9.6640625" style="1824" customWidth="1"/>
    <col min="2308" max="2308" width="7.83203125" style="1824" customWidth="1"/>
    <col min="2309" max="2311" width="9.6640625" style="1824" customWidth="1"/>
    <col min="2312" max="2560" width="9.1640625" style="1824"/>
    <col min="2561" max="2561" width="24.83203125" style="1824" customWidth="1"/>
    <col min="2562" max="2563" width="9.6640625" style="1824" customWidth="1"/>
    <col min="2564" max="2564" width="7.83203125" style="1824" customWidth="1"/>
    <col min="2565" max="2567" width="9.6640625" style="1824" customWidth="1"/>
    <col min="2568" max="2816" width="9.1640625" style="1824"/>
    <col min="2817" max="2817" width="24.83203125" style="1824" customWidth="1"/>
    <col min="2818" max="2819" width="9.6640625" style="1824" customWidth="1"/>
    <col min="2820" max="2820" width="7.83203125" style="1824" customWidth="1"/>
    <col min="2821" max="2823" width="9.6640625" style="1824" customWidth="1"/>
    <col min="2824" max="3072" width="9.1640625" style="1824"/>
    <col min="3073" max="3073" width="24.83203125" style="1824" customWidth="1"/>
    <col min="3074" max="3075" width="9.6640625" style="1824" customWidth="1"/>
    <col min="3076" max="3076" width="7.83203125" style="1824" customWidth="1"/>
    <col min="3077" max="3079" width="9.6640625" style="1824" customWidth="1"/>
    <col min="3080" max="3328" width="9.1640625" style="1824"/>
    <col min="3329" max="3329" width="24.83203125" style="1824" customWidth="1"/>
    <col min="3330" max="3331" width="9.6640625" style="1824" customWidth="1"/>
    <col min="3332" max="3332" width="7.83203125" style="1824" customWidth="1"/>
    <col min="3333" max="3335" width="9.6640625" style="1824" customWidth="1"/>
    <col min="3336" max="3584" width="9.1640625" style="1824"/>
    <col min="3585" max="3585" width="24.83203125" style="1824" customWidth="1"/>
    <col min="3586" max="3587" width="9.6640625" style="1824" customWidth="1"/>
    <col min="3588" max="3588" width="7.83203125" style="1824" customWidth="1"/>
    <col min="3589" max="3591" width="9.6640625" style="1824" customWidth="1"/>
    <col min="3592" max="3840" width="9.1640625" style="1824"/>
    <col min="3841" max="3841" width="24.83203125" style="1824" customWidth="1"/>
    <col min="3842" max="3843" width="9.6640625" style="1824" customWidth="1"/>
    <col min="3844" max="3844" width="7.83203125" style="1824" customWidth="1"/>
    <col min="3845" max="3847" width="9.6640625" style="1824" customWidth="1"/>
    <col min="3848" max="4096" width="9.1640625" style="1824"/>
    <col min="4097" max="4097" width="24.83203125" style="1824" customWidth="1"/>
    <col min="4098" max="4099" width="9.6640625" style="1824" customWidth="1"/>
    <col min="4100" max="4100" width="7.83203125" style="1824" customWidth="1"/>
    <col min="4101" max="4103" width="9.6640625" style="1824" customWidth="1"/>
    <col min="4104" max="4352" width="9.1640625" style="1824"/>
    <col min="4353" max="4353" width="24.83203125" style="1824" customWidth="1"/>
    <col min="4354" max="4355" width="9.6640625" style="1824" customWidth="1"/>
    <col min="4356" max="4356" width="7.83203125" style="1824" customWidth="1"/>
    <col min="4357" max="4359" width="9.6640625" style="1824" customWidth="1"/>
    <col min="4360" max="4608" width="9.1640625" style="1824"/>
    <col min="4609" max="4609" width="24.83203125" style="1824" customWidth="1"/>
    <col min="4610" max="4611" width="9.6640625" style="1824" customWidth="1"/>
    <col min="4612" max="4612" width="7.83203125" style="1824" customWidth="1"/>
    <col min="4613" max="4615" width="9.6640625" style="1824" customWidth="1"/>
    <col min="4616" max="4864" width="9.1640625" style="1824"/>
    <col min="4865" max="4865" width="24.83203125" style="1824" customWidth="1"/>
    <col min="4866" max="4867" width="9.6640625" style="1824" customWidth="1"/>
    <col min="4868" max="4868" width="7.83203125" style="1824" customWidth="1"/>
    <col min="4869" max="4871" width="9.6640625" style="1824" customWidth="1"/>
    <col min="4872" max="5120" width="9.1640625" style="1824"/>
    <col min="5121" max="5121" width="24.83203125" style="1824" customWidth="1"/>
    <col min="5122" max="5123" width="9.6640625" style="1824" customWidth="1"/>
    <col min="5124" max="5124" width="7.83203125" style="1824" customWidth="1"/>
    <col min="5125" max="5127" width="9.6640625" style="1824" customWidth="1"/>
    <col min="5128" max="5376" width="9.1640625" style="1824"/>
    <col min="5377" max="5377" width="24.83203125" style="1824" customWidth="1"/>
    <col min="5378" max="5379" width="9.6640625" style="1824" customWidth="1"/>
    <col min="5380" max="5380" width="7.83203125" style="1824" customWidth="1"/>
    <col min="5381" max="5383" width="9.6640625" style="1824" customWidth="1"/>
    <col min="5384" max="5632" width="9.1640625" style="1824"/>
    <col min="5633" max="5633" width="24.83203125" style="1824" customWidth="1"/>
    <col min="5634" max="5635" width="9.6640625" style="1824" customWidth="1"/>
    <col min="5636" max="5636" width="7.83203125" style="1824" customWidth="1"/>
    <col min="5637" max="5639" width="9.6640625" style="1824" customWidth="1"/>
    <col min="5640" max="5888" width="9.1640625" style="1824"/>
    <col min="5889" max="5889" width="24.83203125" style="1824" customWidth="1"/>
    <col min="5890" max="5891" width="9.6640625" style="1824" customWidth="1"/>
    <col min="5892" max="5892" width="7.83203125" style="1824" customWidth="1"/>
    <col min="5893" max="5895" width="9.6640625" style="1824" customWidth="1"/>
    <col min="5896" max="6144" width="9.1640625" style="1824"/>
    <col min="6145" max="6145" width="24.83203125" style="1824" customWidth="1"/>
    <col min="6146" max="6147" width="9.6640625" style="1824" customWidth="1"/>
    <col min="6148" max="6148" width="7.83203125" style="1824" customWidth="1"/>
    <col min="6149" max="6151" width="9.6640625" style="1824" customWidth="1"/>
    <col min="6152" max="6400" width="9.1640625" style="1824"/>
    <col min="6401" max="6401" width="24.83203125" style="1824" customWidth="1"/>
    <col min="6402" max="6403" width="9.6640625" style="1824" customWidth="1"/>
    <col min="6404" max="6404" width="7.83203125" style="1824" customWidth="1"/>
    <col min="6405" max="6407" width="9.6640625" style="1824" customWidth="1"/>
    <col min="6408" max="6656" width="9.1640625" style="1824"/>
    <col min="6657" max="6657" width="24.83203125" style="1824" customWidth="1"/>
    <col min="6658" max="6659" width="9.6640625" style="1824" customWidth="1"/>
    <col min="6660" max="6660" width="7.83203125" style="1824" customWidth="1"/>
    <col min="6661" max="6663" width="9.6640625" style="1824" customWidth="1"/>
    <col min="6664" max="6912" width="9.1640625" style="1824"/>
    <col min="6913" max="6913" width="24.83203125" style="1824" customWidth="1"/>
    <col min="6914" max="6915" width="9.6640625" style="1824" customWidth="1"/>
    <col min="6916" max="6916" width="7.83203125" style="1824" customWidth="1"/>
    <col min="6917" max="6919" width="9.6640625" style="1824" customWidth="1"/>
    <col min="6920" max="7168" width="9.1640625" style="1824"/>
    <col min="7169" max="7169" width="24.83203125" style="1824" customWidth="1"/>
    <col min="7170" max="7171" width="9.6640625" style="1824" customWidth="1"/>
    <col min="7172" max="7172" width="7.83203125" style="1824" customWidth="1"/>
    <col min="7173" max="7175" width="9.6640625" style="1824" customWidth="1"/>
    <col min="7176" max="7424" width="9.1640625" style="1824"/>
    <col min="7425" max="7425" width="24.83203125" style="1824" customWidth="1"/>
    <col min="7426" max="7427" width="9.6640625" style="1824" customWidth="1"/>
    <col min="7428" max="7428" width="7.83203125" style="1824" customWidth="1"/>
    <col min="7429" max="7431" width="9.6640625" style="1824" customWidth="1"/>
    <col min="7432" max="7680" width="9.1640625" style="1824"/>
    <col min="7681" max="7681" width="24.83203125" style="1824" customWidth="1"/>
    <col min="7682" max="7683" width="9.6640625" style="1824" customWidth="1"/>
    <col min="7684" max="7684" width="7.83203125" style="1824" customWidth="1"/>
    <col min="7685" max="7687" width="9.6640625" style="1824" customWidth="1"/>
    <col min="7688" max="7936" width="9.1640625" style="1824"/>
    <col min="7937" max="7937" width="24.83203125" style="1824" customWidth="1"/>
    <col min="7938" max="7939" width="9.6640625" style="1824" customWidth="1"/>
    <col min="7940" max="7940" width="7.83203125" style="1824" customWidth="1"/>
    <col min="7941" max="7943" width="9.6640625" style="1824" customWidth="1"/>
    <col min="7944" max="8192" width="9.1640625" style="1824"/>
    <col min="8193" max="8193" width="24.83203125" style="1824" customWidth="1"/>
    <col min="8194" max="8195" width="9.6640625" style="1824" customWidth="1"/>
    <col min="8196" max="8196" width="7.83203125" style="1824" customWidth="1"/>
    <col min="8197" max="8199" width="9.6640625" style="1824" customWidth="1"/>
    <col min="8200" max="8448" width="9.1640625" style="1824"/>
    <col min="8449" max="8449" width="24.83203125" style="1824" customWidth="1"/>
    <col min="8450" max="8451" width="9.6640625" style="1824" customWidth="1"/>
    <col min="8452" max="8452" width="7.83203125" style="1824" customWidth="1"/>
    <col min="8453" max="8455" width="9.6640625" style="1824" customWidth="1"/>
    <col min="8456" max="8704" width="9.1640625" style="1824"/>
    <col min="8705" max="8705" width="24.83203125" style="1824" customWidth="1"/>
    <col min="8706" max="8707" width="9.6640625" style="1824" customWidth="1"/>
    <col min="8708" max="8708" width="7.83203125" style="1824" customWidth="1"/>
    <col min="8709" max="8711" width="9.6640625" style="1824" customWidth="1"/>
    <col min="8712" max="8960" width="9.1640625" style="1824"/>
    <col min="8961" max="8961" width="24.83203125" style="1824" customWidth="1"/>
    <col min="8962" max="8963" width="9.6640625" style="1824" customWidth="1"/>
    <col min="8964" max="8964" width="7.83203125" style="1824" customWidth="1"/>
    <col min="8965" max="8967" width="9.6640625" style="1824" customWidth="1"/>
    <col min="8968" max="9216" width="9.1640625" style="1824"/>
    <col min="9217" max="9217" width="24.83203125" style="1824" customWidth="1"/>
    <col min="9218" max="9219" width="9.6640625" style="1824" customWidth="1"/>
    <col min="9220" max="9220" width="7.83203125" style="1824" customWidth="1"/>
    <col min="9221" max="9223" width="9.6640625" style="1824" customWidth="1"/>
    <col min="9224" max="9472" width="9.1640625" style="1824"/>
    <col min="9473" max="9473" width="24.83203125" style="1824" customWidth="1"/>
    <col min="9474" max="9475" width="9.6640625" style="1824" customWidth="1"/>
    <col min="9476" max="9476" width="7.83203125" style="1824" customWidth="1"/>
    <col min="9477" max="9479" width="9.6640625" style="1824" customWidth="1"/>
    <col min="9480" max="9728" width="9.1640625" style="1824"/>
    <col min="9729" max="9729" width="24.83203125" style="1824" customWidth="1"/>
    <col min="9730" max="9731" width="9.6640625" style="1824" customWidth="1"/>
    <col min="9732" max="9732" width="7.83203125" style="1824" customWidth="1"/>
    <col min="9733" max="9735" width="9.6640625" style="1824" customWidth="1"/>
    <col min="9736" max="9984" width="9.1640625" style="1824"/>
    <col min="9985" max="9985" width="24.83203125" style="1824" customWidth="1"/>
    <col min="9986" max="9987" width="9.6640625" style="1824" customWidth="1"/>
    <col min="9988" max="9988" width="7.83203125" style="1824" customWidth="1"/>
    <col min="9989" max="9991" width="9.6640625" style="1824" customWidth="1"/>
    <col min="9992" max="10240" width="9.1640625" style="1824"/>
    <col min="10241" max="10241" width="24.83203125" style="1824" customWidth="1"/>
    <col min="10242" max="10243" width="9.6640625" style="1824" customWidth="1"/>
    <col min="10244" max="10244" width="7.83203125" style="1824" customWidth="1"/>
    <col min="10245" max="10247" width="9.6640625" style="1824" customWidth="1"/>
    <col min="10248" max="10496" width="9.1640625" style="1824"/>
    <col min="10497" max="10497" width="24.83203125" style="1824" customWidth="1"/>
    <col min="10498" max="10499" width="9.6640625" style="1824" customWidth="1"/>
    <col min="10500" max="10500" width="7.83203125" style="1824" customWidth="1"/>
    <col min="10501" max="10503" width="9.6640625" style="1824" customWidth="1"/>
    <col min="10504" max="10752" width="9.1640625" style="1824"/>
    <col min="10753" max="10753" width="24.83203125" style="1824" customWidth="1"/>
    <col min="10754" max="10755" width="9.6640625" style="1824" customWidth="1"/>
    <col min="10756" max="10756" width="7.83203125" style="1824" customWidth="1"/>
    <col min="10757" max="10759" width="9.6640625" style="1824" customWidth="1"/>
    <col min="10760" max="11008" width="9.1640625" style="1824"/>
    <col min="11009" max="11009" width="24.83203125" style="1824" customWidth="1"/>
    <col min="11010" max="11011" width="9.6640625" style="1824" customWidth="1"/>
    <col min="11012" max="11012" width="7.83203125" style="1824" customWidth="1"/>
    <col min="11013" max="11015" width="9.6640625" style="1824" customWidth="1"/>
    <col min="11016" max="11264" width="9.1640625" style="1824"/>
    <col min="11265" max="11265" width="24.83203125" style="1824" customWidth="1"/>
    <col min="11266" max="11267" width="9.6640625" style="1824" customWidth="1"/>
    <col min="11268" max="11268" width="7.83203125" style="1824" customWidth="1"/>
    <col min="11269" max="11271" width="9.6640625" style="1824" customWidth="1"/>
    <col min="11272" max="11520" width="9.1640625" style="1824"/>
    <col min="11521" max="11521" width="24.83203125" style="1824" customWidth="1"/>
    <col min="11522" max="11523" width="9.6640625" style="1824" customWidth="1"/>
    <col min="11524" max="11524" width="7.83203125" style="1824" customWidth="1"/>
    <col min="11525" max="11527" width="9.6640625" style="1824" customWidth="1"/>
    <col min="11528" max="11776" width="9.1640625" style="1824"/>
    <col min="11777" max="11777" width="24.83203125" style="1824" customWidth="1"/>
    <col min="11778" max="11779" width="9.6640625" style="1824" customWidth="1"/>
    <col min="11780" max="11780" width="7.83203125" style="1824" customWidth="1"/>
    <col min="11781" max="11783" width="9.6640625" style="1824" customWidth="1"/>
    <col min="11784" max="12032" width="9.1640625" style="1824"/>
    <col min="12033" max="12033" width="24.83203125" style="1824" customWidth="1"/>
    <col min="12034" max="12035" width="9.6640625" style="1824" customWidth="1"/>
    <col min="12036" max="12036" width="7.83203125" style="1824" customWidth="1"/>
    <col min="12037" max="12039" width="9.6640625" style="1824" customWidth="1"/>
    <col min="12040" max="12288" width="9.1640625" style="1824"/>
    <col min="12289" max="12289" width="24.83203125" style="1824" customWidth="1"/>
    <col min="12290" max="12291" width="9.6640625" style="1824" customWidth="1"/>
    <col min="12292" max="12292" width="7.83203125" style="1824" customWidth="1"/>
    <col min="12293" max="12295" width="9.6640625" style="1824" customWidth="1"/>
    <col min="12296" max="12544" width="9.1640625" style="1824"/>
    <col min="12545" max="12545" width="24.83203125" style="1824" customWidth="1"/>
    <col min="12546" max="12547" width="9.6640625" style="1824" customWidth="1"/>
    <col min="12548" max="12548" width="7.83203125" style="1824" customWidth="1"/>
    <col min="12549" max="12551" width="9.6640625" style="1824" customWidth="1"/>
    <col min="12552" max="12800" width="9.1640625" style="1824"/>
    <col min="12801" max="12801" width="24.83203125" style="1824" customWidth="1"/>
    <col min="12802" max="12803" width="9.6640625" style="1824" customWidth="1"/>
    <col min="12804" max="12804" width="7.83203125" style="1824" customWidth="1"/>
    <col min="12805" max="12807" width="9.6640625" style="1824" customWidth="1"/>
    <col min="12808" max="13056" width="9.1640625" style="1824"/>
    <col min="13057" max="13057" width="24.83203125" style="1824" customWidth="1"/>
    <col min="13058" max="13059" width="9.6640625" style="1824" customWidth="1"/>
    <col min="13060" max="13060" width="7.83203125" style="1824" customWidth="1"/>
    <col min="13061" max="13063" width="9.6640625" style="1824" customWidth="1"/>
    <col min="13064" max="13312" width="9.1640625" style="1824"/>
    <col min="13313" max="13313" width="24.83203125" style="1824" customWidth="1"/>
    <col min="13314" max="13315" width="9.6640625" style="1824" customWidth="1"/>
    <col min="13316" max="13316" width="7.83203125" style="1824" customWidth="1"/>
    <col min="13317" max="13319" width="9.6640625" style="1824" customWidth="1"/>
    <col min="13320" max="13568" width="9.1640625" style="1824"/>
    <col min="13569" max="13569" width="24.83203125" style="1824" customWidth="1"/>
    <col min="13570" max="13571" width="9.6640625" style="1824" customWidth="1"/>
    <col min="13572" max="13572" width="7.83203125" style="1824" customWidth="1"/>
    <col min="13573" max="13575" width="9.6640625" style="1824" customWidth="1"/>
    <col min="13576" max="13824" width="9.1640625" style="1824"/>
    <col min="13825" max="13825" width="24.83203125" style="1824" customWidth="1"/>
    <col min="13826" max="13827" width="9.6640625" style="1824" customWidth="1"/>
    <col min="13828" max="13828" width="7.83203125" style="1824" customWidth="1"/>
    <col min="13829" max="13831" width="9.6640625" style="1824" customWidth="1"/>
    <col min="13832" max="14080" width="9.1640625" style="1824"/>
    <col min="14081" max="14081" width="24.83203125" style="1824" customWidth="1"/>
    <col min="14082" max="14083" width="9.6640625" style="1824" customWidth="1"/>
    <col min="14084" max="14084" width="7.83203125" style="1824" customWidth="1"/>
    <col min="14085" max="14087" width="9.6640625" style="1824" customWidth="1"/>
    <col min="14088" max="14336" width="9.1640625" style="1824"/>
    <col min="14337" max="14337" width="24.83203125" style="1824" customWidth="1"/>
    <col min="14338" max="14339" width="9.6640625" style="1824" customWidth="1"/>
    <col min="14340" max="14340" width="7.83203125" style="1824" customWidth="1"/>
    <col min="14341" max="14343" width="9.6640625" style="1824" customWidth="1"/>
    <col min="14344" max="14592" width="9.1640625" style="1824"/>
    <col min="14593" max="14593" width="24.83203125" style="1824" customWidth="1"/>
    <col min="14594" max="14595" width="9.6640625" style="1824" customWidth="1"/>
    <col min="14596" max="14596" width="7.83203125" style="1824" customWidth="1"/>
    <col min="14597" max="14599" width="9.6640625" style="1824" customWidth="1"/>
    <col min="14600" max="14848" width="9.1640625" style="1824"/>
    <col min="14849" max="14849" width="24.83203125" style="1824" customWidth="1"/>
    <col min="14850" max="14851" width="9.6640625" style="1824" customWidth="1"/>
    <col min="14852" max="14852" width="7.83203125" style="1824" customWidth="1"/>
    <col min="14853" max="14855" width="9.6640625" style="1824" customWidth="1"/>
    <col min="14856" max="15104" width="9.1640625" style="1824"/>
    <col min="15105" max="15105" width="24.83203125" style="1824" customWidth="1"/>
    <col min="15106" max="15107" width="9.6640625" style="1824" customWidth="1"/>
    <col min="15108" max="15108" width="7.83203125" style="1824" customWidth="1"/>
    <col min="15109" max="15111" width="9.6640625" style="1824" customWidth="1"/>
    <col min="15112" max="15360" width="9.1640625" style="1824"/>
    <col min="15361" max="15361" width="24.83203125" style="1824" customWidth="1"/>
    <col min="15362" max="15363" width="9.6640625" style="1824" customWidth="1"/>
    <col min="15364" max="15364" width="7.83203125" style="1824" customWidth="1"/>
    <col min="15365" max="15367" width="9.6640625" style="1824" customWidth="1"/>
    <col min="15368" max="15616" width="9.1640625" style="1824"/>
    <col min="15617" max="15617" width="24.83203125" style="1824" customWidth="1"/>
    <col min="15618" max="15619" width="9.6640625" style="1824" customWidth="1"/>
    <col min="15620" max="15620" width="7.83203125" style="1824" customWidth="1"/>
    <col min="15621" max="15623" width="9.6640625" style="1824" customWidth="1"/>
    <col min="15624" max="15872" width="9.1640625" style="1824"/>
    <col min="15873" max="15873" width="24.83203125" style="1824" customWidth="1"/>
    <col min="15874" max="15875" width="9.6640625" style="1824" customWidth="1"/>
    <col min="15876" max="15876" width="7.83203125" style="1824" customWidth="1"/>
    <col min="15877" max="15879" width="9.6640625" style="1824" customWidth="1"/>
    <col min="15880" max="16128" width="9.1640625" style="1824"/>
    <col min="16129" max="16129" width="24.83203125" style="1824" customWidth="1"/>
    <col min="16130" max="16131" width="9.6640625" style="1824" customWidth="1"/>
    <col min="16132" max="16132" width="7.83203125" style="1824" customWidth="1"/>
    <col min="16133" max="16135" width="9.6640625" style="1824" customWidth="1"/>
    <col min="16136" max="16384" width="9.1640625" style="1824"/>
  </cols>
  <sheetData>
    <row r="1" spans="1:6" s="6187" customFormat="1" ht="24" customHeight="1" x14ac:dyDescent="0.2">
      <c r="A1" s="6490" t="s">
        <v>801</v>
      </c>
      <c r="B1" s="6490"/>
      <c r="C1" s="6490"/>
    </row>
    <row r="2" spans="1:6" s="6226" customFormat="1" ht="24" customHeight="1" x14ac:dyDescent="0.2">
      <c r="A2" s="6967" t="s">
        <v>1058</v>
      </c>
      <c r="B2" s="6967"/>
      <c r="C2" s="6967"/>
      <c r="D2" s="6967"/>
      <c r="E2" s="6967"/>
      <c r="F2" s="6967"/>
    </row>
    <row r="3" spans="1:6" s="6228" customFormat="1" ht="24" customHeight="1" x14ac:dyDescent="0.2">
      <c r="A3" s="6227" t="s">
        <v>3200</v>
      </c>
    </row>
    <row r="4" spans="1:6" s="1691" customFormat="1" ht="24" customHeight="1" x14ac:dyDescent="0.2">
      <c r="A4" s="1847"/>
    </row>
    <row r="5" spans="1:6" s="1691" customFormat="1" ht="24" customHeight="1" x14ac:dyDescent="0.2">
      <c r="A5" s="6229"/>
      <c r="B5" s="6230"/>
      <c r="C5" s="6968">
        <v>2005</v>
      </c>
      <c r="D5" s="6969"/>
      <c r="E5" s="6969"/>
      <c r="F5" s="6970"/>
    </row>
    <row r="6" spans="1:6" s="1691" customFormat="1" ht="24" customHeight="1" x14ac:dyDescent="0.2">
      <c r="A6" s="6231"/>
      <c r="C6" s="6968" t="s">
        <v>3201</v>
      </c>
      <c r="D6" s="6969"/>
      <c r="E6" s="6969" t="s">
        <v>3202</v>
      </c>
      <c r="F6" s="6970"/>
    </row>
    <row r="7" spans="1:6" s="1691" customFormat="1" ht="24" customHeight="1" x14ac:dyDescent="0.2">
      <c r="A7" s="6231"/>
      <c r="B7" s="6232"/>
      <c r="C7" s="6233"/>
      <c r="F7" s="6232"/>
    </row>
    <row r="8" spans="1:6" s="1691" customFormat="1" ht="24" customHeight="1" x14ac:dyDescent="0.2">
      <c r="A8" s="6234" t="s">
        <v>3203</v>
      </c>
      <c r="B8" s="6235"/>
      <c r="C8" s="6963">
        <v>80674</v>
      </c>
      <c r="D8" s="6964"/>
      <c r="E8" s="6965">
        <v>43.3</v>
      </c>
      <c r="F8" s="6966"/>
    </row>
    <row r="9" spans="1:6" s="1691" customFormat="1" ht="24" customHeight="1" x14ac:dyDescent="0.2">
      <c r="A9" s="6234"/>
      <c r="B9" s="6235"/>
      <c r="C9" s="6236"/>
      <c r="F9" s="6237"/>
    </row>
    <row r="10" spans="1:6" s="1691" customFormat="1" ht="24" customHeight="1" x14ac:dyDescent="0.2">
      <c r="A10" s="6238" t="s">
        <v>3204</v>
      </c>
      <c r="B10" s="6239"/>
      <c r="C10" s="6971">
        <v>72000</v>
      </c>
      <c r="D10" s="6972"/>
      <c r="E10" s="6973">
        <v>38.6</v>
      </c>
      <c r="F10" s="6974"/>
    </row>
    <row r="11" spans="1:6" s="1691" customFormat="1" ht="24" customHeight="1" x14ac:dyDescent="0.2">
      <c r="A11" s="6238"/>
      <c r="B11" s="6239"/>
      <c r="C11" s="6240"/>
      <c r="D11" s="6241"/>
      <c r="E11" s="6241"/>
      <c r="F11" s="6242"/>
    </row>
    <row r="12" spans="1:6" s="1691" customFormat="1" ht="24" customHeight="1" x14ac:dyDescent="0.2">
      <c r="A12" s="6238" t="s">
        <v>3205</v>
      </c>
      <c r="B12" s="6239"/>
      <c r="C12" s="6971">
        <v>8674</v>
      </c>
      <c r="D12" s="6972"/>
      <c r="E12" s="6973">
        <v>4.7</v>
      </c>
      <c r="F12" s="6974"/>
    </row>
    <row r="13" spans="1:6" s="1691" customFormat="1" ht="24" customHeight="1" x14ac:dyDescent="0.2">
      <c r="A13" s="6238"/>
      <c r="B13" s="6239"/>
      <c r="C13" s="6243"/>
      <c r="F13" s="6244"/>
    </row>
    <row r="14" spans="1:6" s="1691" customFormat="1" ht="24" customHeight="1" x14ac:dyDescent="0.2">
      <c r="A14" s="6245" t="s">
        <v>3206</v>
      </c>
      <c r="B14" s="6235"/>
      <c r="C14" s="6963">
        <v>47200</v>
      </c>
      <c r="D14" s="6964"/>
      <c r="E14" s="6965">
        <v>25.3</v>
      </c>
      <c r="F14" s="6966"/>
    </row>
    <row r="15" spans="1:6" s="1691" customFormat="1" ht="24" customHeight="1" x14ac:dyDescent="0.2">
      <c r="A15" s="6245"/>
      <c r="B15" s="6235"/>
      <c r="C15" s="6243"/>
      <c r="F15" s="6237"/>
    </row>
    <row r="16" spans="1:6" s="1691" customFormat="1" ht="24" customHeight="1" x14ac:dyDescent="0.2">
      <c r="A16" s="6245" t="s">
        <v>3207</v>
      </c>
      <c r="B16" s="6235"/>
      <c r="C16" s="6963">
        <v>2900</v>
      </c>
      <c r="D16" s="6964"/>
      <c r="E16" s="6965">
        <v>1.6</v>
      </c>
      <c r="F16" s="6966"/>
    </row>
    <row r="17" spans="1:7" s="1691" customFormat="1" ht="24" customHeight="1" x14ac:dyDescent="0.2">
      <c r="A17" s="6245"/>
      <c r="B17" s="6235"/>
      <c r="C17" s="6243"/>
      <c r="F17" s="6237"/>
    </row>
    <row r="18" spans="1:7" s="1691" customFormat="1" ht="24" customHeight="1" x14ac:dyDescent="0.2">
      <c r="A18" s="6245" t="s">
        <v>3208</v>
      </c>
      <c r="B18" s="6235"/>
      <c r="C18" s="6963">
        <v>4500</v>
      </c>
      <c r="D18" s="6964"/>
      <c r="E18" s="6965">
        <v>2.4</v>
      </c>
      <c r="F18" s="6966"/>
    </row>
    <row r="19" spans="1:7" s="1691" customFormat="1" ht="24" customHeight="1" x14ac:dyDescent="0.2">
      <c r="A19" s="6245"/>
      <c r="B19" s="6235"/>
      <c r="C19" s="6243"/>
      <c r="F19" s="6237"/>
    </row>
    <row r="20" spans="1:7" s="1691" customFormat="1" ht="24" customHeight="1" x14ac:dyDescent="0.2">
      <c r="A20" s="6245" t="s">
        <v>3209</v>
      </c>
      <c r="B20" s="6235"/>
      <c r="C20" s="6963">
        <v>46500</v>
      </c>
      <c r="D20" s="6964"/>
      <c r="E20" s="6965">
        <v>24.9</v>
      </c>
      <c r="F20" s="6966"/>
    </row>
    <row r="21" spans="1:7" s="1691" customFormat="1" ht="24" customHeight="1" x14ac:dyDescent="0.2">
      <c r="A21" s="6245"/>
      <c r="B21" s="6235"/>
      <c r="C21" s="6246"/>
      <c r="D21" s="6247"/>
      <c r="E21" s="6248"/>
      <c r="F21" s="6249"/>
    </row>
    <row r="22" spans="1:7" s="1691" customFormat="1" ht="24" customHeight="1" x14ac:dyDescent="0.2">
      <c r="A22" s="6245" t="s">
        <v>3210</v>
      </c>
      <c r="B22" s="6235"/>
      <c r="C22" s="6963">
        <v>4726</v>
      </c>
      <c r="D22" s="6964"/>
      <c r="E22" s="6965">
        <v>2.5</v>
      </c>
      <c r="F22" s="6966"/>
    </row>
    <row r="23" spans="1:7" s="1691" customFormat="1" ht="24" customHeight="1" x14ac:dyDescent="0.2">
      <c r="A23" s="6245"/>
      <c r="B23" s="6239"/>
      <c r="C23" s="6243"/>
      <c r="F23" s="6250"/>
    </row>
    <row r="24" spans="1:7" s="1847" customFormat="1" ht="24" customHeight="1" x14ac:dyDescent="0.2">
      <c r="A24" s="1906" t="s">
        <v>3211</v>
      </c>
      <c r="B24" s="1907"/>
      <c r="C24" s="6975">
        <v>186500</v>
      </c>
      <c r="D24" s="6976"/>
      <c r="E24" s="6977">
        <v>100</v>
      </c>
      <c r="F24" s="6978"/>
    </row>
    <row r="25" spans="1:7" s="1847" customFormat="1" ht="24" customHeight="1" x14ac:dyDescent="0.2">
      <c r="A25" s="1908"/>
      <c r="B25" s="1909"/>
      <c r="C25" s="1910"/>
      <c r="D25" s="1910"/>
      <c r="E25" s="1911"/>
      <c r="F25" s="1911"/>
    </row>
    <row r="26" spans="1:7" s="1691" customFormat="1" ht="24" customHeight="1" x14ac:dyDescent="0.2">
      <c r="A26" s="6227" t="s">
        <v>3212</v>
      </c>
      <c r="B26" s="6251"/>
    </row>
    <row r="27" spans="1:7" s="1691" customFormat="1" ht="24" customHeight="1" x14ac:dyDescent="0.2">
      <c r="A27" s="1847"/>
      <c r="B27" s="6252"/>
    </row>
    <row r="28" spans="1:7" s="6253" customFormat="1" ht="24" customHeight="1" x14ac:dyDescent="0.2">
      <c r="A28" s="1912" t="s">
        <v>3213</v>
      </c>
      <c r="B28" s="1913">
        <v>2015</v>
      </c>
      <c r="C28" s="1913">
        <v>2016</v>
      </c>
      <c r="D28" s="1913">
        <v>2017</v>
      </c>
      <c r="E28" s="1913">
        <v>2018</v>
      </c>
      <c r="F28" s="1913">
        <v>2019</v>
      </c>
      <c r="G28" s="1913" t="s">
        <v>2260</v>
      </c>
    </row>
    <row r="29" spans="1:7" s="6253" customFormat="1" ht="24" customHeight="1" x14ac:dyDescent="0.2">
      <c r="A29" s="6254" t="s">
        <v>3214</v>
      </c>
      <c r="B29" s="6255">
        <v>56872</v>
      </c>
      <c r="C29" s="6256">
        <v>55560</v>
      </c>
      <c r="D29" s="6255">
        <v>54182</v>
      </c>
      <c r="E29" s="6255">
        <v>51454</v>
      </c>
      <c r="F29" s="6255">
        <v>48819</v>
      </c>
      <c r="G29" s="6255">
        <v>45805</v>
      </c>
    </row>
    <row r="30" spans="1:7" s="6253" customFormat="1" ht="24" customHeight="1" x14ac:dyDescent="0.2">
      <c r="A30" s="6254"/>
      <c r="B30" s="6255"/>
      <c r="C30" s="6255"/>
      <c r="D30" s="6255"/>
      <c r="E30" s="6257"/>
      <c r="F30" s="6257"/>
      <c r="G30" s="6257"/>
    </row>
    <row r="31" spans="1:7" s="6253" customFormat="1" ht="24" customHeight="1" x14ac:dyDescent="0.2">
      <c r="A31" s="6254" t="s">
        <v>3215</v>
      </c>
      <c r="B31" s="6255">
        <v>574</v>
      </c>
      <c r="C31" s="6255">
        <v>622</v>
      </c>
      <c r="D31" s="6255">
        <v>622</v>
      </c>
      <c r="E31" s="6255">
        <v>656</v>
      </c>
      <c r="F31" s="6255">
        <v>656</v>
      </c>
      <c r="G31" s="6255">
        <v>667</v>
      </c>
    </row>
    <row r="32" spans="1:7" s="6253" customFormat="1" ht="15.6" customHeight="1" x14ac:dyDescent="0.2">
      <c r="A32" s="6258"/>
      <c r="B32" s="6259"/>
      <c r="C32" s="6259"/>
      <c r="D32" s="6259"/>
      <c r="E32" s="6260"/>
      <c r="F32" s="6260"/>
      <c r="G32" s="6260"/>
    </row>
    <row r="33" spans="1:5" s="1671" customFormat="1" ht="13.5" x14ac:dyDescent="0.2">
      <c r="A33" s="1914" t="s">
        <v>3216</v>
      </c>
      <c r="B33" s="1915"/>
      <c r="C33" s="1915"/>
    </row>
    <row r="34" spans="1:5" s="1671" customFormat="1" ht="13.5" x14ac:dyDescent="0.2">
      <c r="A34" s="1914" t="s">
        <v>3217</v>
      </c>
      <c r="B34" s="1915"/>
      <c r="C34" s="1915"/>
    </row>
    <row r="35" spans="1:5" ht="15" x14ac:dyDescent="0.25">
      <c r="A35" s="1916"/>
    </row>
    <row r="48" spans="1:5" ht="15" x14ac:dyDescent="0.25">
      <c r="C48" s="1827"/>
      <c r="D48" s="1917"/>
      <c r="E48" s="1917"/>
    </row>
    <row r="49" spans="3:5" ht="15" x14ac:dyDescent="0.25">
      <c r="C49" s="1918"/>
      <c r="D49" s="1919"/>
      <c r="E49" s="1919"/>
    </row>
    <row r="50" spans="3:5" ht="15" x14ac:dyDescent="0.25">
      <c r="C50" s="1918"/>
      <c r="D50" s="1919"/>
      <c r="E50" s="1919"/>
    </row>
    <row r="51" spans="3:5" ht="15" x14ac:dyDescent="0.25">
      <c r="D51" s="1920"/>
      <c r="E51" s="1920"/>
    </row>
    <row r="52" spans="3:5" ht="15" x14ac:dyDescent="0.25">
      <c r="D52" s="1920"/>
      <c r="E52" s="1920"/>
    </row>
    <row r="53" spans="3:5" ht="15" x14ac:dyDescent="0.25">
      <c r="D53" s="1920"/>
      <c r="E53" s="1920"/>
    </row>
    <row r="54" spans="3:5" ht="15" x14ac:dyDescent="0.25">
      <c r="D54" s="1920"/>
      <c r="E54" s="1920"/>
    </row>
    <row r="55" spans="3:5" ht="15" x14ac:dyDescent="0.25">
      <c r="D55" s="1920"/>
      <c r="E55" s="1920"/>
    </row>
    <row r="56" spans="3:5" ht="15" x14ac:dyDescent="0.25">
      <c r="C56" s="1827"/>
      <c r="D56" s="1917"/>
      <c r="E56" s="1917"/>
    </row>
  </sheetData>
  <mergeCells count="23">
    <mergeCell ref="C22:D22"/>
    <mergeCell ref="E22:F22"/>
    <mergeCell ref="C24:D24"/>
    <mergeCell ref="E24:F24"/>
    <mergeCell ref="C16:D16"/>
    <mergeCell ref="E16:F16"/>
    <mergeCell ref="C18:D18"/>
    <mergeCell ref="E18:F18"/>
    <mergeCell ref="C20:D20"/>
    <mergeCell ref="E20:F20"/>
    <mergeCell ref="C10:D10"/>
    <mergeCell ref="E10:F10"/>
    <mergeCell ref="C12:D12"/>
    <mergeCell ref="E12:F12"/>
    <mergeCell ref="C14:D14"/>
    <mergeCell ref="E14:F14"/>
    <mergeCell ref="C8:D8"/>
    <mergeCell ref="E8:F8"/>
    <mergeCell ref="A1:C1"/>
    <mergeCell ref="A2:F2"/>
    <mergeCell ref="C5:F5"/>
    <mergeCell ref="C6:D6"/>
    <mergeCell ref="E6:F6"/>
  </mergeCells>
  <hyperlinks>
    <hyperlink ref="A1" location="CONTENT!A1" display="Back to table of contents"/>
  </hyperlinks>
  <pageMargins left="0.5" right="0.5" top="0.5" bottom="0.5" header="0.3" footer="0.3"/>
  <pageSetup paperSize="9" orientation="portrait"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election sqref="A1:C1"/>
    </sheetView>
  </sheetViews>
  <sheetFormatPr defaultColWidth="9.33203125" defaultRowHeight="12.75" x14ac:dyDescent="0.2"/>
  <cols>
    <col min="1" max="1" width="27.6640625" style="4193" customWidth="1"/>
    <col min="2" max="2" width="9.6640625" style="4193" customWidth="1"/>
    <col min="3" max="8" width="10.6640625" style="4193" customWidth="1"/>
    <col min="9" max="16384" width="9.33203125" style="6219"/>
  </cols>
  <sheetData>
    <row r="1" spans="1:8" ht="15.75" x14ac:dyDescent="0.2">
      <c r="A1" s="6490" t="s">
        <v>801</v>
      </c>
      <c r="B1" s="6490"/>
      <c r="C1" s="6490"/>
      <c r="D1" s="6187"/>
      <c r="E1" s="6187"/>
      <c r="F1" s="6187"/>
      <c r="G1" s="6187"/>
      <c r="H1" s="6187"/>
    </row>
    <row r="2" spans="1:8" ht="18.95" customHeight="1" x14ac:dyDescent="0.2">
      <c r="A2" s="6979" t="s">
        <v>3218</v>
      </c>
      <c r="B2" s="6979"/>
      <c r="C2" s="6979"/>
      <c r="D2" s="6979"/>
      <c r="E2" s="6979"/>
      <c r="F2" s="6979"/>
      <c r="G2" s="6979"/>
      <c r="H2" s="6979"/>
    </row>
    <row r="3" spans="1:8" ht="15" x14ac:dyDescent="0.2">
      <c r="A3" s="1970" t="s">
        <v>3219</v>
      </c>
      <c r="B3" s="1978"/>
      <c r="C3" s="6073"/>
      <c r="D3" s="1978"/>
      <c r="E3" s="1978"/>
      <c r="F3" s="1978"/>
      <c r="G3" s="1978"/>
      <c r="H3" s="1978"/>
    </row>
    <row r="4" spans="1:8" ht="15" x14ac:dyDescent="0.2">
      <c r="A4" s="6220"/>
      <c r="B4" s="1978"/>
      <c r="C4" s="6073"/>
      <c r="D4" s="1978"/>
      <c r="E4" s="1978"/>
      <c r="F4" s="1978"/>
      <c r="G4" s="1978"/>
      <c r="H4" s="1978"/>
    </row>
    <row r="5" spans="1:8" ht="15.75" x14ac:dyDescent="0.2">
      <c r="A5" s="6067" t="s">
        <v>2259</v>
      </c>
      <c r="B5" s="6067" t="s">
        <v>1685</v>
      </c>
      <c r="C5" s="6066">
        <v>2015</v>
      </c>
      <c r="D5" s="6066">
        <v>2016</v>
      </c>
      <c r="E5" s="6066">
        <v>2017</v>
      </c>
      <c r="F5" s="6066">
        <v>2018</v>
      </c>
      <c r="G5" s="6066">
        <v>2019</v>
      </c>
      <c r="H5" s="6066" t="s">
        <v>1872</v>
      </c>
    </row>
    <row r="6" spans="1:8" ht="20.100000000000001" customHeight="1" x14ac:dyDescent="0.2">
      <c r="A6" s="1923" t="s">
        <v>3220</v>
      </c>
      <c r="B6" s="1924"/>
      <c r="C6" s="1925"/>
      <c r="D6" s="1924"/>
      <c r="E6" s="1924"/>
      <c r="F6" s="1924"/>
      <c r="G6" s="1924"/>
      <c r="H6" s="1924"/>
    </row>
    <row r="7" spans="1:8" ht="20.100000000000001" customHeight="1" x14ac:dyDescent="0.2">
      <c r="A7" s="1926" t="s">
        <v>3221</v>
      </c>
      <c r="B7" s="1927" t="s">
        <v>3222</v>
      </c>
      <c r="C7" s="1928">
        <v>4009</v>
      </c>
      <c r="D7" s="1928">
        <v>3798</v>
      </c>
      <c r="E7" s="1928">
        <v>3713</v>
      </c>
      <c r="F7" s="1928">
        <v>3155</v>
      </c>
      <c r="G7" s="1928">
        <v>3405</v>
      </c>
      <c r="H7" s="1928">
        <v>2621</v>
      </c>
    </row>
    <row r="8" spans="1:8" ht="20.100000000000001" customHeight="1" x14ac:dyDescent="0.2">
      <c r="A8" s="1926" t="s">
        <v>3223</v>
      </c>
      <c r="B8" s="1929" t="s">
        <v>3224</v>
      </c>
      <c r="C8" s="1928">
        <v>6732</v>
      </c>
      <c r="D8" s="1928">
        <v>7301</v>
      </c>
      <c r="E8" s="1928">
        <v>7309</v>
      </c>
      <c r="F8" s="1928">
        <v>8056</v>
      </c>
      <c r="G8" s="1928">
        <v>8329</v>
      </c>
      <c r="H8" s="1928">
        <v>5105</v>
      </c>
    </row>
    <row r="9" spans="1:8" ht="20.100000000000001" customHeight="1" x14ac:dyDescent="0.2">
      <c r="A9" s="1923" t="s">
        <v>3225</v>
      </c>
      <c r="B9" s="1929" t="s">
        <v>3224</v>
      </c>
      <c r="C9" s="1930">
        <v>102663</v>
      </c>
      <c r="D9" s="1930">
        <v>106271</v>
      </c>
      <c r="E9" s="1930">
        <v>106621</v>
      </c>
      <c r="F9" s="1930">
        <v>96847</v>
      </c>
      <c r="G9" s="1930">
        <v>93741</v>
      </c>
      <c r="H9" s="1930">
        <v>95029</v>
      </c>
    </row>
    <row r="10" spans="1:8" ht="20.100000000000001" customHeight="1" x14ac:dyDescent="0.2">
      <c r="A10" s="1926" t="s">
        <v>3226</v>
      </c>
      <c r="B10" s="1929" t="s">
        <v>3224</v>
      </c>
      <c r="C10" s="1928">
        <v>7965</v>
      </c>
      <c r="D10" s="1928">
        <v>7731</v>
      </c>
      <c r="E10" s="1928">
        <v>8644</v>
      </c>
      <c r="F10" s="1928">
        <v>7333</v>
      </c>
      <c r="G10" s="1928">
        <v>7266</v>
      </c>
      <c r="H10" s="1928">
        <v>7952</v>
      </c>
    </row>
    <row r="11" spans="1:8" ht="20.100000000000001" customHeight="1" x14ac:dyDescent="0.2">
      <c r="A11" s="1926" t="s">
        <v>3227</v>
      </c>
      <c r="B11" s="1929" t="s">
        <v>3224</v>
      </c>
      <c r="C11" s="1928">
        <v>1247</v>
      </c>
      <c r="D11" s="1928">
        <v>1429</v>
      </c>
      <c r="E11" s="1928">
        <v>1794</v>
      </c>
      <c r="F11" s="1928">
        <v>1443</v>
      </c>
      <c r="G11" s="1928">
        <v>1456</v>
      </c>
      <c r="H11" s="1928">
        <v>1487</v>
      </c>
    </row>
    <row r="12" spans="1:8" ht="20.100000000000001" customHeight="1" x14ac:dyDescent="0.2">
      <c r="A12" s="1926" t="s">
        <v>3228</v>
      </c>
      <c r="B12" s="1929" t="s">
        <v>3224</v>
      </c>
      <c r="C12" s="1928">
        <v>2504</v>
      </c>
      <c r="D12" s="1928">
        <v>2738</v>
      </c>
      <c r="E12" s="1928">
        <v>3099</v>
      </c>
      <c r="F12" s="1928">
        <v>2495</v>
      </c>
      <c r="G12" s="1928">
        <v>3387</v>
      </c>
      <c r="H12" s="1928">
        <v>3496</v>
      </c>
    </row>
    <row r="13" spans="1:8" ht="20.100000000000001" customHeight="1" x14ac:dyDescent="0.2">
      <c r="A13" s="1926" t="s">
        <v>3229</v>
      </c>
      <c r="B13" s="1929" t="s">
        <v>3224</v>
      </c>
      <c r="C13" s="1928">
        <v>3870</v>
      </c>
      <c r="D13" s="1928">
        <v>4659</v>
      </c>
      <c r="E13" s="1928">
        <v>4779</v>
      </c>
      <c r="F13" s="1928">
        <v>3642</v>
      </c>
      <c r="G13" s="1928">
        <v>3477</v>
      </c>
      <c r="H13" s="1928">
        <v>4008</v>
      </c>
    </row>
    <row r="14" spans="1:8" ht="20.100000000000001" customHeight="1" x14ac:dyDescent="0.2">
      <c r="A14" s="1926" t="s">
        <v>3230</v>
      </c>
      <c r="B14" s="1929" t="s">
        <v>3224</v>
      </c>
      <c r="C14" s="1928">
        <v>1920.81</v>
      </c>
      <c r="D14" s="1928">
        <v>1962.82</v>
      </c>
      <c r="E14" s="1928">
        <v>1723</v>
      </c>
      <c r="F14" s="1928">
        <v>1382</v>
      </c>
      <c r="G14" s="1928">
        <v>725</v>
      </c>
      <c r="H14" s="1928">
        <v>837</v>
      </c>
    </row>
    <row r="15" spans="1:8" ht="20.100000000000001" customHeight="1" x14ac:dyDescent="0.2">
      <c r="A15" s="1926" t="s">
        <v>3231</v>
      </c>
      <c r="B15" s="1929" t="s">
        <v>3224</v>
      </c>
      <c r="C15" s="1928">
        <v>1491</v>
      </c>
      <c r="D15" s="1928">
        <v>1903</v>
      </c>
      <c r="E15" s="1928">
        <v>2030</v>
      </c>
      <c r="F15" s="1928">
        <v>1389</v>
      </c>
      <c r="G15" s="1928">
        <v>1981</v>
      </c>
      <c r="H15" s="1928">
        <v>2541</v>
      </c>
    </row>
    <row r="16" spans="1:8" ht="20.100000000000001" customHeight="1" x14ac:dyDescent="0.2">
      <c r="A16" s="1926" t="s">
        <v>3232</v>
      </c>
      <c r="B16" s="1929" t="s">
        <v>3224</v>
      </c>
      <c r="C16" s="1928">
        <v>26812</v>
      </c>
      <c r="D16" s="1928">
        <v>25623</v>
      </c>
      <c r="E16" s="1928">
        <v>28914</v>
      </c>
      <c r="F16" s="1928">
        <v>25253</v>
      </c>
      <c r="G16" s="1928">
        <v>24702</v>
      </c>
      <c r="H16" s="1928">
        <v>24493</v>
      </c>
    </row>
    <row r="17" spans="1:8" ht="20.100000000000001" customHeight="1" x14ac:dyDescent="0.2">
      <c r="A17" s="1926" t="s">
        <v>3233</v>
      </c>
      <c r="B17" s="1929" t="s">
        <v>3224</v>
      </c>
      <c r="C17" s="1931">
        <v>84.57</v>
      </c>
      <c r="D17" s="1928">
        <v>119.77</v>
      </c>
      <c r="E17" s="1928">
        <v>96</v>
      </c>
      <c r="F17" s="1928">
        <v>71</v>
      </c>
      <c r="G17" s="1928">
        <v>48</v>
      </c>
      <c r="H17" s="1928">
        <v>39</v>
      </c>
    </row>
    <row r="18" spans="1:8" ht="20.100000000000001" customHeight="1" x14ac:dyDescent="0.2">
      <c r="A18" s="1926" t="s">
        <v>3234</v>
      </c>
      <c r="B18" s="1929" t="s">
        <v>3224</v>
      </c>
      <c r="C18" s="1931">
        <v>553</v>
      </c>
      <c r="D18" s="1928">
        <v>726</v>
      </c>
      <c r="E18" s="1928">
        <v>562</v>
      </c>
      <c r="F18" s="1928">
        <v>368</v>
      </c>
      <c r="G18" s="1928">
        <v>268</v>
      </c>
      <c r="H18" s="1928">
        <v>1085</v>
      </c>
    </row>
    <row r="19" spans="1:8" ht="20.100000000000001" customHeight="1" x14ac:dyDescent="0.2">
      <c r="A19" s="1926" t="s">
        <v>3235</v>
      </c>
      <c r="B19" s="1929" t="s">
        <v>3224</v>
      </c>
      <c r="C19" s="1932" t="s">
        <v>2672</v>
      </c>
      <c r="D19" s="1928">
        <v>2706</v>
      </c>
      <c r="E19" s="1928">
        <v>2406</v>
      </c>
      <c r="F19" s="1928">
        <v>2085</v>
      </c>
      <c r="G19" s="1928">
        <v>2257</v>
      </c>
      <c r="H19" s="1928">
        <v>2126</v>
      </c>
    </row>
    <row r="20" spans="1:8" ht="20.100000000000001" customHeight="1" x14ac:dyDescent="0.2">
      <c r="A20" s="1926" t="s">
        <v>3236</v>
      </c>
      <c r="B20" s="1929" t="s">
        <v>3224</v>
      </c>
      <c r="C20" s="1928">
        <v>189</v>
      </c>
      <c r="D20" s="1928">
        <v>149</v>
      </c>
      <c r="E20" s="1928">
        <v>269</v>
      </c>
      <c r="F20" s="1928">
        <v>214</v>
      </c>
      <c r="G20" s="1928">
        <v>392</v>
      </c>
      <c r="H20" s="1928">
        <v>364</v>
      </c>
    </row>
    <row r="21" spans="1:8" ht="20.100000000000001" customHeight="1" x14ac:dyDescent="0.2">
      <c r="A21" s="1926" t="s">
        <v>3237</v>
      </c>
      <c r="B21" s="1929" t="s">
        <v>3224</v>
      </c>
      <c r="C21" s="1928">
        <v>451</v>
      </c>
      <c r="D21" s="1928">
        <v>415</v>
      </c>
      <c r="E21" s="1928">
        <v>442</v>
      </c>
      <c r="F21" s="1928">
        <v>387</v>
      </c>
      <c r="G21" s="1928">
        <v>495</v>
      </c>
      <c r="H21" s="1928">
        <v>778</v>
      </c>
    </row>
    <row r="22" spans="1:8" ht="20.100000000000001" customHeight="1" x14ac:dyDescent="0.2">
      <c r="A22" s="1926" t="s">
        <v>3238</v>
      </c>
      <c r="B22" s="1929" t="s">
        <v>3224</v>
      </c>
      <c r="C22" s="1928">
        <v>11375</v>
      </c>
      <c r="D22" s="1928">
        <v>13199</v>
      </c>
      <c r="E22" s="1928">
        <v>13035</v>
      </c>
      <c r="F22" s="1928">
        <v>11060</v>
      </c>
      <c r="G22" s="1928">
        <v>12082</v>
      </c>
      <c r="H22" s="1928">
        <v>9963</v>
      </c>
    </row>
    <row r="23" spans="1:8" ht="20.100000000000001" customHeight="1" x14ac:dyDescent="0.2">
      <c r="A23" s="1926" t="s">
        <v>3239</v>
      </c>
      <c r="B23" s="1929" t="s">
        <v>3224</v>
      </c>
      <c r="C23" s="1928">
        <v>6898</v>
      </c>
      <c r="D23" s="1928">
        <v>6388.34</v>
      </c>
      <c r="E23" s="1928">
        <v>5134</v>
      </c>
      <c r="F23" s="1928">
        <v>3440</v>
      </c>
      <c r="G23" s="1928">
        <v>3219</v>
      </c>
      <c r="H23" s="1928">
        <v>3641</v>
      </c>
    </row>
    <row r="24" spans="1:8" ht="20.100000000000001" customHeight="1" x14ac:dyDescent="0.2">
      <c r="A24" s="1926" t="s">
        <v>3240</v>
      </c>
      <c r="B24" s="1929" t="s">
        <v>3224</v>
      </c>
      <c r="C24" s="1928">
        <v>11693</v>
      </c>
      <c r="D24" s="1928">
        <v>9707</v>
      </c>
      <c r="E24" s="1928">
        <v>8760</v>
      </c>
      <c r="F24" s="1928">
        <v>10043</v>
      </c>
      <c r="G24" s="1928">
        <v>8459</v>
      </c>
      <c r="H24" s="1928">
        <v>9674</v>
      </c>
    </row>
    <row r="25" spans="1:8" ht="20.100000000000001" customHeight="1" x14ac:dyDescent="0.2">
      <c r="A25" s="1926" t="s">
        <v>3241</v>
      </c>
      <c r="B25" s="1929" t="s">
        <v>3224</v>
      </c>
      <c r="C25" s="1928">
        <v>16427</v>
      </c>
      <c r="D25" s="1928">
        <v>16326</v>
      </c>
      <c r="E25" s="1928">
        <v>14124</v>
      </c>
      <c r="F25" s="1928">
        <v>17033</v>
      </c>
      <c r="G25" s="1928">
        <v>14822</v>
      </c>
      <c r="H25" s="1928">
        <v>14192</v>
      </c>
    </row>
    <row r="26" spans="1:8" ht="20.100000000000001" customHeight="1" x14ac:dyDescent="0.2">
      <c r="A26" s="1926" t="s">
        <v>3242</v>
      </c>
      <c r="B26" s="1929" t="s">
        <v>3224</v>
      </c>
      <c r="C26" s="1932">
        <v>657</v>
      </c>
      <c r="D26" s="1932">
        <v>352</v>
      </c>
      <c r="E26" s="1932">
        <v>160</v>
      </c>
      <c r="F26" s="1932">
        <v>19</v>
      </c>
      <c r="G26" s="1932">
        <v>21</v>
      </c>
      <c r="H26" s="1932">
        <v>0</v>
      </c>
    </row>
    <row r="27" spans="1:8" ht="20.100000000000001" customHeight="1" x14ac:dyDescent="0.2">
      <c r="A27" s="1933" t="s">
        <v>3243</v>
      </c>
      <c r="B27" s="1934" t="s">
        <v>3224</v>
      </c>
      <c r="C27" s="1935">
        <v>8525</v>
      </c>
      <c r="D27" s="1935">
        <v>10136</v>
      </c>
      <c r="E27" s="1935">
        <v>10651</v>
      </c>
      <c r="F27" s="1935">
        <v>9190</v>
      </c>
      <c r="G27" s="1935">
        <v>8684</v>
      </c>
      <c r="H27" s="1935">
        <v>8352</v>
      </c>
    </row>
    <row r="28" spans="1:8" ht="20.100000000000001" customHeight="1" x14ac:dyDescent="0.2">
      <c r="A28" s="1970" t="s">
        <v>3244</v>
      </c>
      <c r="B28" s="1978"/>
      <c r="C28" s="1978"/>
      <c r="D28" s="1978"/>
      <c r="E28" s="1978"/>
      <c r="F28" s="1978"/>
      <c r="G28" s="1978"/>
      <c r="H28" s="1978"/>
    </row>
    <row r="29" spans="1:8" ht="20.100000000000001" customHeight="1" x14ac:dyDescent="0.2">
      <c r="A29" s="1978"/>
      <c r="B29" s="1978"/>
      <c r="C29" s="6073"/>
      <c r="D29" s="1978"/>
      <c r="E29" s="1978"/>
      <c r="F29" s="1978"/>
      <c r="G29" s="1978"/>
      <c r="H29" s="1978"/>
    </row>
    <row r="30" spans="1:8" ht="20.100000000000001" customHeight="1" x14ac:dyDescent="0.2">
      <c r="A30" s="1936"/>
      <c r="B30" s="1937"/>
      <c r="C30" s="6067">
        <v>2015</v>
      </c>
      <c r="D30" s="6067">
        <v>2016</v>
      </c>
      <c r="E30" s="6067">
        <v>2017</v>
      </c>
      <c r="F30" s="6067">
        <v>2018</v>
      </c>
      <c r="G30" s="6067" t="s">
        <v>3245</v>
      </c>
      <c r="H30" s="6067" t="s">
        <v>3246</v>
      </c>
    </row>
    <row r="31" spans="1:8" ht="20.100000000000001" customHeight="1" x14ac:dyDescent="0.2">
      <c r="A31" s="1926" t="s">
        <v>3247</v>
      </c>
      <c r="B31" s="1938"/>
      <c r="C31" s="1939">
        <v>1799</v>
      </c>
      <c r="D31" s="1939">
        <v>1804</v>
      </c>
      <c r="E31" s="1939">
        <v>1758</v>
      </c>
      <c r="F31" s="1939">
        <v>1745</v>
      </c>
      <c r="G31" s="1939">
        <v>1722</v>
      </c>
      <c r="H31" s="1939">
        <v>1133</v>
      </c>
    </row>
    <row r="32" spans="1:8" ht="20.100000000000001" customHeight="1" x14ac:dyDescent="0.2">
      <c r="A32" s="1926" t="s">
        <v>3248</v>
      </c>
      <c r="B32" s="1940"/>
      <c r="C32" s="1928">
        <v>11669</v>
      </c>
      <c r="D32" s="1928">
        <v>13877</v>
      </c>
      <c r="E32" s="1928">
        <v>19887</v>
      </c>
      <c r="F32" s="1928">
        <v>25319</v>
      </c>
      <c r="G32" s="1928">
        <v>30099</v>
      </c>
      <c r="H32" s="1928">
        <v>22000</v>
      </c>
    </row>
    <row r="33" spans="1:8" ht="20.100000000000001" customHeight="1" x14ac:dyDescent="0.2">
      <c r="A33" s="4190" t="s">
        <v>3249</v>
      </c>
      <c r="B33" s="1940"/>
      <c r="C33" s="1935">
        <v>771</v>
      </c>
      <c r="D33" s="1935">
        <v>1017</v>
      </c>
      <c r="E33" s="1935">
        <v>1087</v>
      </c>
      <c r="F33" s="1935">
        <v>2052</v>
      </c>
      <c r="G33" s="1935">
        <v>3234</v>
      </c>
      <c r="H33" s="1935">
        <v>3282</v>
      </c>
    </row>
    <row r="34" spans="1:8" ht="20.100000000000001" customHeight="1" x14ac:dyDescent="0.2">
      <c r="A34" s="6065" t="s">
        <v>237</v>
      </c>
      <c r="B34" s="1941"/>
      <c r="C34" s="1942">
        <v>12650</v>
      </c>
      <c r="D34" s="1942">
        <v>16698</v>
      </c>
      <c r="E34" s="1942">
        <v>22732</v>
      </c>
      <c r="F34" s="1942">
        <v>29116</v>
      </c>
      <c r="G34" s="1942">
        <v>35055</v>
      </c>
      <c r="H34" s="1942">
        <v>26415</v>
      </c>
    </row>
    <row r="35" spans="1:8" ht="15" x14ac:dyDescent="0.2">
      <c r="A35" s="6221" t="s">
        <v>3250</v>
      </c>
      <c r="B35" s="1943"/>
      <c r="C35" s="1944" t="s">
        <v>3251</v>
      </c>
      <c r="D35" s="1945"/>
      <c r="E35" s="1945"/>
      <c r="F35" s="6222"/>
      <c r="G35" s="1947"/>
      <c r="H35" s="1947"/>
    </row>
    <row r="36" spans="1:8" ht="13.5" x14ac:dyDescent="0.2">
      <c r="A36" s="6221" t="s">
        <v>3252</v>
      </c>
      <c r="B36" s="6223"/>
      <c r="C36" s="6224"/>
      <c r="D36" s="6223"/>
      <c r="E36" s="6223"/>
      <c r="F36" s="1691"/>
      <c r="G36" s="1691"/>
      <c r="H36" s="1691"/>
    </row>
    <row r="37" spans="1:8" ht="13.5" x14ac:dyDescent="0.2">
      <c r="A37" s="6221" t="s">
        <v>3253</v>
      </c>
      <c r="B37" s="6223"/>
      <c r="C37" s="6224"/>
      <c r="D37" s="6223"/>
      <c r="E37" s="6223"/>
      <c r="F37" s="1691"/>
      <c r="G37" s="1691"/>
      <c r="H37" s="1691"/>
    </row>
    <row r="38" spans="1:8" ht="15.75" x14ac:dyDescent="0.2">
      <c r="A38" s="4191" t="s">
        <v>3254</v>
      </c>
      <c r="B38" s="6223"/>
      <c r="C38" s="6224"/>
      <c r="D38" s="6223"/>
      <c r="E38" s="6223"/>
      <c r="F38" s="1691"/>
      <c r="G38" s="1691"/>
      <c r="H38" s="1691"/>
    </row>
    <row r="39" spans="1:8" ht="15.75" x14ac:dyDescent="0.2">
      <c r="A39" s="4192" t="s">
        <v>3255</v>
      </c>
      <c r="B39" s="6225"/>
      <c r="C39" s="6225"/>
      <c r="D39" s="6225"/>
      <c r="H39" s="6187"/>
    </row>
    <row r="40" spans="1:8" ht="15.75" x14ac:dyDescent="0.2">
      <c r="A40" s="4193" t="s">
        <v>3256</v>
      </c>
      <c r="B40" s="6225"/>
      <c r="C40" s="6225"/>
      <c r="D40" s="6225"/>
      <c r="H40" s="6187"/>
    </row>
    <row r="41" spans="1:8" ht="13.5" x14ac:dyDescent="0.2">
      <c r="A41" s="6221" t="s">
        <v>3257</v>
      </c>
      <c r="B41" s="6223"/>
      <c r="C41" s="6224"/>
      <c r="D41" s="6223"/>
      <c r="E41" s="6223"/>
      <c r="F41" s="1691"/>
      <c r="G41" s="1691"/>
      <c r="H41" s="1691"/>
    </row>
    <row r="42" spans="1:8" ht="15.75" customHeight="1" x14ac:dyDescent="0.2">
      <c r="A42" s="6223" t="s">
        <v>3258</v>
      </c>
      <c r="B42" s="6223"/>
      <c r="C42" s="6224"/>
      <c r="D42" s="6223"/>
      <c r="E42" s="6223"/>
      <c r="F42" s="1691"/>
      <c r="G42" s="1691"/>
      <c r="H42" s="1691"/>
    </row>
  </sheetData>
  <mergeCells count="2">
    <mergeCell ref="A1:C1"/>
    <mergeCell ref="A2:H2"/>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workbookViewId="0">
      <selection sqref="A1:C1"/>
    </sheetView>
  </sheetViews>
  <sheetFormatPr defaultColWidth="10.5" defaultRowHeight="12.75" x14ac:dyDescent="0.2"/>
  <cols>
    <col min="1" max="1" width="19.1640625" style="1950" customWidth="1"/>
    <col min="2" max="11" width="13.1640625" style="1950" customWidth="1"/>
    <col min="12" max="16384" width="10.5" style="1950"/>
  </cols>
  <sheetData>
    <row r="1" spans="1:11" s="4189" customFormat="1" ht="15.75" x14ac:dyDescent="0.25">
      <c r="A1" s="6405" t="s">
        <v>801</v>
      </c>
      <c r="B1" s="6405"/>
      <c r="C1" s="6405"/>
    </row>
    <row r="2" spans="1:11" ht="15.75" x14ac:dyDescent="0.25">
      <c r="A2" s="1948" t="s">
        <v>3259</v>
      </c>
      <c r="B2" s="1949"/>
      <c r="C2" s="1949"/>
      <c r="D2" s="1949"/>
      <c r="E2" s="1949"/>
      <c r="F2" s="1949"/>
      <c r="G2" s="1949"/>
      <c r="H2" s="1949"/>
      <c r="I2" s="1949"/>
      <c r="J2" s="1949"/>
      <c r="K2" s="1949"/>
    </row>
    <row r="3" spans="1:11" ht="12.75" customHeight="1" x14ac:dyDescent="0.2">
      <c r="G3" s="3576"/>
    </row>
    <row r="4" spans="1:11" ht="18.75" customHeight="1" x14ac:dyDescent="0.2">
      <c r="A4" s="6982" t="s">
        <v>3260</v>
      </c>
      <c r="B4" s="6980">
        <v>2016</v>
      </c>
      <c r="C4" s="6981"/>
      <c r="D4" s="6980">
        <v>2017</v>
      </c>
      <c r="E4" s="6981"/>
      <c r="F4" s="6980">
        <v>2018</v>
      </c>
      <c r="G4" s="6981"/>
      <c r="H4" s="6980">
        <v>2019</v>
      </c>
      <c r="I4" s="6981"/>
      <c r="J4" s="6980">
        <v>2020</v>
      </c>
      <c r="K4" s="6981"/>
    </row>
    <row r="5" spans="1:11" ht="38.25" x14ac:dyDescent="0.2">
      <c r="A5" s="6983"/>
      <c r="B5" s="1951" t="s">
        <v>3261</v>
      </c>
      <c r="C5" s="1951" t="s">
        <v>3262</v>
      </c>
      <c r="D5" s="1951" t="s">
        <v>3261</v>
      </c>
      <c r="E5" s="1951" t="s">
        <v>3262</v>
      </c>
      <c r="F5" s="1951" t="s">
        <v>3261</v>
      </c>
      <c r="G5" s="1951" t="s">
        <v>3262</v>
      </c>
      <c r="H5" s="1951" t="s">
        <v>3261</v>
      </c>
      <c r="I5" s="1951" t="s">
        <v>3262</v>
      </c>
      <c r="J5" s="1951" t="s">
        <v>3261</v>
      </c>
      <c r="K5" s="1951" t="s">
        <v>3262</v>
      </c>
    </row>
    <row r="6" spans="1:11" ht="33.75" customHeight="1" x14ac:dyDescent="0.2">
      <c r="A6" s="1952" t="s">
        <v>3263</v>
      </c>
      <c r="B6" s="1953">
        <v>7125</v>
      </c>
      <c r="C6" s="1954">
        <v>1955.9</v>
      </c>
      <c r="D6" s="1953">
        <v>7151</v>
      </c>
      <c r="E6" s="1954">
        <v>2078</v>
      </c>
      <c r="F6" s="1953">
        <v>7443</v>
      </c>
      <c r="G6" s="1954">
        <v>2052.5</v>
      </c>
      <c r="H6" s="1953">
        <v>7303</v>
      </c>
      <c r="I6" s="1954">
        <v>2051.1</v>
      </c>
      <c r="J6" s="1953">
        <v>6525</v>
      </c>
      <c r="K6" s="1954">
        <v>1825.8</v>
      </c>
    </row>
    <row r="7" spans="1:11" ht="32.25" customHeight="1" x14ac:dyDescent="0.2">
      <c r="A7" s="1952" t="s">
        <v>1608</v>
      </c>
      <c r="B7" s="1955">
        <v>194</v>
      </c>
      <c r="C7" s="1956">
        <v>36.299999999999997</v>
      </c>
      <c r="D7" s="1955">
        <v>67</v>
      </c>
      <c r="E7" s="1956">
        <v>12.3</v>
      </c>
      <c r="F7" s="1955">
        <v>114</v>
      </c>
      <c r="G7" s="1956">
        <v>22.6205</v>
      </c>
      <c r="H7" s="1955">
        <v>43</v>
      </c>
      <c r="I7" s="1956">
        <v>9.8000000000000007</v>
      </c>
      <c r="J7" s="1955">
        <v>22</v>
      </c>
      <c r="K7" s="1956">
        <v>4.0999999999999996</v>
      </c>
    </row>
    <row r="8" spans="1:11" ht="30.75" customHeight="1" x14ac:dyDescent="0.2">
      <c r="A8" s="1957" t="s">
        <v>3264</v>
      </c>
      <c r="B8" s="1958">
        <v>176</v>
      </c>
      <c r="C8" s="1959">
        <v>31.7</v>
      </c>
      <c r="D8" s="1958">
        <v>55</v>
      </c>
      <c r="E8" s="1959">
        <v>10</v>
      </c>
      <c r="F8" s="1958">
        <v>102</v>
      </c>
      <c r="G8" s="1959">
        <v>20.8</v>
      </c>
      <c r="H8" s="1958">
        <v>38</v>
      </c>
      <c r="I8" s="1959">
        <v>8.8000000000000007</v>
      </c>
      <c r="J8" s="1958">
        <v>13</v>
      </c>
      <c r="K8" s="1959">
        <v>2.2999999999999998</v>
      </c>
    </row>
    <row r="9" spans="1:11" ht="27" customHeight="1" x14ac:dyDescent="0.2">
      <c r="A9" s="1960" t="s">
        <v>3265</v>
      </c>
      <c r="B9" s="1958">
        <v>18</v>
      </c>
      <c r="C9" s="1961">
        <v>4.5999999999999996</v>
      </c>
      <c r="D9" s="1958">
        <v>12</v>
      </c>
      <c r="E9" s="1961">
        <v>2.2999999999999998</v>
      </c>
      <c r="F9" s="1958">
        <v>12</v>
      </c>
      <c r="G9" s="1961">
        <v>1.8</v>
      </c>
      <c r="H9" s="1958">
        <v>5</v>
      </c>
      <c r="I9" s="1961">
        <v>1</v>
      </c>
      <c r="J9" s="1958">
        <v>9</v>
      </c>
      <c r="K9" s="1961">
        <v>1.8</v>
      </c>
    </row>
    <row r="10" spans="1:11" ht="31.5" customHeight="1" x14ac:dyDescent="0.2">
      <c r="A10" s="1952" t="s">
        <v>519</v>
      </c>
      <c r="B10" s="1953">
        <v>130</v>
      </c>
      <c r="C10" s="1956">
        <v>17.8</v>
      </c>
      <c r="D10" s="1953">
        <v>411</v>
      </c>
      <c r="E10" s="1956">
        <v>73.900000000000006</v>
      </c>
      <c r="F10" s="1953">
        <v>277</v>
      </c>
      <c r="G10" s="1956">
        <v>54.900400000000005</v>
      </c>
      <c r="H10" s="1953">
        <v>355</v>
      </c>
      <c r="I10" s="1956">
        <v>62.7</v>
      </c>
      <c r="J10" s="1953">
        <v>92</v>
      </c>
      <c r="K10" s="1956">
        <v>14.2</v>
      </c>
    </row>
    <row r="11" spans="1:11" ht="39" customHeight="1" x14ac:dyDescent="0.2">
      <c r="A11" s="1952" t="s">
        <v>3266</v>
      </c>
      <c r="B11" s="1953">
        <v>6801</v>
      </c>
      <c r="C11" s="1954">
        <v>1901.8</v>
      </c>
      <c r="D11" s="1953">
        <v>6673</v>
      </c>
      <c r="E11" s="1954">
        <v>1991.8</v>
      </c>
      <c r="F11" s="1953">
        <v>7052</v>
      </c>
      <c r="G11" s="1954">
        <v>1975</v>
      </c>
      <c r="H11" s="1953">
        <v>6905</v>
      </c>
      <c r="I11" s="1954">
        <v>1978.6</v>
      </c>
      <c r="J11" s="1953">
        <v>6411</v>
      </c>
      <c r="K11" s="1954">
        <v>1807.5</v>
      </c>
    </row>
    <row r="12" spans="1:11" ht="1.5" customHeight="1" x14ac:dyDescent="0.2">
      <c r="A12" s="1962"/>
      <c r="B12" s="1963"/>
      <c r="C12" s="1964"/>
      <c r="D12" s="1963"/>
      <c r="E12" s="1964"/>
      <c r="F12" s="1963"/>
      <c r="G12" s="1964"/>
      <c r="H12" s="1963"/>
      <c r="I12" s="1964"/>
      <c r="J12" s="1963"/>
      <c r="K12" s="1964"/>
    </row>
    <row r="13" spans="1:11" ht="27" customHeight="1" x14ac:dyDescent="0.2">
      <c r="A13" s="1952" t="s">
        <v>3267</v>
      </c>
      <c r="B13" s="1953">
        <v>3289</v>
      </c>
      <c r="C13" s="1956">
        <v>31.8</v>
      </c>
      <c r="D13" s="1953">
        <v>2434</v>
      </c>
      <c r="E13" s="1956">
        <v>31.8</v>
      </c>
      <c r="F13" s="1953">
        <v>2328</v>
      </c>
      <c r="G13" s="1956">
        <v>35.808740000000007</v>
      </c>
      <c r="H13" s="1953">
        <v>1550</v>
      </c>
      <c r="I13" s="1956">
        <v>24.1</v>
      </c>
      <c r="J13" s="1953">
        <v>1388</v>
      </c>
      <c r="K13" s="1956">
        <v>22.4</v>
      </c>
    </row>
    <row r="14" spans="1:11" ht="30" customHeight="1" x14ac:dyDescent="0.2">
      <c r="A14" s="1960" t="s">
        <v>3268</v>
      </c>
      <c r="B14" s="1958">
        <v>3164</v>
      </c>
      <c r="C14" s="1959">
        <v>29.5</v>
      </c>
      <c r="D14" s="1958">
        <v>2196</v>
      </c>
      <c r="E14" s="1959">
        <v>27.5</v>
      </c>
      <c r="F14" s="1958">
        <v>1498</v>
      </c>
      <c r="G14" s="1959">
        <v>19.2</v>
      </c>
      <c r="H14" s="1958">
        <v>920</v>
      </c>
      <c r="I14" s="1959">
        <v>11.2</v>
      </c>
      <c r="J14" s="1958">
        <v>611</v>
      </c>
      <c r="K14" s="1959">
        <v>7.3</v>
      </c>
    </row>
    <row r="15" spans="1:11" ht="33" customHeight="1" x14ac:dyDescent="0.2">
      <c r="A15" s="1960" t="s">
        <v>3269</v>
      </c>
      <c r="B15" s="1958">
        <v>125</v>
      </c>
      <c r="C15" s="1959">
        <v>2.2999999999999998</v>
      </c>
      <c r="D15" s="1958">
        <v>238</v>
      </c>
      <c r="E15" s="1959">
        <v>4.3</v>
      </c>
      <c r="F15" s="1958">
        <v>830</v>
      </c>
      <c r="G15" s="1959">
        <v>16.600000000000001</v>
      </c>
      <c r="H15" s="1958">
        <v>630</v>
      </c>
      <c r="I15" s="1959">
        <v>12.9</v>
      </c>
      <c r="J15" s="1958">
        <v>777</v>
      </c>
      <c r="K15" s="1959">
        <v>15.1</v>
      </c>
    </row>
    <row r="16" spans="1:11" ht="34.5" customHeight="1" x14ac:dyDescent="0.2">
      <c r="A16" s="1952" t="s">
        <v>3270</v>
      </c>
      <c r="B16" s="1953">
        <v>648</v>
      </c>
      <c r="C16" s="1956">
        <v>9.8000000000000007</v>
      </c>
      <c r="D16" s="1953">
        <v>1624</v>
      </c>
      <c r="E16" s="1956">
        <v>24.2</v>
      </c>
      <c r="F16" s="1953">
        <v>1590</v>
      </c>
      <c r="G16" s="1956">
        <v>25.6</v>
      </c>
      <c r="H16" s="1953">
        <v>1002</v>
      </c>
      <c r="I16" s="1956">
        <v>18.399999999999999</v>
      </c>
      <c r="J16" s="1953">
        <v>1197</v>
      </c>
      <c r="K16" s="1956">
        <v>19.100000000000001</v>
      </c>
    </row>
    <row r="17" spans="1:11" ht="38.25" customHeight="1" x14ac:dyDescent="0.2">
      <c r="A17" s="1965" t="s">
        <v>3271</v>
      </c>
      <c r="B17" s="1966">
        <v>9632</v>
      </c>
      <c r="C17" s="1967">
        <v>631.6</v>
      </c>
      <c r="D17" s="1966">
        <v>9332</v>
      </c>
      <c r="E17" s="1967">
        <v>605.9</v>
      </c>
      <c r="F17" s="1966">
        <v>8424</v>
      </c>
      <c r="G17" s="1967">
        <v>542.79999999999995</v>
      </c>
      <c r="H17" s="1966">
        <v>8865</v>
      </c>
      <c r="I17" s="1967">
        <v>595.6</v>
      </c>
      <c r="J17" s="1966">
        <v>8863</v>
      </c>
      <c r="K17" s="1967">
        <v>598.29999999999995</v>
      </c>
    </row>
    <row r="18" spans="1:11" ht="4.5" customHeight="1" x14ac:dyDescent="0.2">
      <c r="A18" s="4194"/>
      <c r="B18" s="4195"/>
      <c r="C18" s="4195"/>
      <c r="D18" s="4195"/>
      <c r="E18" s="4195"/>
      <c r="F18" s="4196"/>
      <c r="G18" s="1968"/>
      <c r="H18" s="4195"/>
      <c r="I18" s="4195"/>
      <c r="J18" s="4195"/>
      <c r="K18" s="4195"/>
    </row>
    <row r="19" spans="1:11" ht="15" customHeight="1" x14ac:dyDescent="0.2">
      <c r="A19" s="1969" t="s">
        <v>3272</v>
      </c>
    </row>
    <row r="20" spans="1:11" ht="15" customHeight="1" x14ac:dyDescent="0.2">
      <c r="A20" s="1969" t="s">
        <v>3273</v>
      </c>
    </row>
    <row r="21" spans="1:11" ht="12.75" customHeight="1" x14ac:dyDescent="0.2">
      <c r="A21" s="1969" t="s">
        <v>3274</v>
      </c>
    </row>
  </sheetData>
  <mergeCells count="7">
    <mergeCell ref="J4:K4"/>
    <mergeCell ref="A1:C1"/>
    <mergeCell ref="A4:A5"/>
    <mergeCell ref="B4:C4"/>
    <mergeCell ref="D4:E4"/>
    <mergeCell ref="F4:G4"/>
    <mergeCell ref="H4:I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workbookViewId="0">
      <selection sqref="A1:C1"/>
    </sheetView>
  </sheetViews>
  <sheetFormatPr defaultColWidth="9.1640625" defaultRowHeight="15" x14ac:dyDescent="0.2"/>
  <cols>
    <col min="1" max="13" width="11.6640625" style="1978" customWidth="1"/>
    <col min="14" max="16384" width="9.1640625" style="1978"/>
  </cols>
  <sheetData>
    <row r="1" spans="1:13" s="6187" customFormat="1" ht="15.75" x14ac:dyDescent="0.2">
      <c r="A1" s="6490" t="s">
        <v>801</v>
      </c>
      <c r="B1" s="6490"/>
      <c r="C1" s="6490"/>
    </row>
    <row r="2" spans="1:13" x14ac:dyDescent="0.2">
      <c r="A2" s="1970" t="s">
        <v>3275</v>
      </c>
      <c r="K2" s="6215"/>
      <c r="L2" s="6215"/>
      <c r="M2" s="6215"/>
    </row>
    <row r="4" spans="1:13" s="1970" customFormat="1" ht="21.95" customHeight="1" x14ac:dyDescent="0.2">
      <c r="A4" s="6993" t="s">
        <v>3276</v>
      </c>
      <c r="B4" s="6984" t="s">
        <v>4239</v>
      </c>
      <c r="C4" s="6994"/>
      <c r="D4" s="6995"/>
      <c r="E4" s="6984" t="s">
        <v>4237</v>
      </c>
      <c r="F4" s="6994"/>
      <c r="G4" s="6995"/>
      <c r="H4" s="6984" t="s">
        <v>4236</v>
      </c>
      <c r="I4" s="6994"/>
      <c r="J4" s="6995"/>
      <c r="K4" s="6984" t="s">
        <v>4238</v>
      </c>
      <c r="L4" s="6994"/>
      <c r="M4" s="6995"/>
    </row>
    <row r="5" spans="1:13" ht="21.95" customHeight="1" x14ac:dyDescent="0.2">
      <c r="A5" s="6993"/>
      <c r="B5" s="6067" t="s">
        <v>3277</v>
      </c>
      <c r="C5" s="1971" t="s">
        <v>3278</v>
      </c>
      <c r="D5" s="1972" t="s">
        <v>237</v>
      </c>
      <c r="E5" s="6067" t="s">
        <v>3277</v>
      </c>
      <c r="F5" s="1971" t="s">
        <v>3278</v>
      </c>
      <c r="G5" s="1972" t="s">
        <v>237</v>
      </c>
      <c r="H5" s="6067" t="s">
        <v>3277</v>
      </c>
      <c r="I5" s="1971" t="s">
        <v>3278</v>
      </c>
      <c r="J5" s="1972" t="s">
        <v>237</v>
      </c>
      <c r="K5" s="6067" t="s">
        <v>3277</v>
      </c>
      <c r="L5" s="1971" t="s">
        <v>3278</v>
      </c>
      <c r="M5" s="1972" t="s">
        <v>237</v>
      </c>
    </row>
    <row r="6" spans="1:13" ht="21.95" customHeight="1" x14ac:dyDescent="0.2">
      <c r="A6" s="1973">
        <v>2014</v>
      </c>
      <c r="B6" s="1974">
        <v>32.799999999999997</v>
      </c>
      <c r="C6" s="1974">
        <v>24.3</v>
      </c>
      <c r="D6" s="1974">
        <v>57.1</v>
      </c>
      <c r="E6" s="1975">
        <v>26.4</v>
      </c>
      <c r="F6" s="1974">
        <v>24.3</v>
      </c>
      <c r="G6" s="1974">
        <v>50.7</v>
      </c>
      <c r="H6" s="6068">
        <v>2309</v>
      </c>
      <c r="I6" s="1976">
        <v>1735</v>
      </c>
      <c r="J6" s="6069">
        <v>4044</v>
      </c>
      <c r="K6" s="1975">
        <v>87.4</v>
      </c>
      <c r="L6" s="1977">
        <v>71.5</v>
      </c>
      <c r="M6" s="1974">
        <v>79.8</v>
      </c>
    </row>
    <row r="7" spans="1:13" ht="21.95" customHeight="1" x14ac:dyDescent="0.2">
      <c r="A7" s="1973">
        <v>2015</v>
      </c>
      <c r="B7" s="1974">
        <v>32.6</v>
      </c>
      <c r="C7" s="1974">
        <v>24.3</v>
      </c>
      <c r="D7" s="1974">
        <v>56.9</v>
      </c>
      <c r="E7" s="1975">
        <v>28.3</v>
      </c>
      <c r="F7" s="1974">
        <v>24.1</v>
      </c>
      <c r="G7" s="1974">
        <v>52.4</v>
      </c>
      <c r="H7" s="6068">
        <v>2399</v>
      </c>
      <c r="I7" s="1976">
        <v>1610</v>
      </c>
      <c r="J7" s="6069">
        <v>4009</v>
      </c>
      <c r="K7" s="1975">
        <v>84.7</v>
      </c>
      <c r="L7" s="1977">
        <v>66.900000000000006</v>
      </c>
      <c r="M7" s="1974">
        <v>76.5</v>
      </c>
    </row>
    <row r="8" spans="1:13" ht="21.95" customHeight="1" x14ac:dyDescent="0.2">
      <c r="A8" s="1973">
        <v>2016</v>
      </c>
      <c r="B8" s="1974">
        <v>32.9</v>
      </c>
      <c r="C8" s="1974">
        <v>22.7</v>
      </c>
      <c r="D8" s="1974">
        <v>55.6</v>
      </c>
      <c r="E8" s="1975">
        <v>28.2</v>
      </c>
      <c r="F8" s="1974">
        <v>23.3</v>
      </c>
      <c r="G8" s="1974">
        <v>51.5</v>
      </c>
      <c r="H8" s="6068">
        <v>2254</v>
      </c>
      <c r="I8" s="1976">
        <v>1544</v>
      </c>
      <c r="J8" s="6069">
        <v>3798</v>
      </c>
      <c r="K8" s="1975">
        <v>80.099999999999994</v>
      </c>
      <c r="L8" s="1977">
        <v>66.3</v>
      </c>
      <c r="M8" s="1974">
        <v>73.75</v>
      </c>
    </row>
    <row r="9" spans="1:13" ht="21.95" customHeight="1" x14ac:dyDescent="0.2">
      <c r="A9" s="1973">
        <v>2017</v>
      </c>
      <c r="B9" s="1974">
        <v>32.299999999999997</v>
      </c>
      <c r="C9" s="1974">
        <v>21.9</v>
      </c>
      <c r="D9" s="1974">
        <v>54.2</v>
      </c>
      <c r="E9" s="1975">
        <v>27.5</v>
      </c>
      <c r="F9" s="1974">
        <v>22.5</v>
      </c>
      <c r="G9" s="1974">
        <v>50</v>
      </c>
      <c r="H9" s="6068">
        <v>2246</v>
      </c>
      <c r="I9" s="1976">
        <v>1467</v>
      </c>
      <c r="J9" s="6069">
        <v>3713</v>
      </c>
      <c r="K9" s="1975">
        <v>81.599999999999994</v>
      </c>
      <c r="L9" s="1977">
        <v>65.2</v>
      </c>
      <c r="M9" s="1974">
        <v>74.3</v>
      </c>
    </row>
    <row r="10" spans="1:13" ht="21.95" customHeight="1" x14ac:dyDescent="0.2">
      <c r="A10" s="1973">
        <v>2018</v>
      </c>
      <c r="B10" s="1974">
        <v>30.3</v>
      </c>
      <c r="C10" s="1974">
        <v>21.2</v>
      </c>
      <c r="D10" s="1974">
        <v>51.5</v>
      </c>
      <c r="E10" s="1975">
        <v>26.5</v>
      </c>
      <c r="F10" s="1974">
        <v>21.2</v>
      </c>
      <c r="G10" s="1974">
        <v>47.7</v>
      </c>
      <c r="H10" s="6068">
        <v>1930</v>
      </c>
      <c r="I10" s="1976">
        <v>1225</v>
      </c>
      <c r="J10" s="6069">
        <v>3155</v>
      </c>
      <c r="K10" s="1975">
        <v>72.7</v>
      </c>
      <c r="L10" s="1977">
        <v>57.8</v>
      </c>
      <c r="M10" s="1974">
        <v>66.2</v>
      </c>
    </row>
    <row r="11" spans="1:13" ht="21.95" customHeight="1" x14ac:dyDescent="0.2">
      <c r="A11" s="1973">
        <v>2019</v>
      </c>
      <c r="B11" s="1974">
        <v>26</v>
      </c>
      <c r="C11" s="1974">
        <v>22.8</v>
      </c>
      <c r="D11" s="1974">
        <v>48.8</v>
      </c>
      <c r="E11" s="1974">
        <v>21.8</v>
      </c>
      <c r="F11" s="1974">
        <v>23.3</v>
      </c>
      <c r="G11" s="1974">
        <v>45.1</v>
      </c>
      <c r="H11" s="1979">
        <v>1802.4</v>
      </c>
      <c r="I11" s="1980">
        <v>1602.9</v>
      </c>
      <c r="J11" s="1981">
        <v>3405.3</v>
      </c>
      <c r="K11" s="1975">
        <v>82.8</v>
      </c>
      <c r="L11" s="1977">
        <v>68.8</v>
      </c>
      <c r="M11" s="1974">
        <v>75.599999999999994</v>
      </c>
    </row>
    <row r="12" spans="1:13" ht="21.95" customHeight="1" x14ac:dyDescent="0.2">
      <c r="A12" s="1982" t="s">
        <v>3279</v>
      </c>
      <c r="B12" s="4197">
        <v>22.4</v>
      </c>
      <c r="C12" s="4197">
        <v>23.4</v>
      </c>
      <c r="D12" s="4197">
        <v>45.8</v>
      </c>
      <c r="E12" s="4197">
        <v>20.3</v>
      </c>
      <c r="F12" s="4197">
        <v>23.4</v>
      </c>
      <c r="G12" s="4197">
        <v>43.7</v>
      </c>
      <c r="H12" s="4198">
        <v>1382.7</v>
      </c>
      <c r="I12" s="4199">
        <v>1238.2</v>
      </c>
      <c r="J12" s="4200">
        <v>2620.9</v>
      </c>
      <c r="K12" s="4201">
        <v>68.2</v>
      </c>
      <c r="L12" s="4202">
        <v>52.9</v>
      </c>
      <c r="M12" s="4197">
        <v>59.96</v>
      </c>
    </row>
    <row r="13" spans="1:13" s="6205" customFormat="1" ht="21.95" customHeight="1" x14ac:dyDescent="0.2"/>
    <row r="14" spans="1:13" ht="21.95" customHeight="1" x14ac:dyDescent="0.2">
      <c r="A14" s="1970" t="s">
        <v>3280</v>
      </c>
    </row>
    <row r="15" spans="1:13" ht="21.95" customHeight="1" x14ac:dyDescent="0.2">
      <c r="A15" s="6996" t="s">
        <v>3276</v>
      </c>
      <c r="B15" s="6984" t="s">
        <v>3281</v>
      </c>
      <c r="C15" s="6995"/>
      <c r="D15" s="6984" t="s">
        <v>3282</v>
      </c>
      <c r="E15" s="6995"/>
      <c r="F15" s="6984" t="s">
        <v>4240</v>
      </c>
      <c r="G15" s="6994"/>
      <c r="H15" s="6995"/>
      <c r="I15" s="6984" t="s">
        <v>4241</v>
      </c>
      <c r="J15" s="6995"/>
      <c r="K15" s="6984" t="s">
        <v>4242</v>
      </c>
      <c r="L15" s="6985"/>
      <c r="M15" s="6986"/>
    </row>
    <row r="16" spans="1:13" ht="21.95" customHeight="1" x14ac:dyDescent="0.2">
      <c r="A16" s="6997"/>
      <c r="B16" s="6999"/>
      <c r="C16" s="7000"/>
      <c r="D16" s="6999"/>
      <c r="E16" s="7000"/>
      <c r="F16" s="6999"/>
      <c r="G16" s="7003"/>
      <c r="H16" s="7000"/>
      <c r="I16" s="7001"/>
      <c r="J16" s="7002"/>
      <c r="K16" s="6987"/>
      <c r="L16" s="6988"/>
      <c r="M16" s="6989"/>
    </row>
    <row r="17" spans="1:13" ht="21.95" customHeight="1" x14ac:dyDescent="0.2">
      <c r="A17" s="6998"/>
      <c r="B17" s="7001"/>
      <c r="C17" s="7002"/>
      <c r="D17" s="7001"/>
      <c r="E17" s="7002"/>
      <c r="F17" s="1983" t="s">
        <v>3283</v>
      </c>
      <c r="G17" s="1983" t="s">
        <v>3284</v>
      </c>
      <c r="H17" s="1972" t="s">
        <v>3285</v>
      </c>
      <c r="I17" s="1971" t="s">
        <v>3286</v>
      </c>
      <c r="J17" s="6067" t="s">
        <v>3287</v>
      </c>
      <c r="K17" s="6990"/>
      <c r="L17" s="6991"/>
      <c r="M17" s="6992"/>
    </row>
    <row r="18" spans="1:13" ht="21.95" customHeight="1" x14ac:dyDescent="0.2">
      <c r="A18" s="1973">
        <v>2015</v>
      </c>
      <c r="B18" s="7004">
        <v>4</v>
      </c>
      <c r="C18" s="7005"/>
      <c r="D18" s="7006">
        <v>9.14</v>
      </c>
      <c r="E18" s="7007"/>
      <c r="F18" s="1984" t="s">
        <v>2709</v>
      </c>
      <c r="G18" s="1976">
        <v>366</v>
      </c>
      <c r="H18" s="1976">
        <v>366</v>
      </c>
      <c r="I18" s="1976">
        <v>132</v>
      </c>
      <c r="J18" s="1976">
        <v>132</v>
      </c>
      <c r="K18" s="7008">
        <v>13166</v>
      </c>
      <c r="L18" s="7009"/>
      <c r="M18" s="7010"/>
    </row>
    <row r="19" spans="1:13" ht="21.95" customHeight="1" x14ac:dyDescent="0.2">
      <c r="A19" s="1973">
        <v>2016</v>
      </c>
      <c r="B19" s="7011">
        <v>4</v>
      </c>
      <c r="C19" s="7012"/>
      <c r="D19" s="7013">
        <v>10.18</v>
      </c>
      <c r="E19" s="7014"/>
      <c r="F19" s="1984" t="s">
        <v>2709</v>
      </c>
      <c r="G19" s="1976">
        <v>386</v>
      </c>
      <c r="H19" s="1976">
        <v>386</v>
      </c>
      <c r="I19" s="1976">
        <v>118</v>
      </c>
      <c r="J19" s="1976">
        <v>124</v>
      </c>
      <c r="K19" s="7015">
        <v>15571</v>
      </c>
      <c r="L19" s="7016"/>
      <c r="M19" s="7017"/>
    </row>
    <row r="20" spans="1:13" ht="21.95" customHeight="1" x14ac:dyDescent="0.2">
      <c r="A20" s="1973">
        <v>2017</v>
      </c>
      <c r="B20" s="7011">
        <v>4</v>
      </c>
      <c r="C20" s="7012"/>
      <c r="D20" s="7013">
        <v>9.57</v>
      </c>
      <c r="E20" s="7014"/>
      <c r="F20" s="1984" t="s">
        <v>2709</v>
      </c>
      <c r="G20" s="1976">
        <v>355</v>
      </c>
      <c r="H20" s="1976">
        <v>355</v>
      </c>
      <c r="I20" s="1976">
        <v>122</v>
      </c>
      <c r="J20" s="1976">
        <v>120</v>
      </c>
      <c r="K20" s="7015">
        <v>10717</v>
      </c>
      <c r="L20" s="7016"/>
      <c r="M20" s="7017"/>
    </row>
    <row r="21" spans="1:13" ht="21.95" customHeight="1" x14ac:dyDescent="0.2">
      <c r="A21" s="1973">
        <v>2018</v>
      </c>
      <c r="B21" s="7011">
        <v>4</v>
      </c>
      <c r="C21" s="7012"/>
      <c r="D21" s="7013">
        <v>10.26</v>
      </c>
      <c r="E21" s="7014"/>
      <c r="F21" s="1984" t="s">
        <v>2709</v>
      </c>
      <c r="G21" s="1976">
        <v>323</v>
      </c>
      <c r="H21" s="1976">
        <v>323</v>
      </c>
      <c r="I21" s="1976">
        <v>107</v>
      </c>
      <c r="J21" s="1976">
        <v>104</v>
      </c>
      <c r="K21" s="7015">
        <v>8686</v>
      </c>
      <c r="L21" s="7016"/>
      <c r="M21" s="7017"/>
    </row>
    <row r="22" spans="1:13" ht="21.95" customHeight="1" x14ac:dyDescent="0.2">
      <c r="A22" s="1973">
        <v>2019</v>
      </c>
      <c r="B22" s="7011">
        <v>3</v>
      </c>
      <c r="C22" s="7012"/>
      <c r="D22" s="7013">
        <v>9.73</v>
      </c>
      <c r="E22" s="7014"/>
      <c r="F22" s="1984" t="s">
        <v>2709</v>
      </c>
      <c r="G22" s="1976">
        <v>331</v>
      </c>
      <c r="H22" s="1976">
        <v>331</v>
      </c>
      <c r="I22" s="1976">
        <v>120</v>
      </c>
      <c r="J22" s="1976">
        <v>94</v>
      </c>
      <c r="K22" s="7015">
        <v>11383</v>
      </c>
      <c r="L22" s="7016"/>
      <c r="M22" s="7017"/>
    </row>
    <row r="23" spans="1:13" ht="21.95" customHeight="1" x14ac:dyDescent="0.2">
      <c r="A23" s="1982">
        <v>2020</v>
      </c>
      <c r="B23" s="7018">
        <v>3</v>
      </c>
      <c r="C23" s="7019"/>
      <c r="D23" s="7020">
        <v>10.34</v>
      </c>
      <c r="E23" s="7021"/>
      <c r="F23" s="4203" t="s">
        <v>2709</v>
      </c>
      <c r="G23" s="4204">
        <v>271</v>
      </c>
      <c r="H23" s="4204">
        <v>271</v>
      </c>
      <c r="I23" s="4204">
        <v>87</v>
      </c>
      <c r="J23" s="4204">
        <v>77</v>
      </c>
      <c r="K23" s="7022">
        <v>12000</v>
      </c>
      <c r="L23" s="7023"/>
      <c r="M23" s="7024"/>
    </row>
    <row r="25" spans="1:13" x14ac:dyDescent="0.2">
      <c r="A25" s="6216" t="s">
        <v>3288</v>
      </c>
      <c r="B25" s="6217" t="s">
        <v>3289</v>
      </c>
      <c r="C25" s="6217"/>
      <c r="D25" s="6218"/>
      <c r="E25" s="6217"/>
      <c r="F25" s="6217"/>
      <c r="G25" s="6217"/>
      <c r="H25" s="6085"/>
      <c r="I25" s="6085"/>
      <c r="J25" s="6085"/>
      <c r="K25" s="6085"/>
      <c r="L25" s="6085"/>
      <c r="M25" s="6085"/>
    </row>
    <row r="26" spans="1:13" s="6085" customFormat="1" ht="13.5" hidden="1" x14ac:dyDescent="0.2">
      <c r="A26" s="6216" t="s">
        <v>3290</v>
      </c>
      <c r="B26" s="6217"/>
      <c r="C26" s="6217"/>
      <c r="D26" s="6218"/>
      <c r="E26" s="6217"/>
      <c r="F26" s="6217"/>
      <c r="G26" s="6217"/>
    </row>
    <row r="27" spans="1:13" s="6085" customFormat="1" x14ac:dyDescent="0.2">
      <c r="A27" s="6217" t="s">
        <v>3291</v>
      </c>
      <c r="B27" s="6217"/>
      <c r="C27" s="6217"/>
      <c r="D27" s="6217"/>
      <c r="E27" s="6217"/>
      <c r="G27" s="6217"/>
      <c r="H27" s="1978"/>
      <c r="I27" s="1978"/>
      <c r="J27" s="1978"/>
      <c r="K27" s="1978"/>
      <c r="L27" s="1978"/>
      <c r="M27" s="1978"/>
    </row>
  </sheetData>
  <mergeCells count="30">
    <mergeCell ref="B22:C22"/>
    <mergeCell ref="D22:E22"/>
    <mergeCell ref="K22:M22"/>
    <mergeCell ref="B23:C23"/>
    <mergeCell ref="D23:E23"/>
    <mergeCell ref="K23:M23"/>
    <mergeCell ref="B20:C20"/>
    <mergeCell ref="D20:E20"/>
    <mergeCell ref="K20:M20"/>
    <mergeCell ref="B21:C21"/>
    <mergeCell ref="D21:E21"/>
    <mergeCell ref="K21:M21"/>
    <mergeCell ref="B18:C18"/>
    <mergeCell ref="D18:E18"/>
    <mergeCell ref="K18:M18"/>
    <mergeCell ref="B19:C19"/>
    <mergeCell ref="D19:E19"/>
    <mergeCell ref="K19:M19"/>
    <mergeCell ref="K15:M17"/>
    <mergeCell ref="A1:C1"/>
    <mergeCell ref="A4:A5"/>
    <mergeCell ref="B4:D4"/>
    <mergeCell ref="E4:G4"/>
    <mergeCell ref="H4:J4"/>
    <mergeCell ref="K4:M4"/>
    <mergeCell ref="A15:A17"/>
    <mergeCell ref="B15:C17"/>
    <mergeCell ref="D15:E17"/>
    <mergeCell ref="F15:H16"/>
    <mergeCell ref="I15:J16"/>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workbookViewId="0">
      <selection sqref="A1:C1"/>
    </sheetView>
  </sheetViews>
  <sheetFormatPr defaultColWidth="9.1640625" defaultRowHeight="20.25" customHeight="1" x14ac:dyDescent="0.2"/>
  <cols>
    <col min="1" max="1" width="7.6640625" style="6189" customWidth="1"/>
    <col min="2" max="2" width="29.1640625" style="6189" customWidth="1"/>
    <col min="3" max="3" width="10.5" style="6189" customWidth="1"/>
    <col min="4" max="10" width="14.83203125" style="6189" customWidth="1"/>
  </cols>
  <sheetData>
    <row r="1" spans="1:10" ht="15.75" x14ac:dyDescent="0.2">
      <c r="A1" s="6490" t="s">
        <v>801</v>
      </c>
      <c r="B1" s="6490"/>
      <c r="C1" s="6490"/>
      <c r="D1" s="6187"/>
      <c r="E1" s="6187"/>
      <c r="F1" s="6187"/>
      <c r="G1" s="6187"/>
      <c r="H1" s="6187"/>
      <c r="I1" s="6187"/>
      <c r="J1" s="6187"/>
    </row>
    <row r="2" spans="1:10" ht="15.75" x14ac:dyDescent="0.2">
      <c r="A2" s="6188" t="s">
        <v>3292</v>
      </c>
      <c r="B2" s="6188"/>
      <c r="J2" s="6190"/>
    </row>
    <row r="3" spans="1:10" ht="13.5" thickBot="1" x14ac:dyDescent="0.25"/>
    <row r="4" spans="1:10" ht="16.5" x14ac:dyDescent="0.2">
      <c r="A4" s="6191"/>
      <c r="B4" s="6192"/>
      <c r="C4" s="6193" t="s">
        <v>1685</v>
      </c>
      <c r="D4" s="6194" t="s">
        <v>2551</v>
      </c>
      <c r="E4" s="6194" t="s">
        <v>2552</v>
      </c>
      <c r="F4" s="6194" t="s">
        <v>909</v>
      </c>
      <c r="G4" s="6194" t="s">
        <v>2553</v>
      </c>
      <c r="H4" s="6194" t="s">
        <v>3293</v>
      </c>
      <c r="I4" s="6194" t="s">
        <v>2072</v>
      </c>
      <c r="J4" s="6194" t="s">
        <v>3294</v>
      </c>
    </row>
    <row r="5" spans="1:10" ht="16.5" thickBot="1" x14ac:dyDescent="0.25">
      <c r="A5" s="6196"/>
      <c r="B5" s="6195"/>
      <c r="C5" s="6197"/>
      <c r="D5" s="6197"/>
      <c r="E5" s="6197"/>
      <c r="F5" s="6197"/>
      <c r="G5" s="6197"/>
      <c r="H5" s="6197"/>
      <c r="I5" s="6197"/>
      <c r="J5" s="6197"/>
    </row>
    <row r="6" spans="1:10" ht="23.1" customHeight="1" x14ac:dyDescent="0.2">
      <c r="A6" s="6196"/>
      <c r="B6" s="6195"/>
      <c r="C6" s="6198"/>
      <c r="D6" s="6198"/>
      <c r="E6" s="6198"/>
      <c r="F6" s="6198"/>
      <c r="G6" s="6198"/>
      <c r="H6" s="6198"/>
      <c r="I6" s="6198"/>
      <c r="J6" s="6198"/>
    </row>
    <row r="7" spans="1:10" ht="23.1" customHeight="1" x14ac:dyDescent="0.2">
      <c r="A7" s="6199" t="s">
        <v>3295</v>
      </c>
      <c r="C7" s="6200" t="s">
        <v>649</v>
      </c>
      <c r="D7" s="6201">
        <v>400173</v>
      </c>
      <c r="E7" s="6201">
        <v>366070</v>
      </c>
      <c r="F7" s="6201">
        <v>386277</v>
      </c>
      <c r="G7" s="6201">
        <v>355213</v>
      </c>
      <c r="H7" s="6201">
        <v>323406</v>
      </c>
      <c r="I7" s="6201">
        <v>331105</v>
      </c>
      <c r="J7" s="6201">
        <v>270875</v>
      </c>
    </row>
    <row r="8" spans="1:10" ht="23.1" customHeight="1" x14ac:dyDescent="0.2">
      <c r="A8" s="6199" t="s">
        <v>3296</v>
      </c>
      <c r="C8" s="6200" t="s">
        <v>3114</v>
      </c>
      <c r="D8" s="6201">
        <v>138441</v>
      </c>
      <c r="E8" s="6201">
        <v>132244</v>
      </c>
      <c r="F8" s="6201">
        <v>118144</v>
      </c>
      <c r="G8" s="6201">
        <v>122273</v>
      </c>
      <c r="H8" s="6201">
        <v>106871</v>
      </c>
      <c r="I8" s="6201">
        <v>119545</v>
      </c>
      <c r="J8" s="6201">
        <v>86911</v>
      </c>
    </row>
    <row r="9" spans="1:10" ht="23.1" customHeight="1" x14ac:dyDescent="0.2">
      <c r="A9" s="6199" t="s">
        <v>3297</v>
      </c>
      <c r="C9" s="6200" t="s">
        <v>3114</v>
      </c>
      <c r="D9" s="6201">
        <v>1504</v>
      </c>
      <c r="E9" s="6201">
        <v>1295</v>
      </c>
      <c r="F9" s="6201">
        <v>1353</v>
      </c>
      <c r="G9" s="6201">
        <v>1379</v>
      </c>
      <c r="H9" s="6201">
        <v>1470</v>
      </c>
      <c r="I9" s="6201">
        <v>1583</v>
      </c>
      <c r="J9" s="6201">
        <v>1083</v>
      </c>
    </row>
    <row r="10" spans="1:10" ht="23.1" customHeight="1" x14ac:dyDescent="0.2">
      <c r="A10" s="6199" t="s">
        <v>3298</v>
      </c>
      <c r="C10" s="6200" t="s">
        <v>3114</v>
      </c>
      <c r="D10" s="6201">
        <v>28000</v>
      </c>
      <c r="E10" s="6201">
        <v>21200</v>
      </c>
      <c r="F10" s="6201">
        <v>15500</v>
      </c>
      <c r="G10" s="6201" t="s">
        <v>646</v>
      </c>
      <c r="H10" s="6201" t="s">
        <v>646</v>
      </c>
      <c r="I10" s="6201"/>
      <c r="J10" s="6201"/>
    </row>
    <row r="11" spans="1:10" ht="23.1" customHeight="1" x14ac:dyDescent="0.2">
      <c r="A11" s="6199" t="s">
        <v>3299</v>
      </c>
      <c r="C11" s="6200" t="s">
        <v>3114</v>
      </c>
      <c r="D11" s="6201">
        <v>53453</v>
      </c>
      <c r="E11" s="6201">
        <v>63499</v>
      </c>
      <c r="F11" s="6201">
        <v>65360</v>
      </c>
      <c r="G11" s="6201">
        <v>69019</v>
      </c>
      <c r="H11" s="6201">
        <v>74122</v>
      </c>
      <c r="I11" s="6201">
        <v>76880</v>
      </c>
      <c r="J11" s="6201">
        <v>64701</v>
      </c>
    </row>
    <row r="12" spans="1:10" ht="23.1" customHeight="1" x14ac:dyDescent="0.2">
      <c r="A12" s="6199" t="s">
        <v>886</v>
      </c>
      <c r="B12" s="6189" t="s">
        <v>3300</v>
      </c>
      <c r="C12" s="6200" t="s">
        <v>3114</v>
      </c>
      <c r="D12" s="6202">
        <v>11783</v>
      </c>
      <c r="E12" s="6202">
        <v>10836</v>
      </c>
      <c r="F12" s="6202">
        <v>12922</v>
      </c>
      <c r="G12" s="6202">
        <v>18850</v>
      </c>
      <c r="H12" s="6202">
        <v>23307</v>
      </c>
      <c r="I12" s="6202">
        <v>28212</v>
      </c>
      <c r="J12" s="6202">
        <v>20974</v>
      </c>
    </row>
    <row r="13" spans="1:10" ht="23.1" customHeight="1" x14ac:dyDescent="0.2">
      <c r="A13" s="6199"/>
      <c r="B13" s="6203" t="s">
        <v>3301</v>
      </c>
      <c r="C13" s="6200" t="s">
        <v>3114</v>
      </c>
      <c r="D13" s="6202">
        <v>699</v>
      </c>
      <c r="E13" s="6202">
        <v>841</v>
      </c>
      <c r="F13" s="6202">
        <v>790</v>
      </c>
      <c r="G13" s="6202">
        <v>752</v>
      </c>
      <c r="H13" s="6202">
        <v>548</v>
      </c>
      <c r="I13" s="6202">
        <v>569</v>
      </c>
      <c r="J13" s="6202">
        <v>599</v>
      </c>
    </row>
    <row r="14" spans="1:10" ht="23.1" customHeight="1" x14ac:dyDescent="0.2">
      <c r="A14" s="6199"/>
      <c r="B14" s="6203" t="s">
        <v>3302</v>
      </c>
      <c r="C14" s="6200" t="s">
        <v>3114</v>
      </c>
      <c r="D14" s="6202">
        <v>40971</v>
      </c>
      <c r="E14" s="6202">
        <v>51822</v>
      </c>
      <c r="F14" s="6202">
        <v>51648</v>
      </c>
      <c r="G14" s="6202">
        <v>49417</v>
      </c>
      <c r="H14" s="6202">
        <v>50267</v>
      </c>
      <c r="I14" s="6202">
        <v>48099</v>
      </c>
      <c r="J14" s="6202">
        <v>43128</v>
      </c>
    </row>
    <row r="15" spans="1:10" ht="23.1" customHeight="1" x14ac:dyDescent="0.2">
      <c r="A15" s="6199" t="s">
        <v>3303</v>
      </c>
      <c r="C15" s="6200" t="s">
        <v>3114</v>
      </c>
      <c r="D15" s="6201">
        <v>177000</v>
      </c>
      <c r="E15" s="6201">
        <v>185000</v>
      </c>
      <c r="F15" s="6201">
        <v>190100</v>
      </c>
      <c r="G15" s="6201" t="s">
        <v>646</v>
      </c>
      <c r="H15" s="6201" t="s">
        <v>646</v>
      </c>
      <c r="I15" s="6201" t="s">
        <v>646</v>
      </c>
      <c r="J15" s="6201" t="s">
        <v>646</v>
      </c>
    </row>
    <row r="16" spans="1:10" ht="23.1" customHeight="1" x14ac:dyDescent="0.2">
      <c r="A16" s="6199" t="s">
        <v>3304</v>
      </c>
      <c r="C16" s="6200" t="s">
        <v>3114</v>
      </c>
      <c r="D16" s="6204">
        <v>3800</v>
      </c>
      <c r="E16" s="6204">
        <v>18000</v>
      </c>
      <c r="F16" s="6204">
        <v>500</v>
      </c>
      <c r="G16" s="6201">
        <v>500</v>
      </c>
      <c r="H16" s="6201">
        <v>500</v>
      </c>
      <c r="I16" s="6201">
        <v>500</v>
      </c>
      <c r="J16" s="6201">
        <v>500</v>
      </c>
    </row>
    <row r="17" spans="1:10" ht="23.1" customHeight="1" x14ac:dyDescent="0.2">
      <c r="A17" s="6199" t="s">
        <v>3305</v>
      </c>
      <c r="C17" s="6200" t="s">
        <v>3114</v>
      </c>
      <c r="D17" s="6204">
        <v>27000</v>
      </c>
      <c r="E17" s="6204">
        <v>27000</v>
      </c>
      <c r="F17" s="6204">
        <v>20200</v>
      </c>
      <c r="G17" s="6201" t="s">
        <v>646</v>
      </c>
      <c r="H17" s="6201" t="s">
        <v>646</v>
      </c>
      <c r="I17" s="6201" t="s">
        <v>646</v>
      </c>
      <c r="J17" s="6201" t="s">
        <v>646</v>
      </c>
    </row>
    <row r="18" spans="1:10" ht="23.1" customHeight="1" x14ac:dyDescent="0.2">
      <c r="A18" s="6199" t="s">
        <v>3306</v>
      </c>
      <c r="C18" s="6200" t="s">
        <v>650</v>
      </c>
      <c r="D18" s="6201">
        <v>3577</v>
      </c>
      <c r="E18" s="6201">
        <v>4225</v>
      </c>
      <c r="F18" s="6201">
        <v>3524</v>
      </c>
      <c r="G18" s="6201">
        <v>4503</v>
      </c>
      <c r="H18" s="6201">
        <v>2856</v>
      </c>
      <c r="I18" s="6201">
        <v>3218</v>
      </c>
      <c r="J18" s="6201">
        <v>5563</v>
      </c>
    </row>
    <row r="19" spans="1:10" ht="23.1" customHeight="1" x14ac:dyDescent="0.2">
      <c r="A19" s="6199" t="s">
        <v>886</v>
      </c>
      <c r="B19" s="6189" t="s">
        <v>3307</v>
      </c>
      <c r="C19" s="6200" t="s">
        <v>3114</v>
      </c>
      <c r="D19" s="6202">
        <v>709</v>
      </c>
      <c r="E19" s="6202">
        <v>479</v>
      </c>
      <c r="F19" s="6202">
        <v>627</v>
      </c>
      <c r="G19" s="6202">
        <v>597</v>
      </c>
      <c r="H19" s="6202">
        <v>548</v>
      </c>
      <c r="I19" s="6202">
        <v>679</v>
      </c>
      <c r="J19" s="6202">
        <v>1552</v>
      </c>
    </row>
    <row r="20" spans="1:10" ht="23.1" customHeight="1" x14ac:dyDescent="0.2">
      <c r="A20" s="6199"/>
      <c r="B20" s="6189" t="s">
        <v>3308</v>
      </c>
      <c r="C20" s="6200" t="s">
        <v>3114</v>
      </c>
      <c r="D20" s="6202">
        <v>2868</v>
      </c>
      <c r="E20" s="6202">
        <v>3746</v>
      </c>
      <c r="F20" s="6202">
        <v>2897</v>
      </c>
      <c r="G20" s="6202">
        <v>3906</v>
      </c>
      <c r="H20" s="6202">
        <v>2308</v>
      </c>
      <c r="I20" s="6202">
        <v>2539</v>
      </c>
      <c r="J20" s="6202">
        <v>4011</v>
      </c>
    </row>
    <row r="21" spans="1:10" ht="23.1" customHeight="1" x14ac:dyDescent="0.2">
      <c r="A21" s="6199" t="s">
        <v>3309</v>
      </c>
      <c r="C21" s="6200" t="s">
        <v>3114</v>
      </c>
      <c r="D21" s="6201">
        <v>1007</v>
      </c>
      <c r="E21" s="6201">
        <v>1088</v>
      </c>
      <c r="F21" s="6201">
        <v>1166</v>
      </c>
      <c r="G21" s="6201">
        <v>1188</v>
      </c>
      <c r="H21" s="6201">
        <v>1237</v>
      </c>
      <c r="I21" s="6201">
        <v>1066</v>
      </c>
      <c r="J21" s="6201">
        <v>2208</v>
      </c>
    </row>
    <row r="22" spans="1:10" ht="23.1" customHeight="1" x14ac:dyDescent="0.2">
      <c r="A22" s="6199" t="s">
        <v>3310</v>
      </c>
      <c r="C22" s="6200" t="s">
        <v>3114</v>
      </c>
      <c r="D22" s="6201">
        <v>339176</v>
      </c>
      <c r="E22" s="6201">
        <v>353141</v>
      </c>
      <c r="F22" s="6201">
        <v>360746</v>
      </c>
      <c r="G22" s="6201">
        <v>371438</v>
      </c>
      <c r="H22" s="6201">
        <v>435468</v>
      </c>
      <c r="I22" s="6201">
        <v>464096</v>
      </c>
      <c r="J22" s="6201">
        <v>439041</v>
      </c>
    </row>
    <row r="23" spans="1:10" ht="23.1" customHeight="1" x14ac:dyDescent="0.2">
      <c r="A23" s="6199" t="s">
        <v>3311</v>
      </c>
      <c r="C23" s="6200" t="s">
        <v>3114</v>
      </c>
      <c r="D23" s="6201">
        <v>46678</v>
      </c>
      <c r="E23" s="6201">
        <v>45087</v>
      </c>
      <c r="F23" s="6201">
        <v>43862</v>
      </c>
      <c r="G23" s="6201">
        <v>40657</v>
      </c>
      <c r="H23" s="6201">
        <v>41621</v>
      </c>
      <c r="I23" s="6201">
        <v>38791</v>
      </c>
      <c r="J23" s="6201">
        <v>34944</v>
      </c>
    </row>
    <row r="24" spans="1:10" ht="15.75" thickBot="1" x14ac:dyDescent="0.25">
      <c r="A24" s="6206"/>
      <c r="B24" s="6207"/>
      <c r="C24" s="6208"/>
      <c r="D24" s="6209"/>
      <c r="E24" s="6209"/>
      <c r="F24" s="6209"/>
      <c r="G24" s="6209"/>
      <c r="H24" s="6209"/>
      <c r="I24" s="6209"/>
      <c r="J24" s="6209"/>
    </row>
    <row r="25" spans="1:10" ht="15.75" x14ac:dyDescent="0.2">
      <c r="A25" s="6210" t="s">
        <v>3312</v>
      </c>
      <c r="B25" s="6211"/>
      <c r="C25" s="6189" t="s">
        <v>3313</v>
      </c>
      <c r="E25" s="6212" t="s">
        <v>3314</v>
      </c>
      <c r="F25" s="6213"/>
      <c r="H25" s="6214"/>
      <c r="I25" s="6214"/>
      <c r="J25" s="6214"/>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D4:J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3"/>
  <sheetViews>
    <sheetView showGridLines="0" workbookViewId="0">
      <selection sqref="A1:C1"/>
    </sheetView>
  </sheetViews>
  <sheetFormatPr defaultColWidth="9.33203125" defaultRowHeight="15.75" x14ac:dyDescent="0.25"/>
  <cols>
    <col min="1" max="1" width="19" style="69" customWidth="1"/>
    <col min="2" max="9" width="16.6640625" style="69" customWidth="1"/>
    <col min="10" max="10" width="9" style="69" customWidth="1"/>
    <col min="11" max="11" width="21.5" style="69"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302" t="s">
        <v>195</v>
      </c>
      <c r="B2" s="136"/>
      <c r="C2" s="136"/>
    </row>
    <row r="3" spans="1:90" ht="14.25" customHeight="1" x14ac:dyDescent="0.25">
      <c r="A3" s="302"/>
      <c r="B3" s="136"/>
      <c r="C3" s="136"/>
    </row>
    <row r="4" spans="1:90" ht="17.100000000000001" customHeight="1" x14ac:dyDescent="0.25">
      <c r="A4" s="6271" t="s">
        <v>196</v>
      </c>
      <c r="B4" s="6274">
        <v>2000</v>
      </c>
      <c r="C4" s="6275"/>
      <c r="D4" s="6275"/>
      <c r="E4" s="6276"/>
      <c r="F4" s="6274">
        <v>2011</v>
      </c>
      <c r="G4" s="6275"/>
      <c r="H4" s="6275"/>
      <c r="I4" s="6276"/>
    </row>
    <row r="5" spans="1:90" ht="17.100000000000001" customHeight="1" x14ac:dyDescent="0.25">
      <c r="A5" s="6272"/>
      <c r="B5" s="307"/>
      <c r="C5" s="308"/>
      <c r="D5" s="6277" t="s">
        <v>4</v>
      </c>
      <c r="E5" s="6278"/>
      <c r="F5" s="307"/>
      <c r="G5" s="308"/>
      <c r="H5" s="6277" t="s">
        <v>4</v>
      </c>
      <c r="I5" s="6278"/>
      <c r="K5" s="309"/>
    </row>
    <row r="6" spans="1:90" ht="17.100000000000001" customHeight="1" x14ac:dyDescent="0.25">
      <c r="A6" s="6273"/>
      <c r="B6" s="310" t="s">
        <v>5</v>
      </c>
      <c r="C6" s="2584" t="s">
        <v>6</v>
      </c>
      <c r="D6" s="311" t="s">
        <v>90</v>
      </c>
      <c r="E6" s="312" t="s">
        <v>168</v>
      </c>
      <c r="F6" s="310" t="s">
        <v>5</v>
      </c>
      <c r="G6" s="2584" t="s">
        <v>6</v>
      </c>
      <c r="H6" s="311" t="s">
        <v>90</v>
      </c>
      <c r="I6" s="312" t="s">
        <v>168</v>
      </c>
    </row>
    <row r="7" spans="1:90" ht="18.95" customHeight="1" x14ac:dyDescent="0.25">
      <c r="A7" s="313" t="s">
        <v>169</v>
      </c>
      <c r="B7" s="314">
        <v>411</v>
      </c>
      <c r="C7" s="283">
        <v>376</v>
      </c>
      <c r="D7" s="315">
        <v>787</v>
      </c>
      <c r="E7" s="316">
        <v>2.1996142988904106</v>
      </c>
      <c r="F7" s="314">
        <v>324</v>
      </c>
      <c r="G7" s="283">
        <v>303</v>
      </c>
      <c r="H7" s="315">
        <v>627</v>
      </c>
      <c r="I7" s="316">
        <v>1.5506751743582134</v>
      </c>
    </row>
    <row r="8" spans="1:90" ht="18.95" customHeight="1" x14ac:dyDescent="0.25">
      <c r="A8" s="313" t="s">
        <v>170</v>
      </c>
      <c r="B8" s="314">
        <v>1369</v>
      </c>
      <c r="C8" s="283">
        <v>1412</v>
      </c>
      <c r="D8" s="315">
        <v>2781</v>
      </c>
      <c r="E8" s="316">
        <v>7.7727158388999138</v>
      </c>
      <c r="F8" s="314">
        <v>1578</v>
      </c>
      <c r="G8" s="283">
        <v>1573</v>
      </c>
      <c r="H8" s="315">
        <v>3151</v>
      </c>
      <c r="I8" s="316">
        <v>7.792946530147896</v>
      </c>
      <c r="J8" s="105"/>
    </row>
    <row r="9" spans="1:90" ht="18.95" customHeight="1" x14ac:dyDescent="0.25">
      <c r="A9" s="313" t="s">
        <v>171</v>
      </c>
      <c r="B9" s="314">
        <v>1808</v>
      </c>
      <c r="C9" s="283">
        <v>1881</v>
      </c>
      <c r="D9" s="315">
        <v>3689</v>
      </c>
      <c r="E9" s="316">
        <v>10.310517342575254</v>
      </c>
      <c r="F9" s="314">
        <v>2115</v>
      </c>
      <c r="G9" s="283">
        <v>2072</v>
      </c>
      <c r="H9" s="315">
        <v>4187</v>
      </c>
      <c r="I9" s="316">
        <v>10.355146658752536</v>
      </c>
    </row>
    <row r="10" spans="1:90" ht="18.95" customHeight="1" x14ac:dyDescent="0.25">
      <c r="A10" s="313" t="s">
        <v>172</v>
      </c>
      <c r="B10" s="314">
        <v>1990</v>
      </c>
      <c r="C10" s="283">
        <v>1902</v>
      </c>
      <c r="D10" s="315">
        <v>3892</v>
      </c>
      <c r="E10" s="316">
        <v>10.877889264652449</v>
      </c>
      <c r="F10" s="314">
        <v>1932</v>
      </c>
      <c r="G10" s="283">
        <v>1901</v>
      </c>
      <c r="H10" s="315">
        <v>3833</v>
      </c>
      <c r="I10" s="316">
        <v>9.4796458426077059</v>
      </c>
    </row>
    <row r="11" spans="1:90" ht="18.95" customHeight="1" x14ac:dyDescent="0.25">
      <c r="A11" s="313" t="s">
        <v>173</v>
      </c>
      <c r="B11" s="314">
        <v>2224</v>
      </c>
      <c r="C11" s="283">
        <v>2291</v>
      </c>
      <c r="D11" s="315">
        <v>4515</v>
      </c>
      <c r="E11" s="316">
        <v>12.619134128958327</v>
      </c>
      <c r="F11" s="314">
        <v>1740</v>
      </c>
      <c r="G11" s="283">
        <v>1831</v>
      </c>
      <c r="H11" s="315">
        <v>3571</v>
      </c>
      <c r="I11" s="316">
        <v>8.8316763120146415</v>
      </c>
    </row>
    <row r="12" spans="1:90" ht="18.95" customHeight="1" x14ac:dyDescent="0.25">
      <c r="A12" s="313" t="s">
        <v>174</v>
      </c>
      <c r="B12" s="314">
        <v>1783</v>
      </c>
      <c r="C12" s="283">
        <v>1791</v>
      </c>
      <c r="D12" s="315">
        <v>3574</v>
      </c>
      <c r="E12" s="316">
        <v>9.989099751250734</v>
      </c>
      <c r="F12" s="314">
        <v>1438</v>
      </c>
      <c r="G12" s="283">
        <v>1514</v>
      </c>
      <c r="H12" s="315">
        <v>2952</v>
      </c>
      <c r="I12" s="316">
        <v>7.3007864668348423</v>
      </c>
    </row>
    <row r="13" spans="1:90" ht="18.95" customHeight="1" x14ac:dyDescent="0.25">
      <c r="A13" s="313" t="s">
        <v>175</v>
      </c>
      <c r="B13" s="314">
        <v>1359</v>
      </c>
      <c r="C13" s="283">
        <v>1392</v>
      </c>
      <c r="D13" s="315">
        <v>2751</v>
      </c>
      <c r="E13" s="316">
        <v>7.6888677715978648</v>
      </c>
      <c r="F13" s="314">
        <v>1552</v>
      </c>
      <c r="G13" s="283">
        <v>1639</v>
      </c>
      <c r="H13" s="2777">
        <v>3191</v>
      </c>
      <c r="I13" s="316">
        <v>7.891873176039967</v>
      </c>
    </row>
    <row r="14" spans="1:90" ht="18.95" customHeight="1" x14ac:dyDescent="0.25">
      <c r="A14" s="313" t="s">
        <v>176</v>
      </c>
      <c r="B14" s="314">
        <v>1225</v>
      </c>
      <c r="C14" s="283">
        <v>1244</v>
      </c>
      <c r="D14" s="315">
        <v>2469</v>
      </c>
      <c r="E14" s="316">
        <v>6.9006959389586067</v>
      </c>
      <c r="F14" s="314">
        <v>1658</v>
      </c>
      <c r="G14" s="283">
        <v>1735</v>
      </c>
      <c r="H14" s="315">
        <v>3393</v>
      </c>
      <c r="I14" s="316">
        <v>8.3914527377949248</v>
      </c>
    </row>
    <row r="15" spans="1:90" ht="18.95" customHeight="1" x14ac:dyDescent="0.25">
      <c r="A15" s="313" t="s">
        <v>177</v>
      </c>
      <c r="B15" s="314">
        <v>1118</v>
      </c>
      <c r="C15" s="283">
        <v>1174</v>
      </c>
      <c r="D15" s="315">
        <v>2292</v>
      </c>
      <c r="E15" s="316">
        <v>6.4059923418765194</v>
      </c>
      <c r="F15" s="314">
        <v>1362</v>
      </c>
      <c r="G15" s="283">
        <v>1398</v>
      </c>
      <c r="H15" s="315">
        <v>2760</v>
      </c>
      <c r="I15" s="316">
        <v>6.8259385665529013</v>
      </c>
    </row>
    <row r="16" spans="1:90" ht="18.95" customHeight="1" x14ac:dyDescent="0.25">
      <c r="A16" s="313" t="s">
        <v>178</v>
      </c>
      <c r="B16" s="314">
        <v>1059</v>
      </c>
      <c r="C16" s="283">
        <v>1040</v>
      </c>
      <c r="D16" s="315">
        <v>2099</v>
      </c>
      <c r="E16" s="316">
        <v>5.8665697755666733</v>
      </c>
      <c r="F16" s="314">
        <v>1221</v>
      </c>
      <c r="G16" s="283">
        <v>1280</v>
      </c>
      <c r="H16" s="315">
        <v>2501</v>
      </c>
      <c r="I16" s="316">
        <v>6.1853885344017412</v>
      </c>
    </row>
    <row r="17" spans="1:10" ht="18.95" customHeight="1" x14ac:dyDescent="0.25">
      <c r="A17" s="313" t="s">
        <v>179</v>
      </c>
      <c r="B17" s="314">
        <v>793</v>
      </c>
      <c r="C17" s="283">
        <v>729</v>
      </c>
      <c r="D17" s="315">
        <v>1522</v>
      </c>
      <c r="E17" s="316">
        <v>4.2538919477906036</v>
      </c>
      <c r="F17" s="314">
        <v>1142</v>
      </c>
      <c r="G17" s="283">
        <v>1180</v>
      </c>
      <c r="H17" s="315">
        <v>2322</v>
      </c>
      <c r="I17" s="316">
        <v>5.7426917940347231</v>
      </c>
    </row>
    <row r="18" spans="1:10" ht="18.95" customHeight="1" x14ac:dyDescent="0.25">
      <c r="A18" s="313" t="s">
        <v>180</v>
      </c>
      <c r="B18" s="314">
        <v>622</v>
      </c>
      <c r="C18" s="283">
        <v>593</v>
      </c>
      <c r="D18" s="315">
        <v>1215</v>
      </c>
      <c r="E18" s="316">
        <v>3.3958467257329716</v>
      </c>
      <c r="F18" s="314">
        <v>1100</v>
      </c>
      <c r="G18" s="283">
        <v>1051</v>
      </c>
      <c r="H18" s="315">
        <v>2151</v>
      </c>
      <c r="I18" s="316">
        <v>5.3197803828461199</v>
      </c>
    </row>
    <row r="19" spans="1:10" ht="18.95" customHeight="1" x14ac:dyDescent="0.25">
      <c r="A19" s="313" t="s">
        <v>181</v>
      </c>
      <c r="B19" s="314">
        <v>605</v>
      </c>
      <c r="C19" s="283">
        <v>616</v>
      </c>
      <c r="D19" s="315">
        <v>1221</v>
      </c>
      <c r="E19" s="316">
        <v>3.4126163391933817</v>
      </c>
      <c r="F19" s="314">
        <v>790</v>
      </c>
      <c r="G19" s="283">
        <v>773</v>
      </c>
      <c r="H19" s="315">
        <v>1563</v>
      </c>
      <c r="I19" s="316">
        <v>3.8655586882326753</v>
      </c>
    </row>
    <row r="20" spans="1:10" ht="18.95" customHeight="1" x14ac:dyDescent="0.25">
      <c r="A20" s="313" t="s">
        <v>182</v>
      </c>
      <c r="B20" s="314">
        <v>493</v>
      </c>
      <c r="C20" s="283">
        <v>548</v>
      </c>
      <c r="D20" s="315">
        <v>1041</v>
      </c>
      <c r="E20" s="316">
        <v>2.9095279353810897</v>
      </c>
      <c r="F20" s="314">
        <v>615</v>
      </c>
      <c r="G20" s="283">
        <v>576</v>
      </c>
      <c r="H20" s="315">
        <v>1191</v>
      </c>
      <c r="I20" s="316">
        <v>2.9455408814364148</v>
      </c>
    </row>
    <row r="21" spans="1:10" ht="18.95" customHeight="1" x14ac:dyDescent="0.25">
      <c r="A21" s="313" t="s">
        <v>183</v>
      </c>
      <c r="B21" s="314">
        <v>354</v>
      </c>
      <c r="C21" s="283">
        <v>408</v>
      </c>
      <c r="D21" s="315">
        <v>762</v>
      </c>
      <c r="E21" s="316">
        <v>2.1297409094720368</v>
      </c>
      <c r="F21" s="314">
        <v>489</v>
      </c>
      <c r="G21" s="283">
        <v>569</v>
      </c>
      <c r="H21" s="315">
        <v>1058</v>
      </c>
      <c r="I21" s="316">
        <v>2.6166097838452784</v>
      </c>
    </row>
    <row r="22" spans="1:10" ht="18.95" customHeight="1" x14ac:dyDescent="0.25">
      <c r="A22" s="313" t="s">
        <v>184</v>
      </c>
      <c r="B22" s="314">
        <v>224</v>
      </c>
      <c r="C22" s="283">
        <v>249</v>
      </c>
      <c r="D22" s="315">
        <v>473</v>
      </c>
      <c r="E22" s="316">
        <v>1.3220045277956343</v>
      </c>
      <c r="F22" s="314">
        <v>396</v>
      </c>
      <c r="G22" s="283">
        <v>457</v>
      </c>
      <c r="H22" s="315">
        <v>853</v>
      </c>
      <c r="I22" s="316">
        <v>2.109610723648415</v>
      </c>
    </row>
    <row r="23" spans="1:10" ht="18.95" customHeight="1" x14ac:dyDescent="0.25">
      <c r="A23" s="313" t="s">
        <v>185</v>
      </c>
      <c r="B23" s="314">
        <v>142</v>
      </c>
      <c r="C23" s="283">
        <v>182</v>
      </c>
      <c r="D23" s="315">
        <v>324</v>
      </c>
      <c r="E23" s="316">
        <v>0.90555912686212581</v>
      </c>
      <c r="F23" s="314">
        <v>237</v>
      </c>
      <c r="G23" s="283">
        <v>318</v>
      </c>
      <c r="H23" s="315">
        <v>555</v>
      </c>
      <c r="I23" s="316">
        <v>1.3726072117524855</v>
      </c>
    </row>
    <row r="24" spans="1:10" ht="18.95" customHeight="1" x14ac:dyDescent="0.25">
      <c r="A24" s="313" t="s">
        <v>186</v>
      </c>
      <c r="B24" s="314">
        <v>78</v>
      </c>
      <c r="C24" s="283">
        <v>132</v>
      </c>
      <c r="D24" s="315">
        <v>210</v>
      </c>
      <c r="E24" s="316">
        <v>0.58693647111434077</v>
      </c>
      <c r="F24" s="314">
        <v>128</v>
      </c>
      <c r="G24" s="283">
        <v>172</v>
      </c>
      <c r="H24" s="315">
        <v>300</v>
      </c>
      <c r="I24" s="316">
        <v>0.74194984419053278</v>
      </c>
    </row>
    <row r="25" spans="1:10" ht="18.95" customHeight="1" x14ac:dyDescent="0.25">
      <c r="A25" s="313" t="s">
        <v>197</v>
      </c>
      <c r="B25" s="314">
        <v>39</v>
      </c>
      <c r="C25" s="283">
        <v>118</v>
      </c>
      <c r="D25" s="315">
        <v>157</v>
      </c>
      <c r="E25" s="316">
        <v>0.43880488554738811</v>
      </c>
      <c r="F25" s="314">
        <v>70</v>
      </c>
      <c r="G25" s="283">
        <v>179</v>
      </c>
      <c r="H25" s="315">
        <v>249</v>
      </c>
      <c r="I25" s="316">
        <v>0.61581837067814216</v>
      </c>
    </row>
    <row r="26" spans="1:10" ht="18.95" customHeight="1" x14ac:dyDescent="0.25">
      <c r="A26" s="313" t="s">
        <v>188</v>
      </c>
      <c r="B26" s="314">
        <v>4</v>
      </c>
      <c r="C26" s="283">
        <v>1</v>
      </c>
      <c r="D26" s="315">
        <v>5</v>
      </c>
      <c r="E26" s="316">
        <v>1.3974677883674781E-2</v>
      </c>
      <c r="F26" s="314">
        <v>17</v>
      </c>
      <c r="G26" s="314">
        <v>9</v>
      </c>
      <c r="H26" s="315">
        <v>26</v>
      </c>
      <c r="I26" s="316">
        <v>6.4302319829846175E-2</v>
      </c>
    </row>
    <row r="27" spans="1:10" ht="18.95" customHeight="1" x14ac:dyDescent="0.25">
      <c r="A27" s="317" t="s">
        <v>189</v>
      </c>
      <c r="B27" s="318">
        <v>17700</v>
      </c>
      <c r="C27" s="318">
        <v>18079</v>
      </c>
      <c r="D27" s="318">
        <v>35779</v>
      </c>
      <c r="E27" s="319">
        <v>100</v>
      </c>
      <c r="F27" s="318">
        <v>19904</v>
      </c>
      <c r="G27" s="318">
        <v>20530</v>
      </c>
      <c r="H27" s="318">
        <v>40434</v>
      </c>
      <c r="I27" s="320">
        <v>100</v>
      </c>
    </row>
    <row r="28" spans="1:10" ht="22.5" customHeight="1" x14ac:dyDescent="0.25">
      <c r="A28" s="294" t="s">
        <v>198</v>
      </c>
      <c r="H28" s="301"/>
      <c r="I28" s="300"/>
    </row>
    <row r="29" spans="1:10" ht="15" customHeight="1" x14ac:dyDescent="0.25">
      <c r="A29" s="321"/>
      <c r="E29" s="300"/>
      <c r="H29" s="301"/>
      <c r="I29" s="300"/>
      <c r="J29" s="136"/>
    </row>
    <row r="30" spans="1:10" ht="15" customHeight="1" x14ac:dyDescent="0.25"/>
    <row r="31" spans="1:10" ht="15" customHeight="1" x14ac:dyDescent="0.25">
      <c r="A31" s="322"/>
      <c r="E31" s="300"/>
      <c r="H31" s="301"/>
      <c r="I31" s="300"/>
    </row>
    <row r="32" spans="1:10" x14ac:dyDescent="0.25">
      <c r="A32" s="306"/>
    </row>
    <row r="33" spans="5:9" x14ac:dyDescent="0.25">
      <c r="E33" s="300"/>
      <c r="H33" s="301"/>
      <c r="I33" s="300"/>
    </row>
    <row r="35" spans="5:9" x14ac:dyDescent="0.25">
      <c r="E35" s="300"/>
      <c r="H35" s="301"/>
      <c r="I35" s="300"/>
    </row>
    <row r="37" spans="5:9" x14ac:dyDescent="0.25">
      <c r="E37" s="300"/>
      <c r="H37" s="301"/>
      <c r="I37" s="300"/>
    </row>
    <row r="39" spans="5:9" x14ac:dyDescent="0.25">
      <c r="E39" s="300"/>
      <c r="H39" s="301"/>
      <c r="I39" s="300"/>
    </row>
    <row r="41" spans="5:9" x14ac:dyDescent="0.25">
      <c r="E41" s="300"/>
      <c r="H41" s="301"/>
      <c r="I41" s="300"/>
    </row>
    <row r="43" spans="5:9" x14ac:dyDescent="0.25">
      <c r="E43" s="300"/>
      <c r="H43" s="301"/>
      <c r="I43" s="300"/>
    </row>
  </sheetData>
  <mergeCells count="6">
    <mergeCell ref="A1:C1"/>
    <mergeCell ref="A4:A6"/>
    <mergeCell ref="B4:E4"/>
    <mergeCell ref="F4:I4"/>
    <mergeCell ref="D5:E5"/>
    <mergeCell ref="H5:I5"/>
  </mergeCells>
  <hyperlinks>
    <hyperlink ref="A1" location="CONTENT!A1" display="Back to table of contents"/>
  </hyperlinks>
  <pageMargins left="0.5" right="0.5" top="0.5" bottom="0.5" header="0.3" footer="0.3"/>
  <pageSetup paperSize="9" scale="99" orientation="landscape" r:id="rId1"/>
  <headerFooter alignWithMargins="0"/>
  <ignoredErrors>
    <ignoredError sqref="A7"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showGridLines="0" workbookViewId="0"/>
  </sheetViews>
  <sheetFormatPr defaultRowHeight="12.75" x14ac:dyDescent="0.2"/>
  <cols>
    <col min="1" max="1" width="67.5" style="6169" customWidth="1"/>
    <col min="2" max="4" width="10.6640625" style="6169" customWidth="1"/>
    <col min="5" max="253" width="9.33203125" style="6169"/>
    <col min="254" max="254" width="7.6640625" style="6169" customWidth="1"/>
    <col min="255" max="255" width="70.6640625" style="6169" customWidth="1"/>
    <col min="256" max="260" width="10.6640625" style="6169" customWidth="1"/>
    <col min="261" max="509" width="9.33203125" style="6169"/>
    <col min="510" max="510" width="7.6640625" style="6169" customWidth="1"/>
    <col min="511" max="511" width="70.6640625" style="6169" customWidth="1"/>
    <col min="512" max="516" width="10.6640625" style="6169" customWidth="1"/>
    <col min="517" max="765" width="9.33203125" style="6169"/>
    <col min="766" max="766" width="7.6640625" style="6169" customWidth="1"/>
    <col min="767" max="767" width="70.6640625" style="6169" customWidth="1"/>
    <col min="768" max="772" width="10.6640625" style="6169" customWidth="1"/>
    <col min="773" max="1021" width="9.33203125" style="6169"/>
    <col min="1022" max="1022" width="7.6640625" style="6169" customWidth="1"/>
    <col min="1023" max="1023" width="70.6640625" style="6169" customWidth="1"/>
    <col min="1024" max="1028" width="10.6640625" style="6169" customWidth="1"/>
    <col min="1029" max="1277" width="9.33203125" style="6169"/>
    <col min="1278" max="1278" width="7.6640625" style="6169" customWidth="1"/>
    <col min="1279" max="1279" width="70.6640625" style="6169" customWidth="1"/>
    <col min="1280" max="1284" width="10.6640625" style="6169" customWidth="1"/>
    <col min="1285" max="1533" width="9.33203125" style="6169"/>
    <col min="1534" max="1534" width="7.6640625" style="6169" customWidth="1"/>
    <col min="1535" max="1535" width="70.6640625" style="6169" customWidth="1"/>
    <col min="1536" max="1540" width="10.6640625" style="6169" customWidth="1"/>
    <col min="1541" max="1789" width="9.33203125" style="6169"/>
    <col min="1790" max="1790" width="7.6640625" style="6169" customWidth="1"/>
    <col min="1791" max="1791" width="70.6640625" style="6169" customWidth="1"/>
    <col min="1792" max="1796" width="10.6640625" style="6169" customWidth="1"/>
    <col min="1797" max="2045" width="9.33203125" style="6169"/>
    <col min="2046" max="2046" width="7.6640625" style="6169" customWidth="1"/>
    <col min="2047" max="2047" width="70.6640625" style="6169" customWidth="1"/>
    <col min="2048" max="2052" width="10.6640625" style="6169" customWidth="1"/>
    <col min="2053" max="2301" width="9.33203125" style="6169"/>
    <col min="2302" max="2302" width="7.6640625" style="6169" customWidth="1"/>
    <col min="2303" max="2303" width="70.6640625" style="6169" customWidth="1"/>
    <col min="2304" max="2308" width="10.6640625" style="6169" customWidth="1"/>
    <col min="2309" max="2557" width="9.33203125" style="6169"/>
    <col min="2558" max="2558" width="7.6640625" style="6169" customWidth="1"/>
    <col min="2559" max="2559" width="70.6640625" style="6169" customWidth="1"/>
    <col min="2560" max="2564" width="10.6640625" style="6169" customWidth="1"/>
    <col min="2565" max="2813" width="9.33203125" style="6169"/>
    <col min="2814" max="2814" width="7.6640625" style="6169" customWidth="1"/>
    <col min="2815" max="2815" width="70.6640625" style="6169" customWidth="1"/>
    <col min="2816" max="2820" width="10.6640625" style="6169" customWidth="1"/>
    <col min="2821" max="3069" width="9.33203125" style="6169"/>
    <col min="3070" max="3070" width="7.6640625" style="6169" customWidth="1"/>
    <col min="3071" max="3071" width="70.6640625" style="6169" customWidth="1"/>
    <col min="3072" max="3076" width="10.6640625" style="6169" customWidth="1"/>
    <col min="3077" max="3325" width="9.33203125" style="6169"/>
    <col min="3326" max="3326" width="7.6640625" style="6169" customWidth="1"/>
    <col min="3327" max="3327" width="70.6640625" style="6169" customWidth="1"/>
    <col min="3328" max="3332" width="10.6640625" style="6169" customWidth="1"/>
    <col min="3333" max="3581" width="9.33203125" style="6169"/>
    <col min="3582" max="3582" width="7.6640625" style="6169" customWidth="1"/>
    <col min="3583" max="3583" width="70.6640625" style="6169" customWidth="1"/>
    <col min="3584" max="3588" width="10.6640625" style="6169" customWidth="1"/>
    <col min="3589" max="3837" width="9.33203125" style="6169"/>
    <col min="3838" max="3838" width="7.6640625" style="6169" customWidth="1"/>
    <col min="3839" max="3839" width="70.6640625" style="6169" customWidth="1"/>
    <col min="3840" max="3844" width="10.6640625" style="6169" customWidth="1"/>
    <col min="3845" max="4093" width="9.33203125" style="6169"/>
    <col min="4094" max="4094" width="7.6640625" style="6169" customWidth="1"/>
    <col min="4095" max="4095" width="70.6640625" style="6169" customWidth="1"/>
    <col min="4096" max="4100" width="10.6640625" style="6169" customWidth="1"/>
    <col min="4101" max="4349" width="9.33203125" style="6169"/>
    <col min="4350" max="4350" width="7.6640625" style="6169" customWidth="1"/>
    <col min="4351" max="4351" width="70.6640625" style="6169" customWidth="1"/>
    <col min="4352" max="4356" width="10.6640625" style="6169" customWidth="1"/>
    <col min="4357" max="4605" width="9.33203125" style="6169"/>
    <col min="4606" max="4606" width="7.6640625" style="6169" customWidth="1"/>
    <col min="4607" max="4607" width="70.6640625" style="6169" customWidth="1"/>
    <col min="4608" max="4612" width="10.6640625" style="6169" customWidth="1"/>
    <col min="4613" max="4861" width="9.33203125" style="6169"/>
    <col min="4862" max="4862" width="7.6640625" style="6169" customWidth="1"/>
    <col min="4863" max="4863" width="70.6640625" style="6169" customWidth="1"/>
    <col min="4864" max="4868" width="10.6640625" style="6169" customWidth="1"/>
    <col min="4869" max="5117" width="9.33203125" style="6169"/>
    <col min="5118" max="5118" width="7.6640625" style="6169" customWidth="1"/>
    <col min="5119" max="5119" width="70.6640625" style="6169" customWidth="1"/>
    <col min="5120" max="5124" width="10.6640625" style="6169" customWidth="1"/>
    <col min="5125" max="5373" width="9.33203125" style="6169"/>
    <col min="5374" max="5374" width="7.6640625" style="6169" customWidth="1"/>
    <col min="5375" max="5375" width="70.6640625" style="6169" customWidth="1"/>
    <col min="5376" max="5380" width="10.6640625" style="6169" customWidth="1"/>
    <col min="5381" max="5629" width="9.33203125" style="6169"/>
    <col min="5630" max="5630" width="7.6640625" style="6169" customWidth="1"/>
    <col min="5631" max="5631" width="70.6640625" style="6169" customWidth="1"/>
    <col min="5632" max="5636" width="10.6640625" style="6169" customWidth="1"/>
    <col min="5637" max="5885" width="9.33203125" style="6169"/>
    <col min="5886" max="5886" width="7.6640625" style="6169" customWidth="1"/>
    <col min="5887" max="5887" width="70.6640625" style="6169" customWidth="1"/>
    <col min="5888" max="5892" width="10.6640625" style="6169" customWidth="1"/>
    <col min="5893" max="6141" width="9.33203125" style="6169"/>
    <col min="6142" max="6142" width="7.6640625" style="6169" customWidth="1"/>
    <col min="6143" max="6143" width="70.6640625" style="6169" customWidth="1"/>
    <col min="6144" max="6148" width="10.6640625" style="6169" customWidth="1"/>
    <col min="6149" max="6397" width="9.33203125" style="6169"/>
    <col min="6398" max="6398" width="7.6640625" style="6169" customWidth="1"/>
    <col min="6399" max="6399" width="70.6640625" style="6169" customWidth="1"/>
    <col min="6400" max="6404" width="10.6640625" style="6169" customWidth="1"/>
    <col min="6405" max="6653" width="9.33203125" style="6169"/>
    <col min="6654" max="6654" width="7.6640625" style="6169" customWidth="1"/>
    <col min="6655" max="6655" width="70.6640625" style="6169" customWidth="1"/>
    <col min="6656" max="6660" width="10.6640625" style="6169" customWidth="1"/>
    <col min="6661" max="6909" width="9.33203125" style="6169"/>
    <col min="6910" max="6910" width="7.6640625" style="6169" customWidth="1"/>
    <col min="6911" max="6911" width="70.6640625" style="6169" customWidth="1"/>
    <col min="6912" max="6916" width="10.6640625" style="6169" customWidth="1"/>
    <col min="6917" max="7165" width="9.33203125" style="6169"/>
    <col min="7166" max="7166" width="7.6640625" style="6169" customWidth="1"/>
    <col min="7167" max="7167" width="70.6640625" style="6169" customWidth="1"/>
    <col min="7168" max="7172" width="10.6640625" style="6169" customWidth="1"/>
    <col min="7173" max="7421" width="9.33203125" style="6169"/>
    <col min="7422" max="7422" width="7.6640625" style="6169" customWidth="1"/>
    <col min="7423" max="7423" width="70.6640625" style="6169" customWidth="1"/>
    <col min="7424" max="7428" width="10.6640625" style="6169" customWidth="1"/>
    <col min="7429" max="7677" width="9.33203125" style="6169"/>
    <col min="7678" max="7678" width="7.6640625" style="6169" customWidth="1"/>
    <col min="7679" max="7679" width="70.6640625" style="6169" customWidth="1"/>
    <col min="7680" max="7684" width="10.6640625" style="6169" customWidth="1"/>
    <col min="7685" max="7933" width="9.33203125" style="6169"/>
    <col min="7934" max="7934" width="7.6640625" style="6169" customWidth="1"/>
    <col min="7935" max="7935" width="70.6640625" style="6169" customWidth="1"/>
    <col min="7936" max="7940" width="10.6640625" style="6169" customWidth="1"/>
    <col min="7941" max="8189" width="9.33203125" style="6169"/>
    <col min="8190" max="8190" width="7.6640625" style="6169" customWidth="1"/>
    <col min="8191" max="8191" width="70.6640625" style="6169" customWidth="1"/>
    <col min="8192" max="8196" width="10.6640625" style="6169" customWidth="1"/>
    <col min="8197" max="8445" width="9.33203125" style="6169"/>
    <col min="8446" max="8446" width="7.6640625" style="6169" customWidth="1"/>
    <col min="8447" max="8447" width="70.6640625" style="6169" customWidth="1"/>
    <col min="8448" max="8452" width="10.6640625" style="6169" customWidth="1"/>
    <col min="8453" max="8701" width="9.33203125" style="6169"/>
    <col min="8702" max="8702" width="7.6640625" style="6169" customWidth="1"/>
    <col min="8703" max="8703" width="70.6640625" style="6169" customWidth="1"/>
    <col min="8704" max="8708" width="10.6640625" style="6169" customWidth="1"/>
    <col min="8709" max="8957" width="9.33203125" style="6169"/>
    <col min="8958" max="8958" width="7.6640625" style="6169" customWidth="1"/>
    <col min="8959" max="8959" width="70.6640625" style="6169" customWidth="1"/>
    <col min="8960" max="8964" width="10.6640625" style="6169" customWidth="1"/>
    <col min="8965" max="9213" width="9.33203125" style="6169"/>
    <col min="9214" max="9214" width="7.6640625" style="6169" customWidth="1"/>
    <col min="9215" max="9215" width="70.6640625" style="6169" customWidth="1"/>
    <col min="9216" max="9220" width="10.6640625" style="6169" customWidth="1"/>
    <col min="9221" max="9469" width="9.33203125" style="6169"/>
    <col min="9470" max="9470" width="7.6640625" style="6169" customWidth="1"/>
    <col min="9471" max="9471" width="70.6640625" style="6169" customWidth="1"/>
    <col min="9472" max="9476" width="10.6640625" style="6169" customWidth="1"/>
    <col min="9477" max="9725" width="9.33203125" style="6169"/>
    <col min="9726" max="9726" width="7.6640625" style="6169" customWidth="1"/>
    <col min="9727" max="9727" width="70.6640625" style="6169" customWidth="1"/>
    <col min="9728" max="9732" width="10.6640625" style="6169" customWidth="1"/>
    <col min="9733" max="9981" width="9.33203125" style="6169"/>
    <col min="9982" max="9982" width="7.6640625" style="6169" customWidth="1"/>
    <col min="9983" max="9983" width="70.6640625" style="6169" customWidth="1"/>
    <col min="9984" max="9988" width="10.6640625" style="6169" customWidth="1"/>
    <col min="9989" max="10237" width="9.33203125" style="6169"/>
    <col min="10238" max="10238" width="7.6640625" style="6169" customWidth="1"/>
    <col min="10239" max="10239" width="70.6640625" style="6169" customWidth="1"/>
    <col min="10240" max="10244" width="10.6640625" style="6169" customWidth="1"/>
    <col min="10245" max="10493" width="9.33203125" style="6169"/>
    <col min="10494" max="10494" width="7.6640625" style="6169" customWidth="1"/>
    <col min="10495" max="10495" width="70.6640625" style="6169" customWidth="1"/>
    <col min="10496" max="10500" width="10.6640625" style="6169" customWidth="1"/>
    <col min="10501" max="10749" width="9.33203125" style="6169"/>
    <col min="10750" max="10750" width="7.6640625" style="6169" customWidth="1"/>
    <col min="10751" max="10751" width="70.6640625" style="6169" customWidth="1"/>
    <col min="10752" max="10756" width="10.6640625" style="6169" customWidth="1"/>
    <col min="10757" max="11005" width="9.33203125" style="6169"/>
    <col min="11006" max="11006" width="7.6640625" style="6169" customWidth="1"/>
    <col min="11007" max="11007" width="70.6640625" style="6169" customWidth="1"/>
    <col min="11008" max="11012" width="10.6640625" style="6169" customWidth="1"/>
    <col min="11013" max="11261" width="9.33203125" style="6169"/>
    <col min="11262" max="11262" width="7.6640625" style="6169" customWidth="1"/>
    <col min="11263" max="11263" width="70.6640625" style="6169" customWidth="1"/>
    <col min="11264" max="11268" width="10.6640625" style="6169" customWidth="1"/>
    <col min="11269" max="11517" width="9.33203125" style="6169"/>
    <col min="11518" max="11518" width="7.6640625" style="6169" customWidth="1"/>
    <col min="11519" max="11519" width="70.6640625" style="6169" customWidth="1"/>
    <col min="11520" max="11524" width="10.6640625" style="6169" customWidth="1"/>
    <col min="11525" max="11773" width="9.33203125" style="6169"/>
    <col min="11774" max="11774" width="7.6640625" style="6169" customWidth="1"/>
    <col min="11775" max="11775" width="70.6640625" style="6169" customWidth="1"/>
    <col min="11776" max="11780" width="10.6640625" style="6169" customWidth="1"/>
    <col min="11781" max="12029" width="9.33203125" style="6169"/>
    <col min="12030" max="12030" width="7.6640625" style="6169" customWidth="1"/>
    <col min="12031" max="12031" width="70.6640625" style="6169" customWidth="1"/>
    <col min="12032" max="12036" width="10.6640625" style="6169" customWidth="1"/>
    <col min="12037" max="12285" width="9.33203125" style="6169"/>
    <col min="12286" max="12286" width="7.6640625" style="6169" customWidth="1"/>
    <col min="12287" max="12287" width="70.6640625" style="6169" customWidth="1"/>
    <col min="12288" max="12292" width="10.6640625" style="6169" customWidth="1"/>
    <col min="12293" max="12541" width="9.33203125" style="6169"/>
    <col min="12542" max="12542" width="7.6640625" style="6169" customWidth="1"/>
    <col min="12543" max="12543" width="70.6640625" style="6169" customWidth="1"/>
    <col min="12544" max="12548" width="10.6640625" style="6169" customWidth="1"/>
    <col min="12549" max="12797" width="9.33203125" style="6169"/>
    <col min="12798" max="12798" width="7.6640625" style="6169" customWidth="1"/>
    <col min="12799" max="12799" width="70.6640625" style="6169" customWidth="1"/>
    <col min="12800" max="12804" width="10.6640625" style="6169" customWidth="1"/>
    <col min="12805" max="13053" width="9.33203125" style="6169"/>
    <col min="13054" max="13054" width="7.6640625" style="6169" customWidth="1"/>
    <col min="13055" max="13055" width="70.6640625" style="6169" customWidth="1"/>
    <col min="13056" max="13060" width="10.6640625" style="6169" customWidth="1"/>
    <col min="13061" max="13309" width="9.33203125" style="6169"/>
    <col min="13310" max="13310" width="7.6640625" style="6169" customWidth="1"/>
    <col min="13311" max="13311" width="70.6640625" style="6169" customWidth="1"/>
    <col min="13312" max="13316" width="10.6640625" style="6169" customWidth="1"/>
    <col min="13317" max="13565" width="9.33203125" style="6169"/>
    <col min="13566" max="13566" width="7.6640625" style="6169" customWidth="1"/>
    <col min="13567" max="13567" width="70.6640625" style="6169" customWidth="1"/>
    <col min="13568" max="13572" width="10.6640625" style="6169" customWidth="1"/>
    <col min="13573" max="13821" width="9.33203125" style="6169"/>
    <col min="13822" max="13822" width="7.6640625" style="6169" customWidth="1"/>
    <col min="13823" max="13823" width="70.6640625" style="6169" customWidth="1"/>
    <col min="13824" max="13828" width="10.6640625" style="6169" customWidth="1"/>
    <col min="13829" max="14077" width="9.33203125" style="6169"/>
    <col min="14078" max="14078" width="7.6640625" style="6169" customWidth="1"/>
    <col min="14079" max="14079" width="70.6640625" style="6169" customWidth="1"/>
    <col min="14080" max="14084" width="10.6640625" style="6169" customWidth="1"/>
    <col min="14085" max="14333" width="9.33203125" style="6169"/>
    <col min="14334" max="14334" width="7.6640625" style="6169" customWidth="1"/>
    <col min="14335" max="14335" width="70.6640625" style="6169" customWidth="1"/>
    <col min="14336" max="14340" width="10.6640625" style="6169" customWidth="1"/>
    <col min="14341" max="14589" width="9.33203125" style="6169"/>
    <col min="14590" max="14590" width="7.6640625" style="6169" customWidth="1"/>
    <col min="14591" max="14591" width="70.6640625" style="6169" customWidth="1"/>
    <col min="14592" max="14596" width="10.6640625" style="6169" customWidth="1"/>
    <col min="14597" max="14845" width="9.33203125" style="6169"/>
    <col min="14846" max="14846" width="7.6640625" style="6169" customWidth="1"/>
    <col min="14847" max="14847" width="70.6640625" style="6169" customWidth="1"/>
    <col min="14848" max="14852" width="10.6640625" style="6169" customWidth="1"/>
    <col min="14853" max="15101" width="9.33203125" style="6169"/>
    <col min="15102" max="15102" width="7.6640625" style="6169" customWidth="1"/>
    <col min="15103" max="15103" width="70.6640625" style="6169" customWidth="1"/>
    <col min="15104" max="15108" width="10.6640625" style="6169" customWidth="1"/>
    <col min="15109" max="15357" width="9.33203125" style="6169"/>
    <col min="15358" max="15358" width="7.6640625" style="6169" customWidth="1"/>
    <col min="15359" max="15359" width="70.6640625" style="6169" customWidth="1"/>
    <col min="15360" max="15364" width="10.6640625" style="6169" customWidth="1"/>
    <col min="15365" max="15613" width="9.33203125" style="6169"/>
    <col min="15614" max="15614" width="7.6640625" style="6169" customWidth="1"/>
    <col min="15615" max="15615" width="70.6640625" style="6169" customWidth="1"/>
    <col min="15616" max="15620" width="10.6640625" style="6169" customWidth="1"/>
    <col min="15621" max="15869" width="9.33203125" style="6169"/>
    <col min="15870" max="15870" width="7.6640625" style="6169" customWidth="1"/>
    <col min="15871" max="15871" width="70.6640625" style="6169" customWidth="1"/>
    <col min="15872" max="15876" width="10.6640625" style="6169" customWidth="1"/>
    <col min="15877" max="16125" width="9.33203125" style="6169"/>
    <col min="16126" max="16126" width="7.6640625" style="6169" customWidth="1"/>
    <col min="16127" max="16127" width="70.6640625" style="6169" customWidth="1"/>
    <col min="16128" max="16132" width="10.6640625" style="6169" customWidth="1"/>
    <col min="16133" max="16384" width="9.33203125" style="6169"/>
  </cols>
  <sheetData>
    <row r="1" spans="1:85" s="4485" customFormat="1" ht="15.75" x14ac:dyDescent="0.2">
      <c r="A1" s="6166" t="s">
        <v>801</v>
      </c>
      <c r="C1" s="4486"/>
      <c r="D1" s="4486"/>
      <c r="E1" s="4486"/>
      <c r="F1" s="4486"/>
      <c r="G1" s="4486"/>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row>
    <row r="2" spans="1:85" s="6168" customFormat="1" ht="16.5" x14ac:dyDescent="0.2">
      <c r="A2" s="6167" t="s">
        <v>4045</v>
      </c>
    </row>
    <row r="3" spans="1:85" ht="15.75" x14ac:dyDescent="0.2">
      <c r="A3" s="2579" t="s">
        <v>2391</v>
      </c>
      <c r="B3" s="2580" t="s">
        <v>4046</v>
      </c>
      <c r="C3" s="2580" t="s">
        <v>2151</v>
      </c>
      <c r="D3" s="2580" t="s">
        <v>2152</v>
      </c>
    </row>
    <row r="4" spans="1:85" ht="24.95" customHeight="1" x14ac:dyDescent="0.2">
      <c r="A4" s="6170" t="s">
        <v>1902</v>
      </c>
      <c r="B4" s="6171">
        <v>19</v>
      </c>
      <c r="C4" s="6171">
        <v>19</v>
      </c>
      <c r="D4" s="6171">
        <v>19</v>
      </c>
    </row>
    <row r="5" spans="1:85" ht="24.95" customHeight="1" x14ac:dyDescent="0.2">
      <c r="A5" s="6170" t="s">
        <v>1903</v>
      </c>
      <c r="B5" s="6171">
        <v>563</v>
      </c>
      <c r="C5" s="6171">
        <v>542</v>
      </c>
      <c r="D5" s="6171">
        <v>525</v>
      </c>
    </row>
    <row r="6" spans="1:85" ht="24.95" customHeight="1" x14ac:dyDescent="0.2">
      <c r="A6" s="6172" t="s">
        <v>4047</v>
      </c>
      <c r="B6" s="6173">
        <v>108</v>
      </c>
      <c r="C6" s="6173">
        <v>106</v>
      </c>
      <c r="D6" s="6173">
        <v>104</v>
      </c>
    </row>
    <row r="7" spans="1:85" ht="24.95" customHeight="1" x14ac:dyDescent="0.2">
      <c r="A7" s="6174" t="s">
        <v>2212</v>
      </c>
      <c r="B7" s="6173">
        <v>13</v>
      </c>
      <c r="C7" s="6173">
        <v>13</v>
      </c>
      <c r="D7" s="6173">
        <v>14</v>
      </c>
    </row>
    <row r="8" spans="1:85" ht="24.95" customHeight="1" x14ac:dyDescent="0.2">
      <c r="A8" s="6172" t="s">
        <v>2380</v>
      </c>
      <c r="B8" s="6173">
        <v>30</v>
      </c>
      <c r="C8" s="6173">
        <v>27</v>
      </c>
      <c r="D8" s="6173">
        <v>27</v>
      </c>
    </row>
    <row r="9" spans="1:85" ht="24.95" customHeight="1" x14ac:dyDescent="0.2">
      <c r="A9" s="6174" t="s">
        <v>4048</v>
      </c>
      <c r="B9" s="6173">
        <v>118</v>
      </c>
      <c r="C9" s="6173">
        <v>113</v>
      </c>
      <c r="D9" s="6173">
        <v>107</v>
      </c>
    </row>
    <row r="10" spans="1:85" ht="24.95" customHeight="1" x14ac:dyDescent="0.2">
      <c r="A10" s="6172" t="s">
        <v>4049</v>
      </c>
      <c r="B10" s="6173">
        <v>13</v>
      </c>
      <c r="C10" s="6173">
        <v>13</v>
      </c>
      <c r="D10" s="6173">
        <v>11</v>
      </c>
    </row>
    <row r="11" spans="1:85" ht="24.95" customHeight="1" x14ac:dyDescent="0.2">
      <c r="A11" s="6175" t="s">
        <v>4050</v>
      </c>
      <c r="B11" s="6176">
        <v>6</v>
      </c>
      <c r="C11" s="6176">
        <v>6</v>
      </c>
      <c r="D11" s="6176">
        <v>4</v>
      </c>
    </row>
    <row r="12" spans="1:85" ht="24.95" customHeight="1" x14ac:dyDescent="0.2">
      <c r="A12" s="6177" t="s">
        <v>4051</v>
      </c>
      <c r="B12" s="6173">
        <v>12</v>
      </c>
      <c r="C12" s="6173">
        <v>12</v>
      </c>
      <c r="D12" s="6173">
        <v>12</v>
      </c>
    </row>
    <row r="13" spans="1:85" ht="24.95" customHeight="1" x14ac:dyDescent="0.2">
      <c r="A13" s="6172" t="s">
        <v>4052</v>
      </c>
      <c r="B13" s="6173">
        <v>12</v>
      </c>
      <c r="C13" s="6173">
        <v>11</v>
      </c>
      <c r="D13" s="6173">
        <v>12</v>
      </c>
    </row>
    <row r="14" spans="1:85" ht="24.95" customHeight="1" x14ac:dyDescent="0.2">
      <c r="A14" s="6174" t="s">
        <v>4053</v>
      </c>
      <c r="B14" s="6173">
        <v>33</v>
      </c>
      <c r="C14" s="6173">
        <v>32</v>
      </c>
      <c r="D14" s="6173">
        <v>31</v>
      </c>
    </row>
    <row r="15" spans="1:85" ht="24.95" customHeight="1" x14ac:dyDescent="0.2">
      <c r="A15" s="6178" t="s">
        <v>4054</v>
      </c>
      <c r="B15" s="6173">
        <v>32</v>
      </c>
      <c r="C15" s="6173">
        <v>30</v>
      </c>
      <c r="D15" s="6173">
        <v>29</v>
      </c>
    </row>
    <row r="16" spans="1:85" ht="24.95" customHeight="1" x14ac:dyDescent="0.2">
      <c r="A16" s="6174" t="s">
        <v>4055</v>
      </c>
      <c r="B16" s="6173">
        <v>28</v>
      </c>
      <c r="C16" s="6173">
        <v>28</v>
      </c>
      <c r="D16" s="6173">
        <v>25</v>
      </c>
    </row>
    <row r="17" spans="1:4" ht="24.95" customHeight="1" x14ac:dyDescent="0.2">
      <c r="A17" s="6172" t="s">
        <v>4056</v>
      </c>
      <c r="B17" s="6173">
        <v>14</v>
      </c>
      <c r="C17" s="6173">
        <v>12</v>
      </c>
      <c r="D17" s="6173">
        <v>12</v>
      </c>
    </row>
    <row r="18" spans="1:4" ht="24.95" customHeight="1" x14ac:dyDescent="0.2">
      <c r="A18" s="6172" t="s">
        <v>4057</v>
      </c>
      <c r="B18" s="6173">
        <v>5</v>
      </c>
      <c r="C18" s="6173">
        <v>5</v>
      </c>
      <c r="D18" s="6173">
        <v>6</v>
      </c>
    </row>
    <row r="19" spans="1:4" ht="24.95" customHeight="1" x14ac:dyDescent="0.2">
      <c r="A19" s="6179" t="s">
        <v>4058</v>
      </c>
      <c r="B19" s="6173">
        <v>48</v>
      </c>
      <c r="C19" s="6173">
        <v>43</v>
      </c>
      <c r="D19" s="6173">
        <v>43</v>
      </c>
    </row>
    <row r="20" spans="1:4" ht="24.95" customHeight="1" x14ac:dyDescent="0.2">
      <c r="A20" s="6172" t="s">
        <v>4059</v>
      </c>
      <c r="B20" s="6173">
        <v>11</v>
      </c>
      <c r="C20" s="6173">
        <v>11</v>
      </c>
      <c r="D20" s="6173">
        <v>10</v>
      </c>
    </row>
    <row r="21" spans="1:4" ht="24.95" customHeight="1" x14ac:dyDescent="0.2">
      <c r="A21" s="6172" t="s">
        <v>4060</v>
      </c>
      <c r="B21" s="6173">
        <v>8</v>
      </c>
      <c r="C21" s="6173">
        <v>9</v>
      </c>
      <c r="D21" s="6173">
        <v>7</v>
      </c>
    </row>
    <row r="22" spans="1:4" ht="24.95" customHeight="1" x14ac:dyDescent="0.2">
      <c r="A22" s="6172" t="s">
        <v>4061</v>
      </c>
      <c r="B22" s="6173">
        <v>3</v>
      </c>
      <c r="C22" s="6173">
        <v>3</v>
      </c>
      <c r="D22" s="6173">
        <v>3</v>
      </c>
    </row>
    <row r="23" spans="1:4" ht="24.95" customHeight="1" x14ac:dyDescent="0.2">
      <c r="A23" s="6179" t="s">
        <v>4062</v>
      </c>
      <c r="B23" s="6173">
        <v>8</v>
      </c>
      <c r="C23" s="6173">
        <v>8</v>
      </c>
      <c r="D23" s="6173">
        <v>8</v>
      </c>
    </row>
    <row r="24" spans="1:4" ht="24.95" customHeight="1" x14ac:dyDescent="0.2">
      <c r="A24" s="6172" t="s">
        <v>4063</v>
      </c>
      <c r="B24" s="6173">
        <v>26</v>
      </c>
      <c r="C24" s="6173">
        <v>24</v>
      </c>
      <c r="D24" s="6173">
        <v>23</v>
      </c>
    </row>
    <row r="25" spans="1:4" ht="24.95" customHeight="1" x14ac:dyDescent="0.2">
      <c r="A25" s="6172" t="s">
        <v>1934</v>
      </c>
      <c r="B25" s="6173">
        <v>33</v>
      </c>
      <c r="C25" s="6173">
        <v>34</v>
      </c>
      <c r="D25" s="6173">
        <v>33</v>
      </c>
    </row>
    <row r="26" spans="1:4" ht="24.95" customHeight="1" x14ac:dyDescent="0.2">
      <c r="A26" s="6175" t="s">
        <v>4064</v>
      </c>
      <c r="B26" s="6176">
        <v>20</v>
      </c>
      <c r="C26" s="6176">
        <v>20</v>
      </c>
      <c r="D26" s="6176">
        <v>19</v>
      </c>
    </row>
    <row r="27" spans="1:4" ht="24.95" customHeight="1" x14ac:dyDescent="0.2">
      <c r="A27" s="6172" t="s">
        <v>4065</v>
      </c>
      <c r="B27" s="6173">
        <v>8</v>
      </c>
      <c r="C27" s="6173">
        <v>8</v>
      </c>
      <c r="D27" s="6173">
        <v>8</v>
      </c>
    </row>
    <row r="28" spans="1:4" ht="24.95" customHeight="1" x14ac:dyDescent="0.2">
      <c r="A28" s="6180" t="s">
        <v>1904</v>
      </c>
      <c r="B28" s="6171">
        <v>7</v>
      </c>
      <c r="C28" s="6171">
        <v>6</v>
      </c>
      <c r="D28" s="6171">
        <v>7</v>
      </c>
    </row>
    <row r="29" spans="1:4" ht="24.95" customHeight="1" x14ac:dyDescent="0.2">
      <c r="A29" s="6181" t="s">
        <v>1905</v>
      </c>
      <c r="B29" s="6171">
        <v>9</v>
      </c>
      <c r="C29" s="6171">
        <v>8</v>
      </c>
      <c r="D29" s="6171">
        <v>8</v>
      </c>
    </row>
    <row r="30" spans="1:4" ht="24.95" customHeight="1" x14ac:dyDescent="0.2">
      <c r="A30" s="2581" t="s">
        <v>4066</v>
      </c>
      <c r="B30" s="2582">
        <v>598</v>
      </c>
      <c r="C30" s="2582">
        <v>575</v>
      </c>
      <c r="D30" s="2582">
        <v>559</v>
      </c>
    </row>
    <row r="31" spans="1:4" ht="15.75" x14ac:dyDescent="0.2">
      <c r="A31" s="6182" t="s">
        <v>4067</v>
      </c>
      <c r="B31" s="6183"/>
      <c r="C31" s="6184"/>
      <c r="D31" s="6184"/>
    </row>
    <row r="32" spans="1:4" x14ac:dyDescent="0.2">
      <c r="A32" s="6185" t="s">
        <v>4068</v>
      </c>
      <c r="B32" s="6183"/>
      <c r="C32" s="6186"/>
      <c r="D32" s="6186"/>
    </row>
  </sheetData>
  <hyperlinks>
    <hyperlink ref="A1" location="CONTENT!A1" display="Back to table of contents"/>
  </hyperlinks>
  <pageMargins left="0.5" right="0.5" top="0.5" bottom="0.5" header="0.3" footer="0.3"/>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showGridLines="0" workbookViewId="0">
      <selection sqref="A1:M1"/>
    </sheetView>
  </sheetViews>
  <sheetFormatPr defaultColWidth="10.1640625" defaultRowHeight="12.75" x14ac:dyDescent="0.2"/>
  <cols>
    <col min="1" max="1" width="7.6640625" style="2824" customWidth="1"/>
    <col min="2" max="2" width="33.1640625" style="2824" customWidth="1"/>
    <col min="3" max="3" width="9.33203125" style="2824" customWidth="1"/>
    <col min="4" max="13" width="11.33203125" style="2825" customWidth="1"/>
    <col min="14" max="19" width="10.1640625" style="2794"/>
    <col min="201" max="201" width="7.83203125" customWidth="1"/>
    <col min="202" max="202" width="34.33203125" customWidth="1"/>
    <col min="203" max="214" width="9.6640625" customWidth="1"/>
    <col min="215" max="215" width="4.1640625" customWidth="1"/>
  </cols>
  <sheetData>
    <row r="1" spans="1:18" ht="15.75" x14ac:dyDescent="0.2">
      <c r="A1" s="7025" t="s">
        <v>4109</v>
      </c>
      <c r="B1" s="7025"/>
      <c r="C1" s="7025"/>
      <c r="D1" s="7025"/>
      <c r="E1" s="7025"/>
      <c r="F1" s="7025"/>
      <c r="G1" s="7025"/>
      <c r="H1" s="7025"/>
      <c r="I1" s="7025"/>
      <c r="J1" s="7025"/>
      <c r="K1" s="7025"/>
      <c r="L1" s="7025"/>
      <c r="M1" s="7025"/>
    </row>
    <row r="2" spans="1:18" x14ac:dyDescent="0.2">
      <c r="A2" s="2795" t="s">
        <v>4110</v>
      </c>
      <c r="B2" s="2795"/>
      <c r="C2" s="2795"/>
      <c r="D2" s="2795"/>
      <c r="E2" s="2795"/>
      <c r="F2" s="2795"/>
      <c r="G2" s="2795"/>
      <c r="H2" s="2795"/>
      <c r="I2" s="7026" t="s">
        <v>4111</v>
      </c>
      <c r="J2" s="7026"/>
      <c r="K2" s="7026"/>
      <c r="L2" s="7026"/>
      <c r="M2" s="7026"/>
    </row>
    <row r="3" spans="1:18" ht="15" x14ac:dyDescent="0.2">
      <c r="A3" s="7027" t="s">
        <v>4112</v>
      </c>
      <c r="B3" s="7029" t="s">
        <v>2391</v>
      </c>
      <c r="C3" s="7031" t="s">
        <v>3498</v>
      </c>
      <c r="D3" s="7033">
        <v>2019</v>
      </c>
      <c r="E3" s="7033"/>
      <c r="F3" s="7033"/>
      <c r="G3" s="7033"/>
      <c r="H3" s="7034"/>
      <c r="I3" s="7035">
        <v>2020</v>
      </c>
      <c r="J3" s="7036"/>
      <c r="K3" s="7036"/>
      <c r="L3" s="7036"/>
      <c r="M3" s="7036"/>
    </row>
    <row r="4" spans="1:18" ht="25.5" x14ac:dyDescent="0.2">
      <c r="A4" s="7028"/>
      <c r="B4" s="7030"/>
      <c r="C4" s="7032"/>
      <c r="D4" s="2796" t="s">
        <v>4113</v>
      </c>
      <c r="E4" s="2796" t="s">
        <v>4114</v>
      </c>
      <c r="F4" s="2796" t="s">
        <v>4115</v>
      </c>
      <c r="G4" s="2797" t="s">
        <v>4116</v>
      </c>
      <c r="H4" s="2798" t="s">
        <v>4117</v>
      </c>
      <c r="I4" s="2799" t="s">
        <v>4113</v>
      </c>
      <c r="J4" s="2796" t="s">
        <v>4114</v>
      </c>
      <c r="K4" s="2796" t="s">
        <v>4115</v>
      </c>
      <c r="L4" s="2797" t="s">
        <v>4116</v>
      </c>
      <c r="M4" s="2800" t="s">
        <v>4117</v>
      </c>
    </row>
    <row r="5" spans="1:18" ht="24.95" customHeight="1" x14ac:dyDescent="0.2">
      <c r="A5" s="2801" t="s">
        <v>4118</v>
      </c>
      <c r="B5" s="2802" t="s">
        <v>4119</v>
      </c>
      <c r="C5" s="2803">
        <v>1000</v>
      </c>
      <c r="D5" s="2804">
        <v>109.4</v>
      </c>
      <c r="E5" s="2805">
        <v>109.7</v>
      </c>
      <c r="F5" s="2805">
        <v>110.2</v>
      </c>
      <c r="G5" s="2805">
        <v>110.3</v>
      </c>
      <c r="H5" s="2806">
        <v>109.9</v>
      </c>
      <c r="I5" s="2807">
        <v>111.4</v>
      </c>
      <c r="J5" s="2805">
        <v>112.8</v>
      </c>
      <c r="K5" s="2805">
        <v>115.5</v>
      </c>
      <c r="L5" s="2805">
        <v>116.4</v>
      </c>
      <c r="M5" s="2805">
        <v>114</v>
      </c>
      <c r="N5" s="2808"/>
      <c r="O5" s="2808"/>
      <c r="P5" s="2808"/>
      <c r="Q5" s="2808"/>
      <c r="R5" s="2808"/>
    </row>
    <row r="6" spans="1:18" ht="24.95" customHeight="1" x14ac:dyDescent="0.2">
      <c r="A6" s="2809" t="s">
        <v>4120</v>
      </c>
      <c r="B6" s="2810" t="s">
        <v>4121</v>
      </c>
      <c r="C6" s="2811">
        <v>552</v>
      </c>
      <c r="D6" s="2812">
        <v>109.5</v>
      </c>
      <c r="E6" s="2812">
        <v>109.9</v>
      </c>
      <c r="F6" s="2812">
        <v>110.2</v>
      </c>
      <c r="G6" s="2812">
        <v>110.5</v>
      </c>
      <c r="H6" s="2806">
        <v>110</v>
      </c>
      <c r="I6" s="2813">
        <v>111.7</v>
      </c>
      <c r="J6" s="2812">
        <v>112.9</v>
      </c>
      <c r="K6" s="2812">
        <v>116.1</v>
      </c>
      <c r="L6" s="2812">
        <v>117.1</v>
      </c>
      <c r="M6" s="2805">
        <v>114.5</v>
      </c>
      <c r="N6" s="2808"/>
      <c r="O6" s="2808"/>
      <c r="P6" s="2808"/>
      <c r="Q6" s="2808"/>
    </row>
    <row r="7" spans="1:18" ht="24.95" customHeight="1" x14ac:dyDescent="0.2">
      <c r="A7" s="2814">
        <v>13</v>
      </c>
      <c r="B7" s="2810" t="s">
        <v>2380</v>
      </c>
      <c r="C7" s="2811">
        <v>6</v>
      </c>
      <c r="D7" s="2812">
        <v>103.2</v>
      </c>
      <c r="E7" s="2812">
        <v>104.4</v>
      </c>
      <c r="F7" s="2812">
        <v>106.8</v>
      </c>
      <c r="G7" s="2812">
        <v>106.8</v>
      </c>
      <c r="H7" s="2806">
        <v>105.3</v>
      </c>
      <c r="I7" s="2813">
        <v>106.8</v>
      </c>
      <c r="J7" s="2812">
        <v>106.8</v>
      </c>
      <c r="K7" s="2812">
        <v>106.8</v>
      </c>
      <c r="L7" s="2812">
        <v>108</v>
      </c>
      <c r="M7" s="2805">
        <v>107.1</v>
      </c>
      <c r="N7" s="2808"/>
      <c r="O7" s="2808"/>
      <c r="P7" s="2808"/>
      <c r="Q7" s="2808"/>
    </row>
    <row r="8" spans="1:18" ht="24.95" customHeight="1" x14ac:dyDescent="0.2">
      <c r="A8" s="2815">
        <v>14</v>
      </c>
      <c r="B8" s="2810" t="s">
        <v>4048</v>
      </c>
      <c r="C8" s="2811">
        <v>34</v>
      </c>
      <c r="D8" s="2812">
        <v>120.9</v>
      </c>
      <c r="E8" s="2812">
        <v>121.9</v>
      </c>
      <c r="F8" s="2812">
        <v>123.6</v>
      </c>
      <c r="G8" s="2812">
        <v>123.6</v>
      </c>
      <c r="H8" s="2806">
        <v>122.5</v>
      </c>
      <c r="I8" s="2813">
        <v>123.6</v>
      </c>
      <c r="J8" s="2812">
        <v>123.6</v>
      </c>
      <c r="K8" s="2812">
        <v>131.80000000000001</v>
      </c>
      <c r="L8" s="2812">
        <v>132.5</v>
      </c>
      <c r="M8" s="2805">
        <v>127.9</v>
      </c>
      <c r="N8" s="2808"/>
      <c r="O8" s="2808"/>
      <c r="P8" s="2808"/>
      <c r="Q8" s="2808"/>
    </row>
    <row r="9" spans="1:18" ht="24.95" customHeight="1" x14ac:dyDescent="0.2">
      <c r="A9" s="2814">
        <v>15</v>
      </c>
      <c r="B9" s="2810" t="s">
        <v>4049</v>
      </c>
      <c r="C9" s="2811">
        <v>3</v>
      </c>
      <c r="D9" s="2812">
        <v>136.1</v>
      </c>
      <c r="E9" s="2812">
        <v>136.1</v>
      </c>
      <c r="F9" s="2812">
        <v>136.1</v>
      </c>
      <c r="G9" s="2812">
        <v>136.1</v>
      </c>
      <c r="H9" s="2806">
        <v>136.1</v>
      </c>
      <c r="I9" s="2813">
        <v>139.4</v>
      </c>
      <c r="J9" s="2812">
        <v>139.69999999999999</v>
      </c>
      <c r="K9" s="2812">
        <v>145.19999999999999</v>
      </c>
      <c r="L9" s="2812">
        <v>145.19999999999999</v>
      </c>
      <c r="M9" s="2805">
        <v>142.4</v>
      </c>
      <c r="N9" s="2808"/>
      <c r="O9" s="2808"/>
      <c r="P9" s="2808"/>
      <c r="Q9" s="2808"/>
    </row>
    <row r="10" spans="1:18" ht="51" x14ac:dyDescent="0.2">
      <c r="A10" s="2815" t="s">
        <v>4122</v>
      </c>
      <c r="B10" s="2810" t="s">
        <v>4123</v>
      </c>
      <c r="C10" s="2811">
        <v>16</v>
      </c>
      <c r="D10" s="2812">
        <v>108.9</v>
      </c>
      <c r="E10" s="2812">
        <v>108.9</v>
      </c>
      <c r="F10" s="2812">
        <v>108.9</v>
      </c>
      <c r="G10" s="2812">
        <v>109.6</v>
      </c>
      <c r="H10" s="2806">
        <v>109.1</v>
      </c>
      <c r="I10" s="2813">
        <v>111.1</v>
      </c>
      <c r="J10" s="2812">
        <v>113.1</v>
      </c>
      <c r="K10" s="2812">
        <v>115</v>
      </c>
      <c r="L10" s="2812">
        <v>115.3</v>
      </c>
      <c r="M10" s="2805">
        <v>113.6</v>
      </c>
      <c r="N10" s="2808"/>
      <c r="O10" s="2808"/>
      <c r="P10" s="2808"/>
      <c r="Q10" s="2808"/>
    </row>
    <row r="11" spans="1:18" ht="25.5" x14ac:dyDescent="0.2">
      <c r="A11" s="2815">
        <v>18</v>
      </c>
      <c r="B11" s="2810" t="s">
        <v>4053</v>
      </c>
      <c r="C11" s="2811">
        <v>28</v>
      </c>
      <c r="D11" s="2812">
        <v>90.7</v>
      </c>
      <c r="E11" s="2812">
        <v>90.6</v>
      </c>
      <c r="F11" s="2812">
        <v>89.9</v>
      </c>
      <c r="G11" s="2812">
        <v>88.6</v>
      </c>
      <c r="H11" s="2806">
        <v>90</v>
      </c>
      <c r="I11" s="2813">
        <v>88.9</v>
      </c>
      <c r="J11" s="2812">
        <v>95.3</v>
      </c>
      <c r="K11" s="2812">
        <v>96.4</v>
      </c>
      <c r="L11" s="2812">
        <v>96.6</v>
      </c>
      <c r="M11" s="2805">
        <v>94.3</v>
      </c>
      <c r="N11" s="2808"/>
      <c r="O11" s="2808"/>
      <c r="P11" s="2808"/>
      <c r="Q11" s="2808"/>
    </row>
    <row r="12" spans="1:18" ht="24.95" customHeight="1" x14ac:dyDescent="0.2">
      <c r="A12" s="2815">
        <v>20</v>
      </c>
      <c r="B12" s="2810" t="s">
        <v>4124</v>
      </c>
      <c r="C12" s="2811">
        <v>69</v>
      </c>
      <c r="D12" s="2812">
        <v>110.7</v>
      </c>
      <c r="E12" s="2812">
        <v>110.2</v>
      </c>
      <c r="F12" s="2812">
        <v>111.4</v>
      </c>
      <c r="G12" s="2812">
        <v>111.5</v>
      </c>
      <c r="H12" s="2806">
        <v>111</v>
      </c>
      <c r="I12" s="2813">
        <v>111.8</v>
      </c>
      <c r="J12" s="2812">
        <v>112.1</v>
      </c>
      <c r="K12" s="2812">
        <v>113.2</v>
      </c>
      <c r="L12" s="2812">
        <v>113.1</v>
      </c>
      <c r="M12" s="2805">
        <v>112.6</v>
      </c>
      <c r="N12" s="2808"/>
      <c r="O12" s="2808"/>
      <c r="P12" s="2808"/>
      <c r="Q12" s="2808"/>
    </row>
    <row r="13" spans="1:18" ht="24.95" customHeight="1" x14ac:dyDescent="0.2">
      <c r="A13" s="2815">
        <v>22</v>
      </c>
      <c r="B13" s="2810" t="s">
        <v>4055</v>
      </c>
      <c r="C13" s="2811">
        <v>31</v>
      </c>
      <c r="D13" s="2812">
        <v>111.1</v>
      </c>
      <c r="E13" s="2812">
        <v>111.1</v>
      </c>
      <c r="F13" s="2812">
        <v>111.4</v>
      </c>
      <c r="G13" s="2812">
        <v>111.4</v>
      </c>
      <c r="H13" s="2806">
        <v>111.3</v>
      </c>
      <c r="I13" s="2813">
        <v>111.2</v>
      </c>
      <c r="J13" s="2812">
        <v>111.2</v>
      </c>
      <c r="K13" s="2812">
        <v>111.2</v>
      </c>
      <c r="L13" s="2812">
        <v>111.3</v>
      </c>
      <c r="M13" s="2805">
        <v>111.2</v>
      </c>
      <c r="N13" s="2808"/>
      <c r="O13" s="2808"/>
      <c r="P13" s="2808"/>
      <c r="Q13" s="2808"/>
    </row>
    <row r="14" spans="1:18" ht="24.95" customHeight="1" x14ac:dyDescent="0.2">
      <c r="A14" s="2815">
        <v>23</v>
      </c>
      <c r="B14" s="2810" t="s">
        <v>4056</v>
      </c>
      <c r="C14" s="2811">
        <v>52</v>
      </c>
      <c r="D14" s="2812">
        <v>116.8</v>
      </c>
      <c r="E14" s="2812">
        <v>116.8</v>
      </c>
      <c r="F14" s="2812">
        <v>117.3</v>
      </c>
      <c r="G14" s="2812">
        <v>117.4</v>
      </c>
      <c r="H14" s="2806">
        <v>117.1</v>
      </c>
      <c r="I14" s="2813">
        <v>120.5</v>
      </c>
      <c r="J14" s="2812">
        <v>123.8</v>
      </c>
      <c r="K14" s="2812">
        <v>124.5</v>
      </c>
      <c r="L14" s="2812">
        <v>125.6</v>
      </c>
      <c r="M14" s="2805">
        <v>123.6</v>
      </c>
      <c r="N14" s="2808"/>
      <c r="O14" s="2808"/>
      <c r="P14" s="2808"/>
      <c r="Q14" s="2808"/>
    </row>
    <row r="15" spans="1:18" ht="24.95" customHeight="1" x14ac:dyDescent="0.2">
      <c r="A15" s="2815">
        <v>24</v>
      </c>
      <c r="B15" s="2810" t="s">
        <v>4057</v>
      </c>
      <c r="C15" s="2811">
        <v>11</v>
      </c>
      <c r="D15" s="2812">
        <v>102.2</v>
      </c>
      <c r="E15" s="2812">
        <v>101.5</v>
      </c>
      <c r="F15" s="2812">
        <v>100.2</v>
      </c>
      <c r="G15" s="2812">
        <v>99.6</v>
      </c>
      <c r="H15" s="2806">
        <v>100.9</v>
      </c>
      <c r="I15" s="2813">
        <v>99.4</v>
      </c>
      <c r="J15" s="2812">
        <v>99.5</v>
      </c>
      <c r="K15" s="2812">
        <v>99.8</v>
      </c>
      <c r="L15" s="2812">
        <v>105.6</v>
      </c>
      <c r="M15" s="2805">
        <v>101.1</v>
      </c>
      <c r="N15" s="2808"/>
      <c r="O15" s="2808"/>
      <c r="P15" s="2808"/>
      <c r="Q15" s="2808"/>
    </row>
    <row r="16" spans="1:18" ht="24.95" customHeight="1" x14ac:dyDescent="0.2">
      <c r="A16" s="2815">
        <v>25</v>
      </c>
      <c r="B16" s="2810" t="s">
        <v>4125</v>
      </c>
      <c r="C16" s="2811">
        <v>76</v>
      </c>
      <c r="D16" s="2812">
        <v>108.2</v>
      </c>
      <c r="E16" s="2812">
        <v>108.2</v>
      </c>
      <c r="F16" s="2812">
        <v>108.2</v>
      </c>
      <c r="G16" s="2812">
        <v>108.2</v>
      </c>
      <c r="H16" s="2806">
        <v>108.2</v>
      </c>
      <c r="I16" s="2813">
        <v>108.3</v>
      </c>
      <c r="J16" s="2812">
        <v>108.3</v>
      </c>
      <c r="K16" s="2812">
        <v>109</v>
      </c>
      <c r="L16" s="2812">
        <v>109.2</v>
      </c>
      <c r="M16" s="2805">
        <v>108.7</v>
      </c>
      <c r="N16" s="2808"/>
      <c r="O16" s="2808"/>
      <c r="P16" s="2808"/>
      <c r="Q16" s="2808"/>
    </row>
    <row r="17" spans="1:17" ht="24.95" customHeight="1" x14ac:dyDescent="0.2">
      <c r="A17" s="2815" t="s">
        <v>1093</v>
      </c>
      <c r="B17" s="2810" t="s">
        <v>4060</v>
      </c>
      <c r="C17" s="2811">
        <v>2</v>
      </c>
      <c r="D17" s="2812">
        <v>98.2</v>
      </c>
      <c r="E17" s="2812">
        <v>98.2</v>
      </c>
      <c r="F17" s="2812">
        <v>98.2</v>
      </c>
      <c r="G17" s="2812">
        <v>98.2</v>
      </c>
      <c r="H17" s="2806">
        <v>98.2</v>
      </c>
      <c r="I17" s="2813">
        <v>98.2</v>
      </c>
      <c r="J17" s="2812">
        <v>98.2</v>
      </c>
      <c r="K17" s="2812">
        <v>98.2</v>
      </c>
      <c r="L17" s="2812">
        <v>98.2</v>
      </c>
      <c r="M17" s="2805">
        <v>98.2</v>
      </c>
      <c r="N17" s="2808"/>
      <c r="O17" s="2808"/>
      <c r="P17" s="2808"/>
      <c r="Q17" s="2808"/>
    </row>
    <row r="18" spans="1:17" ht="24.95" customHeight="1" x14ac:dyDescent="0.2">
      <c r="A18" s="2815">
        <v>28</v>
      </c>
      <c r="B18" s="2810" t="s">
        <v>4126</v>
      </c>
      <c r="C18" s="2811">
        <v>9</v>
      </c>
      <c r="D18" s="2812">
        <v>88.4</v>
      </c>
      <c r="E18" s="2812">
        <v>88.4</v>
      </c>
      <c r="F18" s="2812">
        <v>88.4</v>
      </c>
      <c r="G18" s="2812">
        <v>88.4</v>
      </c>
      <c r="H18" s="2806">
        <v>88.4</v>
      </c>
      <c r="I18" s="2813">
        <v>88.4</v>
      </c>
      <c r="J18" s="2812">
        <v>88.4</v>
      </c>
      <c r="K18" s="2812">
        <v>88.4</v>
      </c>
      <c r="L18" s="2812">
        <v>88.4</v>
      </c>
      <c r="M18" s="2805">
        <v>88.4</v>
      </c>
      <c r="N18" s="2808"/>
      <c r="O18" s="2808"/>
      <c r="P18" s="2808"/>
      <c r="Q18" s="2808"/>
    </row>
    <row r="19" spans="1:17" ht="25.5" x14ac:dyDescent="0.2">
      <c r="A19" s="2815">
        <v>29</v>
      </c>
      <c r="B19" s="2810" t="s">
        <v>4127</v>
      </c>
      <c r="C19" s="2811">
        <v>5</v>
      </c>
      <c r="D19" s="2812">
        <v>128.9</v>
      </c>
      <c r="E19" s="2812">
        <v>128.9</v>
      </c>
      <c r="F19" s="2812">
        <v>128.9</v>
      </c>
      <c r="G19" s="2812">
        <v>128.9</v>
      </c>
      <c r="H19" s="2806">
        <v>128.9</v>
      </c>
      <c r="I19" s="2813">
        <v>152.69999999999999</v>
      </c>
      <c r="J19" s="2812">
        <v>154.30000000000001</v>
      </c>
      <c r="K19" s="2812">
        <v>144</v>
      </c>
      <c r="L19" s="2812">
        <v>144</v>
      </c>
      <c r="M19" s="2805">
        <v>148.80000000000001</v>
      </c>
      <c r="N19" s="2808"/>
      <c r="O19" s="2808"/>
      <c r="P19" s="2808"/>
      <c r="Q19" s="2808"/>
    </row>
    <row r="20" spans="1:17" ht="24.95" customHeight="1" x14ac:dyDescent="0.2">
      <c r="A20" s="2815">
        <v>30</v>
      </c>
      <c r="B20" s="2810" t="s">
        <v>4128</v>
      </c>
      <c r="C20" s="2811">
        <v>16</v>
      </c>
      <c r="D20" s="2812">
        <v>108.8</v>
      </c>
      <c r="E20" s="2812">
        <v>109.3</v>
      </c>
      <c r="F20" s="2812">
        <v>111.3</v>
      </c>
      <c r="G20" s="2812">
        <v>111.4</v>
      </c>
      <c r="H20" s="2806">
        <v>110.2</v>
      </c>
      <c r="I20" s="2813">
        <v>111.6</v>
      </c>
      <c r="J20" s="2812">
        <v>117.1</v>
      </c>
      <c r="K20" s="2812">
        <v>123.9</v>
      </c>
      <c r="L20" s="2812">
        <v>129.30000000000001</v>
      </c>
      <c r="M20" s="2805">
        <v>120.5</v>
      </c>
      <c r="N20" s="2808"/>
      <c r="O20" s="2808"/>
      <c r="P20" s="2808"/>
      <c r="Q20" s="2808"/>
    </row>
    <row r="21" spans="1:17" ht="24.95" customHeight="1" x14ac:dyDescent="0.2">
      <c r="A21" s="2815">
        <v>31</v>
      </c>
      <c r="B21" s="2810" t="s">
        <v>4129</v>
      </c>
      <c r="C21" s="2811">
        <v>65</v>
      </c>
      <c r="D21" s="2812">
        <v>110.7</v>
      </c>
      <c r="E21" s="2812">
        <v>110.7</v>
      </c>
      <c r="F21" s="2812">
        <v>110.7</v>
      </c>
      <c r="G21" s="2812">
        <v>110.8</v>
      </c>
      <c r="H21" s="2806">
        <v>110.7</v>
      </c>
      <c r="I21" s="2813">
        <v>111</v>
      </c>
      <c r="J21" s="2812">
        <v>111.1</v>
      </c>
      <c r="K21" s="2812">
        <v>111.5</v>
      </c>
      <c r="L21" s="2812">
        <v>111.6</v>
      </c>
      <c r="M21" s="2805">
        <v>111.3</v>
      </c>
      <c r="N21" s="2808"/>
      <c r="O21" s="2808"/>
      <c r="P21" s="2808"/>
      <c r="Q21" s="2808"/>
    </row>
    <row r="22" spans="1:17" ht="24.95" customHeight="1" x14ac:dyDescent="0.2">
      <c r="A22" s="2816">
        <v>32</v>
      </c>
      <c r="B22" s="2817" t="s">
        <v>4130</v>
      </c>
      <c r="C22" s="2818">
        <v>25</v>
      </c>
      <c r="D22" s="2819">
        <v>98.7</v>
      </c>
      <c r="E22" s="2819">
        <v>101.4</v>
      </c>
      <c r="F22" s="2819">
        <v>106.9</v>
      </c>
      <c r="G22" s="2819">
        <v>106.9</v>
      </c>
      <c r="H22" s="2820">
        <v>103.5</v>
      </c>
      <c r="I22" s="2821">
        <v>108.7</v>
      </c>
      <c r="J22" s="2819">
        <v>116.8</v>
      </c>
      <c r="K22" s="2819">
        <v>132.6</v>
      </c>
      <c r="L22" s="2822">
        <v>132.6</v>
      </c>
      <c r="M22" s="2823">
        <v>122.7</v>
      </c>
      <c r="N22" s="2808"/>
      <c r="O22" s="2808"/>
      <c r="P22" s="2808"/>
      <c r="Q22" s="2808"/>
    </row>
  </sheetData>
  <mergeCells count="7">
    <mergeCell ref="A1:M1"/>
    <mergeCell ref="I2:M2"/>
    <mergeCell ref="A3:A4"/>
    <mergeCell ref="B3:B4"/>
    <mergeCell ref="C3:C4"/>
    <mergeCell ref="D3:H3"/>
    <mergeCell ref="I3:M3"/>
  </mergeCells>
  <pageMargins left="0.5" right="0.5" top="0.5" bottom="0.5" header="0.3" footer="0.3"/>
  <pageSetup paperSize="9" scale="93" orientation="landscape" r:id="rId1"/>
  <headerFooter alignWithMargins="0"/>
  <ignoredErrors>
    <ignoredError sqref="A5" twoDigitTextYear="1"/>
    <ignoredError sqref="A17" numberStoredAsText="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7"/>
  <sheetViews>
    <sheetView showGridLines="0" workbookViewId="0">
      <selection sqref="A1:M1"/>
    </sheetView>
  </sheetViews>
  <sheetFormatPr defaultColWidth="6.1640625" defaultRowHeight="12.75" x14ac:dyDescent="0.2"/>
  <cols>
    <col min="1" max="1" width="10.5" style="2828" customWidth="1"/>
    <col min="2" max="2" width="33" style="2828" customWidth="1"/>
    <col min="3" max="3" width="7.5" style="2875" customWidth="1"/>
    <col min="4" max="13" width="11" style="2825" customWidth="1"/>
    <col min="14" max="14" width="6.1640625" style="2830" customWidth="1"/>
    <col min="15" max="15" width="8.33203125" style="2830" customWidth="1"/>
    <col min="16" max="16" width="9.33203125" style="2830" customWidth="1"/>
    <col min="17" max="17" width="9.1640625" style="2830" customWidth="1"/>
    <col min="18" max="18" width="10.33203125" style="2830" customWidth="1"/>
    <col min="19" max="19" width="10" style="2830" customWidth="1"/>
    <col min="20" max="20" width="7" style="2830" customWidth="1"/>
    <col min="21" max="22" width="7" style="2830" bestFit="1" customWidth="1"/>
    <col min="23" max="24" width="6.6640625" customWidth="1"/>
    <col min="29" max="31" width="6.5" bestFit="1" customWidth="1"/>
    <col min="33" max="36" width="6.5" bestFit="1" customWidth="1"/>
    <col min="38" max="39" width="6.5" bestFit="1" customWidth="1"/>
    <col min="177" max="177" width="9.1640625" customWidth="1"/>
    <col min="178" max="178" width="45.5" customWidth="1"/>
    <col min="179" max="179" width="7.33203125" customWidth="1"/>
    <col min="180" max="188" width="11.6640625" customWidth="1"/>
    <col min="189" max="189" width="6.83203125" customWidth="1"/>
    <col min="232" max="232" width="9.5" customWidth="1"/>
    <col min="233" max="233" width="34.33203125" customWidth="1"/>
    <col min="234" max="234" width="8.33203125" customWidth="1"/>
    <col min="235" max="245" width="10.1640625" customWidth="1"/>
    <col min="246" max="246" width="4.6640625" customWidth="1"/>
    <col min="247" max="247" width="10" customWidth="1"/>
    <col min="248" max="248" width="2.83203125" customWidth="1"/>
  </cols>
  <sheetData>
    <row r="1" spans="1:54" s="2827" customFormat="1" ht="15" x14ac:dyDescent="0.25">
      <c r="A1" s="7037" t="s">
        <v>4131</v>
      </c>
      <c r="B1" s="7037"/>
      <c r="C1" s="7037"/>
      <c r="D1" s="7037"/>
      <c r="E1" s="7037"/>
      <c r="F1" s="7037"/>
      <c r="G1" s="7037"/>
      <c r="H1" s="7037"/>
      <c r="I1" s="7037"/>
      <c r="J1" s="7037"/>
      <c r="K1" s="7037"/>
      <c r="L1" s="7037"/>
      <c r="M1" s="7037"/>
      <c r="N1" s="2826"/>
      <c r="O1" s="2826"/>
      <c r="P1" s="2826"/>
      <c r="Q1" s="2826"/>
      <c r="R1" s="2826"/>
      <c r="S1" s="2826"/>
      <c r="T1" s="2826"/>
      <c r="U1" s="2826"/>
      <c r="V1" s="2826"/>
    </row>
    <row r="2" spans="1:54" x14ac:dyDescent="0.2">
      <c r="B2" s="2829"/>
      <c r="C2" s="2829"/>
      <c r="D2" s="2829"/>
      <c r="E2" s="2829"/>
      <c r="F2" s="2829"/>
      <c r="G2" s="2829"/>
      <c r="H2" s="2829"/>
      <c r="I2" s="7026" t="s">
        <v>4111</v>
      </c>
      <c r="J2" s="7026"/>
      <c r="K2" s="7026"/>
      <c r="L2" s="7026"/>
      <c r="M2" s="7026"/>
    </row>
    <row r="3" spans="1:54" ht="15" x14ac:dyDescent="0.2">
      <c r="A3" s="7038" t="s">
        <v>4112</v>
      </c>
      <c r="B3" s="7040" t="s">
        <v>2391</v>
      </c>
      <c r="C3" s="7041" t="s">
        <v>3498</v>
      </c>
      <c r="D3" s="7033">
        <v>2019</v>
      </c>
      <c r="E3" s="7033"/>
      <c r="F3" s="7033"/>
      <c r="G3" s="7033"/>
      <c r="H3" s="7034"/>
      <c r="I3" s="7042">
        <v>2020</v>
      </c>
      <c r="J3" s="7033"/>
      <c r="K3" s="7033"/>
      <c r="L3" s="7033"/>
      <c r="M3" s="7043"/>
    </row>
    <row r="4" spans="1:54" s="2794" customFormat="1" ht="25.5" x14ac:dyDescent="0.2">
      <c r="A4" s="7039"/>
      <c r="B4" s="7040"/>
      <c r="C4" s="7041"/>
      <c r="D4" s="2796" t="s">
        <v>4113</v>
      </c>
      <c r="E4" s="2796" t="s">
        <v>4114</v>
      </c>
      <c r="F4" s="2796" t="s">
        <v>4115</v>
      </c>
      <c r="G4" s="2800" t="s">
        <v>4116</v>
      </c>
      <c r="H4" s="2798" t="s">
        <v>4117</v>
      </c>
      <c r="I4" s="2799" t="s">
        <v>4113</v>
      </c>
      <c r="J4" s="2796" t="s">
        <v>4114</v>
      </c>
      <c r="K4" s="2796" t="s">
        <v>4115</v>
      </c>
      <c r="L4" s="2800" t="s">
        <v>4116</v>
      </c>
      <c r="M4" s="2800" t="s">
        <v>4117</v>
      </c>
      <c r="N4" s="2831"/>
      <c r="O4" s="2831"/>
      <c r="P4" s="2831"/>
      <c r="Q4" s="2831"/>
      <c r="R4" s="2831"/>
      <c r="S4" s="2831"/>
      <c r="T4" s="2831"/>
      <c r="U4" s="2831"/>
      <c r="V4" s="2831"/>
    </row>
    <row r="5" spans="1:54" ht="22.5" customHeight="1" x14ac:dyDescent="0.2">
      <c r="A5" s="2832" t="s">
        <v>4132</v>
      </c>
      <c r="B5" s="2833" t="s">
        <v>4133</v>
      </c>
      <c r="C5" s="2834">
        <v>552</v>
      </c>
      <c r="D5" s="2835">
        <v>109.5</v>
      </c>
      <c r="E5" s="2835">
        <v>109.9</v>
      </c>
      <c r="F5" s="2835">
        <v>110.2</v>
      </c>
      <c r="G5" s="2835">
        <v>110.5</v>
      </c>
      <c r="H5" s="2836">
        <v>110</v>
      </c>
      <c r="I5" s="2837">
        <v>111.7</v>
      </c>
      <c r="J5" s="2835">
        <v>112.9</v>
      </c>
      <c r="K5" s="2835">
        <v>116.1</v>
      </c>
      <c r="L5" s="2835">
        <v>117.1</v>
      </c>
      <c r="M5" s="2835">
        <v>114.5</v>
      </c>
      <c r="W5" s="2830"/>
      <c r="X5" s="2830"/>
      <c r="Y5" s="2830"/>
      <c r="AC5" s="2830"/>
      <c r="AD5" s="2830"/>
      <c r="AE5" s="2830"/>
      <c r="AF5" s="2830"/>
      <c r="AG5" s="2830"/>
      <c r="AH5" s="2830"/>
      <c r="AI5" s="2830"/>
      <c r="AJ5" s="2830"/>
      <c r="AK5" s="2830"/>
      <c r="AL5" s="2830"/>
      <c r="AM5" s="2830"/>
      <c r="AO5" s="2838"/>
      <c r="AP5" s="2838"/>
      <c r="AQ5" s="2838"/>
      <c r="AR5" s="2838"/>
      <c r="AS5" s="2838"/>
      <c r="AT5" s="2838"/>
      <c r="AU5" s="2838"/>
      <c r="AV5" s="2838"/>
      <c r="AW5" s="2838"/>
      <c r="AX5" s="2838"/>
      <c r="AY5" s="2838"/>
      <c r="AZ5" s="2838"/>
      <c r="BA5" s="2838"/>
      <c r="BB5" s="2838"/>
    </row>
    <row r="6" spans="1:54" ht="22.5" customHeight="1" x14ac:dyDescent="0.2">
      <c r="A6" s="2839" t="s">
        <v>4134</v>
      </c>
      <c r="B6" s="2840" t="s">
        <v>4047</v>
      </c>
      <c r="C6" s="2834">
        <v>374</v>
      </c>
      <c r="D6" s="2841">
        <v>103.5</v>
      </c>
      <c r="E6" s="2841">
        <v>104</v>
      </c>
      <c r="F6" s="2841">
        <v>104.3</v>
      </c>
      <c r="G6" s="2841">
        <v>104.8</v>
      </c>
      <c r="H6" s="2842">
        <v>104.2</v>
      </c>
      <c r="I6" s="2843">
        <v>106.3</v>
      </c>
      <c r="J6" s="2841">
        <v>107.7</v>
      </c>
      <c r="K6" s="2841">
        <v>110.3</v>
      </c>
      <c r="L6" s="2835">
        <v>111.3</v>
      </c>
      <c r="M6" s="2835">
        <v>108.9</v>
      </c>
      <c r="AC6" s="2830"/>
      <c r="AD6" s="2830"/>
      <c r="AE6" s="2830"/>
      <c r="AF6" s="2830"/>
      <c r="AG6" s="2830"/>
      <c r="AH6" s="2830"/>
      <c r="AI6" s="2830"/>
      <c r="AJ6" s="2830"/>
      <c r="AK6" s="2830"/>
      <c r="AL6" s="2830"/>
      <c r="AM6" s="2830"/>
      <c r="AO6" s="2838"/>
      <c r="AP6" s="2838"/>
      <c r="AQ6" s="2838"/>
      <c r="AR6" s="2838"/>
      <c r="AS6" s="2838"/>
      <c r="AT6" s="2838"/>
      <c r="AU6" s="2838"/>
      <c r="AV6" s="2838"/>
      <c r="AW6" s="2838"/>
      <c r="AX6" s="2838"/>
      <c r="AY6" s="2838"/>
    </row>
    <row r="7" spans="1:54" ht="22.5" customHeight="1" x14ac:dyDescent="0.2">
      <c r="A7" s="2844">
        <v>1010</v>
      </c>
      <c r="B7" s="2845" t="s">
        <v>4135</v>
      </c>
      <c r="C7" s="2846">
        <v>97</v>
      </c>
      <c r="D7" s="2847">
        <v>110.4</v>
      </c>
      <c r="E7" s="2847">
        <v>110.4</v>
      </c>
      <c r="F7" s="2847">
        <v>110.2</v>
      </c>
      <c r="G7" s="2847">
        <v>111</v>
      </c>
      <c r="H7" s="2842">
        <v>110.5</v>
      </c>
      <c r="I7" s="2848">
        <v>112</v>
      </c>
      <c r="J7" s="2847">
        <v>112.2</v>
      </c>
      <c r="K7" s="2847">
        <v>115.2</v>
      </c>
      <c r="L7" s="2847">
        <v>115.3</v>
      </c>
      <c r="M7" s="2841">
        <v>113.7</v>
      </c>
      <c r="AC7" s="2830"/>
      <c r="AD7" s="2830"/>
      <c r="AE7" s="2830"/>
      <c r="AF7" s="2830"/>
      <c r="AG7" s="2830"/>
      <c r="AH7" s="2830"/>
      <c r="AI7" s="2830"/>
      <c r="AJ7" s="2830"/>
      <c r="AK7" s="2830"/>
      <c r="AL7" s="2830"/>
      <c r="AM7" s="2830"/>
      <c r="AO7" s="2838"/>
      <c r="AP7" s="2838"/>
      <c r="AQ7" s="2838"/>
      <c r="AR7" s="2838"/>
      <c r="AS7" s="2838"/>
      <c r="AT7" s="2838"/>
      <c r="AU7" s="2838"/>
      <c r="AV7" s="2838"/>
      <c r="AW7" s="2838"/>
      <c r="AX7" s="2838"/>
      <c r="AY7" s="2838"/>
    </row>
    <row r="8" spans="1:54" ht="22.5" customHeight="1" x14ac:dyDescent="0.2">
      <c r="A8" s="2849">
        <v>1020</v>
      </c>
      <c r="B8" s="2845" t="s">
        <v>4136</v>
      </c>
      <c r="C8" s="2846">
        <v>3</v>
      </c>
      <c r="D8" s="2847">
        <v>112.4</v>
      </c>
      <c r="E8" s="2847">
        <v>112.4</v>
      </c>
      <c r="F8" s="2847">
        <v>112.4</v>
      </c>
      <c r="G8" s="2847">
        <v>112.4</v>
      </c>
      <c r="H8" s="2842">
        <v>112.4</v>
      </c>
      <c r="I8" s="2848">
        <v>112.4</v>
      </c>
      <c r="J8" s="2847">
        <v>119.7</v>
      </c>
      <c r="K8" s="2847">
        <v>121.5</v>
      </c>
      <c r="L8" s="2847">
        <v>121.5</v>
      </c>
      <c r="M8" s="2841">
        <v>118.8</v>
      </c>
      <c r="AC8" s="2830"/>
      <c r="AD8" s="2830"/>
      <c r="AE8" s="2830"/>
      <c r="AF8" s="2830"/>
      <c r="AG8" s="2830"/>
      <c r="AH8" s="2830"/>
      <c r="AI8" s="2830"/>
      <c r="AJ8" s="2830"/>
      <c r="AK8" s="2830"/>
      <c r="AL8" s="2830"/>
      <c r="AM8" s="2830"/>
      <c r="AO8" s="2838"/>
      <c r="AP8" s="2838"/>
      <c r="AQ8" s="2838"/>
      <c r="AR8" s="2838"/>
      <c r="AS8" s="2838"/>
      <c r="AT8" s="2838"/>
      <c r="AU8" s="2838"/>
      <c r="AV8" s="2838"/>
      <c r="AW8" s="2838"/>
      <c r="AX8" s="2838"/>
      <c r="AY8" s="2838"/>
    </row>
    <row r="9" spans="1:54" ht="22.5" customHeight="1" x14ac:dyDescent="0.2">
      <c r="A9" s="2849">
        <v>1030</v>
      </c>
      <c r="B9" s="2845" t="s">
        <v>4137</v>
      </c>
      <c r="C9" s="2846">
        <v>10</v>
      </c>
      <c r="D9" s="2847">
        <v>112.2</v>
      </c>
      <c r="E9" s="2847">
        <v>113.6</v>
      </c>
      <c r="F9" s="2847">
        <v>113.6</v>
      </c>
      <c r="G9" s="2847">
        <v>113.6</v>
      </c>
      <c r="H9" s="2842">
        <v>113.3</v>
      </c>
      <c r="I9" s="2848">
        <v>113.8</v>
      </c>
      <c r="J9" s="2847">
        <v>115.4</v>
      </c>
      <c r="K9" s="2847">
        <v>120.4</v>
      </c>
      <c r="L9" s="2847">
        <v>121.9</v>
      </c>
      <c r="M9" s="2841">
        <v>117.9</v>
      </c>
      <c r="W9" s="2830"/>
      <c r="X9" s="2830"/>
      <c r="AC9" s="2830"/>
      <c r="AD9" s="2830"/>
      <c r="AE9" s="2830"/>
      <c r="AF9" s="2830"/>
      <c r="AG9" s="2830"/>
      <c r="AH9" s="2830"/>
      <c r="AI9" s="2830"/>
      <c r="AJ9" s="2830"/>
      <c r="AK9" s="2830"/>
      <c r="AL9" s="2830"/>
      <c r="AM9" s="2830"/>
      <c r="AO9" s="2838"/>
      <c r="AP9" s="2838"/>
      <c r="AQ9" s="2838"/>
      <c r="AR9" s="2838"/>
      <c r="AS9" s="2838"/>
      <c r="AT9" s="2838"/>
      <c r="AU9" s="2838"/>
      <c r="AV9" s="2838"/>
      <c r="AW9" s="2838"/>
      <c r="AX9" s="2838"/>
      <c r="AY9" s="2838"/>
    </row>
    <row r="10" spans="1:54" ht="22.5" customHeight="1" x14ac:dyDescent="0.2">
      <c r="A10" s="2849">
        <v>1040</v>
      </c>
      <c r="B10" s="2845" t="s">
        <v>4138</v>
      </c>
      <c r="C10" s="2846">
        <v>30</v>
      </c>
      <c r="D10" s="2847">
        <v>84</v>
      </c>
      <c r="E10" s="2847">
        <v>78.2</v>
      </c>
      <c r="F10" s="2847">
        <v>78.2</v>
      </c>
      <c r="G10" s="2847">
        <v>78.900000000000006</v>
      </c>
      <c r="H10" s="2842">
        <v>79.8</v>
      </c>
      <c r="I10" s="2848">
        <v>82.1</v>
      </c>
      <c r="J10" s="2847">
        <v>82.8</v>
      </c>
      <c r="K10" s="2847">
        <v>83.8</v>
      </c>
      <c r="L10" s="2847">
        <v>89.5</v>
      </c>
      <c r="M10" s="2841">
        <v>84.6</v>
      </c>
      <c r="W10" s="2830"/>
      <c r="X10" s="2830"/>
      <c r="AC10" s="2830"/>
      <c r="AD10" s="2830"/>
      <c r="AE10" s="2830"/>
      <c r="AF10" s="2830"/>
      <c r="AG10" s="2830"/>
      <c r="AH10" s="2830"/>
      <c r="AI10" s="2830"/>
      <c r="AJ10" s="2830"/>
      <c r="AK10" s="2830"/>
      <c r="AL10" s="2830"/>
      <c r="AM10" s="2830"/>
      <c r="AO10" s="2838"/>
      <c r="AP10" s="2838"/>
      <c r="AQ10" s="2838"/>
      <c r="AR10" s="2838"/>
      <c r="AS10" s="2838"/>
      <c r="AT10" s="2838"/>
      <c r="AU10" s="2838"/>
      <c r="AV10" s="2838"/>
      <c r="AW10" s="2838"/>
      <c r="AX10" s="2838"/>
      <c r="AY10" s="2838"/>
    </row>
    <row r="11" spans="1:54" ht="22.5" customHeight="1" x14ac:dyDescent="0.2">
      <c r="A11" s="2849">
        <v>1050</v>
      </c>
      <c r="B11" s="2845" t="s">
        <v>4139</v>
      </c>
      <c r="C11" s="2846">
        <v>16</v>
      </c>
      <c r="D11" s="2847">
        <v>109.6</v>
      </c>
      <c r="E11" s="2847">
        <v>109.6</v>
      </c>
      <c r="F11" s="2847">
        <v>109.6</v>
      </c>
      <c r="G11" s="2847">
        <v>113.2</v>
      </c>
      <c r="H11" s="2842">
        <v>110.5</v>
      </c>
      <c r="I11" s="2848">
        <v>115.8</v>
      </c>
      <c r="J11" s="2847">
        <v>115.8</v>
      </c>
      <c r="K11" s="2847">
        <v>123.1</v>
      </c>
      <c r="L11" s="2847">
        <v>123.9</v>
      </c>
      <c r="M11" s="2841">
        <v>119.7</v>
      </c>
      <c r="W11" s="2830"/>
      <c r="X11" s="2830"/>
      <c r="AC11" s="2830"/>
      <c r="AD11" s="2830"/>
      <c r="AE11" s="2830"/>
      <c r="AF11" s="2830"/>
      <c r="AG11" s="2830"/>
      <c r="AH11" s="2830"/>
      <c r="AI11" s="2830"/>
      <c r="AJ11" s="2830"/>
      <c r="AK11" s="2830"/>
      <c r="AL11" s="2830"/>
      <c r="AM11" s="2830"/>
      <c r="AO11" s="2838"/>
      <c r="AP11" s="2838"/>
      <c r="AQ11" s="2838"/>
      <c r="AR11" s="2838"/>
      <c r="AS11" s="2838"/>
      <c r="AT11" s="2838"/>
      <c r="AU11" s="2838"/>
      <c r="AV11" s="2838"/>
      <c r="AW11" s="2838"/>
      <c r="AX11" s="2838"/>
      <c r="AY11" s="2838"/>
    </row>
    <row r="12" spans="1:54" ht="22.5" customHeight="1" x14ac:dyDescent="0.2">
      <c r="A12" s="2849">
        <v>1061</v>
      </c>
      <c r="B12" s="2845" t="s">
        <v>4140</v>
      </c>
      <c r="C12" s="2846">
        <v>54</v>
      </c>
      <c r="D12" s="2847">
        <v>83.9</v>
      </c>
      <c r="E12" s="2847">
        <v>88.8</v>
      </c>
      <c r="F12" s="2847">
        <v>90.8</v>
      </c>
      <c r="G12" s="2847">
        <v>91.5</v>
      </c>
      <c r="H12" s="2842">
        <v>88.8</v>
      </c>
      <c r="I12" s="2848">
        <v>94.1</v>
      </c>
      <c r="J12" s="2847">
        <v>100.1</v>
      </c>
      <c r="K12" s="2847">
        <v>100.2</v>
      </c>
      <c r="L12" s="2847">
        <v>99.8</v>
      </c>
      <c r="M12" s="2841">
        <v>98.6</v>
      </c>
      <c r="W12" s="2830"/>
      <c r="X12" s="2830"/>
      <c r="AC12" s="2830"/>
      <c r="AD12" s="2830"/>
      <c r="AE12" s="2830"/>
      <c r="AF12" s="2830"/>
      <c r="AG12" s="2830"/>
      <c r="AH12" s="2830"/>
      <c r="AI12" s="2830"/>
      <c r="AJ12" s="2830"/>
      <c r="AK12" s="2830"/>
      <c r="AL12" s="2830"/>
      <c r="AM12" s="2830"/>
      <c r="AO12" s="2838"/>
      <c r="AP12" s="2838"/>
      <c r="AQ12" s="2838"/>
      <c r="AR12" s="2838"/>
      <c r="AS12" s="2838"/>
      <c r="AT12" s="2838"/>
      <c r="AU12" s="2838"/>
      <c r="AV12" s="2838"/>
      <c r="AW12" s="2838"/>
      <c r="AX12" s="2838"/>
      <c r="AY12" s="2838"/>
    </row>
    <row r="13" spans="1:54" ht="22.5" customHeight="1" x14ac:dyDescent="0.2">
      <c r="A13" s="2849">
        <v>1071</v>
      </c>
      <c r="B13" s="2845" t="s">
        <v>4141</v>
      </c>
      <c r="C13" s="2846">
        <v>72</v>
      </c>
      <c r="D13" s="2847">
        <v>114.1</v>
      </c>
      <c r="E13" s="2847">
        <v>114.1</v>
      </c>
      <c r="F13" s="2847">
        <v>114.1</v>
      </c>
      <c r="G13" s="2847">
        <v>114.1</v>
      </c>
      <c r="H13" s="2842">
        <v>114.1</v>
      </c>
      <c r="I13" s="2848">
        <v>115.7</v>
      </c>
      <c r="J13" s="2847">
        <v>116.7</v>
      </c>
      <c r="K13" s="2847">
        <v>118.6</v>
      </c>
      <c r="L13" s="2847">
        <v>118.7</v>
      </c>
      <c r="M13" s="2841">
        <v>117.4</v>
      </c>
      <c r="W13" s="2830"/>
      <c r="X13" s="2830"/>
      <c r="AC13" s="2830"/>
      <c r="AD13" s="2830"/>
      <c r="AE13" s="2830"/>
      <c r="AF13" s="2830"/>
      <c r="AG13" s="2830"/>
      <c r="AH13" s="2830"/>
      <c r="AI13" s="2830"/>
      <c r="AJ13" s="2830"/>
      <c r="AK13" s="2830"/>
      <c r="AL13" s="2830"/>
      <c r="AM13" s="2830"/>
      <c r="AO13" s="2838"/>
      <c r="AP13" s="2838"/>
      <c r="AQ13" s="2838"/>
      <c r="AR13" s="2838"/>
      <c r="AS13" s="2838"/>
      <c r="AT13" s="2838"/>
      <c r="AU13" s="2838"/>
      <c r="AV13" s="2838"/>
      <c r="AW13" s="2838"/>
      <c r="AX13" s="2838"/>
      <c r="AY13" s="2838"/>
    </row>
    <row r="14" spans="1:54" ht="22.5" customHeight="1" x14ac:dyDescent="0.2">
      <c r="A14" s="2850" t="s">
        <v>4142</v>
      </c>
      <c r="B14" s="2851" t="s">
        <v>4143</v>
      </c>
      <c r="C14" s="2852">
        <v>69</v>
      </c>
      <c r="D14" s="2853">
        <v>113.3</v>
      </c>
      <c r="E14" s="2853">
        <v>113.3</v>
      </c>
      <c r="F14" s="2853">
        <v>113.3</v>
      </c>
      <c r="G14" s="2853">
        <v>113.3</v>
      </c>
      <c r="H14" s="2854">
        <v>113.3</v>
      </c>
      <c r="I14" s="2855">
        <v>115</v>
      </c>
      <c r="J14" s="2853">
        <v>115.9</v>
      </c>
      <c r="K14" s="2853">
        <v>117.3</v>
      </c>
      <c r="L14" s="2853">
        <v>117.4</v>
      </c>
      <c r="M14" s="2856">
        <v>116.4</v>
      </c>
      <c r="AC14" s="2830"/>
      <c r="AD14" s="2830"/>
      <c r="AE14" s="2830"/>
      <c r="AF14" s="2830"/>
      <c r="AG14" s="2830"/>
      <c r="AH14" s="2830"/>
      <c r="AI14" s="2830"/>
      <c r="AJ14" s="2830"/>
      <c r="AK14" s="2830"/>
      <c r="AL14" s="2830"/>
      <c r="AM14" s="2830"/>
      <c r="AO14" s="2838"/>
      <c r="AP14" s="2838"/>
      <c r="AQ14" s="2838"/>
      <c r="AR14" s="2838"/>
      <c r="AS14" s="2838"/>
      <c r="AT14" s="2838"/>
      <c r="AU14" s="2838"/>
      <c r="AV14" s="2838"/>
      <c r="AW14" s="2838"/>
      <c r="AX14" s="2838"/>
      <c r="AY14" s="2838"/>
    </row>
    <row r="15" spans="1:54" ht="22.5" customHeight="1" x14ac:dyDescent="0.2">
      <c r="A15" s="2850" t="s">
        <v>4144</v>
      </c>
      <c r="B15" s="2851" t="s">
        <v>4145</v>
      </c>
      <c r="C15" s="2857">
        <v>3</v>
      </c>
      <c r="D15" s="2853">
        <v>119</v>
      </c>
      <c r="E15" s="2853">
        <v>118.3</v>
      </c>
      <c r="F15" s="2853">
        <v>118.3</v>
      </c>
      <c r="G15" s="2853">
        <v>118.3</v>
      </c>
      <c r="H15" s="2854">
        <v>118.5</v>
      </c>
      <c r="I15" s="2855">
        <v>119.3</v>
      </c>
      <c r="J15" s="2853">
        <v>124.5</v>
      </c>
      <c r="K15" s="2853">
        <v>126.1</v>
      </c>
      <c r="L15" s="2853">
        <v>126.1</v>
      </c>
      <c r="M15" s="2856">
        <v>124</v>
      </c>
      <c r="AC15" s="2830"/>
      <c r="AD15" s="2830"/>
      <c r="AE15" s="2830"/>
      <c r="AF15" s="2830"/>
      <c r="AG15" s="2830"/>
      <c r="AH15" s="2830"/>
      <c r="AI15" s="2830"/>
      <c r="AJ15" s="2830"/>
      <c r="AK15" s="2830"/>
      <c r="AL15" s="2830"/>
      <c r="AM15" s="2830"/>
      <c r="AO15" s="2838"/>
      <c r="AP15" s="2838"/>
      <c r="AQ15" s="2838"/>
      <c r="AR15" s="2838"/>
      <c r="AS15" s="2838"/>
      <c r="AT15" s="2838"/>
      <c r="AU15" s="2838"/>
      <c r="AV15" s="2838"/>
      <c r="AW15" s="2838"/>
      <c r="AX15" s="2838"/>
      <c r="AY15" s="2838"/>
    </row>
    <row r="16" spans="1:54" ht="22.5" customHeight="1" x14ac:dyDescent="0.2">
      <c r="A16" s="2844">
        <v>1074</v>
      </c>
      <c r="B16" s="2858" t="s">
        <v>4146</v>
      </c>
      <c r="C16" s="2859">
        <v>11</v>
      </c>
      <c r="D16" s="2847">
        <v>105.5</v>
      </c>
      <c r="E16" s="2847">
        <v>105.5</v>
      </c>
      <c r="F16" s="2847">
        <v>105.5</v>
      </c>
      <c r="G16" s="2847">
        <v>105.5</v>
      </c>
      <c r="H16" s="2842">
        <v>105.5</v>
      </c>
      <c r="I16" s="2848">
        <v>105.7</v>
      </c>
      <c r="J16" s="2847">
        <v>105.9</v>
      </c>
      <c r="K16" s="2847">
        <v>106.3</v>
      </c>
      <c r="L16" s="2847">
        <v>106.3</v>
      </c>
      <c r="M16" s="2841">
        <v>106.1</v>
      </c>
      <c r="W16" s="2830"/>
      <c r="X16" s="2830"/>
      <c r="AC16" s="2830"/>
      <c r="AD16" s="2830"/>
      <c r="AE16" s="2830"/>
      <c r="AF16" s="2830"/>
      <c r="AG16" s="2830"/>
      <c r="AH16" s="2830"/>
      <c r="AI16" s="2830"/>
      <c r="AJ16" s="2830"/>
      <c r="AK16" s="2830"/>
      <c r="AL16" s="2830"/>
      <c r="AM16" s="2830"/>
      <c r="AO16" s="2838"/>
      <c r="AP16" s="2838"/>
      <c r="AQ16" s="2838"/>
      <c r="AR16" s="2838"/>
      <c r="AS16" s="2838"/>
      <c r="AT16" s="2838"/>
      <c r="AU16" s="2838"/>
      <c r="AV16" s="2838"/>
      <c r="AW16" s="2838"/>
      <c r="AX16" s="2838"/>
      <c r="AY16" s="2838"/>
    </row>
    <row r="17" spans="1:51" s="2794" customFormat="1" ht="22.5" customHeight="1" x14ac:dyDescent="0.2">
      <c r="A17" s="2844" t="s">
        <v>4147</v>
      </c>
      <c r="B17" s="2858" t="s">
        <v>4148</v>
      </c>
      <c r="C17" s="2859">
        <v>2</v>
      </c>
      <c r="D17" s="2847">
        <v>124.2</v>
      </c>
      <c r="E17" s="2847">
        <v>124.6</v>
      </c>
      <c r="F17" s="2847">
        <v>124.6</v>
      </c>
      <c r="G17" s="2847">
        <v>124.6</v>
      </c>
      <c r="H17" s="2842">
        <v>124.5</v>
      </c>
      <c r="I17" s="2848">
        <v>125.3</v>
      </c>
      <c r="J17" s="2847">
        <v>127.6</v>
      </c>
      <c r="K17" s="2847">
        <v>131.69999999999999</v>
      </c>
      <c r="L17" s="2847">
        <v>133.80000000000001</v>
      </c>
      <c r="M17" s="2841">
        <v>129.6</v>
      </c>
      <c r="N17" s="2830"/>
      <c r="O17" s="2830"/>
      <c r="P17" s="2830"/>
      <c r="Q17" s="2830"/>
      <c r="R17" s="2830"/>
      <c r="S17" s="2830"/>
      <c r="T17" s="2830"/>
      <c r="U17" s="2830"/>
      <c r="V17" s="2830"/>
      <c r="W17" s="2831"/>
      <c r="X17" s="2831"/>
      <c r="AC17" s="2831"/>
      <c r="AD17" s="2831"/>
      <c r="AE17" s="2831"/>
      <c r="AF17" s="2831"/>
      <c r="AG17" s="2831"/>
      <c r="AH17" s="2831"/>
      <c r="AI17" s="2831"/>
      <c r="AJ17" s="2831"/>
      <c r="AK17" s="2831"/>
      <c r="AL17" s="2831"/>
      <c r="AM17" s="2831"/>
      <c r="AO17" s="2838"/>
      <c r="AP17" s="2838"/>
      <c r="AQ17" s="2838"/>
      <c r="AR17" s="2838"/>
      <c r="AS17" s="2838"/>
      <c r="AT17" s="2838"/>
      <c r="AU17" s="2838"/>
      <c r="AV17" s="2838"/>
      <c r="AW17" s="2838"/>
      <c r="AX17" s="2838"/>
      <c r="AY17" s="2838"/>
    </row>
    <row r="18" spans="1:51" s="2794" customFormat="1" ht="22.5" customHeight="1" x14ac:dyDescent="0.2">
      <c r="A18" s="2844">
        <v>1079</v>
      </c>
      <c r="B18" s="2858" t="s">
        <v>4149</v>
      </c>
      <c r="C18" s="2859">
        <v>34</v>
      </c>
      <c r="D18" s="2847">
        <v>116.8</v>
      </c>
      <c r="E18" s="2847">
        <v>119</v>
      </c>
      <c r="F18" s="2847">
        <v>119.2</v>
      </c>
      <c r="G18" s="2847">
        <v>119.2</v>
      </c>
      <c r="H18" s="2842">
        <v>118.6</v>
      </c>
      <c r="I18" s="2848">
        <v>121.2</v>
      </c>
      <c r="J18" s="2847">
        <v>121.5</v>
      </c>
      <c r="K18" s="2847">
        <v>131.30000000000001</v>
      </c>
      <c r="L18" s="2847">
        <v>134.4</v>
      </c>
      <c r="M18" s="2841">
        <v>127.1</v>
      </c>
      <c r="N18" s="2830"/>
      <c r="O18" s="2830"/>
      <c r="P18" s="2830"/>
      <c r="Q18" s="2830"/>
      <c r="R18" s="2830"/>
      <c r="S18" s="2830"/>
      <c r="T18" s="2830"/>
      <c r="U18" s="2830"/>
      <c r="V18" s="2830"/>
      <c r="W18" s="2830"/>
      <c r="X18" s="2830"/>
      <c r="AC18" s="2831"/>
      <c r="AD18" s="2831"/>
      <c r="AE18" s="2831"/>
      <c r="AF18" s="2831"/>
      <c r="AG18" s="2831"/>
      <c r="AH18" s="2831"/>
      <c r="AI18" s="2831"/>
      <c r="AJ18" s="2831"/>
      <c r="AK18" s="2831"/>
      <c r="AL18" s="2831"/>
      <c r="AM18" s="2831"/>
      <c r="AO18" s="2838"/>
      <c r="AP18" s="2838"/>
      <c r="AQ18" s="2838"/>
      <c r="AR18" s="2838"/>
      <c r="AS18" s="2838"/>
      <c r="AT18" s="2838"/>
      <c r="AU18" s="2838"/>
      <c r="AV18" s="2838"/>
      <c r="AW18" s="2838"/>
      <c r="AX18" s="2838"/>
      <c r="AY18" s="2838"/>
    </row>
    <row r="19" spans="1:51" ht="22.5" customHeight="1" x14ac:dyDescent="0.2">
      <c r="A19" s="2850">
        <v>10791</v>
      </c>
      <c r="B19" s="2851" t="s">
        <v>4150</v>
      </c>
      <c r="C19" s="2857">
        <v>5</v>
      </c>
      <c r="D19" s="2853">
        <v>120</v>
      </c>
      <c r="E19" s="2853">
        <v>130.1</v>
      </c>
      <c r="F19" s="2853">
        <v>130.1</v>
      </c>
      <c r="G19" s="2853">
        <v>130.1</v>
      </c>
      <c r="H19" s="2854">
        <v>127.6</v>
      </c>
      <c r="I19" s="2855">
        <v>130.6</v>
      </c>
      <c r="J19" s="2853">
        <v>131.6</v>
      </c>
      <c r="K19" s="2853">
        <v>131.6</v>
      </c>
      <c r="L19" s="2853">
        <v>133.5</v>
      </c>
      <c r="M19" s="2856">
        <v>131.80000000000001</v>
      </c>
      <c r="W19" s="2830"/>
      <c r="X19" s="2830"/>
      <c r="AC19" s="2830"/>
      <c r="AD19" s="2830"/>
      <c r="AE19" s="2830"/>
      <c r="AF19" s="2830"/>
      <c r="AG19" s="2830"/>
      <c r="AH19" s="2830"/>
      <c r="AI19" s="2830"/>
      <c r="AJ19" s="2830"/>
      <c r="AK19" s="2830"/>
      <c r="AL19" s="2830"/>
      <c r="AM19" s="2830"/>
      <c r="AO19" s="2838"/>
      <c r="AP19" s="2838"/>
      <c r="AQ19" s="2838"/>
      <c r="AR19" s="2838"/>
      <c r="AS19" s="2838"/>
      <c r="AT19" s="2838"/>
      <c r="AU19" s="2838"/>
      <c r="AV19" s="2838"/>
      <c r="AW19" s="2838"/>
      <c r="AX19" s="2838"/>
      <c r="AY19" s="2838"/>
    </row>
    <row r="20" spans="1:51" ht="22.5" customHeight="1" x14ac:dyDescent="0.2">
      <c r="A20" s="2850" t="s">
        <v>4151</v>
      </c>
      <c r="B20" s="2851" t="s">
        <v>4152</v>
      </c>
      <c r="C20" s="2857">
        <v>29</v>
      </c>
      <c r="D20" s="2853">
        <v>116.3</v>
      </c>
      <c r="E20" s="2853">
        <v>117</v>
      </c>
      <c r="F20" s="2853">
        <v>117.1</v>
      </c>
      <c r="G20" s="2853">
        <v>117.2</v>
      </c>
      <c r="H20" s="2854">
        <v>116.9</v>
      </c>
      <c r="I20" s="2855">
        <v>119.5</v>
      </c>
      <c r="J20" s="2853">
        <v>119.7</v>
      </c>
      <c r="K20" s="2853">
        <v>131.19999999999999</v>
      </c>
      <c r="L20" s="2853">
        <v>134.5</v>
      </c>
      <c r="M20" s="2856">
        <v>126.2</v>
      </c>
      <c r="AC20" s="2830"/>
      <c r="AD20" s="2830"/>
      <c r="AE20" s="2830"/>
      <c r="AF20" s="2830"/>
      <c r="AG20" s="2830"/>
      <c r="AH20" s="2830"/>
      <c r="AI20" s="2830"/>
      <c r="AJ20" s="2830"/>
      <c r="AK20" s="2830"/>
      <c r="AL20" s="2830"/>
      <c r="AM20" s="2830"/>
      <c r="AO20" s="2838"/>
      <c r="AP20" s="2838"/>
      <c r="AQ20" s="2838"/>
      <c r="AR20" s="2838"/>
      <c r="AS20" s="2838"/>
      <c r="AT20" s="2838"/>
      <c r="AU20" s="2838"/>
      <c r="AV20" s="2838"/>
      <c r="AW20" s="2838"/>
      <c r="AX20" s="2838"/>
      <c r="AY20" s="2838"/>
    </row>
    <row r="21" spans="1:51" ht="22.5" customHeight="1" x14ac:dyDescent="0.2">
      <c r="A21" s="2849">
        <v>1080</v>
      </c>
      <c r="B21" s="2845" t="s">
        <v>4153</v>
      </c>
      <c r="C21" s="2846">
        <v>45</v>
      </c>
      <c r="D21" s="2847">
        <v>92.2</v>
      </c>
      <c r="E21" s="2847">
        <v>92.2</v>
      </c>
      <c r="F21" s="2847">
        <v>92.2</v>
      </c>
      <c r="G21" s="2847">
        <v>92.2</v>
      </c>
      <c r="H21" s="2842">
        <v>92.2</v>
      </c>
      <c r="I21" s="2848">
        <v>92.2</v>
      </c>
      <c r="J21" s="2847">
        <v>92.2</v>
      </c>
      <c r="K21" s="2847">
        <v>92.2</v>
      </c>
      <c r="L21" s="2847">
        <v>94</v>
      </c>
      <c r="M21" s="2841">
        <v>92.7</v>
      </c>
      <c r="W21" s="2830"/>
      <c r="X21" s="2830"/>
      <c r="AC21" s="2830"/>
      <c r="AD21" s="2830"/>
      <c r="AE21" s="2830"/>
      <c r="AF21" s="2830"/>
      <c r="AG21" s="2830"/>
      <c r="AH21" s="2830"/>
      <c r="AI21" s="2830"/>
      <c r="AJ21" s="2830"/>
      <c r="AK21" s="2830"/>
      <c r="AL21" s="2830"/>
      <c r="AM21" s="2830"/>
      <c r="AO21" s="2838"/>
      <c r="AP21" s="2838"/>
      <c r="AQ21" s="2838"/>
      <c r="AR21" s="2838"/>
      <c r="AS21" s="2838"/>
      <c r="AT21" s="2838"/>
      <c r="AU21" s="2838"/>
      <c r="AV21" s="2838"/>
      <c r="AW21" s="2838"/>
      <c r="AX21" s="2838"/>
      <c r="AY21" s="2838"/>
    </row>
    <row r="22" spans="1:51" ht="22.5" customHeight="1" x14ac:dyDescent="0.2">
      <c r="A22" s="2860">
        <v>110</v>
      </c>
      <c r="B22" s="2840" t="s">
        <v>2212</v>
      </c>
      <c r="C22" s="2861">
        <v>178</v>
      </c>
      <c r="D22" s="2841">
        <v>122</v>
      </c>
      <c r="E22" s="2841">
        <v>122.1</v>
      </c>
      <c r="F22" s="2841">
        <v>122.5</v>
      </c>
      <c r="G22" s="2841">
        <v>122.5</v>
      </c>
      <c r="H22" s="2842">
        <v>122.3</v>
      </c>
      <c r="I22" s="2843">
        <v>123.1</v>
      </c>
      <c r="J22" s="2841">
        <v>123.9</v>
      </c>
      <c r="K22" s="2841">
        <v>128.19999999999999</v>
      </c>
      <c r="L22" s="2835">
        <v>129.5</v>
      </c>
      <c r="M22" s="2835">
        <v>126.2</v>
      </c>
      <c r="W22" s="2830"/>
      <c r="X22" s="2830"/>
      <c r="AC22" s="2830"/>
      <c r="AD22" s="2830"/>
      <c r="AE22" s="2830"/>
      <c r="AF22" s="2830"/>
      <c r="AG22" s="2830"/>
      <c r="AH22" s="2830"/>
      <c r="AI22" s="2830"/>
      <c r="AJ22" s="2830"/>
      <c r="AK22" s="2830"/>
      <c r="AL22" s="2830"/>
      <c r="AM22" s="2830"/>
      <c r="AO22" s="2838"/>
      <c r="AP22" s="2838"/>
      <c r="AQ22" s="2838"/>
      <c r="AR22" s="2838"/>
      <c r="AS22" s="2838"/>
      <c r="AT22" s="2838"/>
      <c r="AU22" s="2838"/>
      <c r="AV22" s="2838"/>
      <c r="AW22" s="2838"/>
      <c r="AX22" s="2838"/>
      <c r="AY22" s="2838"/>
    </row>
    <row r="23" spans="1:51" ht="22.5" customHeight="1" x14ac:dyDescent="0.2">
      <c r="A23" s="2849">
        <v>1101</v>
      </c>
      <c r="B23" s="2862" t="s">
        <v>4154</v>
      </c>
      <c r="C23" s="2846">
        <v>65</v>
      </c>
      <c r="D23" s="2847">
        <v>131.6</v>
      </c>
      <c r="E23" s="2847">
        <v>131.6</v>
      </c>
      <c r="F23" s="2847">
        <v>131.6</v>
      </c>
      <c r="G23" s="2847">
        <v>131.6</v>
      </c>
      <c r="H23" s="2842">
        <v>131.6</v>
      </c>
      <c r="I23" s="2848">
        <v>133.30000000000001</v>
      </c>
      <c r="J23" s="2847">
        <v>134.1</v>
      </c>
      <c r="K23" s="2847">
        <v>134.1</v>
      </c>
      <c r="L23" s="2863">
        <v>134.1</v>
      </c>
      <c r="M23" s="2835">
        <v>133.9</v>
      </c>
      <c r="W23" s="2830"/>
      <c r="X23" s="2830"/>
      <c r="AC23" s="2830"/>
      <c r="AD23" s="2830"/>
      <c r="AE23" s="2830"/>
      <c r="AF23" s="2830"/>
      <c r="AG23" s="2830"/>
      <c r="AH23" s="2830"/>
      <c r="AI23" s="2830"/>
      <c r="AJ23" s="2830"/>
      <c r="AK23" s="2830"/>
      <c r="AL23" s="2830"/>
      <c r="AM23" s="2830"/>
      <c r="AO23" s="2838"/>
      <c r="AP23" s="2838"/>
      <c r="AQ23" s="2838"/>
      <c r="AR23" s="2838"/>
      <c r="AS23" s="2838"/>
      <c r="AT23" s="2838"/>
      <c r="AU23" s="2838"/>
      <c r="AV23" s="2838"/>
      <c r="AW23" s="2838"/>
      <c r="AX23" s="2838"/>
      <c r="AY23" s="2838"/>
    </row>
    <row r="24" spans="1:51" ht="22.5" customHeight="1" x14ac:dyDescent="0.2">
      <c r="A24" s="2849">
        <v>1102</v>
      </c>
      <c r="B24" s="2862" t="s">
        <v>4155</v>
      </c>
      <c r="C24" s="2846">
        <v>13</v>
      </c>
      <c r="D24" s="2847">
        <v>133.69999999999999</v>
      </c>
      <c r="E24" s="2847">
        <v>133.69999999999999</v>
      </c>
      <c r="F24" s="2847">
        <v>133.69999999999999</v>
      </c>
      <c r="G24" s="2847">
        <v>133.69999999999999</v>
      </c>
      <c r="H24" s="2842">
        <v>133.69999999999999</v>
      </c>
      <c r="I24" s="2848">
        <v>133.69999999999999</v>
      </c>
      <c r="J24" s="2847">
        <v>133.69999999999999</v>
      </c>
      <c r="K24" s="2847">
        <v>135.4</v>
      </c>
      <c r="L24" s="2863">
        <v>143.1</v>
      </c>
      <c r="M24" s="2835">
        <v>136.5</v>
      </c>
      <c r="W24" s="2830"/>
      <c r="X24" s="2830"/>
      <c r="AC24" s="2830"/>
      <c r="AD24" s="2830"/>
      <c r="AE24" s="2830"/>
      <c r="AF24" s="2830"/>
      <c r="AG24" s="2830"/>
      <c r="AH24" s="2830"/>
      <c r="AI24" s="2830"/>
      <c r="AJ24" s="2830"/>
      <c r="AK24" s="2830"/>
      <c r="AL24" s="2830"/>
      <c r="AM24" s="2830"/>
      <c r="AO24" s="2838"/>
      <c r="AP24" s="2838"/>
      <c r="AQ24" s="2838"/>
      <c r="AR24" s="2838"/>
      <c r="AS24" s="2838"/>
      <c r="AT24" s="2838"/>
      <c r="AU24" s="2838"/>
      <c r="AV24" s="2838"/>
      <c r="AW24" s="2838"/>
      <c r="AX24" s="2838"/>
      <c r="AY24" s="2838"/>
    </row>
    <row r="25" spans="1:51" ht="22.5" customHeight="1" x14ac:dyDescent="0.2">
      <c r="A25" s="2849">
        <v>1103</v>
      </c>
      <c r="B25" s="2862" t="s">
        <v>4156</v>
      </c>
      <c r="C25" s="2846">
        <v>73</v>
      </c>
      <c r="D25" s="2847">
        <v>114.8</v>
      </c>
      <c r="E25" s="2847">
        <v>115</v>
      </c>
      <c r="F25" s="2847">
        <v>115.9</v>
      </c>
      <c r="G25" s="2847">
        <v>115.9</v>
      </c>
      <c r="H25" s="2842">
        <v>115.4</v>
      </c>
      <c r="I25" s="2848">
        <v>115.9</v>
      </c>
      <c r="J25" s="2847">
        <v>116.6</v>
      </c>
      <c r="K25" s="2847">
        <v>124</v>
      </c>
      <c r="L25" s="2863">
        <v>125.4</v>
      </c>
      <c r="M25" s="2835">
        <v>120.5</v>
      </c>
      <c r="W25" s="2830"/>
      <c r="X25" s="2830"/>
      <c r="AC25" s="2830"/>
      <c r="AD25" s="2830"/>
      <c r="AE25" s="2830"/>
      <c r="AF25" s="2830"/>
      <c r="AG25" s="2830"/>
      <c r="AH25" s="2830"/>
      <c r="AI25" s="2830"/>
      <c r="AJ25" s="2830"/>
      <c r="AK25" s="2830"/>
      <c r="AL25" s="2830"/>
      <c r="AM25" s="2830"/>
      <c r="AO25" s="2838"/>
      <c r="AP25" s="2838"/>
      <c r="AQ25" s="2838"/>
      <c r="AR25" s="2838"/>
      <c r="AS25" s="2838"/>
      <c r="AT25" s="2838"/>
      <c r="AU25" s="2838"/>
      <c r="AV25" s="2838"/>
      <c r="AW25" s="2838"/>
      <c r="AX25" s="2838"/>
      <c r="AY25" s="2838"/>
    </row>
    <row r="26" spans="1:51" ht="22.5" customHeight="1" x14ac:dyDescent="0.2">
      <c r="A26" s="2864">
        <v>1104</v>
      </c>
      <c r="B26" s="2865" t="s">
        <v>4157</v>
      </c>
      <c r="C26" s="2866">
        <v>27</v>
      </c>
      <c r="D26" s="2867">
        <v>113</v>
      </c>
      <c r="E26" s="2867">
        <v>113</v>
      </c>
      <c r="F26" s="2867">
        <v>113</v>
      </c>
      <c r="G26" s="2867">
        <v>113</v>
      </c>
      <c r="H26" s="2868">
        <v>113</v>
      </c>
      <c r="I26" s="2869">
        <v>113</v>
      </c>
      <c r="J26" s="2867">
        <v>114.5</v>
      </c>
      <c r="K26" s="2867">
        <v>121.8</v>
      </c>
      <c r="L26" s="2870">
        <v>122.7</v>
      </c>
      <c r="M26" s="2871">
        <v>118</v>
      </c>
      <c r="W26" s="2830"/>
      <c r="X26" s="2830"/>
      <c r="AC26" s="2830"/>
      <c r="AD26" s="2830"/>
      <c r="AE26" s="2830"/>
      <c r="AF26" s="2830"/>
      <c r="AG26" s="2830"/>
      <c r="AH26" s="2830"/>
      <c r="AI26" s="2830"/>
      <c r="AJ26" s="2830"/>
      <c r="AK26" s="2830"/>
      <c r="AL26" s="2830"/>
      <c r="AM26" s="2830"/>
      <c r="AO26" s="2838"/>
      <c r="AP26" s="2838"/>
      <c r="AQ26" s="2838"/>
      <c r="AR26" s="2838"/>
      <c r="AS26" s="2838"/>
      <c r="AT26" s="2838"/>
      <c r="AU26" s="2838"/>
      <c r="AV26" s="2838"/>
      <c r="AW26" s="2838"/>
      <c r="AX26" s="2838"/>
      <c r="AY26" s="2838"/>
    </row>
    <row r="27" spans="1:51" x14ac:dyDescent="0.2">
      <c r="A27" s="2872"/>
      <c r="B27" s="2872"/>
      <c r="C27" s="2873"/>
      <c r="G27" s="2874"/>
      <c r="H27" s="2874"/>
      <c r="I27" s="2874"/>
      <c r="J27" s="2874"/>
      <c r="K27" s="2874"/>
      <c r="L27" s="2874"/>
      <c r="M27" s="2874"/>
      <c r="W27" s="2830"/>
      <c r="X27" s="2830"/>
      <c r="AC27" s="2830"/>
      <c r="AD27" s="2830"/>
      <c r="AE27" s="2830"/>
      <c r="AF27" s="2830"/>
      <c r="AG27" s="2830"/>
      <c r="AH27" s="2830"/>
      <c r="AI27" s="2830"/>
      <c r="AJ27" s="2830"/>
      <c r="AK27" s="2830"/>
      <c r="AL27" s="2830"/>
      <c r="AM27" s="2830"/>
      <c r="AO27" s="2838"/>
      <c r="AP27" s="2838"/>
      <c r="AQ27" s="2838"/>
      <c r="AR27" s="2838"/>
      <c r="AS27" s="2838"/>
      <c r="AT27" s="2838"/>
      <c r="AU27" s="2838"/>
      <c r="AV27" s="2838"/>
      <c r="AW27" s="2838"/>
      <c r="AX27" s="2838"/>
      <c r="AY27" s="2838"/>
    </row>
  </sheetData>
  <mergeCells count="7">
    <mergeCell ref="A1:M1"/>
    <mergeCell ref="I2:M2"/>
    <mergeCell ref="A3:A4"/>
    <mergeCell ref="B3:B4"/>
    <mergeCell ref="C3:C4"/>
    <mergeCell ref="D3:H3"/>
    <mergeCell ref="I3:M3"/>
  </mergeCells>
  <pageMargins left="0.5" right="0.5" top="0.5" bottom="0.5" header="0.3" footer="0.3"/>
  <pageSetup paperSize="9" scale="93" orientation="landscape" r:id="rId1"/>
  <headerFooter alignWithMargins="0"/>
  <ignoredErrors>
    <ignoredError sqref="A15:A27"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47"/>
  <sheetViews>
    <sheetView showGridLines="0" workbookViewId="0">
      <selection sqref="A1:C1"/>
    </sheetView>
  </sheetViews>
  <sheetFormatPr defaultColWidth="9.1640625" defaultRowHeight="12.75" x14ac:dyDescent="0.2"/>
  <cols>
    <col min="1" max="1" width="16.5" style="2606" customWidth="1"/>
    <col min="2" max="2" width="11.5" style="2606" customWidth="1"/>
    <col min="3" max="15" width="10.33203125" style="2606" customWidth="1"/>
    <col min="16" max="16" width="3.5" style="2606" customWidth="1"/>
    <col min="17" max="256" width="9.1640625" style="2606"/>
    <col min="257" max="257" width="16.83203125" style="2606" customWidth="1"/>
    <col min="258" max="269" width="11.5" style="2606" customWidth="1"/>
    <col min="270" max="270" width="2.1640625" style="2606" customWidth="1"/>
    <col min="271" max="271" width="4.6640625" style="2606" customWidth="1"/>
    <col min="272" max="272" width="3.5" style="2606" customWidth="1"/>
    <col min="273" max="512" width="9.1640625" style="2606"/>
    <col min="513" max="513" width="16.83203125" style="2606" customWidth="1"/>
    <col min="514" max="525" width="11.5" style="2606" customWidth="1"/>
    <col min="526" max="526" width="2.1640625" style="2606" customWidth="1"/>
    <col min="527" max="527" width="4.6640625" style="2606" customWidth="1"/>
    <col min="528" max="528" width="3.5" style="2606" customWidth="1"/>
    <col min="529" max="768" width="9.1640625" style="2606"/>
    <col min="769" max="769" width="16.83203125" style="2606" customWidth="1"/>
    <col min="770" max="781" width="11.5" style="2606" customWidth="1"/>
    <col min="782" max="782" width="2.1640625" style="2606" customWidth="1"/>
    <col min="783" max="783" width="4.6640625" style="2606" customWidth="1"/>
    <col min="784" max="784" width="3.5" style="2606" customWidth="1"/>
    <col min="785" max="1024" width="9.1640625" style="2606"/>
    <col min="1025" max="1025" width="16.83203125" style="2606" customWidth="1"/>
    <col min="1026" max="1037" width="11.5" style="2606" customWidth="1"/>
    <col min="1038" max="1038" width="2.1640625" style="2606" customWidth="1"/>
    <col min="1039" max="1039" width="4.6640625" style="2606" customWidth="1"/>
    <col min="1040" max="1040" width="3.5" style="2606" customWidth="1"/>
    <col min="1041" max="1280" width="9.1640625" style="2606"/>
    <col min="1281" max="1281" width="16.83203125" style="2606" customWidth="1"/>
    <col min="1282" max="1293" width="11.5" style="2606" customWidth="1"/>
    <col min="1294" max="1294" width="2.1640625" style="2606" customWidth="1"/>
    <col min="1295" max="1295" width="4.6640625" style="2606" customWidth="1"/>
    <col min="1296" max="1296" width="3.5" style="2606" customWidth="1"/>
    <col min="1297" max="1536" width="9.1640625" style="2606"/>
    <col min="1537" max="1537" width="16.83203125" style="2606" customWidth="1"/>
    <col min="1538" max="1549" width="11.5" style="2606" customWidth="1"/>
    <col min="1550" max="1550" width="2.1640625" style="2606" customWidth="1"/>
    <col min="1551" max="1551" width="4.6640625" style="2606" customWidth="1"/>
    <col min="1552" max="1552" width="3.5" style="2606" customWidth="1"/>
    <col min="1553" max="1792" width="9.1640625" style="2606"/>
    <col min="1793" max="1793" width="16.83203125" style="2606" customWidth="1"/>
    <col min="1794" max="1805" width="11.5" style="2606" customWidth="1"/>
    <col min="1806" max="1806" width="2.1640625" style="2606" customWidth="1"/>
    <col min="1807" max="1807" width="4.6640625" style="2606" customWidth="1"/>
    <col min="1808" max="1808" width="3.5" style="2606" customWidth="1"/>
    <col min="1809" max="2048" width="9.1640625" style="2606"/>
    <col min="2049" max="2049" width="16.83203125" style="2606" customWidth="1"/>
    <col min="2050" max="2061" width="11.5" style="2606" customWidth="1"/>
    <col min="2062" max="2062" width="2.1640625" style="2606" customWidth="1"/>
    <col min="2063" max="2063" width="4.6640625" style="2606" customWidth="1"/>
    <col min="2064" max="2064" width="3.5" style="2606" customWidth="1"/>
    <col min="2065" max="2304" width="9.1640625" style="2606"/>
    <col min="2305" max="2305" width="16.83203125" style="2606" customWidth="1"/>
    <col min="2306" max="2317" width="11.5" style="2606" customWidth="1"/>
    <col min="2318" max="2318" width="2.1640625" style="2606" customWidth="1"/>
    <col min="2319" max="2319" width="4.6640625" style="2606" customWidth="1"/>
    <col min="2320" max="2320" width="3.5" style="2606" customWidth="1"/>
    <col min="2321" max="2560" width="9.1640625" style="2606"/>
    <col min="2561" max="2561" width="16.83203125" style="2606" customWidth="1"/>
    <col min="2562" max="2573" width="11.5" style="2606" customWidth="1"/>
    <col min="2574" max="2574" width="2.1640625" style="2606" customWidth="1"/>
    <col min="2575" max="2575" width="4.6640625" style="2606" customWidth="1"/>
    <col min="2576" max="2576" width="3.5" style="2606" customWidth="1"/>
    <col min="2577" max="2816" width="9.1640625" style="2606"/>
    <col min="2817" max="2817" width="16.83203125" style="2606" customWidth="1"/>
    <col min="2818" max="2829" width="11.5" style="2606" customWidth="1"/>
    <col min="2830" max="2830" width="2.1640625" style="2606" customWidth="1"/>
    <col min="2831" max="2831" width="4.6640625" style="2606" customWidth="1"/>
    <col min="2832" max="2832" width="3.5" style="2606" customWidth="1"/>
    <col min="2833" max="3072" width="9.1640625" style="2606"/>
    <col min="3073" max="3073" width="16.83203125" style="2606" customWidth="1"/>
    <col min="3074" max="3085" width="11.5" style="2606" customWidth="1"/>
    <col min="3086" max="3086" width="2.1640625" style="2606" customWidth="1"/>
    <col min="3087" max="3087" width="4.6640625" style="2606" customWidth="1"/>
    <col min="3088" max="3088" width="3.5" style="2606" customWidth="1"/>
    <col min="3089" max="3328" width="9.1640625" style="2606"/>
    <col min="3329" max="3329" width="16.83203125" style="2606" customWidth="1"/>
    <col min="3330" max="3341" width="11.5" style="2606" customWidth="1"/>
    <col min="3342" max="3342" width="2.1640625" style="2606" customWidth="1"/>
    <col min="3343" max="3343" width="4.6640625" style="2606" customWidth="1"/>
    <col min="3344" max="3344" width="3.5" style="2606" customWidth="1"/>
    <col min="3345" max="3584" width="9.1640625" style="2606"/>
    <col min="3585" max="3585" width="16.83203125" style="2606" customWidth="1"/>
    <col min="3586" max="3597" width="11.5" style="2606" customWidth="1"/>
    <col min="3598" max="3598" width="2.1640625" style="2606" customWidth="1"/>
    <col min="3599" max="3599" width="4.6640625" style="2606" customWidth="1"/>
    <col min="3600" max="3600" width="3.5" style="2606" customWidth="1"/>
    <col min="3601" max="3840" width="9.1640625" style="2606"/>
    <col min="3841" max="3841" width="16.83203125" style="2606" customWidth="1"/>
    <col min="3842" max="3853" width="11.5" style="2606" customWidth="1"/>
    <col min="3854" max="3854" width="2.1640625" style="2606" customWidth="1"/>
    <col min="3855" max="3855" width="4.6640625" style="2606" customWidth="1"/>
    <col min="3856" max="3856" width="3.5" style="2606" customWidth="1"/>
    <col min="3857" max="4096" width="9.1640625" style="2606"/>
    <col min="4097" max="4097" width="16.83203125" style="2606" customWidth="1"/>
    <col min="4098" max="4109" width="11.5" style="2606" customWidth="1"/>
    <col min="4110" max="4110" width="2.1640625" style="2606" customWidth="1"/>
    <col min="4111" max="4111" width="4.6640625" style="2606" customWidth="1"/>
    <col min="4112" max="4112" width="3.5" style="2606" customWidth="1"/>
    <col min="4113" max="4352" width="9.1640625" style="2606"/>
    <col min="4353" max="4353" width="16.83203125" style="2606" customWidth="1"/>
    <col min="4354" max="4365" width="11.5" style="2606" customWidth="1"/>
    <col min="4366" max="4366" width="2.1640625" style="2606" customWidth="1"/>
    <col min="4367" max="4367" width="4.6640625" style="2606" customWidth="1"/>
    <col min="4368" max="4368" width="3.5" style="2606" customWidth="1"/>
    <col min="4369" max="4608" width="9.1640625" style="2606"/>
    <col min="4609" max="4609" width="16.83203125" style="2606" customWidth="1"/>
    <col min="4610" max="4621" width="11.5" style="2606" customWidth="1"/>
    <col min="4622" max="4622" width="2.1640625" style="2606" customWidth="1"/>
    <col min="4623" max="4623" width="4.6640625" style="2606" customWidth="1"/>
    <col min="4624" max="4624" width="3.5" style="2606" customWidth="1"/>
    <col min="4625" max="4864" width="9.1640625" style="2606"/>
    <col min="4865" max="4865" width="16.83203125" style="2606" customWidth="1"/>
    <col min="4866" max="4877" width="11.5" style="2606" customWidth="1"/>
    <col min="4878" max="4878" width="2.1640625" style="2606" customWidth="1"/>
    <col min="4879" max="4879" width="4.6640625" style="2606" customWidth="1"/>
    <col min="4880" max="4880" width="3.5" style="2606" customWidth="1"/>
    <col min="4881" max="5120" width="9.1640625" style="2606"/>
    <col min="5121" max="5121" width="16.83203125" style="2606" customWidth="1"/>
    <col min="5122" max="5133" width="11.5" style="2606" customWidth="1"/>
    <col min="5134" max="5134" width="2.1640625" style="2606" customWidth="1"/>
    <col min="5135" max="5135" width="4.6640625" style="2606" customWidth="1"/>
    <col min="5136" max="5136" width="3.5" style="2606" customWidth="1"/>
    <col min="5137" max="5376" width="9.1640625" style="2606"/>
    <col min="5377" max="5377" width="16.83203125" style="2606" customWidth="1"/>
    <col min="5378" max="5389" width="11.5" style="2606" customWidth="1"/>
    <col min="5390" max="5390" width="2.1640625" style="2606" customWidth="1"/>
    <col min="5391" max="5391" width="4.6640625" style="2606" customWidth="1"/>
    <col min="5392" max="5392" width="3.5" style="2606" customWidth="1"/>
    <col min="5393" max="5632" width="9.1640625" style="2606"/>
    <col min="5633" max="5633" width="16.83203125" style="2606" customWidth="1"/>
    <col min="5634" max="5645" width="11.5" style="2606" customWidth="1"/>
    <col min="5646" max="5646" width="2.1640625" style="2606" customWidth="1"/>
    <col min="5647" max="5647" width="4.6640625" style="2606" customWidth="1"/>
    <col min="5648" max="5648" width="3.5" style="2606" customWidth="1"/>
    <col min="5649" max="5888" width="9.1640625" style="2606"/>
    <col min="5889" max="5889" width="16.83203125" style="2606" customWidth="1"/>
    <col min="5890" max="5901" width="11.5" style="2606" customWidth="1"/>
    <col min="5902" max="5902" width="2.1640625" style="2606" customWidth="1"/>
    <col min="5903" max="5903" width="4.6640625" style="2606" customWidth="1"/>
    <col min="5904" max="5904" width="3.5" style="2606" customWidth="1"/>
    <col min="5905" max="6144" width="9.1640625" style="2606"/>
    <col min="6145" max="6145" width="16.83203125" style="2606" customWidth="1"/>
    <col min="6146" max="6157" width="11.5" style="2606" customWidth="1"/>
    <col min="6158" max="6158" width="2.1640625" style="2606" customWidth="1"/>
    <col min="6159" max="6159" width="4.6640625" style="2606" customWidth="1"/>
    <col min="6160" max="6160" width="3.5" style="2606" customWidth="1"/>
    <col min="6161" max="6400" width="9.1640625" style="2606"/>
    <col min="6401" max="6401" width="16.83203125" style="2606" customWidth="1"/>
    <col min="6402" max="6413" width="11.5" style="2606" customWidth="1"/>
    <col min="6414" max="6414" width="2.1640625" style="2606" customWidth="1"/>
    <col min="6415" max="6415" width="4.6640625" style="2606" customWidth="1"/>
    <col min="6416" max="6416" width="3.5" style="2606" customWidth="1"/>
    <col min="6417" max="6656" width="9.1640625" style="2606"/>
    <col min="6657" max="6657" width="16.83203125" style="2606" customWidth="1"/>
    <col min="6658" max="6669" width="11.5" style="2606" customWidth="1"/>
    <col min="6670" max="6670" width="2.1640625" style="2606" customWidth="1"/>
    <col min="6671" max="6671" width="4.6640625" style="2606" customWidth="1"/>
    <col min="6672" max="6672" width="3.5" style="2606" customWidth="1"/>
    <col min="6673" max="6912" width="9.1640625" style="2606"/>
    <col min="6913" max="6913" width="16.83203125" style="2606" customWidth="1"/>
    <col min="6914" max="6925" width="11.5" style="2606" customWidth="1"/>
    <col min="6926" max="6926" width="2.1640625" style="2606" customWidth="1"/>
    <col min="6927" max="6927" width="4.6640625" style="2606" customWidth="1"/>
    <col min="6928" max="6928" width="3.5" style="2606" customWidth="1"/>
    <col min="6929" max="7168" width="9.1640625" style="2606"/>
    <col min="7169" max="7169" width="16.83203125" style="2606" customWidth="1"/>
    <col min="7170" max="7181" width="11.5" style="2606" customWidth="1"/>
    <col min="7182" max="7182" width="2.1640625" style="2606" customWidth="1"/>
    <col min="7183" max="7183" width="4.6640625" style="2606" customWidth="1"/>
    <col min="7184" max="7184" width="3.5" style="2606" customWidth="1"/>
    <col min="7185" max="7424" width="9.1640625" style="2606"/>
    <col min="7425" max="7425" width="16.83203125" style="2606" customWidth="1"/>
    <col min="7426" max="7437" width="11.5" style="2606" customWidth="1"/>
    <col min="7438" max="7438" width="2.1640625" style="2606" customWidth="1"/>
    <col min="7439" max="7439" width="4.6640625" style="2606" customWidth="1"/>
    <col min="7440" max="7440" width="3.5" style="2606" customWidth="1"/>
    <col min="7441" max="7680" width="9.1640625" style="2606"/>
    <col min="7681" max="7681" width="16.83203125" style="2606" customWidth="1"/>
    <col min="7682" max="7693" width="11.5" style="2606" customWidth="1"/>
    <col min="7694" max="7694" width="2.1640625" style="2606" customWidth="1"/>
    <col min="7695" max="7695" width="4.6640625" style="2606" customWidth="1"/>
    <col min="7696" max="7696" width="3.5" style="2606" customWidth="1"/>
    <col min="7697" max="7936" width="9.1640625" style="2606"/>
    <col min="7937" max="7937" width="16.83203125" style="2606" customWidth="1"/>
    <col min="7938" max="7949" width="11.5" style="2606" customWidth="1"/>
    <col min="7950" max="7950" width="2.1640625" style="2606" customWidth="1"/>
    <col min="7951" max="7951" width="4.6640625" style="2606" customWidth="1"/>
    <col min="7952" max="7952" width="3.5" style="2606" customWidth="1"/>
    <col min="7953" max="8192" width="9.1640625" style="2606"/>
    <col min="8193" max="8193" width="16.83203125" style="2606" customWidth="1"/>
    <col min="8194" max="8205" width="11.5" style="2606" customWidth="1"/>
    <col min="8206" max="8206" width="2.1640625" style="2606" customWidth="1"/>
    <col min="8207" max="8207" width="4.6640625" style="2606" customWidth="1"/>
    <col min="8208" max="8208" width="3.5" style="2606" customWidth="1"/>
    <col min="8209" max="8448" width="9.1640625" style="2606"/>
    <col min="8449" max="8449" width="16.83203125" style="2606" customWidth="1"/>
    <col min="8450" max="8461" width="11.5" style="2606" customWidth="1"/>
    <col min="8462" max="8462" width="2.1640625" style="2606" customWidth="1"/>
    <col min="8463" max="8463" width="4.6640625" style="2606" customWidth="1"/>
    <col min="8464" max="8464" width="3.5" style="2606" customWidth="1"/>
    <col min="8465" max="8704" width="9.1640625" style="2606"/>
    <col min="8705" max="8705" width="16.83203125" style="2606" customWidth="1"/>
    <col min="8706" max="8717" width="11.5" style="2606" customWidth="1"/>
    <col min="8718" max="8718" width="2.1640625" style="2606" customWidth="1"/>
    <col min="8719" max="8719" width="4.6640625" style="2606" customWidth="1"/>
    <col min="8720" max="8720" width="3.5" style="2606" customWidth="1"/>
    <col min="8721" max="8960" width="9.1640625" style="2606"/>
    <col min="8961" max="8961" width="16.83203125" style="2606" customWidth="1"/>
    <col min="8962" max="8973" width="11.5" style="2606" customWidth="1"/>
    <col min="8974" max="8974" width="2.1640625" style="2606" customWidth="1"/>
    <col min="8975" max="8975" width="4.6640625" style="2606" customWidth="1"/>
    <col min="8976" max="8976" width="3.5" style="2606" customWidth="1"/>
    <col min="8977" max="9216" width="9.1640625" style="2606"/>
    <col min="9217" max="9217" width="16.83203125" style="2606" customWidth="1"/>
    <col min="9218" max="9229" width="11.5" style="2606" customWidth="1"/>
    <col min="9230" max="9230" width="2.1640625" style="2606" customWidth="1"/>
    <col min="9231" max="9231" width="4.6640625" style="2606" customWidth="1"/>
    <col min="9232" max="9232" width="3.5" style="2606" customWidth="1"/>
    <col min="9233" max="9472" width="9.1640625" style="2606"/>
    <col min="9473" max="9473" width="16.83203125" style="2606" customWidth="1"/>
    <col min="9474" max="9485" width="11.5" style="2606" customWidth="1"/>
    <col min="9486" max="9486" width="2.1640625" style="2606" customWidth="1"/>
    <col min="9487" max="9487" width="4.6640625" style="2606" customWidth="1"/>
    <col min="9488" max="9488" width="3.5" style="2606" customWidth="1"/>
    <col min="9489" max="9728" width="9.1640625" style="2606"/>
    <col min="9729" max="9729" width="16.83203125" style="2606" customWidth="1"/>
    <col min="9730" max="9741" width="11.5" style="2606" customWidth="1"/>
    <col min="9742" max="9742" width="2.1640625" style="2606" customWidth="1"/>
    <col min="9743" max="9743" width="4.6640625" style="2606" customWidth="1"/>
    <col min="9744" max="9744" width="3.5" style="2606" customWidth="1"/>
    <col min="9745" max="9984" width="9.1640625" style="2606"/>
    <col min="9985" max="9985" width="16.83203125" style="2606" customWidth="1"/>
    <col min="9986" max="9997" width="11.5" style="2606" customWidth="1"/>
    <col min="9998" max="9998" width="2.1640625" style="2606" customWidth="1"/>
    <col min="9999" max="9999" width="4.6640625" style="2606" customWidth="1"/>
    <col min="10000" max="10000" width="3.5" style="2606" customWidth="1"/>
    <col min="10001" max="10240" width="9.1640625" style="2606"/>
    <col min="10241" max="10241" width="16.83203125" style="2606" customWidth="1"/>
    <col min="10242" max="10253" width="11.5" style="2606" customWidth="1"/>
    <col min="10254" max="10254" width="2.1640625" style="2606" customWidth="1"/>
    <col min="10255" max="10255" width="4.6640625" style="2606" customWidth="1"/>
    <col min="10256" max="10256" width="3.5" style="2606" customWidth="1"/>
    <col min="10257" max="10496" width="9.1640625" style="2606"/>
    <col min="10497" max="10497" width="16.83203125" style="2606" customWidth="1"/>
    <col min="10498" max="10509" width="11.5" style="2606" customWidth="1"/>
    <col min="10510" max="10510" width="2.1640625" style="2606" customWidth="1"/>
    <col min="10511" max="10511" width="4.6640625" style="2606" customWidth="1"/>
    <col min="10512" max="10512" width="3.5" style="2606" customWidth="1"/>
    <col min="10513" max="10752" width="9.1640625" style="2606"/>
    <col min="10753" max="10753" width="16.83203125" style="2606" customWidth="1"/>
    <col min="10754" max="10765" width="11.5" style="2606" customWidth="1"/>
    <col min="10766" max="10766" width="2.1640625" style="2606" customWidth="1"/>
    <col min="10767" max="10767" width="4.6640625" style="2606" customWidth="1"/>
    <col min="10768" max="10768" width="3.5" style="2606" customWidth="1"/>
    <col min="10769" max="11008" width="9.1640625" style="2606"/>
    <col min="11009" max="11009" width="16.83203125" style="2606" customWidth="1"/>
    <col min="11010" max="11021" width="11.5" style="2606" customWidth="1"/>
    <col min="11022" max="11022" width="2.1640625" style="2606" customWidth="1"/>
    <col min="11023" max="11023" width="4.6640625" style="2606" customWidth="1"/>
    <col min="11024" max="11024" width="3.5" style="2606" customWidth="1"/>
    <col min="11025" max="11264" width="9.1640625" style="2606"/>
    <col min="11265" max="11265" width="16.83203125" style="2606" customWidth="1"/>
    <col min="11266" max="11277" width="11.5" style="2606" customWidth="1"/>
    <col min="11278" max="11278" width="2.1640625" style="2606" customWidth="1"/>
    <col min="11279" max="11279" width="4.6640625" style="2606" customWidth="1"/>
    <col min="11280" max="11280" width="3.5" style="2606" customWidth="1"/>
    <col min="11281" max="11520" width="9.1640625" style="2606"/>
    <col min="11521" max="11521" width="16.83203125" style="2606" customWidth="1"/>
    <col min="11522" max="11533" width="11.5" style="2606" customWidth="1"/>
    <col min="11534" max="11534" width="2.1640625" style="2606" customWidth="1"/>
    <col min="11535" max="11535" width="4.6640625" style="2606" customWidth="1"/>
    <col min="11536" max="11536" width="3.5" style="2606" customWidth="1"/>
    <col min="11537" max="11776" width="9.1640625" style="2606"/>
    <col min="11777" max="11777" width="16.83203125" style="2606" customWidth="1"/>
    <col min="11778" max="11789" width="11.5" style="2606" customWidth="1"/>
    <col min="11790" max="11790" width="2.1640625" style="2606" customWidth="1"/>
    <col min="11791" max="11791" width="4.6640625" style="2606" customWidth="1"/>
    <col min="11792" max="11792" width="3.5" style="2606" customWidth="1"/>
    <col min="11793" max="12032" width="9.1640625" style="2606"/>
    <col min="12033" max="12033" width="16.83203125" style="2606" customWidth="1"/>
    <col min="12034" max="12045" width="11.5" style="2606" customWidth="1"/>
    <col min="12046" max="12046" width="2.1640625" style="2606" customWidth="1"/>
    <col min="12047" max="12047" width="4.6640625" style="2606" customWidth="1"/>
    <col min="12048" max="12048" width="3.5" style="2606" customWidth="1"/>
    <col min="12049" max="12288" width="9.1640625" style="2606"/>
    <col min="12289" max="12289" width="16.83203125" style="2606" customWidth="1"/>
    <col min="12290" max="12301" width="11.5" style="2606" customWidth="1"/>
    <col min="12302" max="12302" width="2.1640625" style="2606" customWidth="1"/>
    <col min="12303" max="12303" width="4.6640625" style="2606" customWidth="1"/>
    <col min="12304" max="12304" width="3.5" style="2606" customWidth="1"/>
    <col min="12305" max="12544" width="9.1640625" style="2606"/>
    <col min="12545" max="12545" width="16.83203125" style="2606" customWidth="1"/>
    <col min="12546" max="12557" width="11.5" style="2606" customWidth="1"/>
    <col min="12558" max="12558" width="2.1640625" style="2606" customWidth="1"/>
    <col min="12559" max="12559" width="4.6640625" style="2606" customWidth="1"/>
    <col min="12560" max="12560" width="3.5" style="2606" customWidth="1"/>
    <col min="12561" max="12800" width="9.1640625" style="2606"/>
    <col min="12801" max="12801" width="16.83203125" style="2606" customWidth="1"/>
    <col min="12802" max="12813" width="11.5" style="2606" customWidth="1"/>
    <col min="12814" max="12814" width="2.1640625" style="2606" customWidth="1"/>
    <col min="12815" max="12815" width="4.6640625" style="2606" customWidth="1"/>
    <col min="12816" max="12816" width="3.5" style="2606" customWidth="1"/>
    <col min="12817" max="13056" width="9.1640625" style="2606"/>
    <col min="13057" max="13057" width="16.83203125" style="2606" customWidth="1"/>
    <col min="13058" max="13069" width="11.5" style="2606" customWidth="1"/>
    <col min="13070" max="13070" width="2.1640625" style="2606" customWidth="1"/>
    <col min="13071" max="13071" width="4.6640625" style="2606" customWidth="1"/>
    <col min="13072" max="13072" width="3.5" style="2606" customWidth="1"/>
    <col min="13073" max="13312" width="9.1640625" style="2606"/>
    <col min="13313" max="13313" width="16.83203125" style="2606" customWidth="1"/>
    <col min="13314" max="13325" width="11.5" style="2606" customWidth="1"/>
    <col min="13326" max="13326" width="2.1640625" style="2606" customWidth="1"/>
    <col min="13327" max="13327" width="4.6640625" style="2606" customWidth="1"/>
    <col min="13328" max="13328" width="3.5" style="2606" customWidth="1"/>
    <col min="13329" max="13568" width="9.1640625" style="2606"/>
    <col min="13569" max="13569" width="16.83203125" style="2606" customWidth="1"/>
    <col min="13570" max="13581" width="11.5" style="2606" customWidth="1"/>
    <col min="13582" max="13582" width="2.1640625" style="2606" customWidth="1"/>
    <col min="13583" max="13583" width="4.6640625" style="2606" customWidth="1"/>
    <col min="13584" max="13584" width="3.5" style="2606" customWidth="1"/>
    <col min="13585" max="13824" width="9.1640625" style="2606"/>
    <col min="13825" max="13825" width="16.83203125" style="2606" customWidth="1"/>
    <col min="13826" max="13837" width="11.5" style="2606" customWidth="1"/>
    <col min="13838" max="13838" width="2.1640625" style="2606" customWidth="1"/>
    <col min="13839" max="13839" width="4.6640625" style="2606" customWidth="1"/>
    <col min="13840" max="13840" width="3.5" style="2606" customWidth="1"/>
    <col min="13841" max="14080" width="9.1640625" style="2606"/>
    <col min="14081" max="14081" width="16.83203125" style="2606" customWidth="1"/>
    <col min="14082" max="14093" width="11.5" style="2606" customWidth="1"/>
    <col min="14094" max="14094" width="2.1640625" style="2606" customWidth="1"/>
    <col min="14095" max="14095" width="4.6640625" style="2606" customWidth="1"/>
    <col min="14096" max="14096" width="3.5" style="2606" customWidth="1"/>
    <col min="14097" max="14336" width="9.1640625" style="2606"/>
    <col min="14337" max="14337" width="16.83203125" style="2606" customWidth="1"/>
    <col min="14338" max="14349" width="11.5" style="2606" customWidth="1"/>
    <col min="14350" max="14350" width="2.1640625" style="2606" customWidth="1"/>
    <col min="14351" max="14351" width="4.6640625" style="2606" customWidth="1"/>
    <col min="14352" max="14352" width="3.5" style="2606" customWidth="1"/>
    <col min="14353" max="14592" width="9.1640625" style="2606"/>
    <col min="14593" max="14593" width="16.83203125" style="2606" customWidth="1"/>
    <col min="14594" max="14605" width="11.5" style="2606" customWidth="1"/>
    <col min="14606" max="14606" width="2.1640625" style="2606" customWidth="1"/>
    <col min="14607" max="14607" width="4.6640625" style="2606" customWidth="1"/>
    <col min="14608" max="14608" width="3.5" style="2606" customWidth="1"/>
    <col min="14609" max="14848" width="9.1640625" style="2606"/>
    <col min="14849" max="14849" width="16.83203125" style="2606" customWidth="1"/>
    <col min="14850" max="14861" width="11.5" style="2606" customWidth="1"/>
    <col min="14862" max="14862" width="2.1640625" style="2606" customWidth="1"/>
    <col min="14863" max="14863" width="4.6640625" style="2606" customWidth="1"/>
    <col min="14864" max="14864" width="3.5" style="2606" customWidth="1"/>
    <col min="14865" max="15104" width="9.1640625" style="2606"/>
    <col min="15105" max="15105" width="16.83203125" style="2606" customWidth="1"/>
    <col min="15106" max="15117" width="11.5" style="2606" customWidth="1"/>
    <col min="15118" max="15118" width="2.1640625" style="2606" customWidth="1"/>
    <col min="15119" max="15119" width="4.6640625" style="2606" customWidth="1"/>
    <col min="15120" max="15120" width="3.5" style="2606" customWidth="1"/>
    <col min="15121" max="15360" width="9.1640625" style="2606"/>
    <col min="15361" max="15361" width="16.83203125" style="2606" customWidth="1"/>
    <col min="15362" max="15373" width="11.5" style="2606" customWidth="1"/>
    <col min="15374" max="15374" width="2.1640625" style="2606" customWidth="1"/>
    <col min="15375" max="15375" width="4.6640625" style="2606" customWidth="1"/>
    <col min="15376" max="15376" width="3.5" style="2606" customWidth="1"/>
    <col min="15377" max="15616" width="9.1640625" style="2606"/>
    <col min="15617" max="15617" width="16.83203125" style="2606" customWidth="1"/>
    <col min="15618" max="15629" width="11.5" style="2606" customWidth="1"/>
    <col min="15630" max="15630" width="2.1640625" style="2606" customWidth="1"/>
    <col min="15631" max="15631" width="4.6640625" style="2606" customWidth="1"/>
    <col min="15632" max="15632" width="3.5" style="2606" customWidth="1"/>
    <col min="15633" max="15872" width="9.1640625" style="2606"/>
    <col min="15873" max="15873" width="16.83203125" style="2606" customWidth="1"/>
    <col min="15874" max="15885" width="11.5" style="2606" customWidth="1"/>
    <col min="15886" max="15886" width="2.1640625" style="2606" customWidth="1"/>
    <col min="15887" max="15887" width="4.6640625" style="2606" customWidth="1"/>
    <col min="15888" max="15888" width="3.5" style="2606" customWidth="1"/>
    <col min="15889" max="16128" width="9.1640625" style="2606"/>
    <col min="16129" max="16129" width="16.83203125" style="2606" customWidth="1"/>
    <col min="16130" max="16141" width="11.5" style="2606" customWidth="1"/>
    <col min="16142" max="16142" width="2.1640625" style="2606" customWidth="1"/>
    <col min="16143" max="16143" width="4.6640625" style="2606" customWidth="1"/>
    <col min="16144" max="16144" width="3.5" style="2606" customWidth="1"/>
    <col min="16145" max="16384" width="9.1640625" style="2606"/>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30.75" customHeight="1" x14ac:dyDescent="0.25">
      <c r="A2" s="2605" t="s">
        <v>4069</v>
      </c>
    </row>
    <row r="3" spans="1:89" ht="15" customHeight="1" thickBot="1" x14ac:dyDescent="0.3">
      <c r="D3" s="2607"/>
      <c r="E3" s="2608"/>
      <c r="F3" s="2608"/>
      <c r="G3" s="2608"/>
      <c r="H3" s="2608"/>
      <c r="I3" s="2608"/>
      <c r="J3" s="2608"/>
      <c r="K3" s="2608"/>
      <c r="L3" s="2608"/>
      <c r="M3" s="2608"/>
      <c r="N3" s="2608"/>
      <c r="O3" s="2608"/>
    </row>
    <row r="4" spans="1:89" ht="15" customHeight="1" x14ac:dyDescent="0.2">
      <c r="A4" s="7044" t="s">
        <v>2</v>
      </c>
      <c r="B4" s="7046" t="s">
        <v>4070</v>
      </c>
      <c r="C4" s="7047"/>
      <c r="D4" s="7047"/>
      <c r="E4" s="7047"/>
      <c r="F4" s="7047"/>
      <c r="G4" s="7047"/>
      <c r="H4" s="7047"/>
      <c r="I4" s="7047"/>
      <c r="J4" s="7047"/>
      <c r="K4" s="7047"/>
      <c r="L4" s="7047"/>
      <c r="M4" s="7047"/>
      <c r="N4" s="7047"/>
      <c r="O4" s="7048"/>
    </row>
    <row r="5" spans="1:89" ht="50.25" customHeight="1" x14ac:dyDescent="0.2">
      <c r="A5" s="7045"/>
      <c r="B5" s="2609">
        <v>2007</v>
      </c>
      <c r="C5" s="2609">
        <v>2008</v>
      </c>
      <c r="D5" s="2609">
        <v>2009</v>
      </c>
      <c r="E5" s="2609">
        <v>2010</v>
      </c>
      <c r="F5" s="2609">
        <v>2011</v>
      </c>
      <c r="G5" s="2609">
        <v>2012</v>
      </c>
      <c r="H5" s="2609">
        <v>2013</v>
      </c>
      <c r="I5" s="2609">
        <v>2014</v>
      </c>
      <c r="J5" s="2609">
        <v>2015</v>
      </c>
      <c r="K5" s="2609">
        <v>2016</v>
      </c>
      <c r="L5" s="2609">
        <v>2017</v>
      </c>
      <c r="M5" s="2609">
        <v>2018</v>
      </c>
      <c r="N5" s="2610">
        <v>2019</v>
      </c>
      <c r="O5" s="2611">
        <v>2020</v>
      </c>
    </row>
    <row r="6" spans="1:89" ht="60" customHeight="1" x14ac:dyDescent="0.2">
      <c r="A6" s="2612" t="s">
        <v>4071</v>
      </c>
      <c r="B6" s="2613">
        <v>100</v>
      </c>
      <c r="C6" s="2613">
        <v>102.9</v>
      </c>
      <c r="D6" s="2613">
        <v>105.4</v>
      </c>
      <c r="E6" s="2613">
        <v>107.4</v>
      </c>
      <c r="F6" s="2613">
        <v>108.1</v>
      </c>
      <c r="G6" s="2613">
        <v>110.4</v>
      </c>
      <c r="H6" s="2613">
        <v>115.6</v>
      </c>
      <c r="I6" s="2613">
        <v>117.7</v>
      </c>
      <c r="J6" s="2613">
        <v>117.7</v>
      </c>
      <c r="K6" s="2613">
        <v>118.1</v>
      </c>
      <c r="L6" s="2613">
        <v>119.9</v>
      </c>
      <c r="M6" s="2613">
        <v>120.7</v>
      </c>
      <c r="N6" s="2614">
        <v>121.3</v>
      </c>
      <c r="O6" s="2615">
        <v>99.7</v>
      </c>
      <c r="Q6" s="2616"/>
      <c r="R6" s="2616"/>
      <c r="S6" s="2616"/>
      <c r="T6" s="2616"/>
      <c r="U6" s="2616"/>
      <c r="V6" s="2616"/>
      <c r="W6" s="2616"/>
      <c r="X6" s="2616"/>
      <c r="Y6" s="2616"/>
      <c r="Z6" s="2616"/>
      <c r="AA6" s="2616"/>
      <c r="AB6" s="2616"/>
      <c r="AC6" s="2616"/>
      <c r="AD6" s="2616"/>
      <c r="AE6" s="2616"/>
      <c r="AF6" s="2616"/>
      <c r="AG6" s="2616"/>
      <c r="AH6" s="2616"/>
      <c r="AI6" s="2616"/>
      <c r="AJ6" s="2616"/>
      <c r="AK6" s="2616"/>
      <c r="AL6" s="2616"/>
      <c r="AM6" s="2616"/>
      <c r="AN6" s="2616"/>
      <c r="AO6" s="2616"/>
      <c r="AP6" s="2616"/>
      <c r="AQ6" s="2616"/>
      <c r="AR6" s="2616"/>
      <c r="AS6" s="2616"/>
      <c r="AT6" s="2616"/>
    </row>
    <row r="7" spans="1:89" ht="60" customHeight="1" x14ac:dyDescent="0.2">
      <c r="A7" s="2612" t="s">
        <v>4072</v>
      </c>
      <c r="B7" s="2613">
        <v>100</v>
      </c>
      <c r="C7" s="2613">
        <v>100.4</v>
      </c>
      <c r="D7" s="2613">
        <v>92.6</v>
      </c>
      <c r="E7" s="2613">
        <v>91.3</v>
      </c>
      <c r="F7" s="2613">
        <v>88.1</v>
      </c>
      <c r="G7" s="2613">
        <v>87.5</v>
      </c>
      <c r="H7" s="2613">
        <v>90</v>
      </c>
      <c r="I7" s="2613">
        <v>90</v>
      </c>
      <c r="J7" s="2613">
        <v>89.5</v>
      </c>
      <c r="K7" s="2613">
        <v>87.4</v>
      </c>
      <c r="L7" s="2613">
        <v>86.4</v>
      </c>
      <c r="M7" s="2613">
        <v>86.3</v>
      </c>
      <c r="N7" s="2614">
        <v>85.3</v>
      </c>
      <c r="O7" s="2615">
        <v>80.099999999999994</v>
      </c>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row>
    <row r="8" spans="1:89" ht="59.25" customHeight="1" x14ac:dyDescent="0.2">
      <c r="A8" s="2612" t="s">
        <v>4073</v>
      </c>
      <c r="B8" s="2613">
        <v>100</v>
      </c>
      <c r="C8" s="2613">
        <v>100.3</v>
      </c>
      <c r="D8" s="2613">
        <v>100.4</v>
      </c>
      <c r="E8" s="2613">
        <v>96.5</v>
      </c>
      <c r="F8" s="2613">
        <v>95.3</v>
      </c>
      <c r="G8" s="2613">
        <v>92.8</v>
      </c>
      <c r="H8" s="2613">
        <v>90.3</v>
      </c>
      <c r="I8" s="2613">
        <v>90.2</v>
      </c>
      <c r="J8" s="2613">
        <v>86.2</v>
      </c>
      <c r="K8" s="2613">
        <v>83.1</v>
      </c>
      <c r="L8" s="2613">
        <v>80.5</v>
      </c>
      <c r="M8" s="2613">
        <v>79.400000000000006</v>
      </c>
      <c r="N8" s="2614">
        <v>77.599999999999994</v>
      </c>
      <c r="O8" s="2615">
        <v>73.8</v>
      </c>
      <c r="Q8" s="2616"/>
      <c r="R8" s="2616"/>
      <c r="S8" s="2616"/>
      <c r="T8" s="2616"/>
      <c r="U8" s="2616"/>
      <c r="V8" s="2616"/>
      <c r="W8" s="2616"/>
      <c r="X8" s="2616"/>
      <c r="Y8" s="2616"/>
      <c r="Z8" s="2616"/>
      <c r="AA8" s="2616"/>
      <c r="AB8" s="2616"/>
      <c r="AC8" s="2616"/>
      <c r="AD8" s="2616"/>
      <c r="AE8" s="2616"/>
      <c r="AF8" s="2616"/>
      <c r="AG8" s="2616"/>
      <c r="AH8" s="2616"/>
      <c r="AI8" s="2616"/>
      <c r="AJ8" s="2616"/>
      <c r="AK8" s="2616"/>
      <c r="AL8" s="2616"/>
      <c r="AM8" s="2616"/>
      <c r="AN8" s="2616"/>
      <c r="AO8" s="2616"/>
      <c r="AP8" s="2616"/>
      <c r="AQ8" s="2616"/>
    </row>
    <row r="9" spans="1:89" ht="59.25" customHeight="1" x14ac:dyDescent="0.2">
      <c r="A9" s="2612" t="s">
        <v>4074</v>
      </c>
      <c r="B9" s="2613">
        <v>100</v>
      </c>
      <c r="C9" s="2613">
        <v>110.1</v>
      </c>
      <c r="D9" s="2613">
        <v>112.5</v>
      </c>
      <c r="E9" s="2613">
        <v>115.8</v>
      </c>
      <c r="F9" s="2613">
        <v>122.4</v>
      </c>
      <c r="G9" s="2613">
        <v>128</v>
      </c>
      <c r="H9" s="2613">
        <v>133.30000000000001</v>
      </c>
      <c r="I9" s="2613">
        <v>139</v>
      </c>
      <c r="J9" s="2613">
        <v>141.6</v>
      </c>
      <c r="K9" s="2613">
        <v>144.69999999999999</v>
      </c>
      <c r="L9" s="2613">
        <v>147.30000000000001</v>
      </c>
      <c r="M9" s="2613">
        <v>151.30000000000001</v>
      </c>
      <c r="N9" s="2614">
        <v>154.6</v>
      </c>
      <c r="O9" s="2615">
        <v>136.30000000000001</v>
      </c>
      <c r="Q9" s="2616"/>
      <c r="R9" s="2616"/>
      <c r="S9" s="2616"/>
      <c r="T9" s="2616"/>
      <c r="U9" s="2616"/>
      <c r="V9" s="2616"/>
      <c r="W9" s="2616"/>
      <c r="X9" s="2616"/>
      <c r="Y9" s="2616"/>
      <c r="Z9" s="2616"/>
      <c r="AA9" s="2616"/>
      <c r="AB9" s="2616"/>
      <c r="AC9" s="2616"/>
      <c r="AD9" s="2616"/>
      <c r="AE9" s="2616"/>
      <c r="AF9" s="2616"/>
      <c r="AG9" s="2616"/>
      <c r="AH9" s="2616"/>
      <c r="AI9" s="2616"/>
      <c r="AJ9" s="2616"/>
      <c r="AK9" s="2616"/>
      <c r="AL9" s="2616"/>
      <c r="AM9" s="2616"/>
      <c r="AN9" s="2616"/>
      <c r="AO9" s="2616"/>
      <c r="AP9" s="2616"/>
      <c r="AQ9" s="2616"/>
    </row>
    <row r="10" spans="1:89" ht="60" customHeight="1" x14ac:dyDescent="0.2">
      <c r="A10" s="2612" t="s">
        <v>4075</v>
      </c>
      <c r="B10" s="2613">
        <v>100</v>
      </c>
      <c r="C10" s="2613">
        <v>102.4</v>
      </c>
      <c r="D10" s="2613">
        <v>113.8</v>
      </c>
      <c r="E10" s="2613">
        <v>117.6</v>
      </c>
      <c r="F10" s="2613">
        <v>122.7</v>
      </c>
      <c r="G10" s="2613">
        <v>126.1</v>
      </c>
      <c r="H10" s="2613">
        <v>128.4</v>
      </c>
      <c r="I10" s="2613">
        <v>130.69999999999999</v>
      </c>
      <c r="J10" s="2613">
        <v>131.6</v>
      </c>
      <c r="K10" s="2613">
        <v>135.1</v>
      </c>
      <c r="L10" s="2613">
        <v>138.69999999999999</v>
      </c>
      <c r="M10" s="2613">
        <v>139.9</v>
      </c>
      <c r="N10" s="2614">
        <v>142.19999999999999</v>
      </c>
      <c r="O10" s="2615">
        <v>124.5</v>
      </c>
      <c r="Q10" s="2616"/>
      <c r="R10" s="2616"/>
      <c r="S10" s="2616"/>
      <c r="T10" s="2616"/>
      <c r="U10" s="2616"/>
      <c r="V10" s="2616"/>
      <c r="W10" s="2616"/>
      <c r="X10" s="2616"/>
      <c r="Y10" s="2616"/>
      <c r="Z10" s="2616"/>
      <c r="AA10" s="2616"/>
      <c r="AB10" s="2616"/>
      <c r="AC10" s="2616"/>
      <c r="AD10" s="2616"/>
      <c r="AE10" s="2616"/>
      <c r="AF10" s="2616"/>
      <c r="AG10" s="2616"/>
      <c r="AH10" s="2616"/>
      <c r="AI10" s="2616"/>
      <c r="AJ10" s="2616"/>
      <c r="AK10" s="2616"/>
      <c r="AL10" s="2616"/>
      <c r="AM10" s="2616"/>
      <c r="AN10" s="2616"/>
      <c r="AO10" s="2616"/>
      <c r="AP10" s="2616"/>
      <c r="AQ10" s="2616"/>
    </row>
    <row r="11" spans="1:89" ht="60" customHeight="1" x14ac:dyDescent="0.2">
      <c r="A11" s="2612" t="s">
        <v>4076</v>
      </c>
      <c r="B11" s="2613">
        <v>100</v>
      </c>
      <c r="C11" s="2613">
        <v>102.5</v>
      </c>
      <c r="D11" s="2613">
        <v>105</v>
      </c>
      <c r="E11" s="2613">
        <v>111.2</v>
      </c>
      <c r="F11" s="2613">
        <v>113.4</v>
      </c>
      <c r="G11" s="2613">
        <v>119</v>
      </c>
      <c r="H11" s="2613">
        <v>128</v>
      </c>
      <c r="I11" s="2613">
        <v>130.4</v>
      </c>
      <c r="J11" s="2613">
        <v>136.6</v>
      </c>
      <c r="K11" s="2613">
        <v>142.19999999999999</v>
      </c>
      <c r="L11" s="2613">
        <v>148.9</v>
      </c>
      <c r="M11" s="2613">
        <v>152.1</v>
      </c>
      <c r="N11" s="2614">
        <v>156.30000000000001</v>
      </c>
      <c r="O11" s="2615">
        <v>135</v>
      </c>
      <c r="Q11" s="2616"/>
      <c r="R11" s="2616"/>
      <c r="S11" s="2616"/>
      <c r="T11" s="2616"/>
      <c r="U11" s="2616"/>
      <c r="V11" s="2616"/>
      <c r="W11" s="2616"/>
      <c r="X11" s="2616"/>
      <c r="Y11" s="2616"/>
      <c r="Z11" s="2616"/>
      <c r="AA11" s="2616"/>
      <c r="AB11" s="2616"/>
      <c r="AC11" s="2616"/>
      <c r="AD11" s="2616"/>
      <c r="AE11" s="2616"/>
      <c r="AF11" s="2616"/>
      <c r="AG11" s="2616"/>
      <c r="AH11" s="2616"/>
      <c r="AI11" s="2616"/>
      <c r="AJ11" s="2616"/>
      <c r="AK11" s="2616"/>
      <c r="AL11" s="2616"/>
      <c r="AM11" s="2616"/>
      <c r="AN11" s="2616"/>
      <c r="AO11" s="2616"/>
      <c r="AP11" s="2616"/>
      <c r="AQ11" s="2616"/>
    </row>
    <row r="12" spans="1:89" ht="60" customHeight="1" thickBot="1" x14ac:dyDescent="0.25">
      <c r="A12" s="2617" t="s">
        <v>4077</v>
      </c>
      <c r="B12" s="2618">
        <v>100</v>
      </c>
      <c r="C12" s="2618">
        <v>107</v>
      </c>
      <c r="D12" s="2618">
        <v>106.7</v>
      </c>
      <c r="E12" s="2618">
        <v>107.8</v>
      </c>
      <c r="F12" s="2618">
        <v>113.2</v>
      </c>
      <c r="G12" s="2618">
        <v>115.9</v>
      </c>
      <c r="H12" s="2618">
        <v>115.3</v>
      </c>
      <c r="I12" s="2618">
        <v>118.1</v>
      </c>
      <c r="J12" s="2618">
        <v>120.3</v>
      </c>
      <c r="K12" s="2618">
        <v>122.6</v>
      </c>
      <c r="L12" s="2618">
        <v>122.9</v>
      </c>
      <c r="M12" s="2618">
        <v>125.4</v>
      </c>
      <c r="N12" s="2619">
        <v>127.5</v>
      </c>
      <c r="O12" s="2620">
        <v>136.80000000000001</v>
      </c>
      <c r="Q12" s="2616"/>
      <c r="R12" s="2616"/>
      <c r="S12" s="2616"/>
      <c r="T12" s="2616"/>
      <c r="U12" s="2616"/>
      <c r="V12" s="2616"/>
      <c r="W12" s="2616"/>
      <c r="X12" s="2616"/>
      <c r="Y12" s="2616"/>
      <c r="Z12" s="2616"/>
      <c r="AA12" s="2616"/>
      <c r="AB12" s="2616"/>
      <c r="AC12" s="2616"/>
      <c r="AD12" s="2616"/>
      <c r="AE12" s="2616"/>
      <c r="AF12" s="2616"/>
      <c r="AG12" s="2616"/>
      <c r="AH12" s="2616"/>
      <c r="AI12" s="2616"/>
      <c r="AJ12" s="2616"/>
      <c r="AK12" s="2616"/>
      <c r="AL12" s="2616"/>
      <c r="AM12" s="2616"/>
      <c r="AN12" s="2616"/>
      <c r="AO12" s="2616"/>
      <c r="AP12" s="2616"/>
      <c r="AQ12" s="2616"/>
    </row>
    <row r="13" spans="1:89" x14ac:dyDescent="0.2">
      <c r="D13" s="2621"/>
      <c r="E13" s="2621"/>
      <c r="F13" s="2621"/>
      <c r="G13" s="2621"/>
      <c r="H13" s="2621"/>
      <c r="I13" s="2621"/>
      <c r="J13" s="2621"/>
      <c r="K13" s="2621"/>
      <c r="L13" s="2621"/>
      <c r="M13" s="2621"/>
      <c r="N13" s="2621"/>
      <c r="O13" s="2621"/>
    </row>
    <row r="14" spans="1:89" x14ac:dyDescent="0.2">
      <c r="A14" s="2622" t="s">
        <v>4078</v>
      </c>
      <c r="D14" s="2621"/>
      <c r="E14" s="2621"/>
      <c r="F14" s="2621"/>
      <c r="G14" s="2621"/>
      <c r="H14" s="2621"/>
      <c r="I14" s="2621"/>
      <c r="J14" s="2621"/>
      <c r="K14" s="2621"/>
      <c r="L14" s="2621"/>
      <c r="M14" s="2621"/>
      <c r="N14" s="2621"/>
      <c r="O14" s="2621"/>
    </row>
    <row r="15" spans="1:89" ht="15.75" x14ac:dyDescent="0.2">
      <c r="A15" s="2623"/>
      <c r="B15" s="2616"/>
      <c r="C15" s="2616"/>
      <c r="D15" s="2616"/>
      <c r="E15" s="2616"/>
      <c r="F15" s="2616"/>
      <c r="G15" s="2616"/>
      <c r="H15" s="2616"/>
      <c r="I15" s="2616"/>
      <c r="J15" s="2616"/>
      <c r="K15" s="2616"/>
      <c r="L15" s="2616"/>
      <c r="M15" s="2616"/>
      <c r="N15" s="2616"/>
      <c r="O15" s="2616"/>
    </row>
    <row r="16" spans="1:89" x14ac:dyDescent="0.2">
      <c r="B16" s="2624"/>
      <c r="C16" s="2624"/>
      <c r="D16" s="2624"/>
      <c r="E16" s="2624"/>
      <c r="F16" s="2624"/>
      <c r="G16" s="2624"/>
      <c r="H16" s="2624"/>
      <c r="I16" s="2624"/>
      <c r="J16" s="2624"/>
      <c r="K16" s="2624"/>
      <c r="L16" s="2624"/>
      <c r="M16" s="2624"/>
      <c r="N16" s="2624"/>
      <c r="O16" s="2624"/>
    </row>
    <row r="17" spans="2:15" x14ac:dyDescent="0.2">
      <c r="B17" s="2624"/>
      <c r="C17" s="2624"/>
      <c r="D17" s="2624"/>
      <c r="E17" s="2624"/>
      <c r="F17" s="2624"/>
      <c r="G17" s="2624"/>
      <c r="H17" s="2624"/>
      <c r="I17" s="2624"/>
      <c r="J17" s="2624"/>
      <c r="K17" s="2624"/>
      <c r="L17" s="2624"/>
      <c r="M17" s="2624"/>
      <c r="N17" s="2624"/>
      <c r="O17" s="2624"/>
    </row>
    <row r="18" spans="2:15" x14ac:dyDescent="0.2">
      <c r="B18" s="2624"/>
      <c r="C18" s="2624"/>
      <c r="D18" s="2624"/>
      <c r="E18" s="2624"/>
      <c r="F18" s="2624"/>
      <c r="G18" s="2624"/>
      <c r="H18" s="2624"/>
      <c r="I18" s="2624"/>
      <c r="J18" s="2624"/>
      <c r="K18" s="2624"/>
      <c r="L18" s="2624"/>
      <c r="M18" s="2624"/>
      <c r="N18" s="2624"/>
      <c r="O18" s="2624"/>
    </row>
    <row r="19" spans="2:15" x14ac:dyDescent="0.2">
      <c r="B19" s="2624"/>
      <c r="C19" s="2624"/>
      <c r="D19" s="2624"/>
      <c r="E19" s="2624"/>
      <c r="F19" s="2624"/>
      <c r="G19" s="2624"/>
      <c r="H19" s="2624"/>
      <c r="I19" s="2624"/>
      <c r="J19" s="2624"/>
      <c r="K19" s="2624"/>
      <c r="L19" s="2624"/>
      <c r="M19" s="2624"/>
      <c r="N19" s="2624"/>
      <c r="O19" s="2624"/>
    </row>
    <row r="20" spans="2:15" x14ac:dyDescent="0.2">
      <c r="B20" s="2624"/>
      <c r="C20" s="2624"/>
      <c r="D20" s="2624"/>
      <c r="E20" s="2624"/>
      <c r="F20" s="2624"/>
      <c r="G20" s="2624"/>
      <c r="H20" s="2624"/>
      <c r="I20" s="2624"/>
      <c r="J20" s="2624"/>
      <c r="K20" s="2624"/>
      <c r="L20" s="2624"/>
      <c r="M20" s="2624"/>
      <c r="N20" s="2624"/>
      <c r="O20" s="2624"/>
    </row>
    <row r="21" spans="2:15" x14ac:dyDescent="0.2">
      <c r="B21" s="2624"/>
      <c r="C21" s="2624"/>
      <c r="D21" s="2624"/>
      <c r="E21" s="2624"/>
      <c r="F21" s="2624"/>
      <c r="G21" s="2624"/>
      <c r="H21" s="2624"/>
      <c r="I21" s="2624"/>
      <c r="J21" s="2624"/>
      <c r="K21" s="2624"/>
      <c r="L21" s="2624"/>
      <c r="M21" s="2624"/>
      <c r="N21" s="2624"/>
      <c r="O21" s="2624"/>
    </row>
    <row r="22" spans="2:15" x14ac:dyDescent="0.2">
      <c r="B22" s="2624"/>
      <c r="C22" s="2624"/>
      <c r="D22" s="2624"/>
      <c r="E22" s="2624"/>
      <c r="F22" s="2624"/>
      <c r="G22" s="2624"/>
      <c r="H22" s="2624"/>
      <c r="I22" s="2624"/>
      <c r="J22" s="2624"/>
      <c r="K22" s="2624"/>
      <c r="L22" s="2624"/>
      <c r="M22" s="2624"/>
      <c r="N22" s="2624"/>
      <c r="O22" s="2624"/>
    </row>
    <row r="23" spans="2:15" x14ac:dyDescent="0.2">
      <c r="D23" s="2621"/>
      <c r="E23" s="2621"/>
      <c r="F23" s="2621"/>
      <c r="G23" s="2621"/>
      <c r="H23" s="2621"/>
      <c r="I23" s="2621"/>
      <c r="J23" s="2621"/>
      <c r="K23" s="2621"/>
      <c r="L23" s="2621"/>
      <c r="M23" s="2621"/>
      <c r="N23" s="2621"/>
      <c r="O23" s="2621"/>
    </row>
    <row r="24" spans="2:15" x14ac:dyDescent="0.2">
      <c r="D24" s="2621"/>
      <c r="E24" s="2621"/>
      <c r="F24" s="2621"/>
      <c r="G24" s="2621"/>
      <c r="H24" s="2621"/>
      <c r="I24" s="2621"/>
      <c r="J24" s="2621"/>
      <c r="K24" s="2621"/>
      <c r="L24" s="2621"/>
      <c r="M24" s="2621"/>
      <c r="N24" s="2621"/>
      <c r="O24" s="2621"/>
    </row>
    <row r="25" spans="2:15" x14ac:dyDescent="0.2">
      <c r="D25" s="2621"/>
      <c r="E25" s="2621"/>
      <c r="F25" s="2621"/>
      <c r="G25" s="2621"/>
      <c r="H25" s="2621"/>
      <c r="I25" s="2621"/>
      <c r="J25" s="2621"/>
      <c r="K25" s="2621"/>
      <c r="L25" s="2621"/>
      <c r="M25" s="2621"/>
      <c r="N25" s="2621"/>
      <c r="O25" s="2621"/>
    </row>
    <row r="26" spans="2:15" x14ac:dyDescent="0.2">
      <c r="D26" s="2621"/>
      <c r="E26" s="2621"/>
      <c r="F26" s="2621"/>
      <c r="G26" s="2621"/>
      <c r="H26" s="2621"/>
      <c r="I26" s="2621"/>
      <c r="J26" s="2621"/>
      <c r="K26" s="2621"/>
      <c r="L26" s="2621"/>
      <c r="M26" s="2621"/>
      <c r="N26" s="2621"/>
      <c r="O26" s="2621"/>
    </row>
    <row r="27" spans="2:15" x14ac:dyDescent="0.2">
      <c r="D27" s="2621"/>
      <c r="E27" s="2621"/>
      <c r="F27" s="2621"/>
      <c r="G27" s="2621"/>
      <c r="H27" s="2621"/>
      <c r="I27" s="2621"/>
      <c r="J27" s="2621"/>
      <c r="K27" s="2621"/>
      <c r="L27" s="2621"/>
      <c r="M27" s="2621"/>
      <c r="N27" s="2621"/>
      <c r="O27" s="2621"/>
    </row>
    <row r="28" spans="2:15" x14ac:dyDescent="0.2">
      <c r="D28" s="2621"/>
      <c r="E28" s="2621"/>
      <c r="F28" s="2621"/>
      <c r="G28" s="2621"/>
      <c r="H28" s="2621"/>
      <c r="I28" s="2621"/>
      <c r="J28" s="2621"/>
      <c r="K28" s="2621"/>
      <c r="L28" s="2621"/>
      <c r="M28" s="2621"/>
      <c r="N28" s="2621"/>
      <c r="O28" s="2621"/>
    </row>
    <row r="29" spans="2:15" x14ac:dyDescent="0.2">
      <c r="D29" s="2621"/>
      <c r="E29" s="2621"/>
      <c r="F29" s="2621"/>
      <c r="G29" s="2621"/>
      <c r="H29" s="2621"/>
      <c r="I29" s="2621"/>
      <c r="J29" s="2621"/>
      <c r="K29" s="2621"/>
      <c r="L29" s="2621"/>
      <c r="M29" s="2621"/>
      <c r="N29" s="2621"/>
      <c r="O29" s="2621"/>
    </row>
    <row r="30" spans="2:15" x14ac:dyDescent="0.2">
      <c r="D30" s="2621"/>
      <c r="E30" s="2621"/>
      <c r="F30" s="2621"/>
      <c r="G30" s="2621"/>
      <c r="H30" s="2621"/>
      <c r="I30" s="2621"/>
      <c r="J30" s="2621"/>
      <c r="K30" s="2621"/>
      <c r="L30" s="2621"/>
      <c r="M30" s="2621"/>
      <c r="N30" s="2621"/>
      <c r="O30" s="2621"/>
    </row>
    <row r="31" spans="2:15" x14ac:dyDescent="0.2">
      <c r="D31" s="2621"/>
      <c r="E31" s="2621"/>
      <c r="F31" s="2621"/>
      <c r="G31" s="2621"/>
      <c r="H31" s="2621"/>
      <c r="I31" s="2621"/>
      <c r="J31" s="2621"/>
      <c r="K31" s="2621"/>
      <c r="L31" s="2621"/>
      <c r="M31" s="2621"/>
      <c r="N31" s="2621"/>
      <c r="O31" s="2621"/>
    </row>
    <row r="32" spans="2:15" x14ac:dyDescent="0.2">
      <c r="D32" s="2621"/>
      <c r="E32" s="2621"/>
      <c r="F32" s="2621"/>
      <c r="G32" s="2621"/>
      <c r="H32" s="2621"/>
      <c r="I32" s="2621"/>
      <c r="J32" s="2621"/>
      <c r="K32" s="2621"/>
      <c r="L32" s="2621"/>
      <c r="M32" s="2621"/>
      <c r="N32" s="2621"/>
      <c r="O32" s="2621"/>
    </row>
    <row r="33" spans="4:15" x14ac:dyDescent="0.2">
      <c r="D33" s="2621"/>
      <c r="E33" s="2621"/>
      <c r="F33" s="2621"/>
      <c r="G33" s="2621"/>
      <c r="H33" s="2621"/>
      <c r="I33" s="2621"/>
      <c r="J33" s="2621"/>
      <c r="K33" s="2621"/>
      <c r="L33" s="2621"/>
      <c r="M33" s="2621"/>
      <c r="N33" s="2621"/>
      <c r="O33" s="2621"/>
    </row>
    <row r="34" spans="4:15" x14ac:dyDescent="0.2">
      <c r="D34" s="2621"/>
      <c r="E34" s="2621"/>
      <c r="F34" s="2621"/>
      <c r="G34" s="2621"/>
      <c r="H34" s="2621"/>
      <c r="I34" s="2621"/>
      <c r="J34" s="2621"/>
      <c r="K34" s="2621"/>
      <c r="L34" s="2621"/>
      <c r="M34" s="2621"/>
      <c r="N34" s="2621"/>
      <c r="O34" s="2621"/>
    </row>
    <row r="35" spans="4:15" x14ac:dyDescent="0.2">
      <c r="D35" s="2621"/>
      <c r="E35" s="2621"/>
      <c r="F35" s="2621"/>
      <c r="G35" s="2621"/>
      <c r="H35" s="2621"/>
      <c r="I35" s="2621"/>
      <c r="J35" s="2621"/>
      <c r="K35" s="2621"/>
      <c r="L35" s="2621"/>
      <c r="M35" s="2621"/>
      <c r="N35" s="2621"/>
      <c r="O35" s="2621"/>
    </row>
    <row r="36" spans="4:15" x14ac:dyDescent="0.2">
      <c r="D36" s="2621"/>
      <c r="E36" s="2621"/>
      <c r="F36" s="2621"/>
      <c r="G36" s="2621"/>
      <c r="H36" s="2621"/>
      <c r="I36" s="2621"/>
      <c r="J36" s="2621"/>
      <c r="K36" s="2621"/>
      <c r="L36" s="2621"/>
      <c r="M36" s="2621"/>
      <c r="N36" s="2621"/>
      <c r="O36" s="2621"/>
    </row>
    <row r="37" spans="4:15" x14ac:dyDescent="0.2">
      <c r="D37" s="2621"/>
      <c r="E37" s="2621"/>
      <c r="F37" s="2621"/>
      <c r="G37" s="2621"/>
      <c r="H37" s="2621"/>
      <c r="I37" s="2621"/>
      <c r="J37" s="2621"/>
      <c r="K37" s="2621"/>
      <c r="L37" s="2621"/>
      <c r="M37" s="2621"/>
      <c r="N37" s="2621"/>
      <c r="O37" s="2621"/>
    </row>
    <row r="38" spans="4:15" x14ac:dyDescent="0.2">
      <c r="D38" s="2621"/>
      <c r="E38" s="2621"/>
      <c r="F38" s="2621"/>
      <c r="G38" s="2621"/>
      <c r="H38" s="2621"/>
      <c r="I38" s="2621"/>
      <c r="J38" s="2621"/>
      <c r="K38" s="2621"/>
      <c r="L38" s="2621"/>
      <c r="M38" s="2621"/>
      <c r="N38" s="2621"/>
      <c r="O38" s="2621"/>
    </row>
    <row r="39" spans="4:15" x14ac:dyDescent="0.2">
      <c r="D39" s="2621"/>
      <c r="E39" s="2621"/>
      <c r="F39" s="2621"/>
      <c r="G39" s="2621"/>
      <c r="H39" s="2621"/>
      <c r="I39" s="2621"/>
      <c r="J39" s="2621"/>
      <c r="K39" s="2621"/>
      <c r="L39" s="2621"/>
      <c r="M39" s="2621"/>
      <c r="N39" s="2621"/>
      <c r="O39" s="2621"/>
    </row>
    <row r="40" spans="4:15" x14ac:dyDescent="0.2">
      <c r="D40" s="2621"/>
      <c r="E40" s="2621"/>
      <c r="F40" s="2621"/>
      <c r="G40" s="2621"/>
      <c r="H40" s="2621"/>
      <c r="I40" s="2621"/>
      <c r="J40" s="2621"/>
      <c r="K40" s="2621"/>
      <c r="L40" s="2621"/>
      <c r="M40" s="2621"/>
      <c r="N40" s="2621"/>
      <c r="O40" s="2621"/>
    </row>
    <row r="41" spans="4:15" x14ac:dyDescent="0.2">
      <c r="D41" s="2621"/>
      <c r="E41" s="2621"/>
      <c r="F41" s="2621"/>
      <c r="G41" s="2621"/>
      <c r="H41" s="2621"/>
      <c r="I41" s="2621"/>
      <c r="J41" s="2621"/>
      <c r="K41" s="2621"/>
      <c r="L41" s="2621"/>
      <c r="M41" s="2621"/>
      <c r="N41" s="2621"/>
      <c r="O41" s="2621"/>
    </row>
    <row r="42" spans="4:15" x14ac:dyDescent="0.2">
      <c r="D42" s="2621"/>
      <c r="E42" s="2621"/>
      <c r="F42" s="2621"/>
      <c r="G42" s="2621"/>
      <c r="H42" s="2621"/>
      <c r="I42" s="2621"/>
      <c r="J42" s="2621"/>
      <c r="K42" s="2621"/>
      <c r="L42" s="2621"/>
      <c r="M42" s="2621"/>
      <c r="N42" s="2621"/>
      <c r="O42" s="2621"/>
    </row>
    <row r="43" spans="4:15" x14ac:dyDescent="0.2">
      <c r="D43" s="2621"/>
      <c r="E43" s="2621"/>
      <c r="F43" s="2621"/>
      <c r="G43" s="2621"/>
      <c r="H43" s="2621"/>
      <c r="I43" s="2621"/>
      <c r="J43" s="2621"/>
      <c r="K43" s="2621"/>
      <c r="L43" s="2621"/>
      <c r="M43" s="2621"/>
      <c r="N43" s="2621"/>
      <c r="O43" s="2621"/>
    </row>
    <row r="44" spans="4:15" x14ac:dyDescent="0.2">
      <c r="D44" s="2621"/>
      <c r="E44" s="2621"/>
      <c r="F44" s="2621"/>
      <c r="G44" s="2621"/>
      <c r="H44" s="2621"/>
      <c r="I44" s="2621"/>
      <c r="J44" s="2621"/>
      <c r="K44" s="2621"/>
      <c r="L44" s="2621"/>
      <c r="M44" s="2621"/>
      <c r="N44" s="2621"/>
      <c r="O44" s="2621"/>
    </row>
    <row r="45" spans="4:15" x14ac:dyDescent="0.2">
      <c r="D45" s="2621"/>
      <c r="E45" s="2621"/>
      <c r="F45" s="2621"/>
      <c r="G45" s="2621"/>
      <c r="H45" s="2621"/>
      <c r="I45" s="2621"/>
      <c r="J45" s="2621"/>
      <c r="K45" s="2621"/>
      <c r="L45" s="2621"/>
      <c r="M45" s="2621"/>
      <c r="N45" s="2621"/>
      <c r="O45" s="2621"/>
    </row>
    <row r="46" spans="4:15" x14ac:dyDescent="0.2">
      <c r="D46" s="2621"/>
      <c r="E46" s="2621"/>
      <c r="F46" s="2621"/>
      <c r="G46" s="2621"/>
      <c r="H46" s="2621"/>
      <c r="I46" s="2621"/>
      <c r="J46" s="2621"/>
      <c r="K46" s="2621"/>
      <c r="L46" s="2621"/>
      <c r="M46" s="2621"/>
      <c r="N46" s="2621"/>
      <c r="O46" s="2621"/>
    </row>
    <row r="47" spans="4:15" x14ac:dyDescent="0.2">
      <c r="D47" s="2621"/>
      <c r="E47" s="2621"/>
      <c r="F47" s="2621"/>
      <c r="G47" s="2621"/>
      <c r="H47" s="2621"/>
      <c r="I47" s="2621"/>
      <c r="J47" s="2621"/>
      <c r="K47" s="2621"/>
      <c r="L47" s="2621"/>
      <c r="M47" s="2621"/>
      <c r="N47" s="2621"/>
      <c r="O47" s="2621"/>
    </row>
  </sheetData>
  <mergeCells count="3">
    <mergeCell ref="A1:C1"/>
    <mergeCell ref="A4:A5"/>
    <mergeCell ref="B4:O4"/>
  </mergeCells>
  <hyperlinks>
    <hyperlink ref="A1" location="CONTENT!A1" display="Back to table of contents"/>
  </hyperlinks>
  <pageMargins left="0.5" right="0.5" top="0.5" bottom="0.5" header="0.3" footer="0.3"/>
  <pageSetup paperSize="9" scale="93"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workbookViewId="0">
      <selection sqref="A1:B1"/>
    </sheetView>
  </sheetViews>
  <sheetFormatPr defaultColWidth="10.33203125" defaultRowHeight="12.75" x14ac:dyDescent="0.2"/>
  <cols>
    <col min="1" max="1" width="38.6640625" style="3617" customWidth="1"/>
    <col min="2" max="2" width="9.83203125" style="3617" customWidth="1"/>
    <col min="3" max="7" width="10.6640625" style="3617" customWidth="1"/>
    <col min="8" max="16384" width="10.33203125" style="3617"/>
  </cols>
  <sheetData>
    <row r="1" spans="1:13" s="1032" customFormat="1" ht="15.75" x14ac:dyDescent="0.25">
      <c r="A1" s="6405" t="s">
        <v>801</v>
      </c>
      <c r="B1" s="6405"/>
    </row>
    <row r="2" spans="1:13" ht="16.5" thickBot="1" x14ac:dyDescent="0.25">
      <c r="A2" s="3616" t="s">
        <v>3315</v>
      </c>
    </row>
    <row r="3" spans="1:13" s="3622" customFormat="1" ht="16.5" thickBot="1" x14ac:dyDescent="0.25">
      <c r="A3" s="3618" t="s">
        <v>3316</v>
      </c>
      <c r="B3" s="3619" t="s">
        <v>1685</v>
      </c>
      <c r="C3" s="3620">
        <v>2016</v>
      </c>
      <c r="D3" s="3620">
        <v>2017</v>
      </c>
      <c r="E3" s="3620">
        <v>2018</v>
      </c>
      <c r="F3" s="3620" t="s">
        <v>3317</v>
      </c>
      <c r="G3" s="3621">
        <v>2020</v>
      </c>
    </row>
    <row r="4" spans="1:13" ht="30" customHeight="1" x14ac:dyDescent="0.2">
      <c r="A4" s="3623" t="s">
        <v>3318</v>
      </c>
      <c r="B4" s="3624"/>
      <c r="C4" s="3622"/>
      <c r="D4" s="3622"/>
      <c r="E4" s="3622"/>
      <c r="F4" s="3622"/>
      <c r="G4" s="3625"/>
    </row>
    <row r="5" spans="1:13" ht="30" customHeight="1" x14ac:dyDescent="0.2">
      <c r="A5" s="3626" t="s">
        <v>3319</v>
      </c>
      <c r="B5" s="3627" t="s">
        <v>651</v>
      </c>
      <c r="C5" s="3628">
        <v>1555.3109701583928</v>
      </c>
      <c r="D5" s="3628">
        <v>1599.8</v>
      </c>
      <c r="E5" s="3628">
        <v>1586.3</v>
      </c>
      <c r="F5" s="3628">
        <v>1600.3</v>
      </c>
      <c r="G5" s="3629">
        <v>1333.907318403963</v>
      </c>
    </row>
    <row r="6" spans="1:13" ht="30" customHeight="1" x14ac:dyDescent="0.2">
      <c r="A6" s="3630" t="s">
        <v>3320</v>
      </c>
      <c r="B6" s="3631" t="s">
        <v>168</v>
      </c>
      <c r="C6" s="1985">
        <v>14.628768327272111</v>
      </c>
      <c r="D6" s="1985">
        <v>13.4</v>
      </c>
      <c r="E6" s="1985">
        <v>12.9</v>
      </c>
      <c r="F6" s="1985">
        <v>12.8</v>
      </c>
      <c r="G6" s="1986">
        <v>13.298246811048683</v>
      </c>
    </row>
    <row r="7" spans="1:13" ht="30" customHeight="1" x14ac:dyDescent="0.2">
      <c r="A7" s="3632" t="s">
        <v>3321</v>
      </c>
      <c r="B7" s="3627" t="s">
        <v>168</v>
      </c>
      <c r="C7" s="1987">
        <v>1.3606909551995283</v>
      </c>
      <c r="D7" s="1987">
        <v>2.9</v>
      </c>
      <c r="E7" s="1988">
        <v>-0.8</v>
      </c>
      <c r="F7" s="1989">
        <v>0.9</v>
      </c>
      <c r="G7" s="1990" t="s">
        <v>3322</v>
      </c>
      <c r="H7" s="3633"/>
    </row>
    <row r="8" spans="1:13" ht="30" customHeight="1" x14ac:dyDescent="0.2">
      <c r="A8" s="3632" t="s">
        <v>3323</v>
      </c>
      <c r="B8" s="3627"/>
      <c r="C8" s="1991">
        <v>112.96870625382662</v>
      </c>
      <c r="D8" s="1991">
        <v>116.2</v>
      </c>
      <c r="E8" s="1991">
        <v>115.21891014606302</v>
      </c>
      <c r="F8" s="1991">
        <v>116.2</v>
      </c>
      <c r="G8" s="1992">
        <v>96.887237931113319</v>
      </c>
      <c r="H8" s="3634"/>
      <c r="I8" s="3635"/>
      <c r="J8" s="3635"/>
      <c r="K8" s="1993"/>
      <c r="L8" s="1993"/>
      <c r="M8" s="1993"/>
    </row>
    <row r="9" spans="1:13" ht="30" customHeight="1" x14ac:dyDescent="0.2">
      <c r="A9" s="3632" t="s">
        <v>3324</v>
      </c>
      <c r="B9" s="3627" t="s">
        <v>168</v>
      </c>
      <c r="C9" s="1991">
        <v>85.371231672727887</v>
      </c>
      <c r="D9" s="1991">
        <v>86.6</v>
      </c>
      <c r="E9" s="1991">
        <v>87.1</v>
      </c>
      <c r="F9" s="1991">
        <v>87.2</v>
      </c>
      <c r="G9" s="1992">
        <v>86.701753188951315</v>
      </c>
      <c r="H9" s="3634"/>
      <c r="I9" s="3635"/>
      <c r="J9" s="3635"/>
      <c r="K9" s="1993"/>
      <c r="L9" s="1993"/>
      <c r="M9" s="1993"/>
    </row>
    <row r="10" spans="1:13" ht="38.25" customHeight="1" x14ac:dyDescent="0.2">
      <c r="A10" s="3636" t="s">
        <v>3325</v>
      </c>
      <c r="B10" s="3637" t="s">
        <v>3326</v>
      </c>
      <c r="C10" s="1994">
        <v>0.46695193718798467</v>
      </c>
      <c r="D10" s="1994">
        <v>0.46429392152706012</v>
      </c>
      <c r="E10" s="1994">
        <v>0.44</v>
      </c>
      <c r="F10" s="1994">
        <v>0.43</v>
      </c>
      <c r="G10" s="1995">
        <v>0.42455461945433415</v>
      </c>
    </row>
    <row r="11" spans="1:13" ht="30" customHeight="1" x14ac:dyDescent="0.2">
      <c r="A11" s="3638" t="s">
        <v>3327</v>
      </c>
      <c r="B11" s="3627" t="s">
        <v>652</v>
      </c>
      <c r="C11" s="1996">
        <v>1.2271085535743396</v>
      </c>
      <c r="D11" s="1996">
        <v>1.2675543922131349</v>
      </c>
      <c r="E11" s="1996">
        <v>1.25</v>
      </c>
      <c r="F11" s="1996">
        <v>1.26</v>
      </c>
      <c r="G11" s="1997">
        <v>1.053855703702153</v>
      </c>
    </row>
    <row r="12" spans="1:13" ht="30" customHeight="1" x14ac:dyDescent="0.2">
      <c r="A12" s="3638" t="s">
        <v>3328</v>
      </c>
      <c r="B12" s="3627" t="s">
        <v>651</v>
      </c>
      <c r="C12" s="2000">
        <v>951.07238751400018</v>
      </c>
      <c r="D12" s="2000">
        <v>979</v>
      </c>
      <c r="E12" s="2000">
        <v>989</v>
      </c>
      <c r="F12" s="2000">
        <v>1015.97</v>
      </c>
      <c r="G12" s="2001">
        <v>813.8</v>
      </c>
    </row>
    <row r="13" spans="1:13" ht="30" customHeight="1" x14ac:dyDescent="0.2">
      <c r="A13" s="3630" t="s">
        <v>3320</v>
      </c>
      <c r="B13" s="3631" t="s">
        <v>168</v>
      </c>
      <c r="C13" s="1998">
        <v>3.2980028380823185</v>
      </c>
      <c r="D13" s="1998">
        <v>2.8393751593393262</v>
      </c>
      <c r="E13" s="1998">
        <v>2.4693060757237038</v>
      </c>
      <c r="F13" s="1998">
        <v>2.1</v>
      </c>
      <c r="G13" s="1999">
        <v>1.9572748737733614</v>
      </c>
    </row>
    <row r="14" spans="1:13" ht="30" customHeight="1" x14ac:dyDescent="0.2">
      <c r="A14" s="3638" t="s">
        <v>3329</v>
      </c>
      <c r="B14" s="3627" t="s">
        <v>652</v>
      </c>
      <c r="C14" s="1994">
        <v>0.75274452838643979</v>
      </c>
      <c r="D14" s="1994">
        <v>0.77</v>
      </c>
      <c r="E14" s="1994">
        <v>0.78</v>
      </c>
      <c r="F14" s="1994">
        <v>0.8</v>
      </c>
      <c r="G14" s="1995">
        <v>0.64295529586533562</v>
      </c>
    </row>
    <row r="15" spans="1:13" ht="30" customHeight="1" x14ac:dyDescent="0.2">
      <c r="A15" s="3638" t="s">
        <v>3330</v>
      </c>
      <c r="B15" s="3627" t="s">
        <v>653</v>
      </c>
      <c r="C15" s="2000">
        <v>3042.1908699999999</v>
      </c>
      <c r="D15" s="2000">
        <v>3120</v>
      </c>
      <c r="E15" s="2000">
        <v>3131.6409083569852</v>
      </c>
      <c r="F15" s="2000">
        <v>3236.583928030645</v>
      </c>
      <c r="G15" s="2001">
        <v>2882.4009449999999</v>
      </c>
    </row>
    <row r="16" spans="1:13" ht="30" customHeight="1" x14ac:dyDescent="0.2">
      <c r="A16" s="3630" t="s">
        <v>3320</v>
      </c>
      <c r="B16" s="3639" t="s">
        <v>168</v>
      </c>
      <c r="C16" s="3640">
        <v>21.807640861738957</v>
      </c>
      <c r="D16" s="3640">
        <v>20</v>
      </c>
      <c r="E16" s="3640">
        <v>20.711536135133656</v>
      </c>
      <c r="F16" s="3640">
        <v>21.681096848850235</v>
      </c>
      <c r="G16" s="3641">
        <v>23.868050275853911</v>
      </c>
    </row>
    <row r="17" spans="1:11" ht="30" customHeight="1" x14ac:dyDescent="0.2">
      <c r="A17" s="3638" t="s">
        <v>3331</v>
      </c>
      <c r="B17" s="3627" t="s">
        <v>653</v>
      </c>
      <c r="C17" s="2000">
        <v>2558.6480328018133</v>
      </c>
      <c r="D17" s="2000">
        <v>2618.1227703999912</v>
      </c>
      <c r="E17" s="2000">
        <v>2650.2455089999999</v>
      </c>
      <c r="F17" s="2000">
        <v>2754.021812</v>
      </c>
      <c r="G17" s="2001">
        <v>2448.2412949999998</v>
      </c>
    </row>
    <row r="18" spans="1:11" ht="30" customHeight="1" x14ac:dyDescent="0.2">
      <c r="A18" s="3638" t="s">
        <v>3332</v>
      </c>
      <c r="B18" s="3627" t="s">
        <v>654</v>
      </c>
      <c r="C18" s="2000">
        <v>2025.0911834299693</v>
      </c>
      <c r="D18" s="2000">
        <v>2070.2956322606133</v>
      </c>
      <c r="E18" s="2000">
        <v>2094.6</v>
      </c>
      <c r="F18" s="2000">
        <v>2175.8693825051691</v>
      </c>
      <c r="G18" s="2001">
        <v>1934.2371221577891</v>
      </c>
    </row>
    <row r="19" spans="1:11" ht="30" customHeight="1" x14ac:dyDescent="0.2">
      <c r="A19" s="3642" t="s">
        <v>3333</v>
      </c>
      <c r="B19" s="3643"/>
      <c r="C19" s="2002"/>
      <c r="D19" s="2002"/>
      <c r="E19" s="2002"/>
      <c r="F19" s="2002"/>
      <c r="G19" s="2003"/>
    </row>
    <row r="20" spans="1:11" ht="30" customHeight="1" x14ac:dyDescent="0.2">
      <c r="A20" s="3638" t="s">
        <v>3334</v>
      </c>
      <c r="B20" s="3644" t="s">
        <v>3335</v>
      </c>
      <c r="C20" s="2000">
        <v>1896</v>
      </c>
      <c r="D20" s="2000">
        <v>2134</v>
      </c>
      <c r="E20" s="2000">
        <v>2816</v>
      </c>
      <c r="F20" s="2000">
        <v>2130</v>
      </c>
      <c r="G20" s="2001">
        <v>1993</v>
      </c>
    </row>
    <row r="21" spans="1:11" ht="30" customHeight="1" x14ac:dyDescent="0.2">
      <c r="A21" s="3638" t="s">
        <v>3336</v>
      </c>
      <c r="B21" s="3644" t="s">
        <v>3335</v>
      </c>
      <c r="C21" s="2000">
        <v>838</v>
      </c>
      <c r="D21" s="2000">
        <v>969</v>
      </c>
      <c r="E21" s="2000">
        <v>1601.5</v>
      </c>
      <c r="F21" s="2000">
        <v>1534</v>
      </c>
      <c r="G21" s="2001">
        <v>1039</v>
      </c>
    </row>
    <row r="22" spans="1:11" ht="30" customHeight="1" x14ac:dyDescent="0.2">
      <c r="A22" s="3638" t="s">
        <v>3337</v>
      </c>
      <c r="B22" s="3644" t="s">
        <v>3338</v>
      </c>
      <c r="C22" s="2000">
        <v>247</v>
      </c>
      <c r="D22" s="2000">
        <v>261.27</v>
      </c>
      <c r="E22" s="2000">
        <v>285.2</v>
      </c>
      <c r="F22" s="2000">
        <v>295</v>
      </c>
      <c r="G22" s="2001">
        <v>303.65427899999997</v>
      </c>
    </row>
    <row r="23" spans="1:11" ht="30" customHeight="1" x14ac:dyDescent="0.2">
      <c r="A23" s="3638" t="s">
        <v>3339</v>
      </c>
      <c r="B23" s="3644" t="s">
        <v>3338</v>
      </c>
      <c r="C23" s="2000">
        <v>100.31629700000001</v>
      </c>
      <c r="D23" s="2000">
        <v>104.630939</v>
      </c>
      <c r="E23" s="2000">
        <v>108.6</v>
      </c>
      <c r="F23" s="2000">
        <v>110</v>
      </c>
      <c r="G23" s="2001">
        <v>108.55141</v>
      </c>
    </row>
    <row r="24" spans="1:11" ht="30" customHeight="1" x14ac:dyDescent="0.2">
      <c r="A24" s="3638" t="s">
        <v>3340</v>
      </c>
      <c r="B24" s="3644" t="s">
        <v>3341</v>
      </c>
      <c r="C24" s="2000">
        <v>553.1835859704712</v>
      </c>
      <c r="D24" s="2000">
        <v>585.77975750574467</v>
      </c>
      <c r="E24" s="2000">
        <v>639.27867130097366</v>
      </c>
      <c r="F24" s="2000">
        <v>661.54487877618976</v>
      </c>
      <c r="G24" s="2001">
        <v>679</v>
      </c>
    </row>
    <row r="25" spans="1:11" ht="30" customHeight="1" thickBot="1" x14ac:dyDescent="0.25">
      <c r="A25" s="3645" t="s">
        <v>3342</v>
      </c>
      <c r="B25" s="3646" t="s">
        <v>3341</v>
      </c>
      <c r="C25" s="2004">
        <v>225.09350521131347</v>
      </c>
      <c r="D25" s="2004">
        <v>234.58753808327918</v>
      </c>
      <c r="E25" s="2004">
        <v>243.48595655836931</v>
      </c>
      <c r="F25" s="2004">
        <v>246</v>
      </c>
      <c r="G25" s="2005">
        <v>242.72318088695448</v>
      </c>
    </row>
    <row r="26" spans="1:11" ht="30" customHeight="1" x14ac:dyDescent="0.2">
      <c r="A26" s="3647" t="s">
        <v>3343</v>
      </c>
      <c r="B26" s="3648"/>
      <c r="C26" s="2000"/>
      <c r="D26" s="2000"/>
      <c r="E26" s="2000"/>
      <c r="F26" s="2000"/>
      <c r="G26" s="2000"/>
    </row>
    <row r="27" spans="1:11" ht="30" customHeight="1" x14ac:dyDescent="0.2">
      <c r="A27" s="3649" t="s">
        <v>3344</v>
      </c>
    </row>
    <row r="28" spans="1:11" ht="15.75" customHeight="1" x14ac:dyDescent="0.2">
      <c r="C28" s="3650"/>
      <c r="D28" s="3650"/>
      <c r="E28" s="3650"/>
      <c r="F28" s="3651"/>
      <c r="G28" s="3651"/>
    </row>
    <row r="29" spans="1:11" ht="21.75" customHeight="1" x14ac:dyDescent="0.2">
      <c r="F29" s="3652"/>
      <c r="G29" s="3652"/>
      <c r="H29" s="3652"/>
      <c r="I29" s="3652"/>
      <c r="J29" s="3652"/>
      <c r="K29" s="3652"/>
    </row>
    <row r="30" spans="1:11" ht="22.5" customHeight="1" x14ac:dyDescent="0.2">
      <c r="F30" s="3652"/>
      <c r="G30" s="3652"/>
      <c r="H30" s="3652"/>
      <c r="I30" s="3652"/>
      <c r="J30" s="3652"/>
      <c r="K30" s="3652"/>
    </row>
    <row r="31" spans="1:11" ht="24.75" customHeight="1" x14ac:dyDescent="0.2">
      <c r="H31" s="3652"/>
      <c r="I31" s="3652"/>
      <c r="J31" s="3652"/>
      <c r="K31" s="3652"/>
    </row>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ignoredErrors>
    <ignoredError sqref="G7"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zoomScale="140" zoomScaleNormal="140" workbookViewId="0">
      <selection sqref="A1:C1"/>
    </sheetView>
  </sheetViews>
  <sheetFormatPr defaultColWidth="9.1640625" defaultRowHeight="15.75" x14ac:dyDescent="0.25"/>
  <cols>
    <col min="1" max="1" width="19.1640625" style="3654" customWidth="1"/>
    <col min="2" max="2" width="8.1640625" style="3654" customWidth="1"/>
    <col min="3" max="3" width="8.83203125" style="3654" customWidth="1"/>
    <col min="4" max="4" width="9.1640625" style="3654" customWidth="1"/>
    <col min="5" max="6" width="7.1640625" style="3654" customWidth="1"/>
    <col min="7" max="7" width="9.1640625" style="3654" customWidth="1"/>
    <col min="8" max="8" width="8.33203125" style="3654" bestFit="1" customWidth="1"/>
    <col min="9" max="9" width="7.6640625" style="3654" bestFit="1" customWidth="1"/>
    <col min="10" max="15" width="7.1640625" style="3654" customWidth="1"/>
    <col min="16" max="16" width="8.83203125" style="3654" customWidth="1"/>
    <col min="17" max="17" width="7.1640625" style="3654" customWidth="1"/>
    <col min="18" max="18" width="7.5" style="3654" bestFit="1" customWidth="1"/>
    <col min="19" max="19" width="9.83203125" style="3654" customWidth="1"/>
    <col min="20" max="20" width="7.33203125" style="3654" customWidth="1"/>
    <col min="21" max="16384" width="9.1640625" style="3654"/>
  </cols>
  <sheetData>
    <row r="1" spans="1:19" s="1032" customFormat="1" x14ac:dyDescent="0.25">
      <c r="A1" s="6405" t="s">
        <v>801</v>
      </c>
      <c r="B1" s="6405"/>
      <c r="C1" s="6405"/>
    </row>
    <row r="2" spans="1:19" x14ac:dyDescent="0.25">
      <c r="A2" s="3653" t="s">
        <v>3345</v>
      </c>
    </row>
    <row r="3" spans="1:19" ht="16.5" thickBot="1" x14ac:dyDescent="0.3">
      <c r="Q3" s="3655"/>
      <c r="R3" s="3655"/>
      <c r="S3" s="3656" t="s">
        <v>3346</v>
      </c>
    </row>
    <row r="4" spans="1:19" s="3657" customFormat="1" ht="20.100000000000001" customHeight="1" x14ac:dyDescent="0.25">
      <c r="A4" s="7062" t="s">
        <v>3347</v>
      </c>
      <c r="B4" s="7065" t="s">
        <v>3348</v>
      </c>
      <c r="C4" s="7066"/>
      <c r="D4" s="7066"/>
      <c r="E4" s="7066"/>
      <c r="F4" s="7066"/>
      <c r="G4" s="7066"/>
      <c r="H4" s="7066"/>
      <c r="I4" s="7067"/>
      <c r="J4" s="7068" t="s">
        <v>3349</v>
      </c>
      <c r="K4" s="7069"/>
      <c r="L4" s="7069"/>
      <c r="M4" s="7069"/>
      <c r="N4" s="7069"/>
      <c r="O4" s="7069"/>
      <c r="P4" s="7069"/>
      <c r="Q4" s="7070"/>
      <c r="R4" s="7074" t="s">
        <v>3350</v>
      </c>
      <c r="S4" s="7049" t="s">
        <v>237</v>
      </c>
    </row>
    <row r="5" spans="1:19" s="3657" customFormat="1" ht="20.100000000000001" customHeight="1" x14ac:dyDescent="0.25">
      <c r="A5" s="7063"/>
      <c r="B5" s="7052" t="s">
        <v>3351</v>
      </c>
      <c r="C5" s="7054" t="s">
        <v>3352</v>
      </c>
      <c r="D5" s="7055"/>
      <c r="E5" s="7055"/>
      <c r="F5" s="7055"/>
      <c r="G5" s="7055"/>
      <c r="H5" s="7055"/>
      <c r="I5" s="7056"/>
      <c r="J5" s="7071"/>
      <c r="K5" s="7072"/>
      <c r="L5" s="7072"/>
      <c r="M5" s="7072"/>
      <c r="N5" s="7072"/>
      <c r="O5" s="7072"/>
      <c r="P5" s="7072"/>
      <c r="Q5" s="7073"/>
      <c r="R5" s="7075"/>
      <c r="S5" s="7050"/>
    </row>
    <row r="6" spans="1:19" s="3657" customFormat="1" ht="20.100000000000001" customHeight="1" x14ac:dyDescent="0.25">
      <c r="A6" s="7063"/>
      <c r="B6" s="7052"/>
      <c r="C6" s="3658" t="s">
        <v>3353</v>
      </c>
      <c r="D6" s="3659" t="s">
        <v>3354</v>
      </c>
      <c r="E6" s="7057" t="s">
        <v>3355</v>
      </c>
      <c r="F6" s="3659" t="s">
        <v>3356</v>
      </c>
      <c r="G6" s="7057" t="s">
        <v>3357</v>
      </c>
      <c r="H6" s="3659" t="s">
        <v>3358</v>
      </c>
      <c r="I6" s="7059" t="s">
        <v>3359</v>
      </c>
      <c r="J6" s="3659" t="s">
        <v>3360</v>
      </c>
      <c r="K6" s="3659" t="s">
        <v>3361</v>
      </c>
      <c r="L6" s="3659" t="s">
        <v>3362</v>
      </c>
      <c r="M6" s="3659" t="s">
        <v>3363</v>
      </c>
      <c r="N6" s="7061" t="s">
        <v>3364</v>
      </c>
      <c r="O6" s="7061" t="s">
        <v>3365</v>
      </c>
      <c r="P6" s="3659" t="s">
        <v>3366</v>
      </c>
      <c r="Q6" s="7059" t="s">
        <v>3367</v>
      </c>
      <c r="R6" s="7075"/>
      <c r="S6" s="7050"/>
    </row>
    <row r="7" spans="1:19" s="3657" customFormat="1" ht="20.100000000000001" customHeight="1" thickBot="1" x14ac:dyDescent="0.3">
      <c r="A7" s="7064"/>
      <c r="B7" s="7053"/>
      <c r="C7" s="3660"/>
      <c r="D7" s="3661"/>
      <c r="E7" s="7058"/>
      <c r="F7" s="3661"/>
      <c r="G7" s="7058"/>
      <c r="H7" s="3661"/>
      <c r="I7" s="7060"/>
      <c r="J7" s="3662"/>
      <c r="K7" s="3661"/>
      <c r="L7" s="3661"/>
      <c r="M7" s="3661"/>
      <c r="N7" s="7058"/>
      <c r="O7" s="7058"/>
      <c r="P7" s="3661"/>
      <c r="Q7" s="7060"/>
      <c r="R7" s="7076"/>
      <c r="S7" s="7051"/>
    </row>
    <row r="8" spans="1:19" s="3657" customFormat="1" ht="20.100000000000001" customHeight="1" x14ac:dyDescent="0.25">
      <c r="A8" s="3663"/>
      <c r="B8" s="3664"/>
      <c r="C8" s="3665"/>
      <c r="D8" s="3666"/>
      <c r="E8" s="3666"/>
      <c r="F8" s="3666"/>
      <c r="G8" s="3666"/>
      <c r="H8" s="3666"/>
      <c r="I8" s="3667"/>
      <c r="J8" s="3668"/>
      <c r="K8" s="3668"/>
      <c r="L8" s="3668"/>
      <c r="M8" s="3668"/>
      <c r="N8" s="3668"/>
      <c r="O8" s="3668"/>
      <c r="P8" s="3668"/>
      <c r="Q8" s="3668"/>
      <c r="R8" s="3669"/>
      <c r="S8" s="3670"/>
    </row>
    <row r="9" spans="1:19" ht="20.100000000000001" customHeight="1" x14ac:dyDescent="0.25">
      <c r="A9" s="3671" t="s">
        <v>3368</v>
      </c>
      <c r="B9" s="2006">
        <v>0</v>
      </c>
      <c r="C9" s="2007">
        <v>0</v>
      </c>
      <c r="D9" s="2006">
        <v>0</v>
      </c>
      <c r="E9" s="2006">
        <v>0</v>
      </c>
      <c r="F9" s="2006">
        <v>0</v>
      </c>
      <c r="G9" s="2006">
        <v>0</v>
      </c>
      <c r="H9" s="2006">
        <v>0</v>
      </c>
      <c r="I9" s="2008">
        <v>0</v>
      </c>
      <c r="J9" s="2009">
        <v>4360.5</v>
      </c>
      <c r="K9" s="2009">
        <v>0</v>
      </c>
      <c r="L9" s="2009">
        <v>9962.4816599999995</v>
      </c>
      <c r="M9" s="2009">
        <v>1555.039702</v>
      </c>
      <c r="N9" s="2009">
        <v>2132.3969179999999</v>
      </c>
      <c r="O9" s="2009">
        <v>12532.989152000002</v>
      </c>
      <c r="P9" s="2009">
        <v>146842.88</v>
      </c>
      <c r="Q9" s="2006">
        <v>177386.28743200001</v>
      </c>
      <c r="R9" s="2010">
        <v>0</v>
      </c>
      <c r="S9" s="2011">
        <v>177386.28743200001</v>
      </c>
    </row>
    <row r="10" spans="1:19" ht="20.100000000000001" customHeight="1" x14ac:dyDescent="0.25">
      <c r="A10" s="3671" t="s">
        <v>3369</v>
      </c>
      <c r="B10" s="2006">
        <v>737231.23308000003</v>
      </c>
      <c r="C10" s="2012">
        <v>152946.16752760368</v>
      </c>
      <c r="D10" s="2009">
        <v>260319.63166027583</v>
      </c>
      <c r="E10" s="2009">
        <v>73536.056132411453</v>
      </c>
      <c r="F10" s="2009">
        <v>626.88330100308769</v>
      </c>
      <c r="G10" s="2009">
        <v>684601.67392388429</v>
      </c>
      <c r="H10" s="2009">
        <v>73280.398679999984</v>
      </c>
      <c r="I10" s="2008">
        <v>1245310.8112251782</v>
      </c>
      <c r="J10" s="2009">
        <v>0</v>
      </c>
      <c r="K10" s="2009">
        <v>0</v>
      </c>
      <c r="L10" s="2009">
        <v>0</v>
      </c>
      <c r="M10" s="2009">
        <v>0</v>
      </c>
      <c r="N10" s="2009">
        <v>0</v>
      </c>
      <c r="O10" s="2009">
        <v>0</v>
      </c>
      <c r="P10" s="2009">
        <v>0</v>
      </c>
      <c r="Q10" s="2006">
        <v>0</v>
      </c>
      <c r="R10" s="2010">
        <v>0</v>
      </c>
      <c r="S10" s="2011">
        <v>1982542.0443051783</v>
      </c>
    </row>
    <row r="11" spans="1:19" ht="20.100000000000001" customHeight="1" x14ac:dyDescent="0.25">
      <c r="A11" s="3671" t="s">
        <v>3370</v>
      </c>
      <c r="B11" s="2006">
        <v>0</v>
      </c>
      <c r="C11" s="2012">
        <v>0</v>
      </c>
      <c r="D11" s="2009">
        <v>-122583.70000000001</v>
      </c>
      <c r="E11" s="2009">
        <v>-58033.411138651521</v>
      </c>
      <c r="F11" s="2009">
        <v>0</v>
      </c>
      <c r="G11" s="2009">
        <v>-498600.95999999996</v>
      </c>
      <c r="H11" s="2009">
        <v>0</v>
      </c>
      <c r="I11" s="2008">
        <v>-679218.07113865146</v>
      </c>
      <c r="J11" s="2009">
        <v>0</v>
      </c>
      <c r="K11" s="2009">
        <v>0</v>
      </c>
      <c r="L11" s="2009">
        <v>0</v>
      </c>
      <c r="M11" s="2009">
        <v>0</v>
      </c>
      <c r="N11" s="2009">
        <v>0</v>
      </c>
      <c r="O11" s="2009">
        <v>0</v>
      </c>
      <c r="P11" s="2009">
        <v>0</v>
      </c>
      <c r="Q11" s="2006">
        <v>0</v>
      </c>
      <c r="R11" s="2010">
        <v>0</v>
      </c>
      <c r="S11" s="2011">
        <v>-679218.07113865146</v>
      </c>
    </row>
    <row r="12" spans="1:19" ht="20.100000000000001" customHeight="1" x14ac:dyDescent="0.25">
      <c r="A12" s="3671" t="s">
        <v>3371</v>
      </c>
      <c r="B12" s="2006">
        <v>-327710.94728000008</v>
      </c>
      <c r="C12" s="2012">
        <v>31160.352472396335</v>
      </c>
      <c r="D12" s="2009">
        <v>48108.289961409697</v>
      </c>
      <c r="E12" s="2009">
        <v>42871.668578830053</v>
      </c>
      <c r="F12" s="2009">
        <v>-360.98462258899076</v>
      </c>
      <c r="G12" s="2009">
        <v>50375.517375389085</v>
      </c>
      <c r="H12" s="2009">
        <v>8753.1613200000138</v>
      </c>
      <c r="I12" s="2008">
        <v>180908.00508543619</v>
      </c>
      <c r="J12" s="2009">
        <v>0</v>
      </c>
      <c r="K12" s="2009">
        <v>0</v>
      </c>
      <c r="L12" s="2009">
        <v>0</v>
      </c>
      <c r="M12" s="2009">
        <v>0</v>
      </c>
      <c r="N12" s="2009">
        <v>0</v>
      </c>
      <c r="O12" s="2009">
        <v>0</v>
      </c>
      <c r="P12" s="2009">
        <v>0</v>
      </c>
      <c r="Q12" s="2006">
        <v>0</v>
      </c>
      <c r="R12" s="2010">
        <v>0</v>
      </c>
      <c r="S12" s="2011">
        <v>-146802.94219456389</v>
      </c>
    </row>
    <row r="13" spans="1:19" s="3673" customFormat="1" ht="20.100000000000001" customHeight="1" x14ac:dyDescent="0.25">
      <c r="A13" s="3672" t="s">
        <v>3372</v>
      </c>
      <c r="B13" s="2013">
        <v>409520.28579999995</v>
      </c>
      <c r="C13" s="2014">
        <v>184106.52000000002</v>
      </c>
      <c r="D13" s="2013">
        <v>185844.22162168552</v>
      </c>
      <c r="E13" s="2013">
        <v>58374.313572589985</v>
      </c>
      <c r="F13" s="2013">
        <v>265.89867841409693</v>
      </c>
      <c r="G13" s="2013">
        <v>236376.23129927341</v>
      </c>
      <c r="H13" s="2013">
        <v>82033.56</v>
      </c>
      <c r="I13" s="2015">
        <v>747000.745171963</v>
      </c>
      <c r="J13" s="2013">
        <v>4360.5</v>
      </c>
      <c r="K13" s="2013">
        <v>0</v>
      </c>
      <c r="L13" s="2013">
        <v>9962.4816599999995</v>
      </c>
      <c r="M13" s="2013">
        <v>1555.039702</v>
      </c>
      <c r="N13" s="2013">
        <v>2132.3969179999999</v>
      </c>
      <c r="O13" s="2013">
        <v>12532.989152000002</v>
      </c>
      <c r="P13" s="2013">
        <v>146842.88</v>
      </c>
      <c r="Q13" s="2013">
        <v>177386.28743200001</v>
      </c>
      <c r="R13" s="2016">
        <v>0</v>
      </c>
      <c r="S13" s="2017">
        <v>1333907.318403963</v>
      </c>
    </row>
    <row r="14" spans="1:19" ht="20.100000000000001" customHeight="1" x14ac:dyDescent="0.25">
      <c r="A14" s="3674" t="s">
        <v>3373</v>
      </c>
      <c r="B14" s="2006">
        <v>0</v>
      </c>
      <c r="C14" s="2007">
        <v>0</v>
      </c>
      <c r="D14" s="2009">
        <v>-826.36162168548628</v>
      </c>
      <c r="E14" s="2009">
        <v>0</v>
      </c>
      <c r="F14" s="2009">
        <v>-265.89867841409693</v>
      </c>
      <c r="G14" s="2009">
        <v>-203729.51129927338</v>
      </c>
      <c r="H14" s="2006">
        <v>0</v>
      </c>
      <c r="I14" s="2008">
        <v>-204821.77159937297</v>
      </c>
      <c r="J14" s="2009">
        <v>0</v>
      </c>
      <c r="K14" s="2009">
        <v>0</v>
      </c>
      <c r="L14" s="2009">
        <v>-9962.4816599999995</v>
      </c>
      <c r="M14" s="2009">
        <v>-253.52370000000002</v>
      </c>
      <c r="N14" s="2009">
        <v>0</v>
      </c>
      <c r="O14" s="2009">
        <v>-13.772040000000001</v>
      </c>
      <c r="P14" s="2009">
        <v>0</v>
      </c>
      <c r="Q14" s="2006">
        <v>-10229.777399999999</v>
      </c>
      <c r="R14" s="2010">
        <v>101111.85902599999</v>
      </c>
      <c r="S14" s="2011">
        <v>-113939.68997337297</v>
      </c>
    </row>
    <row r="15" spans="1:19" ht="20.100000000000001" customHeight="1" x14ac:dyDescent="0.25">
      <c r="A15" s="3671" t="s">
        <v>3374</v>
      </c>
      <c r="B15" s="2006">
        <v>-385467.02</v>
      </c>
      <c r="C15" s="2007">
        <v>0</v>
      </c>
      <c r="D15" s="2006">
        <v>0</v>
      </c>
      <c r="E15" s="2006">
        <v>0</v>
      </c>
      <c r="F15" s="2006">
        <v>0</v>
      </c>
      <c r="G15" s="2006">
        <v>0</v>
      </c>
      <c r="H15" s="2006">
        <v>0</v>
      </c>
      <c r="I15" s="2008">
        <v>0</v>
      </c>
      <c r="J15" s="2009">
        <v>0</v>
      </c>
      <c r="K15" s="2009">
        <v>0</v>
      </c>
      <c r="L15" s="2009">
        <v>0</v>
      </c>
      <c r="M15" s="2009">
        <v>-1301.5160020000001</v>
      </c>
      <c r="N15" s="2009">
        <v>-2132.3969179999999</v>
      </c>
      <c r="O15" s="2009">
        <v>-12519.217112000002</v>
      </c>
      <c r="P15" s="2009">
        <v>-134976.48000000001</v>
      </c>
      <c r="Q15" s="2006">
        <v>-150929.610032</v>
      </c>
      <c r="R15" s="2010">
        <v>146788.39428399998</v>
      </c>
      <c r="S15" s="2011">
        <v>-389608.23574800004</v>
      </c>
    </row>
    <row r="16" spans="1:19" ht="20.100000000000001" customHeight="1" x14ac:dyDescent="0.25">
      <c r="A16" s="3671" t="s">
        <v>3375</v>
      </c>
      <c r="B16" s="2006">
        <v>0</v>
      </c>
      <c r="C16" s="2007">
        <v>0</v>
      </c>
      <c r="D16" s="2006">
        <v>0</v>
      </c>
      <c r="E16" s="2006">
        <v>0</v>
      </c>
      <c r="F16" s="2006">
        <v>0</v>
      </c>
      <c r="G16" s="2006">
        <v>0</v>
      </c>
      <c r="H16" s="2006">
        <v>0</v>
      </c>
      <c r="I16" s="2008">
        <v>0</v>
      </c>
      <c r="J16" s="2009">
        <v>-577.6</v>
      </c>
      <c r="K16" s="2009">
        <v>281.20000000000005</v>
      </c>
      <c r="L16" s="2009">
        <v>0</v>
      </c>
      <c r="M16" s="2009">
        <v>0</v>
      </c>
      <c r="N16" s="2009">
        <v>0</v>
      </c>
      <c r="O16" s="2009">
        <v>0</v>
      </c>
      <c r="P16" s="2009">
        <v>0</v>
      </c>
      <c r="Q16" s="2006">
        <v>-296.39999999999998</v>
      </c>
      <c r="R16" s="2010">
        <v>0</v>
      </c>
      <c r="S16" s="2011">
        <v>-296.39999999999998</v>
      </c>
    </row>
    <row r="17" spans="1:20" ht="20.100000000000001" customHeight="1" x14ac:dyDescent="0.25">
      <c r="A17" s="3671" t="s">
        <v>3376</v>
      </c>
      <c r="B17" s="2006">
        <v>0</v>
      </c>
      <c r="C17" s="2007">
        <v>0</v>
      </c>
      <c r="D17" s="2006">
        <v>0</v>
      </c>
      <c r="E17" s="2006">
        <v>0</v>
      </c>
      <c r="F17" s="2006">
        <v>0</v>
      </c>
      <c r="G17" s="2006">
        <v>0</v>
      </c>
      <c r="H17" s="2006">
        <v>0</v>
      </c>
      <c r="I17" s="2008">
        <v>0</v>
      </c>
      <c r="J17" s="2006">
        <v>0</v>
      </c>
      <c r="K17" s="2006">
        <v>0</v>
      </c>
      <c r="L17" s="2006">
        <v>0</v>
      </c>
      <c r="M17" s="2006">
        <v>0</v>
      </c>
      <c r="N17" s="2006">
        <v>0</v>
      </c>
      <c r="O17" s="2006">
        <v>0</v>
      </c>
      <c r="P17" s="2006">
        <v>0</v>
      </c>
      <c r="Q17" s="2006">
        <v>0</v>
      </c>
      <c r="R17" s="2010">
        <v>-3984.9179300000001</v>
      </c>
      <c r="S17" s="2011">
        <v>-3984.9179300000001</v>
      </c>
      <c r="T17" s="3675"/>
    </row>
    <row r="18" spans="1:20" ht="20.100000000000001" customHeight="1" x14ac:dyDescent="0.25">
      <c r="A18" s="3671" t="s">
        <v>3377</v>
      </c>
      <c r="B18" s="2006">
        <v>0</v>
      </c>
      <c r="C18" s="2007">
        <v>0</v>
      </c>
      <c r="D18" s="2006">
        <v>0</v>
      </c>
      <c r="E18" s="2006">
        <v>0</v>
      </c>
      <c r="F18" s="2006">
        <v>0</v>
      </c>
      <c r="G18" s="2006">
        <v>0</v>
      </c>
      <c r="H18" s="2006">
        <v>0</v>
      </c>
      <c r="I18" s="2008">
        <v>0</v>
      </c>
      <c r="J18" s="2006">
        <v>0</v>
      </c>
      <c r="K18" s="2006">
        <v>0</v>
      </c>
      <c r="L18" s="2006">
        <v>0</v>
      </c>
      <c r="M18" s="2006">
        <v>0</v>
      </c>
      <c r="N18" s="2006">
        <v>0</v>
      </c>
      <c r="O18" s="2006">
        <v>0</v>
      </c>
      <c r="P18" s="2006">
        <v>0</v>
      </c>
      <c r="Q18" s="2006">
        <v>0</v>
      </c>
      <c r="R18" s="2010">
        <v>-12263.838564000001</v>
      </c>
      <c r="S18" s="2011">
        <v>-12263.838564000001</v>
      </c>
      <c r="T18" s="3675"/>
    </row>
    <row r="19" spans="1:20" s="3673" customFormat="1" ht="20.100000000000001" customHeight="1" x14ac:dyDescent="0.25">
      <c r="A19" s="3676" t="s">
        <v>3378</v>
      </c>
      <c r="B19" s="2013">
        <v>24053.265799999936</v>
      </c>
      <c r="C19" s="2014">
        <v>184106.52000000002</v>
      </c>
      <c r="D19" s="2013">
        <v>185017.86000000002</v>
      </c>
      <c r="E19" s="2013">
        <v>58374.313572589985</v>
      </c>
      <c r="F19" s="2013">
        <v>0</v>
      </c>
      <c r="G19" s="2013">
        <v>32646.72000000003</v>
      </c>
      <c r="H19" s="2013">
        <v>82033.56</v>
      </c>
      <c r="I19" s="2015">
        <v>542178.97357259004</v>
      </c>
      <c r="J19" s="2013">
        <v>3782.9</v>
      </c>
      <c r="K19" s="2013">
        <v>281.20000000000005</v>
      </c>
      <c r="L19" s="2013">
        <v>0</v>
      </c>
      <c r="M19" s="2013">
        <v>0</v>
      </c>
      <c r="N19" s="2013">
        <v>0</v>
      </c>
      <c r="O19" s="2013">
        <v>0</v>
      </c>
      <c r="P19" s="2013">
        <v>11866.399999999994</v>
      </c>
      <c r="Q19" s="2013">
        <v>15930.499999999995</v>
      </c>
      <c r="R19" s="2016">
        <v>231651.49681599997</v>
      </c>
      <c r="S19" s="2017">
        <v>813814.23618859006</v>
      </c>
      <c r="T19" s="3675"/>
    </row>
    <row r="20" spans="1:20" ht="20.100000000000001" customHeight="1" x14ac:dyDescent="0.25">
      <c r="A20" s="3671" t="s">
        <v>3379</v>
      </c>
      <c r="B20" s="2006">
        <v>24053.265799999997</v>
      </c>
      <c r="C20" s="2007">
        <v>0</v>
      </c>
      <c r="D20" s="2009">
        <v>36000.44</v>
      </c>
      <c r="E20" s="2009">
        <v>0</v>
      </c>
      <c r="F20" s="2009">
        <v>0</v>
      </c>
      <c r="G20" s="2009">
        <v>29310.719999999998</v>
      </c>
      <c r="H20" s="2009">
        <v>5098.68</v>
      </c>
      <c r="I20" s="2008">
        <v>70409.84</v>
      </c>
      <c r="J20" s="2009">
        <v>380</v>
      </c>
      <c r="K20" s="2009">
        <v>0</v>
      </c>
      <c r="L20" s="2009">
        <v>0</v>
      </c>
      <c r="M20" s="2009">
        <v>0</v>
      </c>
      <c r="N20" s="2009">
        <v>0</v>
      </c>
      <c r="O20" s="2009">
        <v>0</v>
      </c>
      <c r="P20" s="2009">
        <v>11866.4</v>
      </c>
      <c r="Q20" s="2006">
        <v>12246.4</v>
      </c>
      <c r="R20" s="2010">
        <v>74206.924315496872</v>
      </c>
      <c r="S20" s="2011">
        <v>180916.43011549686</v>
      </c>
      <c r="T20" s="3675"/>
    </row>
    <row r="21" spans="1:20" ht="20.100000000000001" customHeight="1" x14ac:dyDescent="0.25">
      <c r="A21" s="3671" t="s">
        <v>3380</v>
      </c>
      <c r="B21" s="2006">
        <v>0</v>
      </c>
      <c r="C21" s="2012">
        <v>184106.52000000002</v>
      </c>
      <c r="D21" s="2009">
        <v>147063.06999999998</v>
      </c>
      <c r="E21" s="2009">
        <v>58374.313572589985</v>
      </c>
      <c r="F21" s="2009">
        <v>0</v>
      </c>
      <c r="G21" s="2009">
        <v>3336</v>
      </c>
      <c r="H21" s="2009">
        <v>2694.6000000000004</v>
      </c>
      <c r="I21" s="2008">
        <v>395574.50357258995</v>
      </c>
      <c r="J21" s="2009">
        <v>0</v>
      </c>
      <c r="K21" s="2009">
        <v>0</v>
      </c>
      <c r="L21" s="2009">
        <v>0</v>
      </c>
      <c r="M21" s="2009">
        <v>0</v>
      </c>
      <c r="N21" s="2009">
        <v>0</v>
      </c>
      <c r="O21" s="2009">
        <v>0</v>
      </c>
      <c r="P21" s="2009">
        <v>0</v>
      </c>
      <c r="Q21" s="2006">
        <v>0</v>
      </c>
      <c r="R21" s="2010">
        <v>0</v>
      </c>
      <c r="S21" s="2011">
        <v>395574.50357258995</v>
      </c>
    </row>
    <row r="22" spans="1:20" ht="20.100000000000001" customHeight="1" x14ac:dyDescent="0.25">
      <c r="A22" s="3674" t="s">
        <v>3381</v>
      </c>
      <c r="B22" s="2006">
        <v>0</v>
      </c>
      <c r="C22" s="2007">
        <v>0</v>
      </c>
      <c r="D22" s="2009">
        <v>0</v>
      </c>
      <c r="E22" s="2009">
        <v>0</v>
      </c>
      <c r="F22" s="2009">
        <v>0</v>
      </c>
      <c r="G22" s="2009">
        <v>0</v>
      </c>
      <c r="H22" s="2009">
        <v>17722.800000000003</v>
      </c>
      <c r="I22" s="2008">
        <v>17722.800000000003</v>
      </c>
      <c r="J22" s="2009">
        <v>0</v>
      </c>
      <c r="K22" s="2009">
        <v>240.5</v>
      </c>
      <c r="L22" s="2009">
        <v>0</v>
      </c>
      <c r="M22" s="2009">
        <v>0</v>
      </c>
      <c r="N22" s="2009">
        <v>0</v>
      </c>
      <c r="O22" s="2009">
        <v>0</v>
      </c>
      <c r="P22" s="2009">
        <v>0</v>
      </c>
      <c r="Q22" s="2006">
        <v>240.5</v>
      </c>
      <c r="R22" s="2010">
        <v>69050.447478124173</v>
      </c>
      <c r="S22" s="2011">
        <v>87013.747478124176</v>
      </c>
      <c r="T22" s="3677"/>
    </row>
    <row r="23" spans="1:20" ht="20.100000000000001" customHeight="1" x14ac:dyDescent="0.25">
      <c r="A23" s="3671" t="s">
        <v>3382</v>
      </c>
      <c r="B23" s="2006">
        <v>0</v>
      </c>
      <c r="C23" s="2007">
        <v>0</v>
      </c>
      <c r="D23" s="2009">
        <v>0</v>
      </c>
      <c r="E23" s="2009">
        <v>0</v>
      </c>
      <c r="F23" s="2009">
        <v>0</v>
      </c>
      <c r="G23" s="2009">
        <v>0</v>
      </c>
      <c r="H23" s="2009">
        <v>56235.600000000006</v>
      </c>
      <c r="I23" s="2008">
        <v>56235.600000000006</v>
      </c>
      <c r="J23" s="2009">
        <v>3402.9</v>
      </c>
      <c r="K23" s="2009">
        <v>40.700000000000003</v>
      </c>
      <c r="L23" s="2009">
        <v>0</v>
      </c>
      <c r="M23" s="2009">
        <v>0</v>
      </c>
      <c r="N23" s="2009">
        <v>0</v>
      </c>
      <c r="O23" s="2009">
        <v>0</v>
      </c>
      <c r="P23" s="2009">
        <v>0</v>
      </c>
      <c r="Q23" s="2006">
        <v>3443.6</v>
      </c>
      <c r="R23" s="2010">
        <v>82669.827939188937</v>
      </c>
      <c r="S23" s="2011">
        <v>142349.02793918893</v>
      </c>
    </row>
    <row r="24" spans="1:20" ht="20.100000000000001" customHeight="1" x14ac:dyDescent="0.25">
      <c r="A24" s="3671" t="s">
        <v>2761</v>
      </c>
      <c r="B24" s="2006">
        <v>0</v>
      </c>
      <c r="C24" s="2007">
        <v>0</v>
      </c>
      <c r="D24" s="2009">
        <v>1954.35</v>
      </c>
      <c r="E24" s="2009">
        <v>0</v>
      </c>
      <c r="F24" s="2009">
        <v>0</v>
      </c>
      <c r="G24" s="2009">
        <v>0</v>
      </c>
      <c r="H24" s="2009">
        <v>0</v>
      </c>
      <c r="I24" s="2008">
        <v>1954.35</v>
      </c>
      <c r="J24" s="2006">
        <v>0</v>
      </c>
      <c r="K24" s="2006">
        <v>0</v>
      </c>
      <c r="L24" s="2006">
        <v>0</v>
      </c>
      <c r="M24" s="2006">
        <v>0</v>
      </c>
      <c r="N24" s="2006">
        <v>0</v>
      </c>
      <c r="O24" s="2006">
        <v>0</v>
      </c>
      <c r="P24" s="2006">
        <v>0</v>
      </c>
      <c r="Q24" s="2006">
        <v>0</v>
      </c>
      <c r="R24" s="2010">
        <v>1404.1060273318669</v>
      </c>
      <c r="S24" s="2011">
        <v>3358.4560273318666</v>
      </c>
    </row>
    <row r="25" spans="1:20" ht="20.100000000000001" customHeight="1" thickBot="1" x14ac:dyDescent="0.3">
      <c r="A25" s="3678" t="s">
        <v>1934</v>
      </c>
      <c r="B25" s="2018">
        <v>0</v>
      </c>
      <c r="C25" s="2019">
        <v>0</v>
      </c>
      <c r="D25" s="2020">
        <v>0</v>
      </c>
      <c r="E25" s="2021">
        <v>0</v>
      </c>
      <c r="F25" s="2021">
        <v>0</v>
      </c>
      <c r="G25" s="2021">
        <v>0</v>
      </c>
      <c r="H25" s="2021">
        <v>281.8799999999901</v>
      </c>
      <c r="I25" s="2022">
        <v>281.88000000002285</v>
      </c>
      <c r="J25" s="2018">
        <v>0</v>
      </c>
      <c r="K25" s="2018">
        <v>0</v>
      </c>
      <c r="L25" s="2018">
        <v>0</v>
      </c>
      <c r="M25" s="2018">
        <v>0</v>
      </c>
      <c r="N25" s="2018">
        <v>0</v>
      </c>
      <c r="O25" s="2018">
        <v>0</v>
      </c>
      <c r="P25" s="2018">
        <v>0</v>
      </c>
      <c r="Q25" s="2018">
        <v>0</v>
      </c>
      <c r="R25" s="2023">
        <v>4320.1910558581294</v>
      </c>
      <c r="S25" s="2024">
        <v>4602.0710558581522</v>
      </c>
    </row>
    <row r="26" spans="1:20" ht="20.100000000000001" customHeight="1" x14ac:dyDescent="0.25">
      <c r="A26" s="3655" t="s">
        <v>3383</v>
      </c>
      <c r="B26" s="3655"/>
      <c r="C26" s="3655"/>
      <c r="D26" s="3655"/>
      <c r="E26" s="3655"/>
      <c r="F26" s="3655"/>
      <c r="G26" s="3655"/>
      <c r="H26" s="3655"/>
      <c r="I26" s="3655"/>
      <c r="J26" s="3655"/>
      <c r="K26" s="3655"/>
      <c r="L26" s="3655"/>
      <c r="M26" s="3655"/>
      <c r="N26" s="3655"/>
      <c r="O26" s="3655"/>
      <c r="P26" s="3655"/>
      <c r="Q26" s="3655"/>
    </row>
    <row r="27" spans="1:20" ht="20.100000000000001" customHeight="1" x14ac:dyDescent="0.25">
      <c r="A27" s="3679" t="s">
        <v>3384</v>
      </c>
      <c r="B27" s="3655"/>
      <c r="C27" s="3655"/>
      <c r="D27" s="3655"/>
      <c r="E27" s="3655"/>
      <c r="F27" s="3655"/>
      <c r="G27" s="3655"/>
      <c r="H27" s="3655"/>
      <c r="I27" s="3655"/>
      <c r="J27" s="3655"/>
      <c r="K27" s="3655"/>
      <c r="L27" s="3655"/>
      <c r="M27" s="3655"/>
      <c r="N27" s="3655"/>
      <c r="O27" s="3655"/>
      <c r="P27" s="3655"/>
      <c r="Q27" s="3655"/>
    </row>
  </sheetData>
  <mergeCells count="14">
    <mergeCell ref="A1:C1"/>
    <mergeCell ref="A4:A7"/>
    <mergeCell ref="B4:I4"/>
    <mergeCell ref="J4:Q5"/>
    <mergeCell ref="R4:R7"/>
    <mergeCell ref="S4:S7"/>
    <mergeCell ref="B5:B7"/>
    <mergeCell ref="C5:I5"/>
    <mergeCell ref="E6:E7"/>
    <mergeCell ref="G6:G7"/>
    <mergeCell ref="I6:I7"/>
    <mergeCell ref="N6:N7"/>
    <mergeCell ref="O6:O7"/>
    <mergeCell ref="Q6:Q7"/>
  </mergeCells>
  <hyperlinks>
    <hyperlink ref="A1" location="CONTENT!A1" display="Back to table of contents"/>
  </hyperlinks>
  <pageMargins left="0.5" right="0.5" top="0.5" bottom="0.5" header="0.3" footer="0.3"/>
  <pageSetup paperSize="9" scale="94"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workbookViewId="0">
      <selection sqref="A1:C1"/>
    </sheetView>
  </sheetViews>
  <sheetFormatPr defaultColWidth="9.1640625" defaultRowHeight="12.75" x14ac:dyDescent="0.2"/>
  <cols>
    <col min="1" max="6" width="11.83203125" style="3652" customWidth="1"/>
    <col min="7" max="7" width="11.83203125" style="2025" customWidth="1"/>
    <col min="8" max="12" width="13.6640625" style="2025" customWidth="1"/>
    <col min="13" max="13" width="2.5" style="2025" customWidth="1"/>
    <col min="14" max="14" width="10" style="3652" hidden="1" customWidth="1"/>
    <col min="15" max="15" width="10.5" style="3652" hidden="1" customWidth="1"/>
    <col min="16" max="16" width="22.1640625" style="3652" bestFit="1" customWidth="1"/>
    <col min="17" max="17" width="10" style="3652" bestFit="1" customWidth="1"/>
    <col min="18" max="16384" width="9.1640625" style="3652"/>
  </cols>
  <sheetData>
    <row r="1" spans="1:17" s="1032" customFormat="1" ht="15.75" x14ac:dyDescent="0.25">
      <c r="A1" s="6405" t="s">
        <v>801</v>
      </c>
      <c r="B1" s="6405"/>
      <c r="C1" s="6405"/>
      <c r="G1" s="758"/>
      <c r="H1" s="758"/>
      <c r="I1" s="758"/>
      <c r="J1" s="758"/>
      <c r="K1" s="758"/>
      <c r="L1" s="758"/>
      <c r="M1" s="758"/>
    </row>
    <row r="2" spans="1:17" ht="14.25" x14ac:dyDescent="0.2">
      <c r="A2" s="3680" t="s">
        <v>3385</v>
      </c>
    </row>
    <row r="3" spans="1:17" ht="17.25" thickBot="1" x14ac:dyDescent="0.3">
      <c r="A3" s="3681"/>
      <c r="H3" s="2026"/>
      <c r="I3" s="2026"/>
      <c r="J3" s="2026"/>
      <c r="K3" s="2026"/>
    </row>
    <row r="4" spans="1:17" ht="16.149999999999999" customHeight="1" x14ac:dyDescent="0.2">
      <c r="A4" s="3683"/>
      <c r="B4" s="3684"/>
      <c r="C4" s="3684"/>
      <c r="D4" s="3684"/>
      <c r="E4" s="3684"/>
      <c r="F4" s="3685"/>
      <c r="G4" s="2027" t="s">
        <v>1685</v>
      </c>
      <c r="H4" s="2028">
        <v>2016</v>
      </c>
      <c r="I4" s="2029">
        <v>2017</v>
      </c>
      <c r="J4" s="2030">
        <v>2018</v>
      </c>
      <c r="K4" s="2030">
        <v>2019</v>
      </c>
      <c r="L4" s="2030">
        <v>2020</v>
      </c>
    </row>
    <row r="5" spans="1:17" ht="14.25" x14ac:dyDescent="0.2">
      <c r="A5" s="3686" t="s">
        <v>3386</v>
      </c>
      <c r="B5" s="3687"/>
      <c r="C5" s="3688"/>
      <c r="D5" s="3689"/>
      <c r="E5" s="3690"/>
      <c r="F5" s="3691"/>
      <c r="G5" s="2031" t="s">
        <v>655</v>
      </c>
      <c r="H5" s="2032">
        <v>731.65</v>
      </c>
      <c r="I5" s="2033">
        <v>776.60500000000002</v>
      </c>
      <c r="J5" s="3766">
        <v>814.64</v>
      </c>
      <c r="K5" s="3766">
        <v>771.91</v>
      </c>
      <c r="L5" s="3766">
        <v>772.55</v>
      </c>
      <c r="N5" s="3682"/>
    </row>
    <row r="6" spans="1:17" ht="15" x14ac:dyDescent="0.25">
      <c r="A6" s="3693"/>
      <c r="B6" s="3694" t="s">
        <v>3387</v>
      </c>
      <c r="C6" s="3695"/>
      <c r="D6" s="3696"/>
      <c r="E6" s="3696"/>
      <c r="F6" s="3692"/>
      <c r="G6" s="2031" t="s">
        <v>3114</v>
      </c>
      <c r="H6" s="2034">
        <v>56.3</v>
      </c>
      <c r="I6" s="2034">
        <v>56.300000000000004</v>
      </c>
      <c r="J6" s="2035">
        <v>56.3</v>
      </c>
      <c r="K6" s="2035">
        <v>56.3</v>
      </c>
      <c r="L6" s="2035">
        <v>56.4</v>
      </c>
      <c r="P6" s="3697"/>
    </row>
    <row r="7" spans="1:17" ht="15" x14ac:dyDescent="0.25">
      <c r="A7" s="3693"/>
      <c r="B7" s="3694" t="s">
        <v>3388</v>
      </c>
      <c r="C7" s="3695"/>
      <c r="D7" s="3696"/>
      <c r="E7" s="3696"/>
      <c r="F7" s="3692"/>
      <c r="G7" s="2036" t="s">
        <v>3114</v>
      </c>
      <c r="H7" s="2034">
        <v>10.629999999999999</v>
      </c>
      <c r="I7" s="2034">
        <v>10.629999999999999</v>
      </c>
      <c r="J7" s="2035">
        <v>10.63</v>
      </c>
      <c r="K7" s="2035">
        <v>10.63</v>
      </c>
      <c r="L7" s="2035">
        <f>1.28+9.35</f>
        <v>10.629999999999999</v>
      </c>
      <c r="P7" s="3697"/>
    </row>
    <row r="8" spans="1:17" ht="15" x14ac:dyDescent="0.25">
      <c r="A8" s="3693"/>
      <c r="B8" s="7077" t="s">
        <v>3389</v>
      </c>
      <c r="C8" s="7077"/>
      <c r="D8" s="7077"/>
      <c r="E8" s="3696"/>
      <c r="F8" s="3692"/>
      <c r="G8" s="2036" t="s">
        <v>3114</v>
      </c>
      <c r="H8" s="2034">
        <v>26.32</v>
      </c>
      <c r="I8" s="2034">
        <v>27.875000000000004</v>
      </c>
      <c r="J8" s="2035">
        <v>65.91</v>
      </c>
      <c r="K8" s="2035">
        <v>88.078095000000033</v>
      </c>
      <c r="L8" s="2035">
        <v>95.42</v>
      </c>
      <c r="P8" s="3697"/>
    </row>
    <row r="9" spans="1:17" ht="15" x14ac:dyDescent="0.25">
      <c r="A9" s="3693"/>
      <c r="B9" s="3694" t="s">
        <v>3390</v>
      </c>
      <c r="C9" s="3695"/>
      <c r="D9" s="3696"/>
      <c r="E9" s="3696"/>
      <c r="F9" s="3692"/>
      <c r="G9" s="2036" t="s">
        <v>3114</v>
      </c>
      <c r="H9" s="2034">
        <v>3</v>
      </c>
      <c r="I9" s="2034">
        <v>3</v>
      </c>
      <c r="J9" s="2035">
        <v>3</v>
      </c>
      <c r="K9" s="2035">
        <v>3</v>
      </c>
      <c r="L9" s="2035">
        <v>3</v>
      </c>
      <c r="N9" s="3682"/>
      <c r="P9" s="3697"/>
      <c r="Q9" s="3698"/>
    </row>
    <row r="10" spans="1:17" ht="15" x14ac:dyDescent="0.25">
      <c r="A10" s="3693"/>
      <c r="B10" s="3694" t="s">
        <v>3391</v>
      </c>
      <c r="C10" s="3695"/>
      <c r="D10" s="3696"/>
      <c r="E10" s="3696"/>
      <c r="F10" s="3692"/>
      <c r="G10" s="2036" t="s">
        <v>3114</v>
      </c>
      <c r="H10" s="2034">
        <v>394.20000000000005</v>
      </c>
      <c r="I10" s="2034">
        <v>437.6</v>
      </c>
      <c r="J10" s="2035">
        <v>437.6</v>
      </c>
      <c r="K10" s="2035">
        <v>414.9</v>
      </c>
      <c r="L10" s="2035">
        <f>402.7+11.4</f>
        <v>414.09999999999997</v>
      </c>
      <c r="P10" s="3697"/>
    </row>
    <row r="11" spans="1:17" ht="15" x14ac:dyDescent="0.25">
      <c r="A11" s="3693"/>
      <c r="B11" s="3694" t="s">
        <v>3392</v>
      </c>
      <c r="C11" s="3695"/>
      <c r="D11" s="3696"/>
      <c r="E11" s="3696"/>
      <c r="F11" s="3692"/>
      <c r="G11" s="2036" t="s">
        <v>3114</v>
      </c>
      <c r="H11" s="2034">
        <v>241.2</v>
      </c>
      <c r="I11" s="2034">
        <v>241.2</v>
      </c>
      <c r="J11" s="2035">
        <v>241.2</v>
      </c>
      <c r="K11" s="2035">
        <v>199</v>
      </c>
      <c r="L11" s="2035">
        <v>193</v>
      </c>
      <c r="M11" s="2026"/>
      <c r="N11" s="3682"/>
      <c r="O11" s="3682"/>
      <c r="P11" s="3697"/>
      <c r="Q11" s="3682"/>
    </row>
    <row r="12" spans="1:17" ht="14.25" x14ac:dyDescent="0.2">
      <c r="A12" s="3699" t="s">
        <v>3393</v>
      </c>
      <c r="B12" s="3700"/>
      <c r="C12" s="3701"/>
      <c r="D12" s="3702"/>
      <c r="E12" s="3702"/>
      <c r="F12" s="3703"/>
      <c r="G12" s="3577" t="s">
        <v>653</v>
      </c>
      <c r="H12" s="2037">
        <v>3042.2</v>
      </c>
      <c r="I12" s="2037">
        <v>3119.7</v>
      </c>
      <c r="J12" s="2038">
        <v>3131.6</v>
      </c>
      <c r="K12" s="2038">
        <v>3236.6</v>
      </c>
      <c r="L12" s="2038">
        <v>2882.4</v>
      </c>
      <c r="M12" s="2026"/>
      <c r="P12" s="3697"/>
      <c r="Q12" s="3698"/>
    </row>
    <row r="13" spans="1:17" ht="16.149999999999999" customHeight="1" x14ac:dyDescent="0.2">
      <c r="A13" s="3693"/>
      <c r="C13" s="7078" t="s">
        <v>3394</v>
      </c>
      <c r="D13" s="7078"/>
      <c r="E13" s="3695" t="s">
        <v>3362</v>
      </c>
      <c r="F13" s="3692"/>
      <c r="G13" s="2031" t="s">
        <v>3114</v>
      </c>
      <c r="H13" s="2039">
        <v>99.5</v>
      </c>
      <c r="I13" s="2039">
        <v>89.8</v>
      </c>
      <c r="J13" s="2040">
        <v>124.5</v>
      </c>
      <c r="K13" s="2040">
        <v>98.6</v>
      </c>
      <c r="L13" s="2040">
        <v>115.8</v>
      </c>
      <c r="M13" s="2026"/>
      <c r="P13" s="3697"/>
      <c r="Q13" s="3698"/>
    </row>
    <row r="14" spans="1:17" ht="16.149999999999999" customHeight="1" x14ac:dyDescent="0.2">
      <c r="A14" s="3693"/>
      <c r="B14" s="3695"/>
      <c r="C14" s="7078"/>
      <c r="D14" s="7078"/>
      <c r="E14" s="3695" t="s">
        <v>3388</v>
      </c>
      <c r="F14" s="3692"/>
      <c r="G14" s="2036" t="s">
        <v>3114</v>
      </c>
      <c r="H14" s="2039">
        <v>18</v>
      </c>
      <c r="I14" s="2039">
        <v>14.606755999999999</v>
      </c>
      <c r="J14" s="2040">
        <v>15.1</v>
      </c>
      <c r="K14" s="2040">
        <v>15.3</v>
      </c>
      <c r="L14" s="2040">
        <v>18.100000000000001</v>
      </c>
      <c r="M14" s="2026"/>
      <c r="P14" s="3697"/>
    </row>
    <row r="15" spans="1:17" ht="16.149999999999999" customHeight="1" x14ac:dyDescent="0.2">
      <c r="A15" s="3693"/>
      <c r="B15" s="3695"/>
      <c r="C15" s="3704"/>
      <c r="D15" s="3704"/>
      <c r="E15" s="3695" t="s">
        <v>3364</v>
      </c>
      <c r="F15" s="3692"/>
      <c r="G15" s="2036" t="s">
        <v>3114</v>
      </c>
      <c r="H15" s="2039">
        <v>18.7</v>
      </c>
      <c r="I15" s="2039">
        <v>16.899999999999999</v>
      </c>
      <c r="J15" s="2040">
        <v>22.6</v>
      </c>
      <c r="K15" s="2040">
        <v>19.8</v>
      </c>
      <c r="L15" s="2040">
        <v>24.8</v>
      </c>
      <c r="M15" s="2026"/>
      <c r="P15" s="3697"/>
    </row>
    <row r="16" spans="1:17" ht="16.149999999999999" customHeight="1" x14ac:dyDescent="0.2">
      <c r="A16" s="3693"/>
      <c r="B16" s="3695"/>
      <c r="C16" s="3704"/>
      <c r="D16" s="3704"/>
      <c r="E16" s="3695" t="s">
        <v>3389</v>
      </c>
      <c r="F16" s="3692"/>
      <c r="G16" s="2036" t="s">
        <v>3114</v>
      </c>
      <c r="H16" s="2039">
        <v>30.3</v>
      </c>
      <c r="I16" s="2039">
        <v>39.200000000000003</v>
      </c>
      <c r="J16" s="2040">
        <v>49.4</v>
      </c>
      <c r="K16" s="2040">
        <v>128.5</v>
      </c>
      <c r="L16" s="2040">
        <v>145.69999999999999</v>
      </c>
      <c r="M16" s="2026"/>
      <c r="P16" s="3697"/>
    </row>
    <row r="17" spans="1:16" ht="16.149999999999999" customHeight="1" x14ac:dyDescent="0.2">
      <c r="A17" s="3693"/>
      <c r="B17" s="3695"/>
      <c r="C17" s="3704"/>
      <c r="D17" s="3704"/>
      <c r="E17" s="3695" t="s">
        <v>3366</v>
      </c>
      <c r="F17" s="3692"/>
      <c r="G17" s="2036" t="s">
        <v>3114</v>
      </c>
      <c r="H17" s="2039">
        <v>497</v>
      </c>
      <c r="I17" s="2039">
        <v>463.2</v>
      </c>
      <c r="J17" s="2040">
        <v>437.1</v>
      </c>
      <c r="K17" s="2040">
        <v>439.6</v>
      </c>
      <c r="L17" s="2040">
        <v>383.6</v>
      </c>
      <c r="M17" s="2026"/>
      <c r="P17" s="3697"/>
    </row>
    <row r="18" spans="1:16" ht="16.149999999999999" customHeight="1" x14ac:dyDescent="0.2">
      <c r="A18" s="3693"/>
      <c r="C18" s="3705" t="s">
        <v>3395</v>
      </c>
      <c r="D18" s="3696"/>
      <c r="E18" s="3695" t="s">
        <v>3396</v>
      </c>
      <c r="F18" s="3692"/>
      <c r="G18" s="2036" t="s">
        <v>3114</v>
      </c>
      <c r="H18" s="2039">
        <v>1111.8999999999999</v>
      </c>
      <c r="I18" s="2039">
        <v>1183.9770579999999</v>
      </c>
      <c r="J18" s="2040">
        <v>1223.3999999999999</v>
      </c>
      <c r="K18" s="2040">
        <v>1360.7</v>
      </c>
      <c r="L18" s="2040">
        <f>0.5+1056.3</f>
        <v>1056.8</v>
      </c>
      <c r="M18" s="2026"/>
      <c r="P18" s="3697"/>
    </row>
    <row r="19" spans="1:16" ht="16.149999999999999" customHeight="1" x14ac:dyDescent="0.2">
      <c r="A19" s="3693"/>
      <c r="B19" s="3706"/>
      <c r="C19" s="3688"/>
      <c r="D19" s="3696"/>
      <c r="E19" s="3695" t="s">
        <v>3351</v>
      </c>
      <c r="F19" s="3692"/>
      <c r="G19" s="2036" t="s">
        <v>3114</v>
      </c>
      <c r="H19" s="2039">
        <v>1266.8</v>
      </c>
      <c r="I19" s="2039">
        <v>1312.0099189999999</v>
      </c>
      <c r="J19" s="2040">
        <v>1259.5</v>
      </c>
      <c r="K19" s="2040">
        <v>1174.0999999999999</v>
      </c>
      <c r="L19" s="2040">
        <v>1137.5999999999999</v>
      </c>
      <c r="M19" s="2026"/>
      <c r="P19" s="3697"/>
    </row>
    <row r="20" spans="1:16" ht="13.5" thickBot="1" x14ac:dyDescent="0.25">
      <c r="A20" s="3707"/>
      <c r="B20" s="3708" t="s">
        <v>3397</v>
      </c>
      <c r="C20" s="3709"/>
      <c r="D20" s="3710"/>
      <c r="E20" s="3711"/>
      <c r="F20" s="3712"/>
      <c r="G20" s="2041" t="s">
        <v>168</v>
      </c>
      <c r="H20" s="2042">
        <v>51.4</v>
      </c>
      <c r="I20" s="2042">
        <v>50.5</v>
      </c>
      <c r="J20" s="2043">
        <v>48.3</v>
      </c>
      <c r="K20" s="2043">
        <v>47.2</v>
      </c>
      <c r="L20" s="2043">
        <f>1472.1/2882.4*100</f>
        <v>51.072023313905078</v>
      </c>
      <c r="M20" s="2026"/>
      <c r="O20" s="3713"/>
      <c r="P20" s="3697"/>
    </row>
    <row r="21" spans="1:16" ht="13.5" x14ac:dyDescent="0.2">
      <c r="A21" s="3714" t="s">
        <v>3398</v>
      </c>
      <c r="B21" s="3715"/>
      <c r="C21" s="3715"/>
      <c r="D21" s="3715"/>
      <c r="E21" s="3716"/>
      <c r="F21" s="3714"/>
      <c r="G21" s="2670"/>
      <c r="M21" s="2026"/>
      <c r="P21" s="3697"/>
    </row>
    <row r="22" spans="1:16" ht="13.5" x14ac:dyDescent="0.2">
      <c r="A22" s="3717"/>
      <c r="B22" s="3714"/>
      <c r="C22" s="3716"/>
      <c r="D22" s="3715"/>
      <c r="E22" s="3716"/>
      <c r="F22" s="3718"/>
      <c r="G22" s="2670"/>
      <c r="H22" s="2044"/>
      <c r="I22" s="2044"/>
      <c r="J22" s="2044"/>
      <c r="K22" s="2044"/>
      <c r="L22" s="2044"/>
      <c r="M22" s="2026"/>
    </row>
    <row r="23" spans="1:16" ht="15.75" x14ac:dyDescent="0.25">
      <c r="A23" s="3719"/>
      <c r="F23" s="3720"/>
      <c r="G23" s="3767"/>
      <c r="H23" s="3767"/>
      <c r="I23" s="3767"/>
      <c r="J23" s="3767"/>
      <c r="K23" s="3767"/>
      <c r="L23" s="3767"/>
      <c r="M23" s="2026"/>
    </row>
    <row r="24" spans="1:16" ht="15" thickBot="1" x14ac:dyDescent="0.25">
      <c r="A24" s="3680" t="s">
        <v>3399</v>
      </c>
      <c r="M24" s="2026"/>
    </row>
    <row r="25" spans="1:16" ht="15.75" x14ac:dyDescent="0.2">
      <c r="A25" s="7079" t="s">
        <v>3400</v>
      </c>
      <c r="B25" s="7080"/>
      <c r="C25" s="7080"/>
      <c r="D25" s="7081"/>
      <c r="E25" s="3721" t="s">
        <v>3401</v>
      </c>
      <c r="F25" s="3722"/>
      <c r="G25" s="2045" t="s">
        <v>3402</v>
      </c>
      <c r="H25" s="2045"/>
      <c r="I25" s="7088" t="s">
        <v>3403</v>
      </c>
      <c r="J25" s="7088"/>
      <c r="K25" s="2046" t="s">
        <v>3404</v>
      </c>
      <c r="L25" s="2047"/>
      <c r="M25" s="2026"/>
    </row>
    <row r="26" spans="1:16" ht="16.149999999999999" customHeight="1" x14ac:dyDescent="0.2">
      <c r="A26" s="7082"/>
      <c r="B26" s="7083"/>
      <c r="C26" s="7083"/>
      <c r="D26" s="7084"/>
      <c r="E26" s="3723" t="s">
        <v>3405</v>
      </c>
      <c r="F26" s="3724"/>
      <c r="G26" s="2048" t="s">
        <v>3406</v>
      </c>
      <c r="H26" s="2048"/>
      <c r="I26" s="7089" t="s">
        <v>3407</v>
      </c>
      <c r="J26" s="7090"/>
      <c r="K26" s="2049" t="s">
        <v>3408</v>
      </c>
      <c r="L26" s="2050"/>
      <c r="M26" s="2026"/>
    </row>
    <row r="27" spans="1:16" ht="16.149999999999999" customHeight="1" x14ac:dyDescent="0.2">
      <c r="A27" s="7085"/>
      <c r="B27" s="7086"/>
      <c r="C27" s="7086"/>
      <c r="D27" s="7087"/>
      <c r="E27" s="3725">
        <v>2019</v>
      </c>
      <c r="F27" s="3725">
        <v>2020</v>
      </c>
      <c r="G27" s="2051">
        <v>2019</v>
      </c>
      <c r="H27" s="2051">
        <v>2020</v>
      </c>
      <c r="I27" s="2051">
        <v>2019</v>
      </c>
      <c r="J27" s="2051">
        <v>2020</v>
      </c>
      <c r="K27" s="2052">
        <v>2019</v>
      </c>
      <c r="L27" s="2053">
        <v>2020</v>
      </c>
      <c r="M27" s="2026"/>
    </row>
    <row r="28" spans="1:16" ht="16.149999999999999" customHeight="1" x14ac:dyDescent="0.2">
      <c r="A28" s="3693" t="s">
        <v>1111</v>
      </c>
      <c r="D28" s="3726"/>
      <c r="E28" s="3727">
        <v>436831</v>
      </c>
      <c r="F28" s="3727">
        <v>444947</v>
      </c>
      <c r="G28" s="3728">
        <v>945</v>
      </c>
      <c r="H28" s="3728">
        <v>958.99099999999999</v>
      </c>
      <c r="I28" s="2054">
        <v>5558.9086369999995</v>
      </c>
      <c r="J28" s="2054">
        <v>5633.4820049999998</v>
      </c>
      <c r="K28" s="2055">
        <v>5.88</v>
      </c>
      <c r="L28" s="2056">
        <v>5.87</v>
      </c>
      <c r="M28" s="2026"/>
    </row>
    <row r="29" spans="1:16" ht="16.149999999999999" customHeight="1" x14ac:dyDescent="0.2">
      <c r="A29" s="3693" t="s">
        <v>3409</v>
      </c>
      <c r="D29" s="3726"/>
      <c r="E29" s="3727">
        <v>44399</v>
      </c>
      <c r="F29" s="3727">
        <v>44938</v>
      </c>
      <c r="G29" s="3728">
        <v>999.6</v>
      </c>
      <c r="H29" s="3728">
        <v>795.45899999999995</v>
      </c>
      <c r="I29" s="2054">
        <v>7338.7320030000001</v>
      </c>
      <c r="J29" s="2054">
        <v>6037.0577089999997</v>
      </c>
      <c r="K29" s="2055">
        <v>7.34</v>
      </c>
      <c r="L29" s="2056">
        <v>7.59</v>
      </c>
      <c r="M29" s="2026"/>
    </row>
    <row r="30" spans="1:16" ht="16.149999999999999" customHeight="1" x14ac:dyDescent="0.2">
      <c r="A30" s="3693" t="s">
        <v>3410</v>
      </c>
      <c r="D30" s="3726"/>
      <c r="E30" s="3727">
        <v>6482</v>
      </c>
      <c r="F30" s="3727">
        <v>6527</v>
      </c>
      <c r="G30" s="3728">
        <v>771.8</v>
      </c>
      <c r="H30" s="3728">
        <v>654.99699999999996</v>
      </c>
      <c r="I30" s="2057">
        <v>2720.5059510600004</v>
      </c>
      <c r="J30" s="2057">
        <v>2377.5366210000002</v>
      </c>
      <c r="K30" s="2055">
        <v>3.52</v>
      </c>
      <c r="L30" s="2056">
        <v>3.63</v>
      </c>
      <c r="M30" s="2026"/>
    </row>
    <row r="31" spans="1:16" ht="16.149999999999999" customHeight="1" x14ac:dyDescent="0.2">
      <c r="A31" s="3729" t="s">
        <v>3411</v>
      </c>
      <c r="D31" s="3726"/>
      <c r="E31" s="3730">
        <v>750</v>
      </c>
      <c r="F31" s="3730">
        <v>772</v>
      </c>
      <c r="G31" s="3731">
        <v>19.100000000000001</v>
      </c>
      <c r="H31" s="3731">
        <v>16.324999999999999</v>
      </c>
      <c r="I31" s="2054">
        <v>53.5</v>
      </c>
      <c r="J31" s="2054">
        <v>46.1</v>
      </c>
      <c r="K31" s="2055">
        <v>2.79</v>
      </c>
      <c r="L31" s="2056">
        <v>2.82</v>
      </c>
      <c r="M31" s="2026"/>
    </row>
    <row r="32" spans="1:16" ht="16.149999999999999" customHeight="1" x14ac:dyDescent="0.2">
      <c r="A32" s="3693" t="s">
        <v>1934</v>
      </c>
      <c r="D32" s="3726"/>
      <c r="E32" s="3727">
        <v>746</v>
      </c>
      <c r="F32" s="3727">
        <v>753</v>
      </c>
      <c r="G32" s="3728">
        <v>37.6</v>
      </c>
      <c r="H32" s="3728">
        <v>38.793999999999997</v>
      </c>
      <c r="I32" s="3768">
        <v>297.2</v>
      </c>
      <c r="J32" s="3768">
        <v>305.2</v>
      </c>
      <c r="K32" s="2058">
        <v>7.91</v>
      </c>
      <c r="L32" s="2059">
        <v>7.87</v>
      </c>
      <c r="M32" s="2026"/>
    </row>
    <row r="33" spans="1:13" ht="13.5" thickBot="1" x14ac:dyDescent="0.25">
      <c r="A33" s="3732" t="s">
        <v>3412</v>
      </c>
      <c r="B33" s="3733"/>
      <c r="C33" s="3733"/>
      <c r="D33" s="3734"/>
      <c r="E33" s="3735">
        <v>488458</v>
      </c>
      <c r="F33" s="3735">
        <v>497165</v>
      </c>
      <c r="G33" s="3736">
        <v>2754</v>
      </c>
      <c r="H33" s="3736">
        <v>2448.241</v>
      </c>
      <c r="I33" s="2060">
        <v>15915.3</v>
      </c>
      <c r="J33" s="2060">
        <v>14353.3</v>
      </c>
      <c r="K33" s="3769">
        <v>5.78</v>
      </c>
      <c r="L33" s="3770">
        <v>5.86</v>
      </c>
      <c r="M33" s="2026"/>
    </row>
    <row r="34" spans="1:13" ht="13.5" x14ac:dyDescent="0.2">
      <c r="A34" s="3737" t="s">
        <v>3413</v>
      </c>
      <c r="B34" s="3719"/>
      <c r="C34" s="3719"/>
      <c r="D34" s="3719"/>
      <c r="E34" s="3714" t="s">
        <v>3414</v>
      </c>
      <c r="F34" s="3738"/>
      <c r="G34" s="3771"/>
      <c r="J34" s="2061"/>
      <c r="K34" s="3772"/>
      <c r="M34" s="2026"/>
    </row>
    <row r="35" spans="1:13" x14ac:dyDescent="0.2">
      <c r="A35" s="3714"/>
      <c r="H35" s="2673"/>
    </row>
    <row r="36" spans="1:13" x14ac:dyDescent="0.2">
      <c r="E36" s="3739"/>
      <c r="F36" s="3740"/>
      <c r="G36" s="2675"/>
      <c r="H36" s="2674"/>
      <c r="I36" s="2674"/>
      <c r="J36" s="2674"/>
      <c r="K36" s="2674"/>
      <c r="L36" s="2674"/>
    </row>
    <row r="37" spans="1:13" x14ac:dyDescent="0.2">
      <c r="H37" s="2673"/>
      <c r="I37" s="2676"/>
    </row>
    <row r="38" spans="1:13" x14ac:dyDescent="0.2">
      <c r="H38" s="2673"/>
      <c r="I38" s="2676"/>
    </row>
    <row r="39" spans="1:13" x14ac:dyDescent="0.2">
      <c r="E39" s="3739"/>
      <c r="F39" s="3739"/>
      <c r="G39" s="2674"/>
      <c r="H39" s="2673"/>
      <c r="I39" s="2676"/>
      <c r="J39" s="2674"/>
    </row>
    <row r="40" spans="1:13" x14ac:dyDescent="0.2">
      <c r="H40" s="2673"/>
      <c r="I40" s="2676"/>
    </row>
    <row r="41" spans="1:13" x14ac:dyDescent="0.2">
      <c r="H41" s="2673"/>
      <c r="I41" s="2676"/>
    </row>
    <row r="42" spans="1:13" x14ac:dyDescent="0.2">
      <c r="H42" s="2673"/>
      <c r="I42" s="2676"/>
    </row>
    <row r="43" spans="1:13" x14ac:dyDescent="0.2">
      <c r="H43" s="2673"/>
    </row>
  </sheetData>
  <mergeCells count="6">
    <mergeCell ref="A1:C1"/>
    <mergeCell ref="B8:D8"/>
    <mergeCell ref="C13:D14"/>
    <mergeCell ref="A25:D27"/>
    <mergeCell ref="I25:J25"/>
    <mergeCell ref="I26:J26"/>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
  <sheetViews>
    <sheetView showGridLines="0" workbookViewId="0">
      <selection sqref="A1:C1"/>
    </sheetView>
  </sheetViews>
  <sheetFormatPr defaultColWidth="9.1640625" defaultRowHeight="12.75" x14ac:dyDescent="0.2"/>
  <cols>
    <col min="1" max="4" width="6.33203125" style="3652" customWidth="1"/>
    <col min="5" max="19" width="6.33203125" style="2025" customWidth="1"/>
    <col min="20" max="21" width="7" style="2025" customWidth="1"/>
    <col min="22" max="22" width="6.33203125" style="2025" customWidth="1"/>
    <col min="23" max="24" width="7.83203125" style="2025" customWidth="1"/>
    <col min="25" max="25" width="9.1640625" style="2025"/>
    <col min="26" max="16384" width="9.1640625" style="3652"/>
  </cols>
  <sheetData>
    <row r="1" spans="1:27" s="1032" customFormat="1" ht="15.75" x14ac:dyDescent="0.25">
      <c r="A1" s="6405" t="s">
        <v>801</v>
      </c>
      <c r="B1" s="6405"/>
      <c r="C1" s="6405"/>
      <c r="E1" s="758"/>
      <c r="F1" s="758"/>
      <c r="G1" s="758"/>
      <c r="H1" s="758"/>
      <c r="I1" s="758"/>
      <c r="J1" s="758"/>
      <c r="K1" s="758"/>
      <c r="L1" s="758"/>
      <c r="M1" s="758"/>
      <c r="N1" s="758"/>
      <c r="O1" s="758"/>
      <c r="P1" s="758"/>
      <c r="Q1" s="758"/>
      <c r="R1" s="758"/>
      <c r="S1" s="758"/>
      <c r="T1" s="758"/>
      <c r="U1" s="758"/>
      <c r="V1" s="758"/>
      <c r="W1" s="758"/>
      <c r="X1" s="758"/>
      <c r="Y1" s="758"/>
    </row>
    <row r="2" spans="1:27" s="3744" customFormat="1" ht="16.5" x14ac:dyDescent="0.25">
      <c r="A2" s="3741" t="s">
        <v>3415</v>
      </c>
      <c r="B2" s="3742"/>
      <c r="C2" s="3742"/>
      <c r="D2" s="3742"/>
      <c r="E2" s="2062"/>
      <c r="F2" s="2062"/>
      <c r="G2" s="2062"/>
      <c r="H2" s="2062"/>
      <c r="I2" s="2062"/>
      <c r="J2" s="2062"/>
      <c r="K2" s="2062"/>
      <c r="L2" s="2062"/>
      <c r="M2" s="2062"/>
      <c r="N2" s="2062"/>
      <c r="O2" s="2062"/>
      <c r="P2" s="2062"/>
      <c r="Q2" s="3773"/>
      <c r="R2" s="3773"/>
      <c r="S2" s="3773"/>
      <c r="T2" s="2062"/>
      <c r="U2" s="2062"/>
      <c r="V2" s="2062"/>
      <c r="W2" s="2062"/>
      <c r="X2" s="2062"/>
      <c r="Y2" s="2668"/>
    </row>
    <row r="3" spans="1:27" ht="16.5" thickBot="1" x14ac:dyDescent="0.3">
      <c r="A3" s="3743"/>
      <c r="B3" s="3745"/>
      <c r="C3" s="3745"/>
      <c r="D3" s="3745"/>
      <c r="E3" s="2064"/>
      <c r="F3" s="2064"/>
      <c r="G3" s="2064"/>
      <c r="H3" s="2064"/>
      <c r="I3" s="2064"/>
      <c r="J3" s="2064"/>
      <c r="K3" s="2064"/>
      <c r="L3" s="2064"/>
      <c r="M3" s="2064"/>
      <c r="N3" s="2064"/>
      <c r="O3" s="2064"/>
      <c r="P3" s="2064"/>
      <c r="Q3" s="3773"/>
      <c r="R3" s="3773"/>
      <c r="S3" s="3773"/>
      <c r="T3" s="2064"/>
      <c r="U3" s="2064"/>
      <c r="V3" s="2064"/>
      <c r="W3" s="2064"/>
      <c r="X3" s="2064"/>
    </row>
    <row r="4" spans="1:27" ht="19.899999999999999" customHeight="1" x14ac:dyDescent="0.2">
      <c r="A4" s="3746" t="s">
        <v>313</v>
      </c>
      <c r="B4" s="7091" t="s">
        <v>3416</v>
      </c>
      <c r="C4" s="7092"/>
      <c r="D4" s="7093"/>
      <c r="E4" s="7094" t="s">
        <v>3417</v>
      </c>
      <c r="F4" s="7095"/>
      <c r="G4" s="7096"/>
      <c r="H4" s="7094" t="s">
        <v>3418</v>
      </c>
      <c r="I4" s="7095"/>
      <c r="J4" s="7096"/>
      <c r="K4" s="7094" t="s">
        <v>3419</v>
      </c>
      <c r="L4" s="7095"/>
      <c r="M4" s="7096"/>
      <c r="N4" s="7094" t="s">
        <v>3420</v>
      </c>
      <c r="O4" s="7095"/>
      <c r="P4" s="7096"/>
      <c r="Q4" s="7094" t="s">
        <v>3421</v>
      </c>
      <c r="R4" s="7095"/>
      <c r="S4" s="7096"/>
      <c r="T4" s="7100" t="s">
        <v>3422</v>
      </c>
      <c r="U4" s="7101"/>
      <c r="V4" s="7101"/>
      <c r="W4" s="7101"/>
      <c r="X4" s="7102"/>
    </row>
    <row r="5" spans="1:27" ht="19.899999999999999" customHeight="1" x14ac:dyDescent="0.2">
      <c r="A5" s="3747"/>
      <c r="B5" s="3748" t="s">
        <v>3423</v>
      </c>
      <c r="C5" s="3749" t="s">
        <v>3424</v>
      </c>
      <c r="D5" s="3750" t="s">
        <v>237</v>
      </c>
      <c r="E5" s="2065" t="s">
        <v>3423</v>
      </c>
      <c r="F5" s="2066" t="s">
        <v>3424</v>
      </c>
      <c r="G5" s="2067" t="s">
        <v>237</v>
      </c>
      <c r="H5" s="2065" t="s">
        <v>3423</v>
      </c>
      <c r="I5" s="2066" t="s">
        <v>3424</v>
      </c>
      <c r="J5" s="2067" t="s">
        <v>237</v>
      </c>
      <c r="K5" s="2065" t="s">
        <v>3423</v>
      </c>
      <c r="L5" s="2066" t="s">
        <v>3424</v>
      </c>
      <c r="M5" s="2067" t="s">
        <v>237</v>
      </c>
      <c r="N5" s="2065" t="s">
        <v>3423</v>
      </c>
      <c r="O5" s="2066" t="s">
        <v>3424</v>
      </c>
      <c r="P5" s="2067" t="s">
        <v>237</v>
      </c>
      <c r="Q5" s="2065" t="s">
        <v>3423</v>
      </c>
      <c r="R5" s="2066" t="s">
        <v>3424</v>
      </c>
      <c r="S5" s="2067" t="s">
        <v>237</v>
      </c>
      <c r="T5" s="2065" t="s">
        <v>3423</v>
      </c>
      <c r="U5" s="2066" t="s">
        <v>3424</v>
      </c>
      <c r="V5" s="2067" t="s">
        <v>237</v>
      </c>
      <c r="W5" s="2068" t="s">
        <v>3423</v>
      </c>
      <c r="X5" s="2069" t="s">
        <v>3425</v>
      </c>
    </row>
    <row r="6" spans="1:27" ht="19.899999999999999" customHeight="1" x14ac:dyDescent="0.2">
      <c r="A6" s="7103" t="s">
        <v>3426</v>
      </c>
      <c r="B6" s="7104"/>
      <c r="C6" s="7104"/>
      <c r="D6" s="7104"/>
      <c r="E6" s="7104"/>
      <c r="F6" s="7104"/>
      <c r="G6" s="7104"/>
      <c r="H6" s="7104"/>
      <c r="I6" s="7104"/>
      <c r="J6" s="7104"/>
      <c r="K6" s="7104"/>
      <c r="L6" s="7104"/>
      <c r="M6" s="7104"/>
      <c r="N6" s="7104"/>
      <c r="O6" s="7104"/>
      <c r="P6" s="7104"/>
      <c r="Q6" s="7104"/>
      <c r="R6" s="7104"/>
      <c r="S6" s="7104"/>
      <c r="T6" s="7104"/>
      <c r="U6" s="7104"/>
      <c r="V6" s="7104"/>
      <c r="W6" s="7104"/>
      <c r="X6" s="7105"/>
    </row>
    <row r="7" spans="1:27" ht="19.899999999999999" customHeight="1" x14ac:dyDescent="0.2">
      <c r="A7" s="3751" t="s">
        <v>909</v>
      </c>
      <c r="B7" s="3752">
        <v>44.6</v>
      </c>
      <c r="C7" s="3753">
        <v>7.7</v>
      </c>
      <c r="D7" s="3754">
        <v>52.3</v>
      </c>
      <c r="E7" s="3774">
        <v>0</v>
      </c>
      <c r="F7" s="2071">
        <v>33.799999999999997</v>
      </c>
      <c r="G7" s="2072">
        <v>33.799999999999997</v>
      </c>
      <c r="H7" s="2070">
        <v>21.299999999999997</v>
      </c>
      <c r="I7" s="2071">
        <v>14.3</v>
      </c>
      <c r="J7" s="2072">
        <v>35.6</v>
      </c>
      <c r="K7" s="2070">
        <v>26.000000000000004</v>
      </c>
      <c r="L7" s="2071">
        <v>24.799999999999997</v>
      </c>
      <c r="M7" s="2072">
        <v>50.800000000000004</v>
      </c>
      <c r="N7" s="2070">
        <v>10.7</v>
      </c>
      <c r="O7" s="2071">
        <v>24.7</v>
      </c>
      <c r="P7" s="2072">
        <v>35.4</v>
      </c>
      <c r="Q7" s="2070">
        <v>13.3</v>
      </c>
      <c r="R7" s="2071">
        <v>26.1</v>
      </c>
      <c r="S7" s="2072">
        <v>39.4</v>
      </c>
      <c r="T7" s="2070">
        <v>115.9</v>
      </c>
      <c r="U7" s="2071">
        <v>131.4</v>
      </c>
      <c r="V7" s="2073">
        <v>247.3</v>
      </c>
      <c r="W7" s="3775">
        <v>0.46867036123134198</v>
      </c>
      <c r="X7" s="3776">
        <v>0.53132963876865802</v>
      </c>
    </row>
    <row r="8" spans="1:27" ht="19.899999999999999" customHeight="1" x14ac:dyDescent="0.2">
      <c r="A8" s="3751" t="s">
        <v>2553</v>
      </c>
      <c r="B8" s="3752">
        <v>43.64</v>
      </c>
      <c r="C8" s="3753">
        <v>7.79</v>
      </c>
      <c r="D8" s="3755">
        <v>51.43</v>
      </c>
      <c r="E8" s="3774">
        <v>10.6</v>
      </c>
      <c r="F8" s="2071">
        <v>35.53</v>
      </c>
      <c r="G8" s="2072">
        <v>46.150000000000006</v>
      </c>
      <c r="H8" s="2070">
        <v>31.270000000000003</v>
      </c>
      <c r="I8" s="2071">
        <v>12.969999999999997</v>
      </c>
      <c r="J8" s="2072">
        <v>44.24</v>
      </c>
      <c r="K8" s="2070">
        <v>31.16</v>
      </c>
      <c r="L8" s="2071">
        <v>7.84</v>
      </c>
      <c r="M8" s="2072">
        <v>39</v>
      </c>
      <c r="N8" s="2070">
        <v>11.33</v>
      </c>
      <c r="O8" s="2071">
        <v>26.630000000000003</v>
      </c>
      <c r="P8" s="2072">
        <v>37.96</v>
      </c>
      <c r="Q8" s="2070">
        <v>15.57</v>
      </c>
      <c r="R8" s="2071">
        <v>26.919999999999998</v>
      </c>
      <c r="S8" s="2072">
        <v>42.489999999999995</v>
      </c>
      <c r="T8" s="2070">
        <v>143.59</v>
      </c>
      <c r="U8" s="2071">
        <v>117.67999999999999</v>
      </c>
      <c r="V8" s="2073">
        <v>261.27</v>
      </c>
      <c r="W8" s="3775">
        <v>0.54958472078692544</v>
      </c>
      <c r="X8" s="3776">
        <v>0.45041527921307462</v>
      </c>
    </row>
    <row r="9" spans="1:27" ht="19.899999999999999" customHeight="1" x14ac:dyDescent="0.2">
      <c r="A9" s="3751" t="s">
        <v>3293</v>
      </c>
      <c r="B9" s="3752">
        <v>45.2</v>
      </c>
      <c r="C9" s="3753">
        <v>7.7</v>
      </c>
      <c r="D9" s="3756">
        <v>52.9</v>
      </c>
      <c r="E9" s="3774">
        <v>13.3</v>
      </c>
      <c r="F9" s="2071">
        <v>34</v>
      </c>
      <c r="G9" s="2071">
        <v>47.3</v>
      </c>
      <c r="H9" s="2070">
        <v>31.2</v>
      </c>
      <c r="I9" s="2071">
        <v>14.4</v>
      </c>
      <c r="J9" s="2072">
        <v>45.6</v>
      </c>
      <c r="K9" s="2070">
        <v>30.3</v>
      </c>
      <c r="L9" s="2071">
        <v>26.8</v>
      </c>
      <c r="M9" s="2072">
        <v>57.1</v>
      </c>
      <c r="N9" s="2070">
        <v>11.7</v>
      </c>
      <c r="O9" s="2071">
        <v>27.8</v>
      </c>
      <c r="P9" s="2072">
        <v>39.5</v>
      </c>
      <c r="Q9" s="2070">
        <v>16</v>
      </c>
      <c r="R9" s="2071">
        <v>26.8</v>
      </c>
      <c r="S9" s="2072">
        <v>42.8</v>
      </c>
      <c r="T9" s="2070">
        <v>147.69999999999999</v>
      </c>
      <c r="U9" s="2071">
        <v>137.5</v>
      </c>
      <c r="V9" s="2073">
        <v>285.2</v>
      </c>
      <c r="W9" s="3775">
        <v>0.52</v>
      </c>
      <c r="X9" s="3776">
        <v>0.48</v>
      </c>
    </row>
    <row r="10" spans="1:27" ht="19.899999999999999" customHeight="1" x14ac:dyDescent="0.2">
      <c r="A10" s="3751" t="s">
        <v>918</v>
      </c>
      <c r="B10" s="3752">
        <v>45.947839000000002</v>
      </c>
      <c r="C10" s="3753">
        <v>8.1851079999999996</v>
      </c>
      <c r="D10" s="3755">
        <v>54.132947000000001</v>
      </c>
      <c r="E10" s="2074">
        <v>15.47565</v>
      </c>
      <c r="F10" s="2071">
        <v>35.516712999999996</v>
      </c>
      <c r="G10" s="2072">
        <v>50.992362999999997</v>
      </c>
      <c r="H10" s="2070">
        <v>32.704702000000005</v>
      </c>
      <c r="I10" s="2071">
        <v>13.787955</v>
      </c>
      <c r="J10" s="2072">
        <v>46.492657000000008</v>
      </c>
      <c r="K10" s="2070">
        <v>32.82967</v>
      </c>
      <c r="L10" s="2071">
        <v>26.808515000000003</v>
      </c>
      <c r="M10" s="2072">
        <v>59.638185000000007</v>
      </c>
      <c r="N10" s="2070">
        <v>11.383571999999999</v>
      </c>
      <c r="O10" s="2071">
        <v>28.561420000000005</v>
      </c>
      <c r="P10" s="2072">
        <v>39.944992000000006</v>
      </c>
      <c r="Q10" s="2070">
        <v>15.541911000000001</v>
      </c>
      <c r="R10" s="2071">
        <v>28.407905000000003</v>
      </c>
      <c r="S10" s="2072">
        <v>43.949816000000006</v>
      </c>
      <c r="T10" s="2070">
        <v>153.88334399999999</v>
      </c>
      <c r="U10" s="2071">
        <v>141.267616</v>
      </c>
      <c r="V10" s="2073">
        <v>295.15096</v>
      </c>
      <c r="W10" s="3775">
        <v>0.52137165333970104</v>
      </c>
      <c r="X10" s="3776">
        <v>0.47868346660298999</v>
      </c>
    </row>
    <row r="11" spans="1:27" ht="13.5" thickBot="1" x14ac:dyDescent="0.25">
      <c r="A11" s="3757" t="s">
        <v>920</v>
      </c>
      <c r="B11" s="3758">
        <v>46.139624999999995</v>
      </c>
      <c r="C11" s="3759">
        <v>8.4286589999999997</v>
      </c>
      <c r="D11" s="3760">
        <v>54.568283999999998</v>
      </c>
      <c r="E11" s="2077">
        <v>18.393553000000001</v>
      </c>
      <c r="F11" s="2076">
        <v>35.581142999999997</v>
      </c>
      <c r="G11" s="2078">
        <v>53.974696000000002</v>
      </c>
      <c r="H11" s="2075">
        <v>32.989103999999998</v>
      </c>
      <c r="I11" s="2076">
        <v>14.668102000000001</v>
      </c>
      <c r="J11" s="2078">
        <v>47.657205999999995</v>
      </c>
      <c r="K11" s="2075">
        <v>32.560642000000001</v>
      </c>
      <c r="L11" s="2076">
        <v>27.300861999999999</v>
      </c>
      <c r="M11" s="2078">
        <v>59.861503999999989</v>
      </c>
      <c r="N11" s="2075">
        <v>13.148961999999997</v>
      </c>
      <c r="O11" s="2076">
        <v>29.021805999999998</v>
      </c>
      <c r="P11" s="2078">
        <v>42.170768000000002</v>
      </c>
      <c r="Q11" s="2075">
        <v>16.625745999999999</v>
      </c>
      <c r="R11" s="2076">
        <v>28.796075000000002</v>
      </c>
      <c r="S11" s="2078">
        <v>45.421821000000001</v>
      </c>
      <c r="T11" s="2075">
        <v>159.857632</v>
      </c>
      <c r="U11" s="2076">
        <v>143.79664700000001</v>
      </c>
      <c r="V11" s="2079">
        <v>303.65427899999997</v>
      </c>
      <c r="W11" s="3777">
        <v>0.52644616939516198</v>
      </c>
      <c r="X11" s="3778">
        <v>0.47355383060483702</v>
      </c>
    </row>
    <row r="12" spans="1:27" ht="15.75" x14ac:dyDescent="0.25">
      <c r="A12" s="3714" t="s">
        <v>3427</v>
      </c>
      <c r="B12" s="3743"/>
      <c r="C12" s="3743"/>
      <c r="D12" s="3743"/>
      <c r="E12" s="3773"/>
      <c r="F12" s="3773"/>
      <c r="G12" s="3773"/>
      <c r="H12" s="3773"/>
      <c r="I12" s="3773"/>
      <c r="J12" s="3773"/>
      <c r="K12" s="3773"/>
      <c r="L12" s="3773"/>
      <c r="M12" s="3773"/>
      <c r="N12" s="3773"/>
      <c r="O12" s="3773"/>
      <c r="P12" s="3773"/>
      <c r="Q12" s="3773"/>
      <c r="R12" s="3773"/>
      <c r="S12" s="3773"/>
      <c r="T12" s="3773"/>
      <c r="U12" s="3773"/>
      <c r="V12" s="3773"/>
      <c r="W12" s="3773"/>
      <c r="X12" s="3773"/>
    </row>
    <row r="13" spans="1:27" ht="16.5" x14ac:dyDescent="0.25">
      <c r="A13" s="3681"/>
    </row>
    <row r="14" spans="1:27" s="3763" customFormat="1" ht="16.5" thickBot="1" x14ac:dyDescent="0.3">
      <c r="A14" s="3761" t="s">
        <v>3428</v>
      </c>
      <c r="B14" s="3762"/>
      <c r="C14" s="3762"/>
      <c r="D14" s="3762"/>
      <c r="E14" s="3779"/>
      <c r="F14" s="3779"/>
      <c r="G14" s="3779"/>
      <c r="H14" s="3779"/>
      <c r="I14" s="3779"/>
      <c r="J14" s="3779"/>
      <c r="K14" s="3779"/>
      <c r="L14" s="3779"/>
      <c r="M14" s="3779"/>
      <c r="N14" s="3779"/>
      <c r="O14" s="3779"/>
      <c r="P14" s="3779"/>
      <c r="Q14" s="3779"/>
      <c r="R14" s="3779"/>
      <c r="S14" s="2669"/>
      <c r="T14" s="2669"/>
      <c r="U14" s="2669"/>
      <c r="V14" s="2669"/>
      <c r="W14" s="2669"/>
      <c r="X14" s="2669"/>
      <c r="Y14" s="3779"/>
    </row>
    <row r="15" spans="1:27" ht="36.6" customHeight="1" x14ac:dyDescent="0.2">
      <c r="A15" s="7106" t="s">
        <v>3429</v>
      </c>
      <c r="B15" s="7107"/>
      <c r="C15" s="7107"/>
      <c r="D15" s="7108"/>
      <c r="E15" s="7112" t="s">
        <v>3430</v>
      </c>
      <c r="F15" s="7113"/>
      <c r="G15" s="7113"/>
      <c r="H15" s="7113"/>
      <c r="I15" s="7114" t="s">
        <v>3431</v>
      </c>
      <c r="J15" s="7114"/>
      <c r="K15" s="7114"/>
      <c r="L15" s="7114"/>
      <c r="M15" s="7114"/>
      <c r="N15" s="7114"/>
      <c r="O15" s="7114" t="s">
        <v>3432</v>
      </c>
      <c r="P15" s="7114"/>
      <c r="Q15" s="7114"/>
      <c r="R15" s="7114"/>
      <c r="S15" s="7114"/>
      <c r="T15" s="7114"/>
      <c r="U15" s="7114" t="s">
        <v>3433</v>
      </c>
      <c r="V15" s="7114"/>
      <c r="W15" s="7114"/>
      <c r="X15" s="7115"/>
    </row>
    <row r="16" spans="1:27" ht="19.899999999999999" customHeight="1" x14ac:dyDescent="0.2">
      <c r="A16" s="7109"/>
      <c r="B16" s="7110"/>
      <c r="C16" s="7110"/>
      <c r="D16" s="7111"/>
      <c r="E16" s="7097">
        <v>2019</v>
      </c>
      <c r="F16" s="7097"/>
      <c r="G16" s="7097">
        <v>2020</v>
      </c>
      <c r="H16" s="7097"/>
      <c r="I16" s="7097">
        <v>2019</v>
      </c>
      <c r="J16" s="7097"/>
      <c r="K16" s="7097"/>
      <c r="L16" s="7097">
        <v>2020</v>
      </c>
      <c r="M16" s="7097"/>
      <c r="N16" s="7097"/>
      <c r="O16" s="7097">
        <v>2019</v>
      </c>
      <c r="P16" s="7097"/>
      <c r="Q16" s="7097"/>
      <c r="R16" s="7097">
        <v>2020</v>
      </c>
      <c r="S16" s="7097"/>
      <c r="T16" s="7097"/>
      <c r="U16" s="7097">
        <v>2019</v>
      </c>
      <c r="V16" s="7098"/>
      <c r="W16" s="7097">
        <v>2020</v>
      </c>
      <c r="X16" s="7099"/>
      <c r="AA16" s="3696"/>
    </row>
    <row r="17" spans="1:28" ht="19.899999999999999" customHeight="1" x14ac:dyDescent="0.2">
      <c r="A17" s="7130" t="s">
        <v>1111</v>
      </c>
      <c r="B17" s="7131"/>
      <c r="C17" s="7131"/>
      <c r="D17" s="7132"/>
      <c r="E17" s="7133">
        <v>354245</v>
      </c>
      <c r="F17" s="7134"/>
      <c r="G17" s="7133">
        <v>358082</v>
      </c>
      <c r="H17" s="7134"/>
      <c r="I17" s="7116">
        <v>83.5</v>
      </c>
      <c r="J17" s="7117"/>
      <c r="K17" s="7118"/>
      <c r="L17" s="7116">
        <v>84.468999999999994</v>
      </c>
      <c r="M17" s="7117"/>
      <c r="N17" s="7118"/>
      <c r="O17" s="7116">
        <v>817.5</v>
      </c>
      <c r="P17" s="7117"/>
      <c r="Q17" s="7118"/>
      <c r="R17" s="7116">
        <v>831.50066900000002</v>
      </c>
      <c r="S17" s="7117"/>
      <c r="T17" s="7118"/>
      <c r="U17" s="7119">
        <v>9.7899999999999991</v>
      </c>
      <c r="V17" s="7120"/>
      <c r="W17" s="7119">
        <v>9.84</v>
      </c>
      <c r="X17" s="7121"/>
      <c r="AA17" s="3696"/>
    </row>
    <row r="18" spans="1:28" ht="19.899999999999999" customHeight="1" x14ac:dyDescent="0.2">
      <c r="A18" s="7122" t="s">
        <v>3434</v>
      </c>
      <c r="B18" s="7123"/>
      <c r="C18" s="7123"/>
      <c r="D18" s="7124"/>
      <c r="E18" s="7125">
        <v>2571</v>
      </c>
      <c r="F18" s="7126"/>
      <c r="G18" s="7125">
        <v>2578</v>
      </c>
      <c r="H18" s="7126"/>
      <c r="I18" s="7127">
        <v>4.3</v>
      </c>
      <c r="J18" s="7128"/>
      <c r="K18" s="7129"/>
      <c r="L18" s="7127">
        <v>4.2389999999999999</v>
      </c>
      <c r="M18" s="7128"/>
      <c r="N18" s="7129"/>
      <c r="O18" s="7127">
        <v>103.7</v>
      </c>
      <c r="P18" s="7128"/>
      <c r="Q18" s="7129"/>
      <c r="R18" s="7127">
        <v>101.80639599999999</v>
      </c>
      <c r="S18" s="7128"/>
      <c r="T18" s="7129"/>
      <c r="U18" s="7135">
        <v>24</v>
      </c>
      <c r="V18" s="7136"/>
      <c r="W18" s="7135">
        <v>24.01</v>
      </c>
      <c r="X18" s="7137"/>
      <c r="AA18" s="3696"/>
    </row>
    <row r="19" spans="1:28" ht="19.899999999999999" customHeight="1" x14ac:dyDescent="0.2">
      <c r="A19" s="7122" t="s">
        <v>3435</v>
      </c>
      <c r="B19" s="7123"/>
      <c r="C19" s="7123"/>
      <c r="D19" s="7124"/>
      <c r="E19" s="7125">
        <v>27</v>
      </c>
      <c r="F19" s="7126"/>
      <c r="G19" s="7125">
        <v>26</v>
      </c>
      <c r="H19" s="7126"/>
      <c r="I19" s="7127">
        <v>0</v>
      </c>
      <c r="J19" s="7128"/>
      <c r="K19" s="7129"/>
      <c r="L19" s="7127">
        <v>1.2E-2</v>
      </c>
      <c r="M19" s="7128"/>
      <c r="N19" s="7129"/>
      <c r="O19" s="7127">
        <v>0.1</v>
      </c>
      <c r="P19" s="7128"/>
      <c r="Q19" s="7129"/>
      <c r="R19" s="7127">
        <v>0.121505</v>
      </c>
      <c r="S19" s="7128"/>
      <c r="T19" s="7129"/>
      <c r="U19" s="7135">
        <v>10.48</v>
      </c>
      <c r="V19" s="7136"/>
      <c r="W19" s="7135">
        <v>10.25</v>
      </c>
      <c r="X19" s="7137"/>
      <c r="AA19" s="3696"/>
    </row>
    <row r="20" spans="1:28" ht="19.899999999999999" customHeight="1" x14ac:dyDescent="0.2">
      <c r="A20" s="7122" t="s">
        <v>1937</v>
      </c>
      <c r="B20" s="7123"/>
      <c r="C20" s="7123"/>
      <c r="D20" s="7124"/>
      <c r="E20" s="7125">
        <v>1327</v>
      </c>
      <c r="F20" s="7126"/>
      <c r="G20" s="7125">
        <v>1324</v>
      </c>
      <c r="H20" s="7126"/>
      <c r="I20" s="7127">
        <v>8.6999999999999993</v>
      </c>
      <c r="J20" s="7128"/>
      <c r="K20" s="7129"/>
      <c r="L20" s="7127">
        <v>6.9820000000000002</v>
      </c>
      <c r="M20" s="7128"/>
      <c r="N20" s="7129"/>
      <c r="O20" s="7127">
        <v>301.39999999999998</v>
      </c>
      <c r="P20" s="7128"/>
      <c r="Q20" s="7129"/>
      <c r="R20" s="7127">
        <v>241.923012</v>
      </c>
      <c r="S20" s="7128"/>
      <c r="T20" s="7129"/>
      <c r="U20" s="7135">
        <v>34.46</v>
      </c>
      <c r="V20" s="7136"/>
      <c r="W20" s="7135">
        <v>34.65</v>
      </c>
      <c r="X20" s="7137"/>
      <c r="AA20" s="3696"/>
      <c r="AB20" s="3764"/>
    </row>
    <row r="21" spans="1:28" ht="19.899999999999999" customHeight="1" x14ac:dyDescent="0.2">
      <c r="A21" s="7122" t="s">
        <v>3409</v>
      </c>
      <c r="B21" s="7123"/>
      <c r="C21" s="7123"/>
      <c r="D21" s="7124"/>
      <c r="E21" s="7125">
        <v>15854</v>
      </c>
      <c r="F21" s="7126"/>
      <c r="G21" s="7125">
        <v>15952</v>
      </c>
      <c r="H21" s="7126"/>
      <c r="I21" s="7127">
        <v>7.6</v>
      </c>
      <c r="J21" s="7128"/>
      <c r="K21" s="7129"/>
      <c r="L21" s="7127">
        <v>7.5759999999999996</v>
      </c>
      <c r="M21" s="7128"/>
      <c r="N21" s="7129"/>
      <c r="O21" s="7127">
        <v>203.1</v>
      </c>
      <c r="P21" s="7128"/>
      <c r="Q21" s="7129"/>
      <c r="R21" s="7127">
        <v>202.564943</v>
      </c>
      <c r="S21" s="7128"/>
      <c r="T21" s="7129"/>
      <c r="U21" s="7135">
        <v>26.56</v>
      </c>
      <c r="V21" s="7136"/>
      <c r="W21" s="7135">
        <v>26.74</v>
      </c>
      <c r="X21" s="7137"/>
      <c r="AA21" s="3696"/>
    </row>
    <row r="22" spans="1:28" ht="19.899999999999999" customHeight="1" x14ac:dyDescent="0.2">
      <c r="A22" s="7122" t="s">
        <v>3436</v>
      </c>
      <c r="B22" s="7123"/>
      <c r="C22" s="7123"/>
      <c r="D22" s="7124"/>
      <c r="E22" s="7125">
        <v>2248</v>
      </c>
      <c r="F22" s="7126"/>
      <c r="G22" s="7125">
        <v>2267</v>
      </c>
      <c r="H22" s="7126"/>
      <c r="I22" s="7127">
        <v>0.7</v>
      </c>
      <c r="J22" s="7128"/>
      <c r="K22" s="7129"/>
      <c r="L22" s="7127">
        <v>0.69599999999999995</v>
      </c>
      <c r="M22" s="7128"/>
      <c r="N22" s="7129"/>
      <c r="O22" s="7127">
        <v>14.7</v>
      </c>
      <c r="P22" s="7128"/>
      <c r="Q22" s="7129"/>
      <c r="R22" s="7127">
        <v>14.147043999999999</v>
      </c>
      <c r="S22" s="7128"/>
      <c r="T22" s="7129"/>
      <c r="U22" s="7135">
        <v>20.57</v>
      </c>
      <c r="V22" s="7136"/>
      <c r="W22" s="7135">
        <v>20.32</v>
      </c>
      <c r="X22" s="7137"/>
      <c r="AA22" s="3696"/>
    </row>
    <row r="23" spans="1:28" ht="19.899999999999999" customHeight="1" x14ac:dyDescent="0.2">
      <c r="A23" s="7122" t="s">
        <v>3410</v>
      </c>
      <c r="B23" s="7123"/>
      <c r="C23" s="7123"/>
      <c r="D23" s="7124"/>
      <c r="E23" s="7125">
        <v>526</v>
      </c>
      <c r="F23" s="7126"/>
      <c r="G23" s="7125">
        <v>522</v>
      </c>
      <c r="H23" s="7126"/>
      <c r="I23" s="7127">
        <v>3.4</v>
      </c>
      <c r="J23" s="7128"/>
      <c r="K23" s="7129"/>
      <c r="L23" s="7127">
        <v>2.9870000000000001</v>
      </c>
      <c r="M23" s="7128"/>
      <c r="N23" s="7129"/>
      <c r="O23" s="7127">
        <v>62.4</v>
      </c>
      <c r="P23" s="7128"/>
      <c r="Q23" s="7129"/>
      <c r="R23" s="7127">
        <v>54.59787</v>
      </c>
      <c r="S23" s="7128"/>
      <c r="T23" s="7129"/>
      <c r="U23" s="7135">
        <v>18.22</v>
      </c>
      <c r="V23" s="7136"/>
      <c r="W23" s="7135">
        <v>18.28</v>
      </c>
      <c r="X23" s="7137"/>
      <c r="AA23" s="3696"/>
    </row>
    <row r="24" spans="1:28" ht="19.899999999999999" customHeight="1" x14ac:dyDescent="0.2">
      <c r="A24" s="7122" t="s">
        <v>2761</v>
      </c>
      <c r="B24" s="7123"/>
      <c r="C24" s="7123"/>
      <c r="D24" s="7124"/>
      <c r="E24" s="7138">
        <v>4207</v>
      </c>
      <c r="F24" s="7139"/>
      <c r="G24" s="7138">
        <v>4211</v>
      </c>
      <c r="H24" s="7139"/>
      <c r="I24" s="7140">
        <v>1.6</v>
      </c>
      <c r="J24" s="7141"/>
      <c r="K24" s="7142"/>
      <c r="L24" s="7140">
        <v>1.59</v>
      </c>
      <c r="M24" s="7141"/>
      <c r="N24" s="7142"/>
      <c r="O24" s="7140">
        <v>23.1</v>
      </c>
      <c r="P24" s="7141"/>
      <c r="Q24" s="7142"/>
      <c r="R24" s="7140">
        <v>23.129917000000003</v>
      </c>
      <c r="S24" s="7141"/>
      <c r="T24" s="7142"/>
      <c r="U24" s="7143">
        <v>14.57</v>
      </c>
      <c r="V24" s="7144"/>
      <c r="W24" s="7143">
        <v>14.55</v>
      </c>
      <c r="X24" s="7145"/>
      <c r="AA24" s="3696"/>
    </row>
    <row r="25" spans="1:28" ht="19.899999999999999" customHeight="1" x14ac:dyDescent="0.2">
      <c r="A25" s="7154" t="s">
        <v>3437</v>
      </c>
      <c r="B25" s="7155"/>
      <c r="C25" s="7155"/>
      <c r="D25" s="7156"/>
      <c r="E25" s="7125">
        <v>381005</v>
      </c>
      <c r="F25" s="7126"/>
      <c r="G25" s="7125">
        <v>384962</v>
      </c>
      <c r="H25" s="7126"/>
      <c r="I25" s="7127">
        <v>109.9</v>
      </c>
      <c r="J25" s="7128"/>
      <c r="K25" s="7129"/>
      <c r="L25" s="7127">
        <v>108.551</v>
      </c>
      <c r="M25" s="7128"/>
      <c r="N25" s="7129"/>
      <c r="O25" s="7127">
        <v>1526</v>
      </c>
      <c r="P25" s="7128"/>
      <c r="Q25" s="7129"/>
      <c r="R25" s="7127">
        <v>1469.791356</v>
      </c>
      <c r="S25" s="7128"/>
      <c r="T25" s="7129"/>
      <c r="U25" s="7135">
        <v>13.88</v>
      </c>
      <c r="V25" s="7136"/>
      <c r="W25" s="7135">
        <v>13.54</v>
      </c>
      <c r="X25" s="7137"/>
      <c r="AA25" s="3696"/>
    </row>
    <row r="26" spans="1:28" ht="13.5" thickBot="1" x14ac:dyDescent="0.25">
      <c r="A26" s="7146" t="s">
        <v>3438</v>
      </c>
      <c r="B26" s="7147"/>
      <c r="C26" s="7147"/>
      <c r="D26" s="7148"/>
      <c r="E26" s="7149">
        <v>405</v>
      </c>
      <c r="F26" s="7150"/>
      <c r="G26" s="7149">
        <v>410</v>
      </c>
      <c r="H26" s="7150"/>
      <c r="I26" s="7151">
        <v>15.2</v>
      </c>
      <c r="J26" s="7152"/>
      <c r="K26" s="7153"/>
      <c r="L26" s="7151">
        <v>13.991</v>
      </c>
      <c r="M26" s="7152"/>
      <c r="N26" s="7153"/>
      <c r="O26" s="7151">
        <v>85.2</v>
      </c>
      <c r="P26" s="7152"/>
      <c r="Q26" s="7153"/>
      <c r="R26" s="7151">
        <v>84.278789000000003</v>
      </c>
      <c r="S26" s="7152"/>
      <c r="T26" s="7153"/>
      <c r="U26" s="7159">
        <v>5.62</v>
      </c>
      <c r="V26" s="7160"/>
      <c r="W26" s="7159">
        <v>6.02</v>
      </c>
      <c r="X26" s="7161"/>
      <c r="Z26" s="3764"/>
      <c r="AA26" s="3696"/>
    </row>
    <row r="27" spans="1:28" ht="13.5" thickBot="1" x14ac:dyDescent="0.25">
      <c r="A27" s="7162" t="s">
        <v>2992</v>
      </c>
      <c r="B27" s="7163"/>
      <c r="C27" s="7163"/>
      <c r="D27" s="7164"/>
      <c r="E27" s="7165">
        <v>381410</v>
      </c>
      <c r="F27" s="7166"/>
      <c r="G27" s="7165">
        <v>385372</v>
      </c>
      <c r="H27" s="7166"/>
      <c r="I27" s="7167">
        <v>125.1</v>
      </c>
      <c r="J27" s="7168"/>
      <c r="K27" s="7169"/>
      <c r="L27" s="7167">
        <v>122.542</v>
      </c>
      <c r="M27" s="7168"/>
      <c r="N27" s="7169"/>
      <c r="O27" s="7170">
        <v>1611.2</v>
      </c>
      <c r="P27" s="7171"/>
      <c r="Q27" s="7172"/>
      <c r="R27" s="7170">
        <v>1554.0701449999999</v>
      </c>
      <c r="S27" s="7171"/>
      <c r="T27" s="7172"/>
      <c r="U27" s="7157">
        <v>12.88</v>
      </c>
      <c r="V27" s="7158"/>
      <c r="W27" s="7157">
        <v>12.68</v>
      </c>
      <c r="X27" s="7158"/>
    </row>
    <row r="28" spans="1:28" ht="21.6" customHeight="1" x14ac:dyDescent="0.2">
      <c r="A28" s="3765" t="s">
        <v>3427</v>
      </c>
      <c r="M28" s="2672"/>
      <c r="S28" s="2080"/>
      <c r="T28" s="3780"/>
      <c r="U28" s="3781"/>
    </row>
    <row r="31" spans="1:28" ht="17.25" customHeight="1" x14ac:dyDescent="0.2">
      <c r="S31" s="2671"/>
    </row>
    <row r="32" spans="1:28" ht="17.25" customHeight="1" x14ac:dyDescent="0.2">
      <c r="S32" s="2671"/>
    </row>
    <row r="33" spans="19:19" ht="17.25" customHeight="1" x14ac:dyDescent="0.2">
      <c r="S33" s="2671"/>
    </row>
    <row r="34" spans="19:19" ht="17.25" customHeight="1" x14ac:dyDescent="0.2">
      <c r="S34" s="2671"/>
    </row>
    <row r="35" spans="19:19" ht="17.25" customHeight="1" x14ac:dyDescent="0.2">
      <c r="S35" s="2671"/>
    </row>
    <row r="36" spans="19:19" ht="17.25" customHeight="1" x14ac:dyDescent="0.2">
      <c r="S36" s="2671"/>
    </row>
    <row r="37" spans="19:19" ht="17.25" customHeight="1" x14ac:dyDescent="0.2">
      <c r="S37" s="2671"/>
    </row>
    <row r="38" spans="19:19" ht="17.25" customHeight="1" x14ac:dyDescent="0.2">
      <c r="S38" s="2671"/>
    </row>
    <row r="39" spans="19:19" ht="17.25" customHeight="1" x14ac:dyDescent="0.2">
      <c r="S39" s="2671"/>
    </row>
    <row r="40" spans="19:19" ht="17.25" customHeight="1" x14ac:dyDescent="0.2">
      <c r="S40" s="2671"/>
    </row>
    <row r="41" spans="19:19" ht="17.25" customHeight="1" x14ac:dyDescent="0.2">
      <c r="S41" s="2671"/>
    </row>
  </sheetData>
  <mergeCells count="121">
    <mergeCell ref="W27:X27"/>
    <mergeCell ref="U26:V26"/>
    <mergeCell ref="W26:X26"/>
    <mergeCell ref="A27:D27"/>
    <mergeCell ref="E27:F27"/>
    <mergeCell ref="G27:H27"/>
    <mergeCell ref="I27:K27"/>
    <mergeCell ref="L27:N27"/>
    <mergeCell ref="O27:Q27"/>
    <mergeCell ref="R27:T27"/>
    <mergeCell ref="U27:V27"/>
    <mergeCell ref="R25:T25"/>
    <mergeCell ref="U25:V25"/>
    <mergeCell ref="W25:X25"/>
    <mergeCell ref="A26:D26"/>
    <mergeCell ref="E26:F26"/>
    <mergeCell ref="G26:H26"/>
    <mergeCell ref="I26:K26"/>
    <mergeCell ref="L26:N26"/>
    <mergeCell ref="O26:Q26"/>
    <mergeCell ref="R26:T26"/>
    <mergeCell ref="A25:D25"/>
    <mergeCell ref="E25:F25"/>
    <mergeCell ref="G25:H25"/>
    <mergeCell ref="I25:K25"/>
    <mergeCell ref="L25:N25"/>
    <mergeCell ref="O25:Q25"/>
    <mergeCell ref="A24:D24"/>
    <mergeCell ref="E24:F24"/>
    <mergeCell ref="G24:H24"/>
    <mergeCell ref="I24:K24"/>
    <mergeCell ref="L24:N24"/>
    <mergeCell ref="O24:Q24"/>
    <mergeCell ref="R24:T24"/>
    <mergeCell ref="U24:V24"/>
    <mergeCell ref="W24:X24"/>
    <mergeCell ref="A23:D23"/>
    <mergeCell ref="E23:F23"/>
    <mergeCell ref="G23:H23"/>
    <mergeCell ref="I23:K23"/>
    <mergeCell ref="L23:N23"/>
    <mergeCell ref="O23:Q23"/>
    <mergeCell ref="R23:T23"/>
    <mergeCell ref="U23:V23"/>
    <mergeCell ref="W23:X23"/>
    <mergeCell ref="R21:T21"/>
    <mergeCell ref="U21:V21"/>
    <mergeCell ref="W21:X21"/>
    <mergeCell ref="A22:D22"/>
    <mergeCell ref="E22:F22"/>
    <mergeCell ref="G22:H22"/>
    <mergeCell ref="I22:K22"/>
    <mergeCell ref="L22:N22"/>
    <mergeCell ref="O22:Q22"/>
    <mergeCell ref="R22:T22"/>
    <mergeCell ref="A21:D21"/>
    <mergeCell ref="E21:F21"/>
    <mergeCell ref="G21:H21"/>
    <mergeCell ref="I21:K21"/>
    <mergeCell ref="L21:N21"/>
    <mergeCell ref="O21:Q21"/>
    <mergeCell ref="U22:V22"/>
    <mergeCell ref="W22:X22"/>
    <mergeCell ref="A20:D20"/>
    <mergeCell ref="E20:F20"/>
    <mergeCell ref="G20:H20"/>
    <mergeCell ref="I20:K20"/>
    <mergeCell ref="L20:N20"/>
    <mergeCell ref="O20:Q20"/>
    <mergeCell ref="R20:T20"/>
    <mergeCell ref="U20:V20"/>
    <mergeCell ref="W20:X20"/>
    <mergeCell ref="A19:D19"/>
    <mergeCell ref="E19:F19"/>
    <mergeCell ref="G19:H19"/>
    <mergeCell ref="I19:K19"/>
    <mergeCell ref="L19:N19"/>
    <mergeCell ref="O19:Q19"/>
    <mergeCell ref="R19:T19"/>
    <mergeCell ref="U19:V19"/>
    <mergeCell ref="W19:X19"/>
    <mergeCell ref="R17:T17"/>
    <mergeCell ref="U17:V17"/>
    <mergeCell ref="W17:X17"/>
    <mergeCell ref="A18:D18"/>
    <mergeCell ref="E18:F18"/>
    <mergeCell ref="G18:H18"/>
    <mergeCell ref="I18:K18"/>
    <mergeCell ref="L18:N18"/>
    <mergeCell ref="O18:Q18"/>
    <mergeCell ref="R18:T18"/>
    <mergeCell ref="A17:D17"/>
    <mergeCell ref="E17:F17"/>
    <mergeCell ref="G17:H17"/>
    <mergeCell ref="I17:K17"/>
    <mergeCell ref="L17:N17"/>
    <mergeCell ref="O17:Q17"/>
    <mergeCell ref="U18:V18"/>
    <mergeCell ref="W18:X18"/>
    <mergeCell ref="R16:T16"/>
    <mergeCell ref="U16:V16"/>
    <mergeCell ref="W16:X16"/>
    <mergeCell ref="Q4:S4"/>
    <mergeCell ref="T4:X4"/>
    <mergeCell ref="A6:X6"/>
    <mergeCell ref="A15:D16"/>
    <mergeCell ref="E15:H15"/>
    <mergeCell ref="I15:N15"/>
    <mergeCell ref="O15:T15"/>
    <mergeCell ref="U15:X15"/>
    <mergeCell ref="E16:F16"/>
    <mergeCell ref="G16:H16"/>
    <mergeCell ref="A1:C1"/>
    <mergeCell ref="B4:D4"/>
    <mergeCell ref="E4:G4"/>
    <mergeCell ref="H4:J4"/>
    <mergeCell ref="K4:M4"/>
    <mergeCell ref="N4:P4"/>
    <mergeCell ref="I16:K16"/>
    <mergeCell ref="L16:N16"/>
    <mergeCell ref="O16:Q16"/>
  </mergeCells>
  <hyperlinks>
    <hyperlink ref="A1" location="CONTENT!A1" display="Back to table of contents"/>
  </hyperlinks>
  <pageMargins left="0.5" right="0.5" top="0.5" bottom="0.5" header="0.3" footer="0.3"/>
  <pageSetup paperSize="9" scale="97"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35"/>
  <sheetViews>
    <sheetView showGridLines="0" workbookViewId="0"/>
  </sheetViews>
  <sheetFormatPr defaultColWidth="9.1640625" defaultRowHeight="12.75" x14ac:dyDescent="0.2"/>
  <cols>
    <col min="1" max="1" width="34.33203125" style="2081" customWidth="1"/>
    <col min="2" max="7" width="15.83203125" style="1508" customWidth="1"/>
    <col min="8" max="11" width="15.83203125" style="2081" customWidth="1"/>
    <col min="12" max="16384" width="9.1640625" style="2081"/>
  </cols>
  <sheetData>
    <row r="1" spans="1:85" s="4485" customFormat="1" ht="15.75" x14ac:dyDescent="0.2">
      <c r="A1" s="6159" t="s">
        <v>801</v>
      </c>
      <c r="D1" s="4486"/>
      <c r="E1" s="4486"/>
      <c r="F1" s="4486"/>
      <c r="G1" s="4486"/>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row>
    <row r="2" spans="1:85" ht="16.5" x14ac:dyDescent="0.2">
      <c r="A2" s="6160" t="s">
        <v>3439</v>
      </c>
    </row>
    <row r="4" spans="1:85" x14ac:dyDescent="0.2">
      <c r="A4" s="2082"/>
      <c r="B4" s="7176">
        <v>2016</v>
      </c>
      <c r="C4" s="7177"/>
      <c r="D4" s="7176">
        <v>2017</v>
      </c>
      <c r="E4" s="7177"/>
      <c r="F4" s="7176">
        <v>2018</v>
      </c>
      <c r="G4" s="7177"/>
      <c r="H4" s="7173">
        <v>2019</v>
      </c>
      <c r="I4" s="7174"/>
      <c r="J4" s="7173">
        <v>2020</v>
      </c>
      <c r="K4" s="7174"/>
    </row>
    <row r="5" spans="1:85" x14ac:dyDescent="0.2">
      <c r="A5" s="2083"/>
      <c r="B5" s="2084" t="s">
        <v>3440</v>
      </c>
      <c r="C5" s="2085" t="s">
        <v>3441</v>
      </c>
      <c r="D5" s="2084" t="s">
        <v>3440</v>
      </c>
      <c r="E5" s="2085" t="s">
        <v>3441</v>
      </c>
      <c r="F5" s="2084" t="s">
        <v>3440</v>
      </c>
      <c r="G5" s="2085" t="s">
        <v>3441</v>
      </c>
      <c r="H5" s="6161" t="s">
        <v>3440</v>
      </c>
      <c r="I5" s="6162" t="s">
        <v>3441</v>
      </c>
      <c r="J5" s="6161" t="s">
        <v>3440</v>
      </c>
      <c r="K5" s="6162" t="s">
        <v>3441</v>
      </c>
    </row>
    <row r="6" spans="1:85" ht="14.25" x14ac:dyDescent="0.2">
      <c r="A6" s="2086" t="s">
        <v>3442</v>
      </c>
      <c r="B6" s="2087" t="s">
        <v>3443</v>
      </c>
      <c r="C6" s="2085" t="s">
        <v>3444</v>
      </c>
      <c r="D6" s="2087" t="s">
        <v>3443</v>
      </c>
      <c r="E6" s="2085" t="s">
        <v>3444</v>
      </c>
      <c r="F6" s="2087" t="s">
        <v>3443</v>
      </c>
      <c r="G6" s="2085" t="s">
        <v>3444</v>
      </c>
      <c r="H6" s="6163" t="s">
        <v>3443</v>
      </c>
      <c r="I6" s="6162" t="s">
        <v>3444</v>
      </c>
      <c r="J6" s="6163" t="s">
        <v>3443</v>
      </c>
      <c r="K6" s="6162" t="s">
        <v>3444</v>
      </c>
    </row>
    <row r="7" spans="1:85" ht="15.75" x14ac:dyDescent="0.2">
      <c r="A7" s="2088"/>
      <c r="B7" s="2089" t="s">
        <v>3445</v>
      </c>
      <c r="C7" s="2090" t="s">
        <v>4080</v>
      </c>
      <c r="D7" s="2089" t="s">
        <v>3445</v>
      </c>
      <c r="E7" s="2090" t="s">
        <v>4080</v>
      </c>
      <c r="F7" s="2089" t="s">
        <v>3445</v>
      </c>
      <c r="G7" s="2090" t="s">
        <v>4080</v>
      </c>
      <c r="H7" s="6164" t="s">
        <v>3445</v>
      </c>
      <c r="I7" s="6165" t="s">
        <v>4081</v>
      </c>
      <c r="J7" s="6164" t="s">
        <v>3445</v>
      </c>
      <c r="K7" s="6165" t="s">
        <v>4081</v>
      </c>
    </row>
    <row r="8" spans="1:85" ht="20.100000000000001" customHeight="1" x14ac:dyDescent="0.2">
      <c r="A8" s="2091" t="s">
        <v>3446</v>
      </c>
      <c r="B8" s="2092">
        <v>6443</v>
      </c>
      <c r="C8" s="2093">
        <v>1171332.43</v>
      </c>
      <c r="D8" s="2094">
        <v>6377</v>
      </c>
      <c r="E8" s="2095">
        <v>1253637.94</v>
      </c>
      <c r="F8" s="2094">
        <v>6760</v>
      </c>
      <c r="G8" s="2095">
        <v>1141124.764</v>
      </c>
      <c r="H8" s="2094">
        <f t="shared" ref="H8:J8" si="0">SUM(H9:H10)</f>
        <v>6278</v>
      </c>
      <c r="I8" s="2095">
        <f t="shared" si="0"/>
        <v>1111811.5899999999</v>
      </c>
      <c r="J8" s="2094">
        <f t="shared" si="0"/>
        <v>5853</v>
      </c>
      <c r="K8" s="2095">
        <f>SUM(K9:K10)</f>
        <v>988931.81</v>
      </c>
      <c r="T8" s="2661"/>
      <c r="U8" s="2661"/>
      <c r="V8" s="2661"/>
      <c r="W8" s="2661"/>
      <c r="X8" s="2661"/>
      <c r="Y8" s="2661"/>
      <c r="Z8" s="2661"/>
      <c r="AA8" s="2661"/>
      <c r="AB8" s="2661"/>
      <c r="AC8" s="2661"/>
      <c r="AD8" s="2661"/>
      <c r="AE8" s="2661"/>
      <c r="AF8" s="2661"/>
      <c r="AG8" s="2661"/>
      <c r="AH8" s="2661"/>
      <c r="AI8" s="2661"/>
      <c r="AJ8" s="2661"/>
    </row>
    <row r="9" spans="1:85" s="2662" customFormat="1" ht="20.100000000000001" customHeight="1" x14ac:dyDescent="0.2">
      <c r="A9" s="2096" t="s">
        <v>3447</v>
      </c>
      <c r="B9" s="2097">
        <v>4565</v>
      </c>
      <c r="C9" s="2098">
        <v>969282.15999999992</v>
      </c>
      <c r="D9" s="2099">
        <v>4336</v>
      </c>
      <c r="E9" s="2100">
        <v>1029108.1499999999</v>
      </c>
      <c r="F9" s="2099">
        <v>4074</v>
      </c>
      <c r="G9" s="2100">
        <v>800349.76399999997</v>
      </c>
      <c r="H9" s="2099">
        <v>3695</v>
      </c>
      <c r="I9" s="2100">
        <v>817722</v>
      </c>
      <c r="J9" s="2099">
        <v>3420</v>
      </c>
      <c r="K9" s="2100">
        <v>712035</v>
      </c>
      <c r="T9" s="2663"/>
      <c r="U9" s="2663"/>
      <c r="V9" s="2663"/>
      <c r="W9" s="2663"/>
      <c r="X9" s="2663"/>
      <c r="Y9" s="2663"/>
      <c r="Z9" s="2663"/>
      <c r="AA9" s="2663"/>
      <c r="AB9" s="2663"/>
      <c r="AC9" s="2663"/>
      <c r="AD9" s="2663"/>
      <c r="AE9" s="2663"/>
      <c r="AF9" s="2663"/>
      <c r="AG9" s="2663"/>
      <c r="AH9" s="2663"/>
      <c r="AI9" s="2663"/>
    </row>
    <row r="10" spans="1:85" s="2662" customFormat="1" ht="20.100000000000001" customHeight="1" x14ac:dyDescent="0.2">
      <c r="A10" s="2101" t="s">
        <v>3448</v>
      </c>
      <c r="B10" s="2097">
        <v>1878</v>
      </c>
      <c r="C10" s="2098">
        <v>202050.27</v>
      </c>
      <c r="D10" s="2099">
        <v>2041</v>
      </c>
      <c r="E10" s="2100">
        <v>224529.78999999998</v>
      </c>
      <c r="F10" s="2099">
        <v>2686</v>
      </c>
      <c r="G10" s="2100">
        <v>340775</v>
      </c>
      <c r="H10" s="2099">
        <v>2583</v>
      </c>
      <c r="I10" s="2100">
        <v>294089.58999999997</v>
      </c>
      <c r="J10" s="2099">
        <v>2433</v>
      </c>
      <c r="K10" s="2100">
        <v>276896.81</v>
      </c>
      <c r="T10" s="2663"/>
      <c r="U10" s="2663"/>
      <c r="V10" s="2663"/>
      <c r="W10" s="2663"/>
      <c r="X10" s="2663"/>
      <c r="Y10" s="2663"/>
      <c r="Z10" s="2663"/>
      <c r="AA10" s="2663"/>
      <c r="AB10" s="2663"/>
      <c r="AC10" s="2663"/>
      <c r="AD10" s="2663"/>
      <c r="AE10" s="2663"/>
      <c r="AF10" s="2663"/>
      <c r="AG10" s="2663"/>
      <c r="AH10" s="2663"/>
      <c r="AI10" s="2663"/>
    </row>
    <row r="11" spans="1:85" ht="20.100000000000001" customHeight="1" x14ac:dyDescent="0.2">
      <c r="A11" s="2102"/>
      <c r="B11" s="2664"/>
      <c r="C11" s="2665"/>
      <c r="D11" s="2666"/>
      <c r="E11" s="2667"/>
      <c r="F11" s="2666"/>
      <c r="G11" s="2667"/>
      <c r="H11" s="2666"/>
      <c r="I11" s="2667"/>
      <c r="J11" s="2666"/>
      <c r="K11" s="2667"/>
      <c r="T11" s="2661"/>
      <c r="U11" s="2661"/>
      <c r="V11" s="2661"/>
      <c r="W11" s="2661"/>
      <c r="X11" s="2661"/>
      <c r="Y11" s="2661"/>
      <c r="Z11" s="2661"/>
      <c r="AA11" s="2661"/>
      <c r="AB11" s="2661"/>
      <c r="AC11" s="2661"/>
      <c r="AD11" s="2661"/>
      <c r="AE11" s="2661"/>
      <c r="AF11" s="2661"/>
      <c r="AG11" s="2661"/>
      <c r="AH11" s="2661"/>
      <c r="AI11" s="2661"/>
    </row>
    <row r="12" spans="1:85" ht="20.100000000000001" customHeight="1" x14ac:dyDescent="0.2">
      <c r="A12" s="2103" t="s">
        <v>3449</v>
      </c>
      <c r="B12" s="2104">
        <v>427</v>
      </c>
      <c r="C12" s="2095">
        <v>271230.3</v>
      </c>
      <c r="D12" s="2104">
        <v>526</v>
      </c>
      <c r="E12" s="2095">
        <v>227829.99999999997</v>
      </c>
      <c r="F12" s="2104">
        <v>484</v>
      </c>
      <c r="G12" s="2095">
        <v>492632</v>
      </c>
      <c r="H12" s="2104">
        <f>H13+H15+H17+H18+SUM(H19:H32)</f>
        <v>457</v>
      </c>
      <c r="I12" s="2095">
        <f>I13+I15+I17+I18+SUM(I19:I32)</f>
        <v>499109.62</v>
      </c>
      <c r="J12" s="2104">
        <f>J13+J15+SUM(J19:J32)</f>
        <v>384</v>
      </c>
      <c r="K12" s="2095">
        <f>K13+K15+SUM(K19:K32)</f>
        <v>270969.66000000003</v>
      </c>
      <c r="T12" s="2661"/>
      <c r="U12" s="2661"/>
      <c r="V12" s="2661"/>
      <c r="W12" s="2661"/>
      <c r="X12" s="2661"/>
      <c r="Y12" s="2661"/>
      <c r="Z12" s="2661"/>
      <c r="AA12" s="2661"/>
      <c r="AB12" s="2661"/>
      <c r="AC12" s="2661"/>
      <c r="AD12" s="2661"/>
      <c r="AE12" s="2661"/>
      <c r="AF12" s="2661"/>
      <c r="AG12" s="2661"/>
      <c r="AH12" s="2661"/>
      <c r="AI12" s="2661"/>
    </row>
    <row r="13" spans="1:85" ht="20.100000000000001" customHeight="1" x14ac:dyDescent="0.2">
      <c r="A13" s="2105" t="s">
        <v>3450</v>
      </c>
      <c r="B13" s="2106">
        <v>29</v>
      </c>
      <c r="C13" s="2107">
        <v>9956</v>
      </c>
      <c r="D13" s="2106">
        <v>17</v>
      </c>
      <c r="E13" s="2107">
        <v>10020.040000000001</v>
      </c>
      <c r="F13" s="2106">
        <v>45</v>
      </c>
      <c r="G13" s="2107">
        <v>28579</v>
      </c>
      <c r="H13" s="2106">
        <v>51</v>
      </c>
      <c r="I13" s="2107">
        <v>25180.5</v>
      </c>
      <c r="J13" s="2106">
        <v>45</v>
      </c>
      <c r="K13" s="2107">
        <v>19870.419999999998</v>
      </c>
      <c r="T13" s="2661"/>
      <c r="U13" s="2661"/>
      <c r="V13" s="2661"/>
      <c r="W13" s="2661"/>
      <c r="X13" s="2661"/>
      <c r="Y13" s="2661"/>
      <c r="Z13" s="2661"/>
      <c r="AA13" s="2661"/>
      <c r="AB13" s="2661"/>
      <c r="AC13" s="2661"/>
      <c r="AD13" s="2661"/>
      <c r="AE13" s="2661"/>
      <c r="AF13" s="2661"/>
      <c r="AG13" s="2661"/>
      <c r="AH13" s="2661"/>
      <c r="AI13" s="2661"/>
    </row>
    <row r="14" spans="1:85" ht="20.100000000000001" customHeight="1" x14ac:dyDescent="0.2">
      <c r="A14" s="2105" t="s">
        <v>3451</v>
      </c>
      <c r="B14" s="2108" t="s">
        <v>3452</v>
      </c>
      <c r="C14" s="2109" t="s">
        <v>1202</v>
      </c>
      <c r="D14" s="2108" t="s">
        <v>3452</v>
      </c>
      <c r="E14" s="2109" t="s">
        <v>1202</v>
      </c>
      <c r="F14" s="2108" t="s">
        <v>3452</v>
      </c>
      <c r="G14" s="2109" t="s">
        <v>1202</v>
      </c>
      <c r="H14" s="2108" t="s">
        <v>558</v>
      </c>
      <c r="I14" s="2109" t="s">
        <v>558</v>
      </c>
      <c r="J14" s="2108" t="s">
        <v>558</v>
      </c>
      <c r="K14" s="2109" t="s">
        <v>558</v>
      </c>
      <c r="T14" s="2661"/>
      <c r="U14" s="2661"/>
      <c r="V14" s="2661"/>
      <c r="W14" s="2661"/>
      <c r="X14" s="2661"/>
      <c r="Y14" s="2661"/>
      <c r="Z14" s="2661"/>
      <c r="AA14" s="2661"/>
      <c r="AB14" s="2661"/>
      <c r="AC14" s="2661"/>
      <c r="AD14" s="2661"/>
      <c r="AE14" s="2661"/>
      <c r="AF14" s="2661"/>
      <c r="AG14" s="2661"/>
      <c r="AH14" s="2661"/>
      <c r="AI14" s="2661"/>
    </row>
    <row r="15" spans="1:85" ht="20.100000000000001" customHeight="1" x14ac:dyDescent="0.2">
      <c r="A15" s="2105" t="s">
        <v>1903</v>
      </c>
      <c r="B15" s="2106">
        <v>31</v>
      </c>
      <c r="C15" s="2107">
        <v>7352</v>
      </c>
      <c r="D15" s="2106">
        <v>34</v>
      </c>
      <c r="E15" s="2107">
        <v>12272.2</v>
      </c>
      <c r="F15" s="2106">
        <v>35</v>
      </c>
      <c r="G15" s="2107">
        <v>26084</v>
      </c>
      <c r="H15" s="2106">
        <v>30</v>
      </c>
      <c r="I15" s="2107">
        <v>24641.8</v>
      </c>
      <c r="J15" s="2106">
        <v>18</v>
      </c>
      <c r="K15" s="2107">
        <v>10564.54</v>
      </c>
      <c r="T15" s="2661"/>
      <c r="U15" s="2661"/>
      <c r="V15" s="2661"/>
      <c r="W15" s="2661"/>
      <c r="X15" s="2661"/>
      <c r="Y15" s="2661"/>
      <c r="Z15" s="2661"/>
      <c r="AA15" s="2661"/>
      <c r="AB15" s="2661"/>
      <c r="AC15" s="2661"/>
      <c r="AD15" s="2661"/>
      <c r="AE15" s="2661"/>
      <c r="AF15" s="2661"/>
      <c r="AG15" s="2661"/>
      <c r="AH15" s="2661"/>
      <c r="AI15" s="2661"/>
    </row>
    <row r="16" spans="1:85" ht="20.100000000000001" customHeight="1" x14ac:dyDescent="0.2">
      <c r="A16" s="2110" t="s">
        <v>3453</v>
      </c>
      <c r="B16" s="2106" t="s">
        <v>1202</v>
      </c>
      <c r="C16" s="2107" t="s">
        <v>1202</v>
      </c>
      <c r="D16" s="2106" t="s">
        <v>1202</v>
      </c>
      <c r="E16" s="2107" t="s">
        <v>1202</v>
      </c>
      <c r="F16" s="2106">
        <v>0</v>
      </c>
      <c r="G16" s="2107">
        <v>0</v>
      </c>
      <c r="H16" s="2106" t="s">
        <v>558</v>
      </c>
      <c r="I16" s="2107" t="s">
        <v>558</v>
      </c>
      <c r="J16" s="2106" t="s">
        <v>558</v>
      </c>
      <c r="K16" s="2107" t="s">
        <v>558</v>
      </c>
      <c r="T16" s="2661"/>
      <c r="U16" s="2661"/>
      <c r="V16" s="2661"/>
      <c r="W16" s="2661"/>
      <c r="X16" s="2661"/>
      <c r="Y16" s="2661"/>
      <c r="Z16" s="2661"/>
      <c r="AA16" s="2661"/>
      <c r="AB16" s="2661"/>
      <c r="AC16" s="2661"/>
      <c r="AD16" s="2661"/>
      <c r="AE16" s="2661"/>
      <c r="AF16" s="2661"/>
      <c r="AG16" s="2661"/>
      <c r="AH16" s="2661"/>
      <c r="AI16" s="2661"/>
    </row>
    <row r="17" spans="1:35" ht="20.100000000000001" customHeight="1" x14ac:dyDescent="0.2">
      <c r="A17" s="2111" t="s">
        <v>1904</v>
      </c>
      <c r="B17" s="2106" t="s">
        <v>1202</v>
      </c>
      <c r="C17" s="2107" t="s">
        <v>1202</v>
      </c>
      <c r="D17" s="2106" t="s">
        <v>1202</v>
      </c>
      <c r="E17" s="2107" t="s">
        <v>1202</v>
      </c>
      <c r="F17" s="2106">
        <v>3</v>
      </c>
      <c r="G17" s="2107">
        <v>4536</v>
      </c>
      <c r="H17" s="2106">
        <v>2</v>
      </c>
      <c r="I17" s="2107">
        <v>709.59</v>
      </c>
      <c r="J17" s="2106" t="s">
        <v>558</v>
      </c>
      <c r="K17" s="2107" t="s">
        <v>558</v>
      </c>
      <c r="T17" s="2661"/>
      <c r="U17" s="2661"/>
      <c r="V17" s="2661"/>
      <c r="W17" s="2661"/>
      <c r="X17" s="2661"/>
      <c r="Y17" s="2661"/>
      <c r="Z17" s="2661"/>
      <c r="AA17" s="2661"/>
      <c r="AB17" s="2661"/>
      <c r="AC17" s="2661"/>
      <c r="AD17" s="2661"/>
      <c r="AE17" s="2661"/>
      <c r="AF17" s="2661"/>
      <c r="AG17" s="2661"/>
      <c r="AH17" s="2661"/>
      <c r="AI17" s="2661"/>
    </row>
    <row r="18" spans="1:35" ht="20.100000000000001" customHeight="1" x14ac:dyDescent="0.2">
      <c r="A18" s="2111" t="s">
        <v>3454</v>
      </c>
      <c r="B18" s="2106" t="s">
        <v>1202</v>
      </c>
      <c r="C18" s="2107" t="s">
        <v>1202</v>
      </c>
      <c r="D18" s="2106" t="s">
        <v>1202</v>
      </c>
      <c r="E18" s="2107" t="s">
        <v>1202</v>
      </c>
      <c r="F18" s="2106">
        <v>1</v>
      </c>
      <c r="G18" s="2107">
        <v>79</v>
      </c>
      <c r="H18" s="2106">
        <v>1</v>
      </c>
      <c r="I18" s="2107">
        <v>174</v>
      </c>
      <c r="J18" s="2106" t="s">
        <v>558</v>
      </c>
      <c r="K18" s="2107" t="s">
        <v>558</v>
      </c>
      <c r="T18" s="2661"/>
      <c r="U18" s="2661"/>
      <c r="V18" s="2661"/>
      <c r="W18" s="2661"/>
      <c r="X18" s="2661"/>
      <c r="Y18" s="2661"/>
      <c r="Z18" s="2661"/>
      <c r="AA18" s="2661"/>
      <c r="AB18" s="2661"/>
      <c r="AC18" s="2661"/>
      <c r="AD18" s="2661"/>
      <c r="AE18" s="2661"/>
      <c r="AF18" s="2661"/>
      <c r="AG18" s="2661"/>
      <c r="AH18" s="2661"/>
      <c r="AI18" s="2661"/>
    </row>
    <row r="19" spans="1:35" ht="20.100000000000001" customHeight="1" x14ac:dyDescent="0.2">
      <c r="A19" s="2105" t="s">
        <v>1906</v>
      </c>
      <c r="B19" s="2106" t="s">
        <v>1202</v>
      </c>
      <c r="C19" s="2107" t="s">
        <v>1202</v>
      </c>
      <c r="D19" s="2106">
        <v>4</v>
      </c>
      <c r="E19" s="2107">
        <v>1496.73</v>
      </c>
      <c r="F19" s="2106">
        <v>7</v>
      </c>
      <c r="G19" s="2107">
        <v>6667</v>
      </c>
      <c r="H19" s="2106">
        <v>8</v>
      </c>
      <c r="I19" s="2107">
        <v>4425.3099999999995</v>
      </c>
      <c r="J19" s="2106">
        <v>7</v>
      </c>
      <c r="K19" s="2107">
        <v>13120.99</v>
      </c>
      <c r="T19" s="2661"/>
      <c r="U19" s="2661"/>
      <c r="V19" s="2661"/>
      <c r="W19" s="2661"/>
      <c r="X19" s="2661"/>
      <c r="Y19" s="2661"/>
      <c r="Z19" s="2661"/>
      <c r="AA19" s="2661"/>
      <c r="AB19" s="2661"/>
      <c r="AC19" s="2661"/>
      <c r="AD19" s="2661"/>
      <c r="AE19" s="2661"/>
      <c r="AF19" s="2661"/>
      <c r="AG19" s="2661"/>
      <c r="AH19" s="2661"/>
      <c r="AI19" s="2661"/>
    </row>
    <row r="20" spans="1:35" ht="20.100000000000001" customHeight="1" x14ac:dyDescent="0.2">
      <c r="A20" s="2111" t="s">
        <v>3455</v>
      </c>
      <c r="B20" s="2106">
        <v>180</v>
      </c>
      <c r="C20" s="2107">
        <v>48287.3</v>
      </c>
      <c r="D20" s="2106">
        <v>204</v>
      </c>
      <c r="E20" s="2107">
        <v>46767.59</v>
      </c>
      <c r="F20" s="2106">
        <v>194</v>
      </c>
      <c r="G20" s="2107">
        <v>92854</v>
      </c>
      <c r="H20" s="2106">
        <v>162</v>
      </c>
      <c r="I20" s="2107">
        <v>175002.12</v>
      </c>
      <c r="J20" s="2106">
        <v>144</v>
      </c>
      <c r="K20" s="2107">
        <v>61651.56</v>
      </c>
      <c r="T20" s="2661"/>
      <c r="U20" s="2661"/>
      <c r="V20" s="2661"/>
      <c r="W20" s="2661"/>
      <c r="X20" s="2661"/>
      <c r="Y20" s="2661"/>
      <c r="Z20" s="2661"/>
      <c r="AA20" s="2661"/>
      <c r="AB20" s="2661"/>
      <c r="AC20" s="2661"/>
      <c r="AD20" s="2661"/>
      <c r="AE20" s="2661"/>
      <c r="AF20" s="2661"/>
      <c r="AG20" s="2661"/>
      <c r="AH20" s="2661"/>
      <c r="AI20" s="2661"/>
    </row>
    <row r="21" spans="1:35" ht="20.100000000000001" customHeight="1" x14ac:dyDescent="0.2">
      <c r="A21" s="2105" t="s">
        <v>3456</v>
      </c>
      <c r="B21" s="2106">
        <v>30</v>
      </c>
      <c r="C21" s="2107">
        <v>33845</v>
      </c>
      <c r="D21" s="2106">
        <v>42</v>
      </c>
      <c r="E21" s="2107">
        <v>43022.37</v>
      </c>
      <c r="F21" s="2106">
        <v>34</v>
      </c>
      <c r="G21" s="2107">
        <v>46550</v>
      </c>
      <c r="H21" s="2106">
        <v>47</v>
      </c>
      <c r="I21" s="2107">
        <v>61816.94</v>
      </c>
      <c r="J21" s="2106">
        <v>35</v>
      </c>
      <c r="K21" s="2107">
        <v>21557.56</v>
      </c>
      <c r="T21" s="2661"/>
      <c r="U21" s="2661"/>
      <c r="V21" s="2661"/>
      <c r="W21" s="2661"/>
      <c r="X21" s="2661"/>
      <c r="Y21" s="2661"/>
      <c r="Z21" s="2661"/>
      <c r="AA21" s="2661"/>
      <c r="AB21" s="2661"/>
      <c r="AC21" s="2661"/>
      <c r="AD21" s="2661"/>
      <c r="AE21" s="2661"/>
      <c r="AF21" s="2661"/>
      <c r="AG21" s="2661"/>
      <c r="AH21" s="2661"/>
      <c r="AI21" s="2661"/>
    </row>
    <row r="22" spans="1:35" ht="20.100000000000001" customHeight="1" x14ac:dyDescent="0.2">
      <c r="A22" s="2111" t="s">
        <v>3457</v>
      </c>
      <c r="B22" s="2106">
        <v>38</v>
      </c>
      <c r="C22" s="2107">
        <v>19564</v>
      </c>
      <c r="D22" s="2106">
        <v>79</v>
      </c>
      <c r="E22" s="2107">
        <v>23832.25</v>
      </c>
      <c r="F22" s="2106">
        <v>52</v>
      </c>
      <c r="G22" s="2107">
        <v>155764</v>
      </c>
      <c r="H22" s="2106">
        <v>60</v>
      </c>
      <c r="I22" s="2107">
        <v>89794.11</v>
      </c>
      <c r="J22" s="2106">
        <v>34</v>
      </c>
      <c r="K22" s="2107">
        <v>31191.83</v>
      </c>
      <c r="T22" s="2661"/>
      <c r="U22" s="2661"/>
      <c r="V22" s="2661"/>
      <c r="W22" s="2661"/>
      <c r="X22" s="2661"/>
      <c r="Y22" s="2661"/>
      <c r="Z22" s="2661"/>
      <c r="AA22" s="2661"/>
      <c r="AB22" s="2661"/>
      <c r="AC22" s="2661"/>
      <c r="AD22" s="2661"/>
      <c r="AE22" s="2661"/>
      <c r="AF22" s="2661"/>
      <c r="AG22" s="2661"/>
      <c r="AH22" s="2661"/>
      <c r="AI22" s="2661"/>
    </row>
    <row r="23" spans="1:35" ht="20.100000000000001" customHeight="1" x14ac:dyDescent="0.2">
      <c r="A23" s="2105" t="s">
        <v>2496</v>
      </c>
      <c r="B23" s="2106" t="s">
        <v>1202</v>
      </c>
      <c r="C23" s="2107" t="s">
        <v>1202</v>
      </c>
      <c r="D23" s="2106">
        <v>1</v>
      </c>
      <c r="E23" s="2107">
        <v>41</v>
      </c>
      <c r="F23" s="2106">
        <v>4</v>
      </c>
      <c r="G23" s="2107">
        <v>677</v>
      </c>
      <c r="H23" s="2106">
        <v>2</v>
      </c>
      <c r="I23" s="2107">
        <v>2168.25</v>
      </c>
      <c r="J23" s="2106">
        <v>8</v>
      </c>
      <c r="K23" s="2107">
        <v>1007.95</v>
      </c>
      <c r="T23" s="2661"/>
      <c r="U23" s="2661"/>
      <c r="V23" s="2661"/>
      <c r="W23" s="2661"/>
      <c r="X23" s="2661"/>
      <c r="Y23" s="2661"/>
      <c r="Z23" s="2661"/>
      <c r="AA23" s="2661"/>
      <c r="AB23" s="2661"/>
      <c r="AC23" s="2661"/>
      <c r="AD23" s="2661"/>
      <c r="AE23" s="2661"/>
      <c r="AF23" s="2661"/>
      <c r="AG23" s="2661"/>
      <c r="AH23" s="2661"/>
      <c r="AI23" s="2661"/>
    </row>
    <row r="24" spans="1:35" ht="20.100000000000001" customHeight="1" x14ac:dyDescent="0.2">
      <c r="A24" s="2105" t="s">
        <v>3458</v>
      </c>
      <c r="B24" s="2106" t="s">
        <v>1202</v>
      </c>
      <c r="C24" s="2107" t="s">
        <v>1202</v>
      </c>
      <c r="D24" s="2106">
        <v>1</v>
      </c>
      <c r="E24" s="2107">
        <v>100</v>
      </c>
      <c r="F24" s="2106">
        <v>3</v>
      </c>
      <c r="G24" s="2107">
        <v>458</v>
      </c>
      <c r="H24" s="2106" t="s">
        <v>558</v>
      </c>
      <c r="I24" s="2107" t="s">
        <v>1202</v>
      </c>
      <c r="J24" s="2106">
        <v>2</v>
      </c>
      <c r="K24" s="2107">
        <v>396</v>
      </c>
      <c r="T24" s="2661"/>
      <c r="U24" s="2661"/>
      <c r="V24" s="2661"/>
      <c r="W24" s="2661"/>
      <c r="X24" s="2661"/>
      <c r="Y24" s="2661"/>
      <c r="Z24" s="2661"/>
      <c r="AA24" s="2661"/>
      <c r="AB24" s="2661"/>
      <c r="AC24" s="2661"/>
      <c r="AD24" s="2661"/>
      <c r="AE24" s="2661"/>
      <c r="AF24" s="2661"/>
      <c r="AG24" s="2661"/>
      <c r="AH24" s="2661"/>
      <c r="AI24" s="2661"/>
    </row>
    <row r="25" spans="1:35" ht="20.100000000000001" customHeight="1" x14ac:dyDescent="0.2">
      <c r="A25" s="2105" t="s">
        <v>2035</v>
      </c>
      <c r="B25" s="2106">
        <v>32</v>
      </c>
      <c r="C25" s="2107">
        <v>97792</v>
      </c>
      <c r="D25" s="2106">
        <v>29</v>
      </c>
      <c r="E25" s="2107">
        <v>38849.050000000003</v>
      </c>
      <c r="F25" s="2106">
        <v>31</v>
      </c>
      <c r="G25" s="2107">
        <v>72095</v>
      </c>
      <c r="H25" s="2106">
        <v>20</v>
      </c>
      <c r="I25" s="2107">
        <v>23464.62</v>
      </c>
      <c r="J25" s="2106">
        <v>31</v>
      </c>
      <c r="K25" s="2107">
        <v>81982.509999999995</v>
      </c>
      <c r="T25" s="2661"/>
      <c r="U25" s="2661"/>
      <c r="V25" s="2661"/>
      <c r="W25" s="2661"/>
      <c r="X25" s="2661"/>
      <c r="Y25" s="2661"/>
      <c r="Z25" s="2661"/>
      <c r="AA25" s="2661"/>
      <c r="AB25" s="2661"/>
      <c r="AC25" s="2661"/>
      <c r="AD25" s="2661"/>
      <c r="AE25" s="2661"/>
      <c r="AF25" s="2661"/>
      <c r="AG25" s="2661"/>
      <c r="AH25" s="2661"/>
      <c r="AI25" s="2661"/>
    </row>
    <row r="26" spans="1:35" ht="20.100000000000001" customHeight="1" x14ac:dyDescent="0.2">
      <c r="A26" s="2111" t="s">
        <v>2037</v>
      </c>
      <c r="B26" s="2106">
        <v>13</v>
      </c>
      <c r="C26" s="2107">
        <v>9955</v>
      </c>
      <c r="D26" s="2106">
        <v>15</v>
      </c>
      <c r="E26" s="2107">
        <v>12168.84</v>
      </c>
      <c r="F26" s="2106">
        <v>6</v>
      </c>
      <c r="G26" s="2107">
        <v>485</v>
      </c>
      <c r="H26" s="2106">
        <v>6</v>
      </c>
      <c r="I26" s="2107">
        <v>51027.63</v>
      </c>
      <c r="J26" s="2106">
        <v>2</v>
      </c>
      <c r="K26" s="2107">
        <v>5424</v>
      </c>
      <c r="T26" s="2661"/>
      <c r="U26" s="2661"/>
      <c r="V26" s="2661"/>
      <c r="W26" s="2661"/>
      <c r="X26" s="2661"/>
      <c r="Y26" s="2661"/>
      <c r="Z26" s="2661"/>
      <c r="AA26" s="2661"/>
      <c r="AB26" s="2661"/>
      <c r="AC26" s="2661"/>
      <c r="AD26" s="2661"/>
      <c r="AE26" s="2661"/>
      <c r="AF26" s="2661"/>
      <c r="AG26" s="2661"/>
      <c r="AH26" s="2661"/>
      <c r="AI26" s="2661"/>
    </row>
    <row r="27" spans="1:35" ht="20.100000000000001" customHeight="1" x14ac:dyDescent="0.2">
      <c r="A27" s="2111" t="s">
        <v>1914</v>
      </c>
      <c r="B27" s="2106">
        <v>14</v>
      </c>
      <c r="C27" s="2107">
        <v>5651</v>
      </c>
      <c r="D27" s="2106">
        <v>16</v>
      </c>
      <c r="E27" s="2107">
        <v>4941.1000000000004</v>
      </c>
      <c r="F27" s="2106">
        <v>12</v>
      </c>
      <c r="G27" s="2107">
        <v>10731</v>
      </c>
      <c r="H27" s="2106">
        <v>6</v>
      </c>
      <c r="I27" s="2107">
        <v>3556.63</v>
      </c>
      <c r="J27" s="2106">
        <v>6</v>
      </c>
      <c r="K27" s="2107">
        <v>2248.87</v>
      </c>
      <c r="T27" s="2661"/>
      <c r="U27" s="2661"/>
      <c r="V27" s="2661"/>
      <c r="W27" s="2661"/>
      <c r="X27" s="2661"/>
      <c r="Y27" s="2661"/>
      <c r="Z27" s="2661"/>
      <c r="AA27" s="2661"/>
      <c r="AB27" s="2661"/>
      <c r="AC27" s="2661"/>
      <c r="AD27" s="2661"/>
      <c r="AE27" s="2661"/>
      <c r="AF27" s="2661"/>
      <c r="AG27" s="2661"/>
      <c r="AH27" s="2661"/>
      <c r="AI27" s="2661"/>
    </row>
    <row r="28" spans="1:35" ht="20.100000000000001" customHeight="1" x14ac:dyDescent="0.2">
      <c r="A28" s="2111" t="s">
        <v>1915</v>
      </c>
      <c r="B28" s="2106" t="s">
        <v>1202</v>
      </c>
      <c r="C28" s="2107" t="s">
        <v>1202</v>
      </c>
      <c r="D28" s="2106" t="s">
        <v>1202</v>
      </c>
      <c r="E28" s="2107" t="s">
        <v>1202</v>
      </c>
      <c r="F28" s="2106" t="s">
        <v>558</v>
      </c>
      <c r="G28" s="2107" t="s">
        <v>1202</v>
      </c>
      <c r="H28" s="2106" t="s">
        <v>558</v>
      </c>
      <c r="I28" s="2107" t="s">
        <v>1202</v>
      </c>
      <c r="J28" s="2106" t="s">
        <v>558</v>
      </c>
      <c r="K28" s="2107" t="s">
        <v>1202</v>
      </c>
      <c r="T28" s="2661"/>
      <c r="U28" s="2661"/>
      <c r="V28" s="2661"/>
      <c r="W28" s="2661"/>
      <c r="X28" s="2661"/>
      <c r="Y28" s="2661"/>
      <c r="Z28" s="2661"/>
      <c r="AA28" s="2661"/>
      <c r="AB28" s="2661"/>
      <c r="AC28" s="2661"/>
      <c r="AD28" s="2661"/>
      <c r="AE28" s="2661"/>
      <c r="AF28" s="2661"/>
      <c r="AG28" s="2661"/>
      <c r="AH28" s="2661"/>
      <c r="AI28" s="2661"/>
    </row>
    <row r="29" spans="1:35" ht="20.100000000000001" customHeight="1" x14ac:dyDescent="0.2">
      <c r="A29" s="2105" t="s">
        <v>1916</v>
      </c>
      <c r="B29" s="2106">
        <v>18</v>
      </c>
      <c r="C29" s="2107">
        <v>26631</v>
      </c>
      <c r="D29" s="2106">
        <v>18</v>
      </c>
      <c r="E29" s="2107">
        <v>11957.78</v>
      </c>
      <c r="F29" s="2106">
        <v>12</v>
      </c>
      <c r="G29" s="2107">
        <v>5365</v>
      </c>
      <c r="H29" s="2106">
        <v>17</v>
      </c>
      <c r="I29" s="2107">
        <v>16822.7</v>
      </c>
      <c r="J29" s="2106">
        <v>10</v>
      </c>
      <c r="K29" s="2107">
        <v>5818.19</v>
      </c>
      <c r="T29" s="2661"/>
      <c r="U29" s="2661"/>
      <c r="V29" s="2661"/>
      <c r="W29" s="2661"/>
      <c r="X29" s="2661"/>
      <c r="Y29" s="2661"/>
      <c r="Z29" s="2661"/>
      <c r="AA29" s="2661"/>
      <c r="AB29" s="2661"/>
      <c r="AC29" s="2661"/>
      <c r="AD29" s="2661"/>
      <c r="AE29" s="2661"/>
      <c r="AF29" s="2661"/>
      <c r="AG29" s="2661"/>
      <c r="AH29" s="2661"/>
      <c r="AI29" s="2661"/>
    </row>
    <row r="30" spans="1:35" ht="20.100000000000001" customHeight="1" x14ac:dyDescent="0.2">
      <c r="A30" s="2105" t="s">
        <v>1917</v>
      </c>
      <c r="B30" s="2106">
        <v>6</v>
      </c>
      <c r="C30" s="2107">
        <v>3751</v>
      </c>
      <c r="D30" s="2106">
        <v>13</v>
      </c>
      <c r="E30" s="2107">
        <v>3486.46</v>
      </c>
      <c r="F30" s="2106">
        <v>7</v>
      </c>
      <c r="G30" s="2107">
        <v>1192</v>
      </c>
      <c r="H30" s="2106">
        <v>8</v>
      </c>
      <c r="I30" s="2107">
        <v>6411.95</v>
      </c>
      <c r="J30" s="2106">
        <v>11</v>
      </c>
      <c r="K30" s="2107">
        <v>4758.91</v>
      </c>
      <c r="T30" s="2661"/>
      <c r="U30" s="2661"/>
      <c r="V30" s="2661"/>
      <c r="W30" s="2661"/>
      <c r="X30" s="2661"/>
      <c r="Y30" s="2661"/>
      <c r="Z30" s="2661"/>
      <c r="AA30" s="2661"/>
      <c r="AB30" s="2661"/>
      <c r="AC30" s="2661"/>
      <c r="AD30" s="2661"/>
      <c r="AE30" s="2661"/>
      <c r="AF30" s="2661"/>
      <c r="AG30" s="2661"/>
      <c r="AH30" s="2661"/>
      <c r="AI30" s="2661"/>
    </row>
    <row r="31" spans="1:35" ht="20.100000000000001" customHeight="1" x14ac:dyDescent="0.2">
      <c r="A31" s="2105" t="s">
        <v>2317</v>
      </c>
      <c r="B31" s="2106">
        <v>5</v>
      </c>
      <c r="C31" s="2107">
        <v>1351</v>
      </c>
      <c r="D31" s="2106">
        <v>22</v>
      </c>
      <c r="E31" s="2107">
        <v>15480.77</v>
      </c>
      <c r="F31" s="2106">
        <v>20</v>
      </c>
      <c r="G31" s="2107">
        <v>38075</v>
      </c>
      <c r="H31" s="2106">
        <v>20</v>
      </c>
      <c r="I31" s="2107">
        <v>11781.31</v>
      </c>
      <c r="J31" s="2106">
        <v>9</v>
      </c>
      <c r="K31" s="2107">
        <v>5945.45</v>
      </c>
      <c r="T31" s="2661"/>
      <c r="U31" s="2661"/>
      <c r="V31" s="2661"/>
      <c r="W31" s="2661"/>
      <c r="X31" s="2661"/>
      <c r="Y31" s="2661"/>
      <c r="Z31" s="2661"/>
      <c r="AA31" s="2661"/>
      <c r="AB31" s="2661"/>
      <c r="AC31" s="2661"/>
      <c r="AD31" s="2661"/>
      <c r="AE31" s="2661"/>
      <c r="AF31" s="2661"/>
      <c r="AG31" s="2661"/>
      <c r="AH31" s="2661"/>
      <c r="AI31" s="2661"/>
    </row>
    <row r="32" spans="1:35" ht="20.100000000000001" customHeight="1" x14ac:dyDescent="0.2">
      <c r="A32" s="2105" t="s">
        <v>1919</v>
      </c>
      <c r="B32" s="2106">
        <v>31</v>
      </c>
      <c r="C32" s="2107">
        <v>7095</v>
      </c>
      <c r="D32" s="2106">
        <v>31</v>
      </c>
      <c r="E32" s="2107">
        <v>3393.8199999999997</v>
      </c>
      <c r="F32" s="2106">
        <v>18</v>
      </c>
      <c r="G32" s="2107">
        <v>2441</v>
      </c>
      <c r="H32" s="2106">
        <v>17</v>
      </c>
      <c r="I32" s="2107">
        <v>2132.16</v>
      </c>
      <c r="J32" s="2106">
        <v>22</v>
      </c>
      <c r="K32" s="2107">
        <v>5430.8799999999992</v>
      </c>
      <c r="T32" s="2661"/>
      <c r="U32" s="2661"/>
      <c r="V32" s="2661"/>
      <c r="W32" s="2661"/>
      <c r="X32" s="2661"/>
      <c r="Y32" s="2661"/>
      <c r="Z32" s="2661"/>
      <c r="AA32" s="2661"/>
      <c r="AB32" s="2661"/>
      <c r="AC32" s="2661"/>
      <c r="AD32" s="2661"/>
      <c r="AE32" s="2661"/>
      <c r="AF32" s="2661"/>
      <c r="AG32" s="2661"/>
      <c r="AH32" s="2661"/>
      <c r="AI32" s="2661"/>
    </row>
    <row r="33" spans="1:11" ht="20.100000000000001" customHeight="1" x14ac:dyDescent="0.2">
      <c r="A33" s="2112"/>
      <c r="B33" s="2113"/>
      <c r="C33" s="2114"/>
      <c r="D33" s="2113"/>
      <c r="E33" s="2114"/>
      <c r="F33" s="2113"/>
      <c r="G33" s="2114"/>
      <c r="H33" s="2113"/>
      <c r="I33" s="2114"/>
      <c r="J33" s="2113"/>
      <c r="K33" s="2114"/>
    </row>
    <row r="34" spans="1:11" ht="20.100000000000001" customHeight="1" x14ac:dyDescent="0.2">
      <c r="A34" s="2115" t="s">
        <v>3459</v>
      </c>
      <c r="B34" s="2116">
        <v>6870</v>
      </c>
      <c r="C34" s="2117">
        <v>1442562.73</v>
      </c>
      <c r="D34" s="2116">
        <v>6903</v>
      </c>
      <c r="E34" s="2117">
        <v>1481467.94</v>
      </c>
      <c r="F34" s="2116">
        <v>7244</v>
      </c>
      <c r="G34" s="2117">
        <v>1633756.764</v>
      </c>
      <c r="H34" s="2116">
        <f>+H8+H12</f>
        <v>6735</v>
      </c>
      <c r="I34" s="2117">
        <f>+I8+I12</f>
        <v>1610921.21</v>
      </c>
      <c r="J34" s="2116">
        <f>+J8+J12</f>
        <v>6237</v>
      </c>
      <c r="K34" s="2117">
        <f>+K8+K12</f>
        <v>1259901.4700000002</v>
      </c>
    </row>
    <row r="35" spans="1:11" ht="15.75" x14ac:dyDescent="0.2">
      <c r="A35" s="7175" t="s">
        <v>3460</v>
      </c>
      <c r="B35" s="7175"/>
      <c r="C35" s="7175"/>
      <c r="D35" s="7175"/>
      <c r="E35" s="7175"/>
      <c r="F35" s="7175"/>
      <c r="G35" s="7175"/>
    </row>
  </sheetData>
  <mergeCells count="6">
    <mergeCell ref="J4:K4"/>
    <mergeCell ref="A35:G35"/>
    <mergeCell ref="B4:C4"/>
    <mergeCell ref="D4:E4"/>
    <mergeCell ref="F4:G4"/>
    <mergeCell ref="H4:I4"/>
  </mergeCells>
  <hyperlinks>
    <hyperlink ref="A1" location="CONTENT!A1" display="Back to table of contents"/>
  </hyperlinks>
  <pageMargins left="0.5" right="0.5" top="0.5" bottom="0.5" header="0.3" footer="0.3"/>
  <pageSetup paperSize="9" scale="79" orientation="landscape"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5"/>
  <sheetViews>
    <sheetView showGridLines="0" workbookViewId="0">
      <selection sqref="A1:C1"/>
    </sheetView>
  </sheetViews>
  <sheetFormatPr defaultColWidth="9.1640625" defaultRowHeight="15" x14ac:dyDescent="0.25"/>
  <cols>
    <col min="1" max="1" width="27.6640625" style="2121" customWidth="1"/>
    <col min="2" max="2" width="7.6640625" style="2121" customWidth="1"/>
    <col min="3" max="3" width="9.83203125" style="2121" customWidth="1"/>
    <col min="4" max="4" width="8" style="2121" customWidth="1"/>
    <col min="5" max="5" width="10" style="2121" customWidth="1"/>
    <col min="6" max="6" width="7.83203125" style="2121" customWidth="1"/>
    <col min="7" max="7" width="10.6640625" style="2121" customWidth="1"/>
    <col min="8" max="8" width="8.1640625" style="2121" customWidth="1"/>
    <col min="9" max="9" width="10" style="2121" customWidth="1"/>
    <col min="10" max="10" width="8.1640625" style="2121" customWidth="1"/>
    <col min="11" max="11" width="9.83203125" style="2121" customWidth="1"/>
    <col min="12" max="12" width="9.1640625" style="2121"/>
    <col min="13" max="13" width="10.1640625" style="2121" customWidth="1"/>
    <col min="14" max="14" width="8.1640625" style="2121" customWidth="1"/>
    <col min="15" max="15" width="9.83203125" style="2121" customWidth="1"/>
    <col min="16" max="16384" width="9.1640625" style="212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17.25" x14ac:dyDescent="0.25">
      <c r="A2" s="2118" t="s">
        <v>3461</v>
      </c>
      <c r="B2" s="2119"/>
      <c r="C2" s="2120"/>
      <c r="D2" s="2119"/>
      <c r="E2" s="2119"/>
      <c r="F2" s="2119"/>
      <c r="G2" s="2119"/>
      <c r="H2" s="2119"/>
      <c r="I2" s="2119"/>
      <c r="J2" s="2119"/>
      <c r="K2" s="2119"/>
    </row>
    <row r="3" spans="1:89" x14ac:dyDescent="0.25">
      <c r="A3" s="2119"/>
      <c r="B3" s="2119"/>
      <c r="C3" s="2120"/>
      <c r="D3" s="2119"/>
      <c r="E3" s="2119"/>
      <c r="F3" s="2119"/>
      <c r="G3" s="2119"/>
      <c r="H3" s="2119"/>
      <c r="I3" s="2119"/>
      <c r="J3" s="2119"/>
      <c r="K3" s="2119"/>
    </row>
    <row r="4" spans="1:89" x14ac:dyDescent="0.25">
      <c r="A4" s="2122"/>
      <c r="B4" s="7178">
        <v>2014</v>
      </c>
      <c r="C4" s="7179"/>
      <c r="D4" s="7182">
        <v>2015</v>
      </c>
      <c r="E4" s="7183"/>
      <c r="F4" s="7178">
        <v>2016</v>
      </c>
      <c r="G4" s="7179"/>
      <c r="H4" s="7178">
        <v>2017</v>
      </c>
      <c r="I4" s="7179"/>
      <c r="J4" s="7184">
        <v>2018</v>
      </c>
      <c r="K4" s="7181"/>
      <c r="L4" s="7178">
        <v>2019</v>
      </c>
      <c r="M4" s="7179"/>
      <c r="N4" s="7180">
        <v>2020</v>
      </c>
      <c r="O4" s="7181"/>
    </row>
    <row r="5" spans="1:89" x14ac:dyDescent="0.25">
      <c r="A5" s="1606" t="s">
        <v>3462</v>
      </c>
      <c r="B5" s="2123" t="s">
        <v>3401</v>
      </c>
      <c r="C5" s="2124" t="s">
        <v>3463</v>
      </c>
      <c r="D5" s="2123" t="s">
        <v>3401</v>
      </c>
      <c r="E5" s="2124" t="s">
        <v>3463</v>
      </c>
      <c r="F5" s="2123" t="s">
        <v>3401</v>
      </c>
      <c r="G5" s="2124" t="s">
        <v>3463</v>
      </c>
      <c r="H5" s="2123" t="s">
        <v>3401</v>
      </c>
      <c r="I5" s="2124" t="s">
        <v>3463</v>
      </c>
      <c r="J5" s="2123" t="s">
        <v>3401</v>
      </c>
      <c r="K5" s="2124" t="s">
        <v>3463</v>
      </c>
      <c r="L5" s="2123" t="s">
        <v>3401</v>
      </c>
      <c r="M5" s="2124" t="s">
        <v>3463</v>
      </c>
      <c r="N5" s="2125" t="s">
        <v>3401</v>
      </c>
      <c r="O5" s="2126" t="s">
        <v>3463</v>
      </c>
    </row>
    <row r="6" spans="1:89" x14ac:dyDescent="0.25">
      <c r="A6" s="2127"/>
      <c r="B6" s="2123" t="s">
        <v>3464</v>
      </c>
      <c r="C6" s="2124" t="s">
        <v>3444</v>
      </c>
      <c r="D6" s="2123" t="s">
        <v>3464</v>
      </c>
      <c r="E6" s="2124" t="s">
        <v>3444</v>
      </c>
      <c r="F6" s="2123" t="s">
        <v>3464</v>
      </c>
      <c r="G6" s="2124" t="s">
        <v>3444</v>
      </c>
      <c r="H6" s="2123" t="s">
        <v>3464</v>
      </c>
      <c r="I6" s="2124" t="s">
        <v>3444</v>
      </c>
      <c r="J6" s="2123" t="s">
        <v>3464</v>
      </c>
      <c r="K6" s="2124" t="s">
        <v>3444</v>
      </c>
      <c r="L6" s="2123" t="s">
        <v>3464</v>
      </c>
      <c r="M6" s="2124" t="s">
        <v>3444</v>
      </c>
      <c r="N6" s="2128" t="s">
        <v>3464</v>
      </c>
      <c r="O6" s="2124" t="s">
        <v>3444</v>
      </c>
    </row>
    <row r="7" spans="1:89" x14ac:dyDescent="0.25">
      <c r="A7" s="1607"/>
      <c r="B7" s="2129" t="s">
        <v>3445</v>
      </c>
      <c r="C7" s="2130" t="s">
        <v>3465</v>
      </c>
      <c r="D7" s="2129" t="s">
        <v>3445</v>
      </c>
      <c r="E7" s="2130" t="s">
        <v>3465</v>
      </c>
      <c r="F7" s="2129" t="s">
        <v>3445</v>
      </c>
      <c r="G7" s="2130" t="s">
        <v>3465</v>
      </c>
      <c r="H7" s="2129" t="s">
        <v>3445</v>
      </c>
      <c r="I7" s="2130" t="s">
        <v>3465</v>
      </c>
      <c r="J7" s="2129" t="s">
        <v>3445</v>
      </c>
      <c r="K7" s="2130" t="s">
        <v>3465</v>
      </c>
      <c r="L7" s="2129" t="s">
        <v>3445</v>
      </c>
      <c r="M7" s="2130" t="s">
        <v>3465</v>
      </c>
      <c r="N7" s="2131" t="s">
        <v>3445</v>
      </c>
      <c r="O7" s="2130" t="s">
        <v>3465</v>
      </c>
    </row>
    <row r="8" spans="1:89" ht="24.95" customHeight="1" x14ac:dyDescent="0.25">
      <c r="A8" s="2132" t="s">
        <v>3466</v>
      </c>
      <c r="B8" s="2133">
        <v>2528</v>
      </c>
      <c r="C8" s="2134">
        <v>447665</v>
      </c>
      <c r="D8" s="2133">
        <v>2691</v>
      </c>
      <c r="E8" s="2134">
        <v>491976.45999999996</v>
      </c>
      <c r="F8" s="2133">
        <v>2673</v>
      </c>
      <c r="G8" s="2134">
        <v>578071.86</v>
      </c>
      <c r="H8" s="2133">
        <v>2320</v>
      </c>
      <c r="I8" s="2134">
        <v>517358.38</v>
      </c>
      <c r="J8" s="2133">
        <v>2219</v>
      </c>
      <c r="K8" s="2134">
        <v>463978</v>
      </c>
      <c r="L8" s="2133">
        <v>2112</v>
      </c>
      <c r="M8" s="2134">
        <v>547596.28</v>
      </c>
      <c r="N8" s="2133">
        <v>1725</v>
      </c>
      <c r="O8" s="2134">
        <v>361277.95999999996</v>
      </c>
    </row>
    <row r="9" spans="1:89" ht="24.95" customHeight="1" x14ac:dyDescent="0.25">
      <c r="A9" s="2135" t="s">
        <v>3467</v>
      </c>
      <c r="B9" s="2136">
        <v>446</v>
      </c>
      <c r="C9" s="2137">
        <v>66586</v>
      </c>
      <c r="D9" s="2136">
        <v>486</v>
      </c>
      <c r="E9" s="2137">
        <v>83353.459999999992</v>
      </c>
      <c r="F9" s="2136">
        <v>668</v>
      </c>
      <c r="G9" s="2137">
        <v>112957.86</v>
      </c>
      <c r="H9" s="2136">
        <v>393</v>
      </c>
      <c r="I9" s="2137">
        <v>74632.38</v>
      </c>
      <c r="J9" s="2136">
        <v>418</v>
      </c>
      <c r="K9" s="2137">
        <v>132899</v>
      </c>
      <c r="L9" s="2136">
        <v>479</v>
      </c>
      <c r="M9" s="2137">
        <v>93650.95</v>
      </c>
      <c r="N9" s="2136">
        <v>414</v>
      </c>
      <c r="O9" s="2137">
        <v>77121.12999999999</v>
      </c>
    </row>
    <row r="10" spans="1:89" ht="24.95" customHeight="1" x14ac:dyDescent="0.25">
      <c r="A10" s="2135" t="s">
        <v>3468</v>
      </c>
      <c r="B10" s="2136">
        <v>541</v>
      </c>
      <c r="C10" s="2137">
        <v>85630</v>
      </c>
      <c r="D10" s="2136">
        <v>423</v>
      </c>
      <c r="E10" s="2137">
        <v>52954</v>
      </c>
      <c r="F10" s="2136">
        <v>441</v>
      </c>
      <c r="G10" s="2137">
        <v>69814</v>
      </c>
      <c r="H10" s="2136">
        <v>369</v>
      </c>
      <c r="I10" s="2137">
        <v>67592</v>
      </c>
      <c r="J10" s="2136">
        <v>362</v>
      </c>
      <c r="K10" s="2137">
        <v>71027</v>
      </c>
      <c r="L10" s="2136">
        <v>355</v>
      </c>
      <c r="M10" s="2137">
        <v>69171.3</v>
      </c>
      <c r="N10" s="2136">
        <v>253</v>
      </c>
      <c r="O10" s="2137">
        <v>47448.69</v>
      </c>
    </row>
    <row r="11" spans="1:89" ht="24.95" customHeight="1" x14ac:dyDescent="0.25">
      <c r="A11" s="2135" t="s">
        <v>3469</v>
      </c>
      <c r="B11" s="2136">
        <v>432</v>
      </c>
      <c r="C11" s="2137">
        <v>91766</v>
      </c>
      <c r="D11" s="2136">
        <v>481</v>
      </c>
      <c r="E11" s="2137">
        <v>100485</v>
      </c>
      <c r="F11" s="2136">
        <v>426</v>
      </c>
      <c r="G11" s="2137">
        <v>76536</v>
      </c>
      <c r="H11" s="2136">
        <v>338</v>
      </c>
      <c r="I11" s="2137">
        <v>80298</v>
      </c>
      <c r="J11" s="2136">
        <v>244</v>
      </c>
      <c r="K11" s="2137">
        <v>39076</v>
      </c>
      <c r="L11" s="2136">
        <v>196</v>
      </c>
      <c r="M11" s="2137">
        <v>32517.15</v>
      </c>
      <c r="N11" s="2136">
        <v>196</v>
      </c>
      <c r="O11" s="2137">
        <v>32818.870000000003</v>
      </c>
    </row>
    <row r="12" spans="1:89" ht="24.95" customHeight="1" x14ac:dyDescent="0.25">
      <c r="A12" s="2135" t="s">
        <v>3470</v>
      </c>
      <c r="B12" s="2136">
        <v>423</v>
      </c>
      <c r="C12" s="2137">
        <v>86942</v>
      </c>
      <c r="D12" s="2136">
        <v>498</v>
      </c>
      <c r="E12" s="2137">
        <v>124471</v>
      </c>
      <c r="F12" s="2136">
        <v>450</v>
      </c>
      <c r="G12" s="2137">
        <v>175873</v>
      </c>
      <c r="H12" s="2136">
        <v>406</v>
      </c>
      <c r="I12" s="2137">
        <v>128763</v>
      </c>
      <c r="J12" s="2136">
        <v>328</v>
      </c>
      <c r="K12" s="2137">
        <v>65495</v>
      </c>
      <c r="L12" s="2136">
        <v>318</v>
      </c>
      <c r="M12" s="2137">
        <v>202743.44999999998</v>
      </c>
      <c r="N12" s="2136">
        <v>299</v>
      </c>
      <c r="O12" s="2137">
        <v>84441.41</v>
      </c>
    </row>
    <row r="13" spans="1:89" ht="24.95" customHeight="1" x14ac:dyDescent="0.25">
      <c r="A13" s="2135" t="s">
        <v>3471</v>
      </c>
      <c r="B13" s="2136">
        <v>686</v>
      </c>
      <c r="C13" s="2137">
        <v>116741</v>
      </c>
      <c r="D13" s="2136">
        <v>803</v>
      </c>
      <c r="E13" s="2137">
        <v>130713</v>
      </c>
      <c r="F13" s="2136">
        <v>688</v>
      </c>
      <c r="G13" s="2137">
        <v>142891</v>
      </c>
      <c r="H13" s="2660">
        <v>814</v>
      </c>
      <c r="I13" s="2137">
        <v>166073</v>
      </c>
      <c r="J13" s="2136">
        <v>867</v>
      </c>
      <c r="K13" s="2137">
        <v>155481</v>
      </c>
      <c r="L13" s="2136">
        <v>764</v>
      </c>
      <c r="M13" s="2137">
        <v>149513.43</v>
      </c>
      <c r="N13" s="2136">
        <v>563</v>
      </c>
      <c r="O13" s="2137">
        <v>119447.86</v>
      </c>
    </row>
    <row r="14" spans="1:89" ht="24.95" customHeight="1" x14ac:dyDescent="0.25">
      <c r="A14" s="2138" t="s">
        <v>3472</v>
      </c>
      <c r="B14" s="2139">
        <v>4062</v>
      </c>
      <c r="C14" s="2140">
        <v>1092251</v>
      </c>
      <c r="D14" s="2139">
        <v>4222</v>
      </c>
      <c r="E14" s="2140">
        <v>826823.49</v>
      </c>
      <c r="F14" s="2139">
        <v>4197</v>
      </c>
      <c r="G14" s="2140">
        <v>864490.74</v>
      </c>
      <c r="H14" s="2139">
        <v>4583</v>
      </c>
      <c r="I14" s="2140">
        <v>965097.49999999988</v>
      </c>
      <c r="J14" s="2139">
        <v>5025</v>
      </c>
      <c r="K14" s="2140">
        <v>1169778.764</v>
      </c>
      <c r="L14" s="2139">
        <v>4623</v>
      </c>
      <c r="M14" s="2140">
        <v>1063324.95</v>
      </c>
      <c r="N14" s="2139">
        <v>4512</v>
      </c>
      <c r="O14" s="2140">
        <v>898624.26</v>
      </c>
    </row>
    <row r="15" spans="1:89" ht="24.95" customHeight="1" x14ac:dyDescent="0.25">
      <c r="A15" s="2135" t="s">
        <v>3473</v>
      </c>
      <c r="B15" s="2136">
        <v>690</v>
      </c>
      <c r="C15" s="2137">
        <v>127874</v>
      </c>
      <c r="D15" s="2136">
        <v>558</v>
      </c>
      <c r="E15" s="2137">
        <v>98144.010000000009</v>
      </c>
      <c r="F15" s="2136">
        <v>788</v>
      </c>
      <c r="G15" s="2137">
        <v>152098.45000000001</v>
      </c>
      <c r="H15" s="2136">
        <v>883</v>
      </c>
      <c r="I15" s="2137">
        <v>168322.21</v>
      </c>
      <c r="J15" s="2136">
        <v>946</v>
      </c>
      <c r="K15" s="2137">
        <v>283109.86</v>
      </c>
      <c r="L15" s="2136">
        <v>877</v>
      </c>
      <c r="M15" s="2137">
        <v>151616.47</v>
      </c>
      <c r="N15" s="2136">
        <v>861</v>
      </c>
      <c r="O15" s="2137">
        <v>145557.34</v>
      </c>
    </row>
    <row r="16" spans="1:89" ht="24.95" customHeight="1" x14ac:dyDescent="0.25">
      <c r="A16" s="2135" t="s">
        <v>3474</v>
      </c>
      <c r="B16" s="2136">
        <v>699</v>
      </c>
      <c r="C16" s="2137">
        <v>327831</v>
      </c>
      <c r="D16" s="2136">
        <v>832</v>
      </c>
      <c r="E16" s="2137">
        <v>193850.48</v>
      </c>
      <c r="F16" s="2136">
        <v>776</v>
      </c>
      <c r="G16" s="2137">
        <v>229336.72</v>
      </c>
      <c r="H16" s="2136">
        <v>832</v>
      </c>
      <c r="I16" s="2137">
        <v>218493.43999999997</v>
      </c>
      <c r="J16" s="2136">
        <v>980</v>
      </c>
      <c r="K16" s="2137">
        <v>241496.00400000002</v>
      </c>
      <c r="L16" s="2136">
        <v>732</v>
      </c>
      <c r="M16" s="2137">
        <v>202003.38</v>
      </c>
      <c r="N16" s="2136">
        <v>918</v>
      </c>
      <c r="O16" s="2137">
        <v>166913.79</v>
      </c>
    </row>
    <row r="17" spans="1:15" ht="24.95" customHeight="1" x14ac:dyDescent="0.25">
      <c r="A17" s="2135" t="s">
        <v>3475</v>
      </c>
      <c r="B17" s="2136">
        <v>669</v>
      </c>
      <c r="C17" s="2137">
        <v>90801</v>
      </c>
      <c r="D17" s="2136">
        <v>783</v>
      </c>
      <c r="E17" s="2137">
        <v>147053</v>
      </c>
      <c r="F17" s="2136">
        <v>761</v>
      </c>
      <c r="G17" s="2137">
        <v>107455.57</v>
      </c>
      <c r="H17" s="2136">
        <v>858</v>
      </c>
      <c r="I17" s="2137">
        <v>129580.51</v>
      </c>
      <c r="J17" s="2136">
        <v>1037</v>
      </c>
      <c r="K17" s="2137">
        <v>174581.57</v>
      </c>
      <c r="L17" s="2136">
        <v>1003</v>
      </c>
      <c r="M17" s="2137">
        <v>190872.55999999997</v>
      </c>
      <c r="N17" s="2136">
        <v>889</v>
      </c>
      <c r="O17" s="2137">
        <v>141006.88</v>
      </c>
    </row>
    <row r="18" spans="1:15" ht="24.95" customHeight="1" x14ac:dyDescent="0.25">
      <c r="A18" s="2141" t="s">
        <v>3476</v>
      </c>
      <c r="B18" s="2136">
        <v>442</v>
      </c>
      <c r="C18" s="2137">
        <v>116346</v>
      </c>
      <c r="D18" s="2136">
        <v>556</v>
      </c>
      <c r="E18" s="2137">
        <v>75692</v>
      </c>
      <c r="F18" s="2136">
        <v>403</v>
      </c>
      <c r="G18" s="2137">
        <v>66152</v>
      </c>
      <c r="H18" s="2136">
        <v>558</v>
      </c>
      <c r="I18" s="2137">
        <v>82865</v>
      </c>
      <c r="J18" s="2136">
        <v>746</v>
      </c>
      <c r="K18" s="2137">
        <v>156012</v>
      </c>
      <c r="L18" s="2136">
        <v>566</v>
      </c>
      <c r="M18" s="2137">
        <v>120043.76000000001</v>
      </c>
      <c r="N18" s="2136">
        <v>484</v>
      </c>
      <c r="O18" s="2137">
        <v>79129.34</v>
      </c>
    </row>
    <row r="19" spans="1:15" ht="24.95" customHeight="1" x14ac:dyDescent="0.25">
      <c r="A19" s="2135" t="s">
        <v>3477</v>
      </c>
      <c r="B19" s="2136">
        <v>472</v>
      </c>
      <c r="C19" s="2137">
        <v>76767</v>
      </c>
      <c r="D19" s="2136">
        <v>471</v>
      </c>
      <c r="E19" s="2137">
        <v>60411</v>
      </c>
      <c r="F19" s="2136">
        <v>480</v>
      </c>
      <c r="G19" s="2137">
        <v>61027</v>
      </c>
      <c r="H19" s="2136">
        <v>516</v>
      </c>
      <c r="I19" s="2137">
        <v>72107</v>
      </c>
      <c r="J19" s="2136">
        <v>515</v>
      </c>
      <c r="K19" s="2137">
        <v>68633</v>
      </c>
      <c r="L19" s="2136">
        <v>477</v>
      </c>
      <c r="M19" s="2137">
        <v>66511.490000000005</v>
      </c>
      <c r="N19" s="2136">
        <v>518</v>
      </c>
      <c r="O19" s="2137">
        <v>81637.73</v>
      </c>
    </row>
    <row r="20" spans="1:15" ht="24.95" customHeight="1" x14ac:dyDescent="0.25">
      <c r="A20" s="2135" t="s">
        <v>3478</v>
      </c>
      <c r="B20" s="2136">
        <v>34</v>
      </c>
      <c r="C20" s="2137">
        <v>4031</v>
      </c>
      <c r="D20" s="2136">
        <v>49</v>
      </c>
      <c r="E20" s="2137">
        <v>6549</v>
      </c>
      <c r="F20" s="2136">
        <v>23</v>
      </c>
      <c r="G20" s="2137">
        <v>2902</v>
      </c>
      <c r="H20" s="2136">
        <v>28</v>
      </c>
      <c r="I20" s="2137">
        <v>3035</v>
      </c>
      <c r="J20" s="2136">
        <v>11</v>
      </c>
      <c r="K20" s="2137">
        <v>1883</v>
      </c>
      <c r="L20" s="2136">
        <v>21</v>
      </c>
      <c r="M20" s="2137">
        <v>3711.6000000000004</v>
      </c>
      <c r="N20" s="2136">
        <v>16</v>
      </c>
      <c r="O20" s="2137">
        <v>2658.81</v>
      </c>
    </row>
    <row r="21" spans="1:15" ht="24.95" customHeight="1" x14ac:dyDescent="0.25">
      <c r="A21" s="2135" t="s">
        <v>3479</v>
      </c>
      <c r="B21" s="2136">
        <v>518</v>
      </c>
      <c r="C21" s="2137">
        <v>231720</v>
      </c>
      <c r="D21" s="2136">
        <v>425</v>
      </c>
      <c r="E21" s="2137">
        <v>108311</v>
      </c>
      <c r="F21" s="2136">
        <v>433</v>
      </c>
      <c r="G21" s="2137">
        <v>88434</v>
      </c>
      <c r="H21" s="2136">
        <v>505</v>
      </c>
      <c r="I21" s="2137">
        <v>130035.73999999999</v>
      </c>
      <c r="J21" s="2136">
        <v>459</v>
      </c>
      <c r="K21" s="2137">
        <v>110420.33</v>
      </c>
      <c r="L21" s="2136">
        <v>372</v>
      </c>
      <c r="M21" s="2137">
        <v>118070.18</v>
      </c>
      <c r="N21" s="2136">
        <v>358</v>
      </c>
      <c r="O21" s="2137">
        <v>99585.93</v>
      </c>
    </row>
    <row r="22" spans="1:15" ht="24.95" customHeight="1" x14ac:dyDescent="0.25">
      <c r="A22" s="2135" t="s">
        <v>3480</v>
      </c>
      <c r="B22" s="2136">
        <v>538</v>
      </c>
      <c r="C22" s="2137">
        <v>116881</v>
      </c>
      <c r="D22" s="2136">
        <v>548</v>
      </c>
      <c r="E22" s="2137">
        <v>136813</v>
      </c>
      <c r="F22" s="2136">
        <v>533</v>
      </c>
      <c r="G22" s="2137">
        <v>157085</v>
      </c>
      <c r="H22" s="2136">
        <v>403</v>
      </c>
      <c r="I22" s="2137">
        <v>160658.6</v>
      </c>
      <c r="J22" s="2136">
        <v>331</v>
      </c>
      <c r="K22" s="2137">
        <v>133643</v>
      </c>
      <c r="L22" s="2136">
        <v>575</v>
      </c>
      <c r="M22" s="2137">
        <v>210495.51</v>
      </c>
      <c r="N22" s="2136">
        <v>468</v>
      </c>
      <c r="O22" s="2137">
        <v>182134.44</v>
      </c>
    </row>
    <row r="23" spans="1:15" x14ac:dyDescent="0.25">
      <c r="A23" s="2142" t="s">
        <v>970</v>
      </c>
      <c r="B23" s="2143">
        <v>6590</v>
      </c>
      <c r="C23" s="2144">
        <v>1539916</v>
      </c>
      <c r="D23" s="2143">
        <v>6913</v>
      </c>
      <c r="E23" s="2144">
        <v>1318799.95</v>
      </c>
      <c r="F23" s="2143">
        <v>6870</v>
      </c>
      <c r="G23" s="2144">
        <v>1442562.6</v>
      </c>
      <c r="H23" s="2143">
        <v>6903</v>
      </c>
      <c r="I23" s="2144">
        <v>1482455.88</v>
      </c>
      <c r="J23" s="2143">
        <v>7244</v>
      </c>
      <c r="K23" s="2144">
        <v>1633756.764</v>
      </c>
      <c r="L23" s="2143">
        <v>6735</v>
      </c>
      <c r="M23" s="2144">
        <v>1610921.23</v>
      </c>
      <c r="N23" s="2143">
        <v>6237</v>
      </c>
      <c r="O23" s="2144">
        <v>1259901</v>
      </c>
    </row>
    <row r="24" spans="1:15" x14ac:dyDescent="0.25">
      <c r="A24" s="2119"/>
      <c r="B24" s="2119"/>
      <c r="C24" s="2119"/>
      <c r="D24" s="2119"/>
      <c r="E24" s="2119"/>
      <c r="F24" s="2119"/>
      <c r="G24" s="2119"/>
      <c r="H24" s="2119"/>
      <c r="I24" s="2119"/>
      <c r="J24" s="2119"/>
      <c r="K24" s="2119"/>
    </row>
    <row r="25" spans="1:15" ht="18" x14ac:dyDescent="0.25">
      <c r="A25" s="2145" t="s">
        <v>3481</v>
      </c>
      <c r="B25" s="2119"/>
      <c r="C25" s="2119"/>
      <c r="D25" s="2119"/>
      <c r="E25" s="2119"/>
      <c r="F25" s="2119"/>
      <c r="G25" s="2119"/>
      <c r="H25" s="2119"/>
      <c r="I25" s="2119"/>
      <c r="J25" s="2119"/>
      <c r="K25" s="2119"/>
    </row>
  </sheetData>
  <mergeCells count="8">
    <mergeCell ref="L4:M4"/>
    <mergeCell ref="N4:O4"/>
    <mergeCell ref="A1:C1"/>
    <mergeCell ref="B4:C4"/>
    <mergeCell ref="D4:E4"/>
    <mergeCell ref="F4:G4"/>
    <mergeCell ref="H4:I4"/>
    <mergeCell ref="J4:K4"/>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0"/>
  <sheetViews>
    <sheetView showGridLines="0" workbookViewId="0">
      <selection sqref="A1:C1"/>
    </sheetView>
  </sheetViews>
  <sheetFormatPr defaultColWidth="10.6640625" defaultRowHeight="15.75" x14ac:dyDescent="0.25"/>
  <cols>
    <col min="1" max="9" width="16.6640625" style="69" customWidth="1"/>
    <col min="10" max="10" width="7.6640625" style="69" customWidth="1"/>
    <col min="11" max="11" width="0" style="69" hidden="1" customWidth="1"/>
    <col min="12"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323" t="s">
        <v>753</v>
      </c>
    </row>
    <row r="3" spans="1:90" ht="15" customHeight="1" thickBot="1" x14ac:dyDescent="0.3">
      <c r="A3" s="324"/>
      <c r="B3" s="136" t="s">
        <v>199</v>
      </c>
    </row>
    <row r="4" spans="1:90" ht="21" customHeight="1" thickBot="1" x14ac:dyDescent="0.3">
      <c r="A4" s="325"/>
      <c r="B4" s="326" t="s">
        <v>107</v>
      </c>
      <c r="C4" s="327"/>
      <c r="D4" s="328"/>
      <c r="E4" s="329"/>
      <c r="F4" s="326" t="s">
        <v>747</v>
      </c>
      <c r="G4" s="327"/>
      <c r="H4" s="328"/>
      <c r="I4" s="329"/>
    </row>
    <row r="5" spans="1:90" ht="18" customHeight="1" x14ac:dyDescent="0.25">
      <c r="A5" s="330" t="s">
        <v>164</v>
      </c>
      <c r="B5" s="331"/>
      <c r="C5" s="332"/>
      <c r="D5" s="333" t="s">
        <v>4</v>
      </c>
      <c r="E5" s="329"/>
      <c r="F5" s="331"/>
      <c r="G5" s="332"/>
      <c r="H5" s="333" t="s">
        <v>4</v>
      </c>
      <c r="I5" s="329"/>
    </row>
    <row r="6" spans="1:90" ht="19.5" customHeight="1" thickBot="1" x14ac:dyDescent="0.3">
      <c r="A6" s="334" t="s">
        <v>167</v>
      </c>
      <c r="B6" s="334" t="s">
        <v>5</v>
      </c>
      <c r="C6" s="335" t="s">
        <v>6</v>
      </c>
      <c r="D6" s="336" t="s">
        <v>90</v>
      </c>
      <c r="E6" s="337" t="s">
        <v>200</v>
      </c>
      <c r="F6" s="334" t="s">
        <v>5</v>
      </c>
      <c r="G6" s="335" t="s">
        <v>6</v>
      </c>
      <c r="H6" s="336" t="s">
        <v>90</v>
      </c>
      <c r="I6" s="337" t="s">
        <v>200</v>
      </c>
    </row>
    <row r="7" spans="1:90" s="344" customFormat="1" ht="18.600000000000001" customHeight="1" x14ac:dyDescent="0.25">
      <c r="A7" s="338" t="s">
        <v>169</v>
      </c>
      <c r="B7" s="339">
        <v>6605</v>
      </c>
      <c r="C7" s="340">
        <v>6365</v>
      </c>
      <c r="D7" s="341">
        <v>12970</v>
      </c>
      <c r="E7" s="342">
        <v>1</v>
      </c>
      <c r="F7" s="343">
        <v>6455</v>
      </c>
      <c r="G7" s="343">
        <v>6405</v>
      </c>
      <c r="H7" s="341">
        <v>12860</v>
      </c>
      <c r="I7" s="342">
        <v>1</v>
      </c>
    </row>
    <row r="8" spans="1:90" s="344" customFormat="1" ht="18.600000000000001" customHeight="1" x14ac:dyDescent="0.25">
      <c r="A8" s="338" t="s">
        <v>170</v>
      </c>
      <c r="B8" s="343">
        <v>26359</v>
      </c>
      <c r="C8" s="340">
        <v>25160</v>
      </c>
      <c r="D8" s="341">
        <v>51519</v>
      </c>
      <c r="E8" s="342">
        <v>4.0999999999999996</v>
      </c>
      <c r="F8" s="343">
        <v>26328</v>
      </c>
      <c r="G8" s="343">
        <v>25137</v>
      </c>
      <c r="H8" s="341">
        <v>51465</v>
      </c>
      <c r="I8" s="342">
        <v>4.0999999999999996</v>
      </c>
    </row>
    <row r="9" spans="1:90" s="344" customFormat="1" ht="18.600000000000001" customHeight="1" x14ac:dyDescent="0.25">
      <c r="A9" s="338" t="s">
        <v>171</v>
      </c>
      <c r="B9" s="343">
        <v>36111</v>
      </c>
      <c r="C9" s="340">
        <v>35125</v>
      </c>
      <c r="D9" s="341">
        <v>71236</v>
      </c>
      <c r="E9" s="342">
        <v>5.6</v>
      </c>
      <c r="F9" s="343">
        <v>35122</v>
      </c>
      <c r="G9" s="343">
        <v>34005</v>
      </c>
      <c r="H9" s="341">
        <v>69127</v>
      </c>
      <c r="I9" s="342">
        <v>5.4</v>
      </c>
    </row>
    <row r="10" spans="1:90" s="344" customFormat="1" ht="18.600000000000001" customHeight="1" x14ac:dyDescent="0.25">
      <c r="A10" s="338" t="s">
        <v>172</v>
      </c>
      <c r="B10" s="343">
        <v>43349</v>
      </c>
      <c r="C10" s="340">
        <v>42074</v>
      </c>
      <c r="D10" s="341">
        <v>85423</v>
      </c>
      <c r="E10" s="342">
        <v>6.8</v>
      </c>
      <c r="F10" s="343">
        <v>41550</v>
      </c>
      <c r="G10" s="343">
        <v>40378</v>
      </c>
      <c r="H10" s="341">
        <v>81928</v>
      </c>
      <c r="I10" s="342">
        <v>6.5</v>
      </c>
    </row>
    <row r="11" spans="1:90" s="344" customFormat="1" ht="18.600000000000001" customHeight="1" x14ac:dyDescent="0.25">
      <c r="A11" s="338" t="s">
        <v>173</v>
      </c>
      <c r="B11" s="343">
        <v>49436</v>
      </c>
      <c r="C11" s="340">
        <v>47808</v>
      </c>
      <c r="D11" s="341">
        <v>97244</v>
      </c>
      <c r="E11" s="342">
        <v>7.7</v>
      </c>
      <c r="F11" s="343">
        <v>48736</v>
      </c>
      <c r="G11" s="343">
        <v>47337</v>
      </c>
      <c r="H11" s="341">
        <v>96073</v>
      </c>
      <c r="I11" s="342">
        <v>7.6</v>
      </c>
    </row>
    <row r="12" spans="1:90" s="344" customFormat="1" ht="18.600000000000001" customHeight="1" x14ac:dyDescent="0.25">
      <c r="A12" s="338" t="s">
        <v>174</v>
      </c>
      <c r="B12" s="343">
        <v>48601</v>
      </c>
      <c r="C12" s="340">
        <v>47520</v>
      </c>
      <c r="D12" s="341">
        <v>96121</v>
      </c>
      <c r="E12" s="342">
        <v>7.6</v>
      </c>
      <c r="F12" s="343">
        <v>48624</v>
      </c>
      <c r="G12" s="343">
        <v>47208</v>
      </c>
      <c r="H12" s="341">
        <v>95832</v>
      </c>
      <c r="I12" s="342">
        <v>7.6</v>
      </c>
    </row>
    <row r="13" spans="1:90" s="344" customFormat="1" ht="18.600000000000001" customHeight="1" x14ac:dyDescent="0.25">
      <c r="A13" s="338" t="s">
        <v>175</v>
      </c>
      <c r="B13" s="343">
        <v>49294</v>
      </c>
      <c r="C13" s="340">
        <v>48163</v>
      </c>
      <c r="D13" s="341">
        <v>97457</v>
      </c>
      <c r="E13" s="342">
        <v>7.7</v>
      </c>
      <c r="F13" s="343">
        <v>49504</v>
      </c>
      <c r="G13" s="343">
        <v>48448</v>
      </c>
      <c r="H13" s="2776">
        <v>97952</v>
      </c>
      <c r="I13" s="342">
        <v>7.7</v>
      </c>
    </row>
    <row r="14" spans="1:90" s="344" customFormat="1" ht="18.600000000000001" customHeight="1" x14ac:dyDescent="0.25">
      <c r="A14" s="338" t="s">
        <v>176</v>
      </c>
      <c r="B14" s="343">
        <v>42673</v>
      </c>
      <c r="C14" s="340">
        <v>41613</v>
      </c>
      <c r="D14" s="341">
        <v>84286</v>
      </c>
      <c r="E14" s="342">
        <v>6.7</v>
      </c>
      <c r="F14" s="343">
        <v>43343</v>
      </c>
      <c r="G14" s="343">
        <v>42141</v>
      </c>
      <c r="H14" s="341">
        <v>85484</v>
      </c>
      <c r="I14" s="342">
        <v>6.7</v>
      </c>
    </row>
    <row r="15" spans="1:90" s="344" customFormat="1" ht="18.600000000000001" customHeight="1" x14ac:dyDescent="0.25">
      <c r="A15" s="338" t="s">
        <v>177</v>
      </c>
      <c r="B15" s="343">
        <v>48123</v>
      </c>
      <c r="C15" s="340">
        <v>46988</v>
      </c>
      <c r="D15" s="341">
        <v>95111</v>
      </c>
      <c r="E15" s="342">
        <v>7.5</v>
      </c>
      <c r="F15" s="343">
        <v>45715</v>
      </c>
      <c r="G15" s="343">
        <v>44532</v>
      </c>
      <c r="H15" s="341">
        <v>90247</v>
      </c>
      <c r="I15" s="342">
        <v>7.1</v>
      </c>
    </row>
    <row r="16" spans="1:90" s="344" customFormat="1" ht="18.600000000000001" customHeight="1" x14ac:dyDescent="0.25">
      <c r="A16" s="338" t="s">
        <v>178</v>
      </c>
      <c r="B16" s="343">
        <v>47368</v>
      </c>
      <c r="C16" s="340">
        <v>45717</v>
      </c>
      <c r="D16" s="341">
        <v>93085</v>
      </c>
      <c r="E16" s="342">
        <v>7.3</v>
      </c>
      <c r="F16" s="343">
        <v>48593</v>
      </c>
      <c r="G16" s="343">
        <v>47159</v>
      </c>
      <c r="H16" s="341">
        <v>95752</v>
      </c>
      <c r="I16" s="342">
        <v>7.6</v>
      </c>
    </row>
    <row r="17" spans="1:9" s="344" customFormat="1" ht="18.600000000000001" customHeight="1" x14ac:dyDescent="0.25">
      <c r="A17" s="338" t="s">
        <v>179</v>
      </c>
      <c r="B17" s="343">
        <v>41368</v>
      </c>
      <c r="C17" s="340">
        <v>40551</v>
      </c>
      <c r="D17" s="341">
        <v>81919</v>
      </c>
      <c r="E17" s="342">
        <v>6.5</v>
      </c>
      <c r="F17" s="343">
        <v>41401</v>
      </c>
      <c r="G17" s="343">
        <v>40504</v>
      </c>
      <c r="H17" s="341">
        <v>81905</v>
      </c>
      <c r="I17" s="342">
        <v>6.5</v>
      </c>
    </row>
    <row r="18" spans="1:9" s="344" customFormat="1" ht="18.600000000000001" customHeight="1" x14ac:dyDescent="0.25">
      <c r="A18" s="338" t="s">
        <v>180</v>
      </c>
      <c r="B18" s="343">
        <v>44965</v>
      </c>
      <c r="C18" s="340">
        <v>45222</v>
      </c>
      <c r="D18" s="341">
        <v>90187</v>
      </c>
      <c r="E18" s="342">
        <v>7.1</v>
      </c>
      <c r="F18" s="343">
        <v>44120</v>
      </c>
      <c r="G18" s="343">
        <v>44065</v>
      </c>
      <c r="H18" s="341">
        <v>88185</v>
      </c>
      <c r="I18" s="342">
        <v>7</v>
      </c>
    </row>
    <row r="19" spans="1:9" s="344" customFormat="1" ht="18.600000000000001" customHeight="1" x14ac:dyDescent="0.25">
      <c r="A19" s="338" t="s">
        <v>181</v>
      </c>
      <c r="B19" s="343">
        <v>43536</v>
      </c>
      <c r="C19" s="340">
        <v>45167</v>
      </c>
      <c r="D19" s="341">
        <v>88703</v>
      </c>
      <c r="E19" s="342">
        <v>7</v>
      </c>
      <c r="F19" s="343">
        <v>44236</v>
      </c>
      <c r="G19" s="343">
        <v>45917</v>
      </c>
      <c r="H19" s="341">
        <v>90153</v>
      </c>
      <c r="I19" s="342">
        <v>7.1</v>
      </c>
    </row>
    <row r="20" spans="1:9" s="344" customFormat="1" ht="18.600000000000001" customHeight="1" x14ac:dyDescent="0.25">
      <c r="A20" s="338" t="s">
        <v>182</v>
      </c>
      <c r="B20" s="343">
        <v>35777</v>
      </c>
      <c r="C20" s="340">
        <v>38717</v>
      </c>
      <c r="D20" s="341">
        <v>74494</v>
      </c>
      <c r="E20" s="342">
        <v>5.9</v>
      </c>
      <c r="F20" s="343">
        <v>36863</v>
      </c>
      <c r="G20" s="343">
        <v>39893</v>
      </c>
      <c r="H20" s="341">
        <v>76756</v>
      </c>
      <c r="I20" s="342">
        <v>6.1</v>
      </c>
    </row>
    <row r="21" spans="1:9" s="344" customFormat="1" ht="18.600000000000001" customHeight="1" x14ac:dyDescent="0.25">
      <c r="A21" s="338" t="s">
        <v>183</v>
      </c>
      <c r="B21" s="343">
        <v>28304</v>
      </c>
      <c r="C21" s="340">
        <v>32692</v>
      </c>
      <c r="D21" s="341">
        <v>60996</v>
      </c>
      <c r="E21" s="342">
        <v>4.8</v>
      </c>
      <c r="F21" s="343">
        <v>28634</v>
      </c>
      <c r="G21" s="343">
        <v>33085</v>
      </c>
      <c r="H21" s="341">
        <v>61719</v>
      </c>
      <c r="I21" s="342">
        <v>4.9000000000000004</v>
      </c>
    </row>
    <row r="22" spans="1:9" s="344" customFormat="1" ht="18.600000000000001" customHeight="1" x14ac:dyDescent="0.25">
      <c r="A22" s="338" t="s">
        <v>184</v>
      </c>
      <c r="B22" s="343">
        <v>16466</v>
      </c>
      <c r="C22" s="340">
        <v>21257</v>
      </c>
      <c r="D22" s="341">
        <v>37723</v>
      </c>
      <c r="E22" s="342">
        <v>3</v>
      </c>
      <c r="F22" s="343">
        <v>17859</v>
      </c>
      <c r="G22" s="343">
        <v>22674</v>
      </c>
      <c r="H22" s="341">
        <v>40533</v>
      </c>
      <c r="I22" s="342">
        <v>3.2</v>
      </c>
    </row>
    <row r="23" spans="1:9" s="344" customFormat="1" ht="18.600000000000001" customHeight="1" x14ac:dyDescent="0.25">
      <c r="A23" s="338" t="s">
        <v>185</v>
      </c>
      <c r="B23" s="343">
        <v>9106</v>
      </c>
      <c r="C23" s="340">
        <v>13265</v>
      </c>
      <c r="D23" s="341">
        <v>22371</v>
      </c>
      <c r="E23" s="342">
        <v>1.8</v>
      </c>
      <c r="F23" s="343">
        <v>9791</v>
      </c>
      <c r="G23" s="343">
        <v>14108</v>
      </c>
      <c r="H23" s="341">
        <v>23899</v>
      </c>
      <c r="I23" s="342">
        <v>1.9</v>
      </c>
    </row>
    <row r="24" spans="1:9" s="344" customFormat="1" ht="18.600000000000001" customHeight="1" x14ac:dyDescent="0.25">
      <c r="A24" s="338" t="s">
        <v>186</v>
      </c>
      <c r="B24" s="343">
        <v>5341</v>
      </c>
      <c r="C24" s="340">
        <v>8887</v>
      </c>
      <c r="D24" s="341">
        <v>14228</v>
      </c>
      <c r="E24" s="342">
        <v>1.1000000000000001</v>
      </c>
      <c r="F24" s="343">
        <v>5578</v>
      </c>
      <c r="G24" s="343">
        <v>9120</v>
      </c>
      <c r="H24" s="341">
        <v>14698</v>
      </c>
      <c r="I24" s="342">
        <v>1.1000000000000001</v>
      </c>
    </row>
    <row r="25" spans="1:9" s="344" customFormat="1" ht="18.600000000000001" customHeight="1" thickBot="1" x14ac:dyDescent="0.3">
      <c r="A25" s="338" t="s">
        <v>187</v>
      </c>
      <c r="B25" s="343">
        <v>3385</v>
      </c>
      <c r="C25" s="340">
        <v>7253</v>
      </c>
      <c r="D25" s="341">
        <v>10638</v>
      </c>
      <c r="E25" s="342">
        <v>0.8</v>
      </c>
      <c r="F25" s="343">
        <v>3576</v>
      </c>
      <c r="G25" s="343">
        <v>7596</v>
      </c>
      <c r="H25" s="341">
        <v>11172</v>
      </c>
      <c r="I25" s="342">
        <v>0.9</v>
      </c>
    </row>
    <row r="26" spans="1:9" s="344" customFormat="1" ht="18.600000000000001" customHeight="1" thickBot="1" x14ac:dyDescent="0.25">
      <c r="A26" s="345" t="s">
        <v>189</v>
      </c>
      <c r="B26" s="346">
        <v>626167</v>
      </c>
      <c r="C26" s="346">
        <v>639544</v>
      </c>
      <c r="D26" s="346">
        <v>1265711</v>
      </c>
      <c r="E26" s="347">
        <v>100.00000000000001</v>
      </c>
      <c r="F26" s="346">
        <v>626028</v>
      </c>
      <c r="G26" s="348">
        <v>639712</v>
      </c>
      <c r="H26" s="291">
        <v>1265740</v>
      </c>
      <c r="I26" s="347">
        <v>100</v>
      </c>
    </row>
    <row r="27" spans="1:9" ht="24.75" customHeight="1" x14ac:dyDescent="0.25">
      <c r="A27" s="349" t="s">
        <v>201</v>
      </c>
      <c r="B27" s="350"/>
      <c r="C27" s="350"/>
      <c r="I27" s="351"/>
    </row>
    <row r="28" spans="1:9" ht="4.5" customHeight="1" x14ac:dyDescent="0.25">
      <c r="A28" s="350"/>
      <c r="B28" s="350"/>
      <c r="C28" s="350"/>
    </row>
    <row r="29" spans="1:9" ht="18.75" customHeight="1" x14ac:dyDescent="0.25">
      <c r="A29" s="349" t="s">
        <v>202</v>
      </c>
      <c r="B29" s="350"/>
      <c r="C29" s="350"/>
      <c r="D29" s="352"/>
      <c r="I29" s="351"/>
    </row>
    <row r="30" spans="1:9" x14ac:dyDescent="0.25">
      <c r="A30" s="306"/>
    </row>
  </sheetData>
  <mergeCells count="1">
    <mergeCell ref="A1:C1"/>
  </mergeCells>
  <hyperlinks>
    <hyperlink ref="A1" location="CONTENT!A1" display="Back to table of contents"/>
  </hyperlinks>
  <pageMargins left="0.5" right="0.5" top="0.5" bottom="0.5" header="0.3" footer="0.3"/>
  <pageSetup paperSize="9" scale="98" orientation="landscape" r:id="rId1"/>
  <headerFooter alignWithMargins="0"/>
  <ignoredErrors>
    <ignoredError sqref="A7" numberStoredAsText="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5"/>
  <sheetViews>
    <sheetView showGridLines="0" workbookViewId="0">
      <selection sqref="A1:C1"/>
    </sheetView>
  </sheetViews>
  <sheetFormatPr defaultColWidth="9.1640625" defaultRowHeight="15" x14ac:dyDescent="0.25"/>
  <cols>
    <col min="1" max="1" width="27.83203125" style="2121" customWidth="1"/>
    <col min="2" max="2" width="8.33203125" style="2121" customWidth="1"/>
    <col min="3" max="3" width="10" style="2121" customWidth="1"/>
    <col min="4" max="4" width="6.33203125" style="2121" customWidth="1"/>
    <col min="5" max="5" width="10" style="2121" customWidth="1"/>
    <col min="6" max="6" width="7.6640625" style="2121" customWidth="1"/>
    <col min="7" max="7" width="10.1640625" style="2121" customWidth="1"/>
    <col min="8" max="8" width="8" style="2121" customWidth="1"/>
    <col min="9" max="9" width="9.83203125" style="2121" customWidth="1"/>
    <col min="10" max="10" width="7.83203125" style="2121" customWidth="1"/>
    <col min="11" max="11" width="9.83203125" style="2121" customWidth="1"/>
    <col min="12" max="12" width="8" style="2121" customWidth="1"/>
    <col min="13" max="13" width="11.5" style="2121" customWidth="1"/>
    <col min="14" max="14" width="8.6640625" style="2121" customWidth="1"/>
    <col min="15" max="15" width="11.1640625" style="2121" bestFit="1" customWidth="1"/>
    <col min="16" max="16384" width="9.1640625" style="2121"/>
  </cols>
  <sheetData>
    <row r="1" spans="1:89" s="758" customFormat="1" ht="15.75" x14ac:dyDescent="0.25">
      <c r="A1" s="7185" t="s">
        <v>801</v>
      </c>
      <c r="B1" s="7185"/>
      <c r="C1" s="7185"/>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x14ac:dyDescent="0.25">
      <c r="A2" s="2118" t="s">
        <v>3482</v>
      </c>
      <c r="B2" s="2119"/>
      <c r="C2" s="2120"/>
      <c r="D2" s="2119"/>
      <c r="E2" s="2119"/>
      <c r="F2" s="2119"/>
      <c r="G2" s="2119"/>
      <c r="H2" s="2119"/>
      <c r="I2" s="2119"/>
      <c r="J2" s="2119"/>
      <c r="K2" s="2119"/>
    </row>
    <row r="3" spans="1:89" x14ac:dyDescent="0.25">
      <c r="A3" s="2119"/>
      <c r="B3" s="2119"/>
      <c r="C3" s="2120"/>
      <c r="D3" s="2119"/>
      <c r="E3" s="2119"/>
      <c r="F3" s="2119"/>
      <c r="G3" s="2119"/>
      <c r="H3" s="2119"/>
      <c r="I3" s="2119"/>
      <c r="J3" s="2119"/>
      <c r="K3" s="2119"/>
    </row>
    <row r="4" spans="1:89" x14ac:dyDescent="0.25">
      <c r="A4" s="2122"/>
      <c r="B4" s="7178">
        <v>2014</v>
      </c>
      <c r="C4" s="7179"/>
      <c r="D4" s="7178">
        <v>2015</v>
      </c>
      <c r="E4" s="7179"/>
      <c r="F4" s="7178">
        <v>2016</v>
      </c>
      <c r="G4" s="7179"/>
      <c r="H4" s="7178">
        <v>2017</v>
      </c>
      <c r="I4" s="7179"/>
      <c r="J4" s="7184">
        <v>2018</v>
      </c>
      <c r="K4" s="7181"/>
      <c r="L4" s="7184">
        <v>2019</v>
      </c>
      <c r="M4" s="7181"/>
      <c r="N4" s="7184">
        <v>2020</v>
      </c>
      <c r="O4" s="7181"/>
    </row>
    <row r="5" spans="1:89" x14ac:dyDescent="0.25">
      <c r="A5" s="1606" t="s">
        <v>3462</v>
      </c>
      <c r="B5" s="2123" t="s">
        <v>3401</v>
      </c>
      <c r="C5" s="2124" t="s">
        <v>3463</v>
      </c>
      <c r="D5" s="2123" t="s">
        <v>3401</v>
      </c>
      <c r="E5" s="2124" t="s">
        <v>3463</v>
      </c>
      <c r="F5" s="2123" t="s">
        <v>3401</v>
      </c>
      <c r="G5" s="2124" t="s">
        <v>3463</v>
      </c>
      <c r="H5" s="2123" t="s">
        <v>3401</v>
      </c>
      <c r="I5" s="2124" t="s">
        <v>3463</v>
      </c>
      <c r="J5" s="2123" t="s">
        <v>3401</v>
      </c>
      <c r="K5" s="2124" t="s">
        <v>3463</v>
      </c>
      <c r="L5" s="2123" t="s">
        <v>3401</v>
      </c>
      <c r="M5" s="2124" t="s">
        <v>3463</v>
      </c>
      <c r="N5" s="2123" t="s">
        <v>3401</v>
      </c>
      <c r="O5" s="2124" t="s">
        <v>3463</v>
      </c>
    </row>
    <row r="6" spans="1:89" x14ac:dyDescent="0.25">
      <c r="A6" s="2127"/>
      <c r="B6" s="2123" t="s">
        <v>3464</v>
      </c>
      <c r="C6" s="2124" t="s">
        <v>3444</v>
      </c>
      <c r="D6" s="2123" t="s">
        <v>3464</v>
      </c>
      <c r="E6" s="2124" t="s">
        <v>3444</v>
      </c>
      <c r="F6" s="2123" t="s">
        <v>3464</v>
      </c>
      <c r="G6" s="2124" t="s">
        <v>3444</v>
      </c>
      <c r="H6" s="2123" t="s">
        <v>3464</v>
      </c>
      <c r="I6" s="2124" t="s">
        <v>3444</v>
      </c>
      <c r="J6" s="2123" t="s">
        <v>3464</v>
      </c>
      <c r="K6" s="2124" t="s">
        <v>3444</v>
      </c>
      <c r="L6" s="2123" t="s">
        <v>3464</v>
      </c>
      <c r="M6" s="2124" t="s">
        <v>3444</v>
      </c>
      <c r="N6" s="2123" t="s">
        <v>3464</v>
      </c>
      <c r="O6" s="2124" t="s">
        <v>3444</v>
      </c>
    </row>
    <row r="7" spans="1:89" x14ac:dyDescent="0.25">
      <c r="A7" s="1607"/>
      <c r="B7" s="2129" t="s">
        <v>3445</v>
      </c>
      <c r="C7" s="2130" t="s">
        <v>3465</v>
      </c>
      <c r="D7" s="2129" t="s">
        <v>3445</v>
      </c>
      <c r="E7" s="2130" t="s">
        <v>3465</v>
      </c>
      <c r="F7" s="2129" t="s">
        <v>3445</v>
      </c>
      <c r="G7" s="2130" t="s">
        <v>3465</v>
      </c>
      <c r="H7" s="2129" t="s">
        <v>3445</v>
      </c>
      <c r="I7" s="2130" t="s">
        <v>3465</v>
      </c>
      <c r="J7" s="2129" t="s">
        <v>3445</v>
      </c>
      <c r="K7" s="2130" t="s">
        <v>3465</v>
      </c>
      <c r="L7" s="2129" t="s">
        <v>3445</v>
      </c>
      <c r="M7" s="2130" t="s">
        <v>3465</v>
      </c>
      <c r="N7" s="2129" t="s">
        <v>3445</v>
      </c>
      <c r="O7" s="2130" t="s">
        <v>3465</v>
      </c>
    </row>
    <row r="8" spans="1:89" ht="24.95" customHeight="1" x14ac:dyDescent="0.25">
      <c r="A8" s="2132" t="s">
        <v>3466</v>
      </c>
      <c r="B8" s="2146">
        <v>2341</v>
      </c>
      <c r="C8" s="2147">
        <v>388192</v>
      </c>
      <c r="D8" s="2146">
        <v>2539</v>
      </c>
      <c r="E8" s="2147">
        <v>385337.72</v>
      </c>
      <c r="F8" s="2146">
        <v>2505</v>
      </c>
      <c r="G8" s="2147">
        <v>427325.56</v>
      </c>
      <c r="H8" s="2146">
        <v>2130</v>
      </c>
      <c r="I8" s="2147">
        <v>408896.63</v>
      </c>
      <c r="J8" s="2146">
        <v>2081</v>
      </c>
      <c r="K8" s="2147">
        <v>340775</v>
      </c>
      <c r="L8" s="2146">
        <v>1939</v>
      </c>
      <c r="M8" s="2147">
        <v>322419.56</v>
      </c>
      <c r="N8" s="2146">
        <v>1592</v>
      </c>
      <c r="O8" s="2147">
        <v>273409.08999999997</v>
      </c>
    </row>
    <row r="9" spans="1:89" ht="24.95" customHeight="1" x14ac:dyDescent="0.25">
      <c r="A9" s="2135" t="s">
        <v>3467</v>
      </c>
      <c r="B9" s="2148">
        <v>400</v>
      </c>
      <c r="C9" s="2149">
        <v>54016</v>
      </c>
      <c r="D9" s="2148">
        <v>457</v>
      </c>
      <c r="E9" s="2149">
        <v>60114.720000000001</v>
      </c>
      <c r="F9" s="2148">
        <v>630</v>
      </c>
      <c r="G9" s="2149">
        <v>95416.56</v>
      </c>
      <c r="H9" s="2148">
        <v>350</v>
      </c>
      <c r="I9" s="2149">
        <v>50647.630000000005</v>
      </c>
      <c r="J9" s="2148">
        <v>368</v>
      </c>
      <c r="K9" s="2149">
        <v>47832</v>
      </c>
      <c r="L9" s="2148">
        <v>436</v>
      </c>
      <c r="M9" s="2149">
        <v>58816.81</v>
      </c>
      <c r="N9" s="2148">
        <v>377</v>
      </c>
      <c r="O9" s="2149">
        <v>51974.929999999993</v>
      </c>
    </row>
    <row r="10" spans="1:89" ht="24.95" customHeight="1" x14ac:dyDescent="0.25">
      <c r="A10" s="2135" t="s">
        <v>3468</v>
      </c>
      <c r="B10" s="2148">
        <v>510</v>
      </c>
      <c r="C10" s="2149">
        <v>78816</v>
      </c>
      <c r="D10" s="2148">
        <v>404</v>
      </c>
      <c r="E10" s="2149">
        <v>47241</v>
      </c>
      <c r="F10" s="2148">
        <v>408</v>
      </c>
      <c r="G10" s="2149">
        <v>62367</v>
      </c>
      <c r="H10" s="2148">
        <v>331</v>
      </c>
      <c r="I10" s="2149">
        <v>59896</v>
      </c>
      <c r="J10" s="2148">
        <v>341</v>
      </c>
      <c r="K10" s="2149">
        <v>65061</v>
      </c>
      <c r="L10" s="2148">
        <v>330</v>
      </c>
      <c r="M10" s="2149">
        <v>57972.08</v>
      </c>
      <c r="N10" s="2148">
        <v>240</v>
      </c>
      <c r="O10" s="2149">
        <v>42208.53</v>
      </c>
    </row>
    <row r="11" spans="1:89" ht="24.95" customHeight="1" x14ac:dyDescent="0.25">
      <c r="A11" s="2135" t="s">
        <v>3469</v>
      </c>
      <c r="B11" s="2148">
        <v>403</v>
      </c>
      <c r="C11" s="2149">
        <v>86252</v>
      </c>
      <c r="D11" s="2148">
        <v>466</v>
      </c>
      <c r="E11" s="2149">
        <v>78437</v>
      </c>
      <c r="F11" s="2148">
        <v>406</v>
      </c>
      <c r="G11" s="2149">
        <v>72067</v>
      </c>
      <c r="H11" s="2148">
        <v>305</v>
      </c>
      <c r="I11" s="2149">
        <v>63015</v>
      </c>
      <c r="J11" s="2148">
        <v>227</v>
      </c>
      <c r="K11" s="2149">
        <v>34730</v>
      </c>
      <c r="L11" s="2148">
        <v>186</v>
      </c>
      <c r="M11" s="2149">
        <v>29175.34</v>
      </c>
      <c r="N11" s="2148">
        <v>184</v>
      </c>
      <c r="O11" s="2149">
        <v>29431.61</v>
      </c>
    </row>
    <row r="12" spans="1:89" ht="24.95" customHeight="1" x14ac:dyDescent="0.25">
      <c r="A12" s="2135" t="s">
        <v>3470</v>
      </c>
      <c r="B12" s="2148">
        <v>395</v>
      </c>
      <c r="C12" s="2149">
        <v>68905</v>
      </c>
      <c r="D12" s="2148">
        <v>457</v>
      </c>
      <c r="E12" s="2149">
        <v>88196</v>
      </c>
      <c r="F12" s="2148">
        <v>407</v>
      </c>
      <c r="G12" s="2149">
        <v>80605</v>
      </c>
      <c r="H12" s="2148">
        <v>367</v>
      </c>
      <c r="I12" s="2149">
        <v>105753</v>
      </c>
      <c r="J12" s="2148">
        <v>316</v>
      </c>
      <c r="K12" s="2149">
        <v>60686</v>
      </c>
      <c r="L12" s="2148">
        <v>284</v>
      </c>
      <c r="M12" s="2149">
        <v>54049.71</v>
      </c>
      <c r="N12" s="2148">
        <v>272</v>
      </c>
      <c r="O12" s="2149">
        <v>59855.9</v>
      </c>
    </row>
    <row r="13" spans="1:89" ht="24.95" customHeight="1" x14ac:dyDescent="0.25">
      <c r="A13" s="2135" t="s">
        <v>3471</v>
      </c>
      <c r="B13" s="2148">
        <v>633</v>
      </c>
      <c r="C13" s="2149">
        <v>100203</v>
      </c>
      <c r="D13" s="2148">
        <v>755</v>
      </c>
      <c r="E13" s="2149">
        <v>111349</v>
      </c>
      <c r="F13" s="2148">
        <v>654</v>
      </c>
      <c r="G13" s="2149">
        <v>116870</v>
      </c>
      <c r="H13" s="2659">
        <v>777</v>
      </c>
      <c r="I13" s="2149">
        <v>129585</v>
      </c>
      <c r="J13" s="2148">
        <v>829</v>
      </c>
      <c r="K13" s="2149">
        <v>132466</v>
      </c>
      <c r="L13" s="2148">
        <v>703</v>
      </c>
      <c r="M13" s="2149">
        <v>122405.62</v>
      </c>
      <c r="N13" s="2148">
        <v>519</v>
      </c>
      <c r="O13" s="2149">
        <v>89938.12</v>
      </c>
    </row>
    <row r="14" spans="1:89" ht="24.95" customHeight="1" x14ac:dyDescent="0.25">
      <c r="A14" s="2138" t="s">
        <v>3472</v>
      </c>
      <c r="B14" s="2150">
        <v>3784</v>
      </c>
      <c r="C14" s="2151">
        <v>992866</v>
      </c>
      <c r="D14" s="2150">
        <v>3999</v>
      </c>
      <c r="E14" s="2151">
        <v>725616.49</v>
      </c>
      <c r="F14" s="2150">
        <v>3938</v>
      </c>
      <c r="G14" s="2151">
        <v>744006.87</v>
      </c>
      <c r="H14" s="2150">
        <v>4247</v>
      </c>
      <c r="I14" s="2151">
        <v>845729.30999999994</v>
      </c>
      <c r="J14" s="2150">
        <v>4679</v>
      </c>
      <c r="K14" s="2151">
        <v>800349.76399999997</v>
      </c>
      <c r="L14" s="2150">
        <v>4339</v>
      </c>
      <c r="M14" s="2151">
        <v>789392.37</v>
      </c>
      <c r="N14" s="2150">
        <v>4261</v>
      </c>
      <c r="O14" s="2151">
        <v>715523.07000000007</v>
      </c>
    </row>
    <row r="15" spans="1:89" ht="24.95" customHeight="1" x14ac:dyDescent="0.25">
      <c r="A15" s="2135" t="s">
        <v>3473</v>
      </c>
      <c r="B15" s="2148">
        <v>631</v>
      </c>
      <c r="C15" s="2149">
        <v>102673</v>
      </c>
      <c r="D15" s="2148">
        <v>527</v>
      </c>
      <c r="E15" s="2149">
        <v>89598.010000000009</v>
      </c>
      <c r="F15" s="2148">
        <v>750</v>
      </c>
      <c r="G15" s="2149">
        <v>120118.45</v>
      </c>
      <c r="H15" s="2148">
        <v>802</v>
      </c>
      <c r="I15" s="2149">
        <v>140337.57999999999</v>
      </c>
      <c r="J15" s="2148">
        <v>879</v>
      </c>
      <c r="K15" s="2149">
        <v>136260.85999999999</v>
      </c>
      <c r="L15" s="2148">
        <v>834</v>
      </c>
      <c r="M15" s="2149">
        <v>129591</v>
      </c>
      <c r="N15" s="2148">
        <v>828</v>
      </c>
      <c r="O15" s="2149">
        <v>129633.96</v>
      </c>
    </row>
    <row r="16" spans="1:89" ht="24.95" customHeight="1" x14ac:dyDescent="0.25">
      <c r="A16" s="2135" t="s">
        <v>3474</v>
      </c>
      <c r="B16" s="2148">
        <v>630</v>
      </c>
      <c r="C16" s="2149">
        <v>309750</v>
      </c>
      <c r="D16" s="2148">
        <v>772</v>
      </c>
      <c r="E16" s="2149">
        <v>166685.48000000001</v>
      </c>
      <c r="F16" s="2148">
        <v>691</v>
      </c>
      <c r="G16" s="2149">
        <v>186790.72</v>
      </c>
      <c r="H16" s="2148">
        <v>763</v>
      </c>
      <c r="I16" s="2149">
        <v>185184.78999999998</v>
      </c>
      <c r="J16" s="2148">
        <v>924</v>
      </c>
      <c r="K16" s="2149">
        <v>212433.00400000002</v>
      </c>
      <c r="L16" s="2148">
        <v>698</v>
      </c>
      <c r="M16" s="2149">
        <v>158883</v>
      </c>
      <c r="N16" s="2148">
        <v>879</v>
      </c>
      <c r="O16" s="2149">
        <v>156591.16</v>
      </c>
    </row>
    <row r="17" spans="1:15" ht="24.95" customHeight="1" x14ac:dyDescent="0.25">
      <c r="A17" s="2135" t="s">
        <v>3475</v>
      </c>
      <c r="B17" s="2148">
        <v>635</v>
      </c>
      <c r="C17" s="2149">
        <v>84016</v>
      </c>
      <c r="D17" s="2148">
        <v>744</v>
      </c>
      <c r="E17" s="2149">
        <v>131472</v>
      </c>
      <c r="F17" s="2148">
        <v>725</v>
      </c>
      <c r="G17" s="2149">
        <v>96248.700000000012</v>
      </c>
      <c r="H17" s="2148">
        <v>813</v>
      </c>
      <c r="I17" s="2149">
        <v>116153.06</v>
      </c>
      <c r="J17" s="2148">
        <v>943</v>
      </c>
      <c r="K17" s="2149">
        <v>134811.57</v>
      </c>
      <c r="L17" s="2148">
        <v>919</v>
      </c>
      <c r="M17" s="2149">
        <v>136553.34999999998</v>
      </c>
      <c r="N17" s="2148">
        <v>820</v>
      </c>
      <c r="O17" s="2149">
        <v>125759.74</v>
      </c>
    </row>
    <row r="18" spans="1:15" ht="24.95" customHeight="1" x14ac:dyDescent="0.25">
      <c r="A18" s="2141" t="s">
        <v>3476</v>
      </c>
      <c r="B18" s="2148">
        <v>412</v>
      </c>
      <c r="C18" s="2149">
        <v>102245</v>
      </c>
      <c r="D18" s="2148">
        <v>531</v>
      </c>
      <c r="E18" s="2149">
        <v>71192</v>
      </c>
      <c r="F18" s="2148">
        <v>374</v>
      </c>
      <c r="G18" s="2149">
        <v>55490</v>
      </c>
      <c r="H18" s="2148">
        <v>518</v>
      </c>
      <c r="I18" s="2149">
        <v>77698</v>
      </c>
      <c r="J18" s="2148">
        <v>690</v>
      </c>
      <c r="K18" s="2149">
        <v>96455</v>
      </c>
      <c r="L18" s="2148">
        <v>522</v>
      </c>
      <c r="M18" s="2149">
        <v>79915.94</v>
      </c>
      <c r="N18" s="2148">
        <v>464</v>
      </c>
      <c r="O18" s="2149">
        <v>71389.62</v>
      </c>
    </row>
    <row r="19" spans="1:15" ht="24.95" customHeight="1" x14ac:dyDescent="0.25">
      <c r="A19" s="2135" t="s">
        <v>3477</v>
      </c>
      <c r="B19" s="2148">
        <v>445</v>
      </c>
      <c r="C19" s="2149">
        <v>60382</v>
      </c>
      <c r="D19" s="2148">
        <v>453</v>
      </c>
      <c r="E19" s="2149">
        <v>57659</v>
      </c>
      <c r="F19" s="2148">
        <v>458</v>
      </c>
      <c r="G19" s="2149">
        <v>58007</v>
      </c>
      <c r="H19" s="2148">
        <v>483</v>
      </c>
      <c r="I19" s="2149">
        <v>64577</v>
      </c>
      <c r="J19" s="2148">
        <v>485</v>
      </c>
      <c r="K19" s="2149">
        <v>62245</v>
      </c>
      <c r="L19" s="2148">
        <v>457</v>
      </c>
      <c r="M19" s="2149">
        <v>57718.520000000004</v>
      </c>
      <c r="N19" s="2148">
        <v>496</v>
      </c>
      <c r="O19" s="2149">
        <v>60668.21</v>
      </c>
    </row>
    <row r="20" spans="1:15" ht="24.95" customHeight="1" x14ac:dyDescent="0.25">
      <c r="A20" s="2135" t="s">
        <v>3478</v>
      </c>
      <c r="B20" s="2148">
        <v>34</v>
      </c>
      <c r="C20" s="2149">
        <v>4031</v>
      </c>
      <c r="D20" s="2148">
        <v>47</v>
      </c>
      <c r="E20" s="2149">
        <v>6344</v>
      </c>
      <c r="F20" s="2148">
        <v>23</v>
      </c>
      <c r="G20" s="2149">
        <v>2902</v>
      </c>
      <c r="H20" s="2148">
        <v>28</v>
      </c>
      <c r="I20" s="2149">
        <v>3035</v>
      </c>
      <c r="J20" s="2148">
        <v>11</v>
      </c>
      <c r="K20" s="2149">
        <v>1883</v>
      </c>
      <c r="L20" s="2148">
        <v>17</v>
      </c>
      <c r="M20" s="2149">
        <v>2567.36</v>
      </c>
      <c r="N20" s="2148">
        <v>16</v>
      </c>
      <c r="O20" s="2149">
        <v>2658.81</v>
      </c>
    </row>
    <row r="21" spans="1:15" ht="24.95" customHeight="1" x14ac:dyDescent="0.25">
      <c r="A21" s="2135" t="s">
        <v>3479</v>
      </c>
      <c r="B21" s="2148">
        <v>491</v>
      </c>
      <c r="C21" s="2149">
        <v>221864</v>
      </c>
      <c r="D21" s="2148">
        <v>401</v>
      </c>
      <c r="E21" s="2149">
        <v>88745</v>
      </c>
      <c r="F21" s="2148">
        <v>409</v>
      </c>
      <c r="G21" s="2149">
        <v>81045</v>
      </c>
      <c r="H21" s="2148">
        <v>470</v>
      </c>
      <c r="I21" s="2149">
        <v>110096.28</v>
      </c>
      <c r="J21" s="2148">
        <v>440</v>
      </c>
      <c r="K21" s="2149">
        <v>75114.33</v>
      </c>
      <c r="L21" s="2148">
        <v>352</v>
      </c>
      <c r="M21" s="2149">
        <v>83790.69</v>
      </c>
      <c r="N21" s="2148">
        <v>341</v>
      </c>
      <c r="O21" s="2149">
        <v>61903.08</v>
      </c>
    </row>
    <row r="22" spans="1:15" ht="24.95" customHeight="1" x14ac:dyDescent="0.25">
      <c r="A22" s="2135" t="s">
        <v>3480</v>
      </c>
      <c r="B22" s="2152">
        <v>506</v>
      </c>
      <c r="C22" s="2153">
        <v>107905</v>
      </c>
      <c r="D22" s="2152">
        <v>524</v>
      </c>
      <c r="E22" s="2153">
        <v>113921</v>
      </c>
      <c r="F22" s="2152">
        <v>508</v>
      </c>
      <c r="G22" s="2153">
        <v>143405</v>
      </c>
      <c r="H22" s="2152">
        <v>370</v>
      </c>
      <c r="I22" s="2153">
        <v>148647.6</v>
      </c>
      <c r="J22" s="2152">
        <v>307</v>
      </c>
      <c r="K22" s="2153">
        <v>81147</v>
      </c>
      <c r="L22" s="2152">
        <v>540</v>
      </c>
      <c r="M22" s="2153">
        <v>140372.51</v>
      </c>
      <c r="N22" s="2152">
        <v>417</v>
      </c>
      <c r="O22" s="2153">
        <v>106918.49</v>
      </c>
    </row>
    <row r="23" spans="1:15" ht="24.95" customHeight="1" x14ac:dyDescent="0.25">
      <c r="A23" s="2142" t="s">
        <v>970</v>
      </c>
      <c r="B23" s="2154">
        <v>6125</v>
      </c>
      <c r="C23" s="2155">
        <v>1381058</v>
      </c>
      <c r="D23" s="2154">
        <v>6538</v>
      </c>
      <c r="E23" s="2155">
        <v>1110954.21</v>
      </c>
      <c r="F23" s="2154">
        <v>6443</v>
      </c>
      <c r="G23" s="2155">
        <v>1171332.43</v>
      </c>
      <c r="H23" s="2154">
        <v>6377</v>
      </c>
      <c r="I23" s="2155">
        <v>1254625.94</v>
      </c>
      <c r="J23" s="2154">
        <v>6760</v>
      </c>
      <c r="K23" s="2155">
        <v>1141124.764</v>
      </c>
      <c r="L23" s="2154">
        <v>6278</v>
      </c>
      <c r="M23" s="2155">
        <v>1111811.93</v>
      </c>
      <c r="N23" s="2154">
        <v>5853</v>
      </c>
      <c r="O23" s="2155">
        <v>988932.16</v>
      </c>
    </row>
    <row r="24" spans="1:15" x14ac:dyDescent="0.25">
      <c r="A24" s="2119"/>
      <c r="B24" s="2119"/>
      <c r="C24" s="2119"/>
      <c r="D24" s="2119"/>
      <c r="E24" s="2119"/>
      <c r="F24" s="2119"/>
      <c r="G24" s="2119"/>
      <c r="H24" s="2119"/>
      <c r="I24" s="2119"/>
      <c r="J24" s="2119"/>
      <c r="K24" s="2119"/>
    </row>
    <row r="25" spans="1:15" x14ac:dyDescent="0.25">
      <c r="A25" s="2145" t="s">
        <v>3483</v>
      </c>
      <c r="B25" s="2119"/>
      <c r="C25" s="2119"/>
      <c r="D25" s="2119"/>
      <c r="E25" s="2119"/>
      <c r="F25" s="2119"/>
      <c r="G25" s="2119"/>
      <c r="H25" s="2119"/>
      <c r="I25" s="2119"/>
      <c r="J25" s="2119"/>
      <c r="K25" s="2119"/>
    </row>
  </sheetData>
  <mergeCells count="8">
    <mergeCell ref="L4:M4"/>
    <mergeCell ref="N4:O4"/>
    <mergeCell ref="A1:C1"/>
    <mergeCell ref="B4:C4"/>
    <mergeCell ref="D4:E4"/>
    <mergeCell ref="F4:G4"/>
    <mergeCell ref="H4:I4"/>
    <mergeCell ref="J4:K4"/>
  </mergeCells>
  <hyperlinks>
    <hyperlink ref="A1:C1" location="CONTENT!A1" display="Back to table of contents"/>
  </hyperlinks>
  <pageMargins left="0.5" right="0.5" top="0.5" bottom="0.5" header="0.3" footer="0.3"/>
  <pageSetup paperSize="9" scale="98"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5"/>
  <sheetViews>
    <sheetView showGridLines="0" workbookViewId="0">
      <selection sqref="A1:C1"/>
    </sheetView>
  </sheetViews>
  <sheetFormatPr defaultColWidth="9.1640625" defaultRowHeight="15" x14ac:dyDescent="0.25"/>
  <cols>
    <col min="1" max="1" width="34.5" style="2121" customWidth="1"/>
    <col min="2" max="15" width="8.5" style="2121" customWidth="1"/>
    <col min="16" max="16384" width="9.1640625" style="2121"/>
  </cols>
  <sheetData>
    <row r="1" spans="1:89" s="758" customFormat="1" ht="15.75" x14ac:dyDescent="0.25">
      <c r="A1" s="7185" t="s">
        <v>801</v>
      </c>
      <c r="B1" s="7185"/>
      <c r="C1" s="7185"/>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x14ac:dyDescent="0.25">
      <c r="A2" s="2118" t="s">
        <v>3484</v>
      </c>
      <c r="B2" s="2119"/>
      <c r="C2" s="2120"/>
      <c r="D2" s="2119"/>
      <c r="E2" s="2119"/>
      <c r="F2" s="2119"/>
      <c r="G2" s="2119"/>
      <c r="H2" s="2119"/>
      <c r="I2" s="2119"/>
      <c r="J2" s="2119"/>
      <c r="K2" s="2119"/>
    </row>
    <row r="3" spans="1:89" x14ac:dyDescent="0.25">
      <c r="A3" s="2119"/>
      <c r="B3" s="2119"/>
      <c r="C3" s="2120"/>
      <c r="D3" s="2119"/>
      <c r="E3" s="2119"/>
      <c r="F3" s="2119"/>
      <c r="G3" s="2119"/>
      <c r="H3" s="2119"/>
      <c r="I3" s="2119"/>
      <c r="J3" s="2119"/>
      <c r="K3" s="2119"/>
    </row>
    <row r="4" spans="1:89" x14ac:dyDescent="0.25">
      <c r="A4" s="2122"/>
      <c r="B4" s="7178">
        <v>2014</v>
      </c>
      <c r="C4" s="7179"/>
      <c r="D4" s="7178">
        <v>2015</v>
      </c>
      <c r="E4" s="7179"/>
      <c r="F4" s="7178">
        <v>2016</v>
      </c>
      <c r="G4" s="7179"/>
      <c r="H4" s="7178">
        <v>2017</v>
      </c>
      <c r="I4" s="7179"/>
      <c r="J4" s="7184">
        <v>2018</v>
      </c>
      <c r="K4" s="7181"/>
      <c r="L4" s="7184">
        <v>2019</v>
      </c>
      <c r="M4" s="7181"/>
      <c r="N4" s="7184">
        <v>2020</v>
      </c>
      <c r="O4" s="7181"/>
    </row>
    <row r="5" spans="1:89" x14ac:dyDescent="0.25">
      <c r="A5" s="1606" t="s">
        <v>3462</v>
      </c>
      <c r="B5" s="2123" t="s">
        <v>3401</v>
      </c>
      <c r="C5" s="2124" t="s">
        <v>3463</v>
      </c>
      <c r="D5" s="2123" t="s">
        <v>3401</v>
      </c>
      <c r="E5" s="2124" t="s">
        <v>3463</v>
      </c>
      <c r="F5" s="2123" t="s">
        <v>3401</v>
      </c>
      <c r="G5" s="2124" t="s">
        <v>3463</v>
      </c>
      <c r="H5" s="2123" t="s">
        <v>3401</v>
      </c>
      <c r="I5" s="2124" t="s">
        <v>3463</v>
      </c>
      <c r="J5" s="2123" t="s">
        <v>3401</v>
      </c>
      <c r="K5" s="2124" t="s">
        <v>3463</v>
      </c>
      <c r="L5" s="2123" t="s">
        <v>3401</v>
      </c>
      <c r="M5" s="2124" t="s">
        <v>3463</v>
      </c>
      <c r="N5" s="2123" t="s">
        <v>3401</v>
      </c>
      <c r="O5" s="2124" t="s">
        <v>3463</v>
      </c>
    </row>
    <row r="6" spans="1:89" x14ac:dyDescent="0.25">
      <c r="A6" s="2127"/>
      <c r="B6" s="2123" t="s">
        <v>3464</v>
      </c>
      <c r="C6" s="2124" t="s">
        <v>3444</v>
      </c>
      <c r="D6" s="2123" t="s">
        <v>3464</v>
      </c>
      <c r="E6" s="2124" t="s">
        <v>3444</v>
      </c>
      <c r="F6" s="2123" t="s">
        <v>3464</v>
      </c>
      <c r="G6" s="2124" t="s">
        <v>3444</v>
      </c>
      <c r="H6" s="2123" t="s">
        <v>3464</v>
      </c>
      <c r="I6" s="2124" t="s">
        <v>3444</v>
      </c>
      <c r="J6" s="2123" t="s">
        <v>3464</v>
      </c>
      <c r="K6" s="2124" t="s">
        <v>3444</v>
      </c>
      <c r="L6" s="2123" t="s">
        <v>3464</v>
      </c>
      <c r="M6" s="2124" t="s">
        <v>3444</v>
      </c>
      <c r="N6" s="2123" t="s">
        <v>3464</v>
      </c>
      <c r="O6" s="2124" t="s">
        <v>3444</v>
      </c>
    </row>
    <row r="7" spans="1:89" x14ac:dyDescent="0.25">
      <c r="A7" s="1607"/>
      <c r="B7" s="2129" t="s">
        <v>3445</v>
      </c>
      <c r="C7" s="2130" t="s">
        <v>3465</v>
      </c>
      <c r="D7" s="2129" t="s">
        <v>3445</v>
      </c>
      <c r="E7" s="2130" t="s">
        <v>3465</v>
      </c>
      <c r="F7" s="2129" t="s">
        <v>3445</v>
      </c>
      <c r="G7" s="2130" t="s">
        <v>3465</v>
      </c>
      <c r="H7" s="2129" t="s">
        <v>3445</v>
      </c>
      <c r="I7" s="2130" t="s">
        <v>3465</v>
      </c>
      <c r="J7" s="2129" t="s">
        <v>3445</v>
      </c>
      <c r="K7" s="2130" t="s">
        <v>3465</v>
      </c>
      <c r="L7" s="2129" t="s">
        <v>3445</v>
      </c>
      <c r="M7" s="2130" t="s">
        <v>3465</v>
      </c>
      <c r="N7" s="2129" t="s">
        <v>3445</v>
      </c>
      <c r="O7" s="2130" t="s">
        <v>3465</v>
      </c>
    </row>
    <row r="8" spans="1:89" ht="24.95" customHeight="1" x14ac:dyDescent="0.25">
      <c r="A8" s="2132" t="s">
        <v>3466</v>
      </c>
      <c r="B8" s="2146">
        <v>187</v>
      </c>
      <c r="C8" s="2147">
        <v>59473</v>
      </c>
      <c r="D8" s="2146">
        <v>152</v>
      </c>
      <c r="E8" s="2147">
        <v>106638.73999999999</v>
      </c>
      <c r="F8" s="2146">
        <v>168</v>
      </c>
      <c r="G8" s="2147">
        <v>150746.29999999999</v>
      </c>
      <c r="H8" s="2146">
        <v>190</v>
      </c>
      <c r="I8" s="2147">
        <v>108461.75</v>
      </c>
      <c r="J8" s="2146">
        <v>138</v>
      </c>
      <c r="K8" s="2147">
        <v>123203</v>
      </c>
      <c r="L8" s="2146">
        <v>173</v>
      </c>
      <c r="M8" s="2147">
        <v>225176.71999999997</v>
      </c>
      <c r="N8" s="2146">
        <v>133</v>
      </c>
      <c r="O8" s="2147">
        <v>87868.87000000001</v>
      </c>
    </row>
    <row r="9" spans="1:89" ht="24.95" customHeight="1" x14ac:dyDescent="0.25">
      <c r="A9" s="2135" t="s">
        <v>3467</v>
      </c>
      <c r="B9" s="2148">
        <v>46</v>
      </c>
      <c r="C9" s="2149">
        <v>12570</v>
      </c>
      <c r="D9" s="2148">
        <v>29</v>
      </c>
      <c r="E9" s="2149">
        <v>23238.739999999998</v>
      </c>
      <c r="F9" s="2148">
        <v>38</v>
      </c>
      <c r="G9" s="2149">
        <v>17541.3</v>
      </c>
      <c r="H9" s="2148">
        <v>43</v>
      </c>
      <c r="I9" s="2149">
        <v>23984.75</v>
      </c>
      <c r="J9" s="2148">
        <v>50</v>
      </c>
      <c r="K9" s="2149">
        <v>85067</v>
      </c>
      <c r="L9" s="2148">
        <v>43</v>
      </c>
      <c r="M9" s="2149">
        <v>34834.14</v>
      </c>
      <c r="N9" s="2148">
        <v>37</v>
      </c>
      <c r="O9" s="2149">
        <v>25146.2</v>
      </c>
    </row>
    <row r="10" spans="1:89" ht="24.95" customHeight="1" x14ac:dyDescent="0.25">
      <c r="A10" s="2135" t="s">
        <v>3468</v>
      </c>
      <c r="B10" s="2148">
        <v>31</v>
      </c>
      <c r="C10" s="2149">
        <v>6814</v>
      </c>
      <c r="D10" s="2148">
        <v>19</v>
      </c>
      <c r="E10" s="2149">
        <v>5713</v>
      </c>
      <c r="F10" s="2148">
        <v>33</v>
      </c>
      <c r="G10" s="2149">
        <v>7447</v>
      </c>
      <c r="H10" s="2148">
        <v>38</v>
      </c>
      <c r="I10" s="2149">
        <v>7696</v>
      </c>
      <c r="J10" s="2148">
        <v>21</v>
      </c>
      <c r="K10" s="2149">
        <v>5966</v>
      </c>
      <c r="L10" s="2148">
        <v>25</v>
      </c>
      <c r="M10" s="2149">
        <v>11199.22</v>
      </c>
      <c r="N10" s="2148">
        <v>13</v>
      </c>
      <c r="O10" s="2149">
        <v>5240.16</v>
      </c>
    </row>
    <row r="11" spans="1:89" ht="24.95" customHeight="1" x14ac:dyDescent="0.25">
      <c r="A11" s="2135" t="s">
        <v>3469</v>
      </c>
      <c r="B11" s="2148">
        <v>29</v>
      </c>
      <c r="C11" s="2149">
        <v>5514</v>
      </c>
      <c r="D11" s="2148">
        <v>15</v>
      </c>
      <c r="E11" s="2149">
        <v>22048</v>
      </c>
      <c r="F11" s="2148">
        <v>20</v>
      </c>
      <c r="G11" s="2149">
        <v>4469</v>
      </c>
      <c r="H11" s="2148">
        <v>33</v>
      </c>
      <c r="I11" s="2149">
        <v>17283</v>
      </c>
      <c r="J11" s="2148">
        <v>17</v>
      </c>
      <c r="K11" s="2149">
        <v>4346</v>
      </c>
      <c r="L11" s="2148">
        <v>10</v>
      </c>
      <c r="M11" s="2149">
        <v>3341.81</v>
      </c>
      <c r="N11" s="2148">
        <v>12</v>
      </c>
      <c r="O11" s="2149">
        <v>3387.26</v>
      </c>
    </row>
    <row r="12" spans="1:89" ht="24.95" customHeight="1" x14ac:dyDescent="0.25">
      <c r="A12" s="2135" t="s">
        <v>3470</v>
      </c>
      <c r="B12" s="2148">
        <v>28</v>
      </c>
      <c r="C12" s="2149">
        <v>18037</v>
      </c>
      <c r="D12" s="2148">
        <v>41</v>
      </c>
      <c r="E12" s="2149">
        <v>36275</v>
      </c>
      <c r="F12" s="2148">
        <v>43</v>
      </c>
      <c r="G12" s="2149">
        <v>95268</v>
      </c>
      <c r="H12" s="2148">
        <v>39</v>
      </c>
      <c r="I12" s="2149">
        <v>23010</v>
      </c>
      <c r="J12" s="2148">
        <v>12</v>
      </c>
      <c r="K12" s="2149">
        <v>4809</v>
      </c>
      <c r="L12" s="2148">
        <v>34</v>
      </c>
      <c r="M12" s="2149">
        <v>148693.74</v>
      </c>
      <c r="N12" s="2148">
        <v>27</v>
      </c>
      <c r="O12" s="2149">
        <v>24585.510000000002</v>
      </c>
    </row>
    <row r="13" spans="1:89" ht="24.95" customHeight="1" x14ac:dyDescent="0.25">
      <c r="A13" s="2135" t="s">
        <v>3471</v>
      </c>
      <c r="B13" s="2148">
        <v>53</v>
      </c>
      <c r="C13" s="2149">
        <v>16538</v>
      </c>
      <c r="D13" s="2148">
        <v>48</v>
      </c>
      <c r="E13" s="2149">
        <v>19364</v>
      </c>
      <c r="F13" s="2148">
        <v>34</v>
      </c>
      <c r="G13" s="2149">
        <v>26021</v>
      </c>
      <c r="H13" s="2659">
        <v>37</v>
      </c>
      <c r="I13" s="2149">
        <v>36488</v>
      </c>
      <c r="J13" s="2148">
        <v>38</v>
      </c>
      <c r="K13" s="2149">
        <v>23015</v>
      </c>
      <c r="L13" s="2148">
        <v>61</v>
      </c>
      <c r="M13" s="2149">
        <v>27107.81</v>
      </c>
      <c r="N13" s="2148">
        <v>44</v>
      </c>
      <c r="O13" s="2149">
        <v>29509.74</v>
      </c>
    </row>
    <row r="14" spans="1:89" ht="24.95" customHeight="1" x14ac:dyDescent="0.25">
      <c r="A14" s="2138" t="s">
        <v>3472</v>
      </c>
      <c r="B14" s="2150">
        <v>278</v>
      </c>
      <c r="C14" s="2151">
        <v>99385</v>
      </c>
      <c r="D14" s="2150">
        <v>223</v>
      </c>
      <c r="E14" s="2151">
        <v>101207</v>
      </c>
      <c r="F14" s="2150">
        <v>259</v>
      </c>
      <c r="G14" s="2151">
        <v>120483.87</v>
      </c>
      <c r="H14" s="2150">
        <v>336</v>
      </c>
      <c r="I14" s="2151">
        <v>119368.19</v>
      </c>
      <c r="J14" s="2150">
        <v>346</v>
      </c>
      <c r="K14" s="2151">
        <v>369429</v>
      </c>
      <c r="L14" s="2150">
        <v>284</v>
      </c>
      <c r="M14" s="2151">
        <v>273932.57999999996</v>
      </c>
      <c r="N14" s="2150">
        <v>251</v>
      </c>
      <c r="O14" s="2151">
        <v>183101.19</v>
      </c>
    </row>
    <row r="15" spans="1:89" ht="24.95" customHeight="1" x14ac:dyDescent="0.25">
      <c r="A15" s="2135" t="s">
        <v>3473</v>
      </c>
      <c r="B15" s="2148">
        <v>59</v>
      </c>
      <c r="C15" s="2149">
        <v>25201</v>
      </c>
      <c r="D15" s="2148">
        <v>31</v>
      </c>
      <c r="E15" s="2149">
        <v>8546</v>
      </c>
      <c r="F15" s="2148">
        <v>38</v>
      </c>
      <c r="G15" s="2149">
        <v>31980</v>
      </c>
      <c r="H15" s="2148">
        <v>81</v>
      </c>
      <c r="I15" s="2149">
        <v>27984.629999999997</v>
      </c>
      <c r="J15" s="2148">
        <v>67</v>
      </c>
      <c r="K15" s="2149">
        <v>146849</v>
      </c>
      <c r="L15" s="2148">
        <v>43</v>
      </c>
      <c r="M15" s="2149">
        <v>22025.47</v>
      </c>
      <c r="N15" s="2148">
        <v>33</v>
      </c>
      <c r="O15" s="2149">
        <v>15923.380000000001</v>
      </c>
    </row>
    <row r="16" spans="1:89" ht="24.95" customHeight="1" x14ac:dyDescent="0.25">
      <c r="A16" s="2135" t="s">
        <v>3474</v>
      </c>
      <c r="B16" s="2148">
        <v>69</v>
      </c>
      <c r="C16" s="2149">
        <v>18081</v>
      </c>
      <c r="D16" s="2148">
        <v>60</v>
      </c>
      <c r="E16" s="2149">
        <v>27165</v>
      </c>
      <c r="F16" s="2148">
        <v>85</v>
      </c>
      <c r="G16" s="2149">
        <v>42546</v>
      </c>
      <c r="H16" s="2148">
        <v>69</v>
      </c>
      <c r="I16" s="2149">
        <v>33308.65</v>
      </c>
      <c r="J16" s="2148">
        <v>56</v>
      </c>
      <c r="K16" s="2149">
        <v>29063</v>
      </c>
      <c r="L16" s="2148">
        <v>34</v>
      </c>
      <c r="M16" s="2149">
        <v>43120.38</v>
      </c>
      <c r="N16" s="2148">
        <v>39</v>
      </c>
      <c r="O16" s="2149">
        <v>10322.630000000001</v>
      </c>
    </row>
    <row r="17" spans="1:15" ht="24.95" customHeight="1" x14ac:dyDescent="0.25">
      <c r="A17" s="2135" t="s">
        <v>3475</v>
      </c>
      <c r="B17" s="2148">
        <v>34</v>
      </c>
      <c r="C17" s="2149">
        <v>6785</v>
      </c>
      <c r="D17" s="2148">
        <v>39</v>
      </c>
      <c r="E17" s="2149">
        <v>15581</v>
      </c>
      <c r="F17" s="2148">
        <v>36</v>
      </c>
      <c r="G17" s="2149">
        <v>11206.869999999999</v>
      </c>
      <c r="H17" s="2148">
        <v>45</v>
      </c>
      <c r="I17" s="2149">
        <v>13427.45</v>
      </c>
      <c r="J17" s="2148">
        <v>94</v>
      </c>
      <c r="K17" s="2149">
        <v>39770</v>
      </c>
      <c r="L17" s="2148">
        <v>84</v>
      </c>
      <c r="M17" s="2149">
        <v>54319.21</v>
      </c>
      <c r="N17" s="2148">
        <v>69</v>
      </c>
      <c r="O17" s="2149">
        <v>15247.140000000001</v>
      </c>
    </row>
    <row r="18" spans="1:15" ht="24.95" customHeight="1" x14ac:dyDescent="0.25">
      <c r="A18" s="2141" t="s">
        <v>3476</v>
      </c>
      <c r="B18" s="2148">
        <v>30</v>
      </c>
      <c r="C18" s="2149">
        <v>14101</v>
      </c>
      <c r="D18" s="2148">
        <v>25</v>
      </c>
      <c r="E18" s="2149">
        <v>4500</v>
      </c>
      <c r="F18" s="2148">
        <v>29</v>
      </c>
      <c r="G18" s="2149">
        <v>10662</v>
      </c>
      <c r="H18" s="2148">
        <v>40</v>
      </c>
      <c r="I18" s="2149">
        <v>5167</v>
      </c>
      <c r="J18" s="2148">
        <v>56</v>
      </c>
      <c r="K18" s="2149">
        <v>59557</v>
      </c>
      <c r="L18" s="2148">
        <v>44</v>
      </c>
      <c r="M18" s="2149">
        <v>40127.82</v>
      </c>
      <c r="N18" s="2148">
        <v>20</v>
      </c>
      <c r="O18" s="2149">
        <v>7739.7199999999993</v>
      </c>
    </row>
    <row r="19" spans="1:15" ht="24.95" customHeight="1" x14ac:dyDescent="0.25">
      <c r="A19" s="2135" t="s">
        <v>3477</v>
      </c>
      <c r="B19" s="2148">
        <v>27</v>
      </c>
      <c r="C19" s="2149">
        <v>16385</v>
      </c>
      <c r="D19" s="2148">
        <v>18</v>
      </c>
      <c r="E19" s="2149">
        <v>2752</v>
      </c>
      <c r="F19" s="2148">
        <v>22</v>
      </c>
      <c r="G19" s="2149">
        <v>3020</v>
      </c>
      <c r="H19" s="2148">
        <v>33</v>
      </c>
      <c r="I19" s="2149">
        <v>7530</v>
      </c>
      <c r="J19" s="2148">
        <v>30</v>
      </c>
      <c r="K19" s="2149">
        <v>6388</v>
      </c>
      <c r="L19" s="2148">
        <v>20</v>
      </c>
      <c r="M19" s="2149">
        <v>8792.9699999999993</v>
      </c>
      <c r="N19" s="2148">
        <v>22</v>
      </c>
      <c r="O19" s="2149">
        <v>20969.52</v>
      </c>
    </row>
    <row r="20" spans="1:15" ht="24.95" customHeight="1" x14ac:dyDescent="0.25">
      <c r="A20" s="2135" t="s">
        <v>3478</v>
      </c>
      <c r="B20" s="2148">
        <v>0</v>
      </c>
      <c r="C20" s="2149">
        <v>0</v>
      </c>
      <c r="D20" s="2148">
        <v>2</v>
      </c>
      <c r="E20" s="2149">
        <v>205</v>
      </c>
      <c r="F20" s="2148">
        <v>0</v>
      </c>
      <c r="G20" s="2149">
        <v>0</v>
      </c>
      <c r="H20" s="2148">
        <v>0</v>
      </c>
      <c r="I20" s="2149">
        <v>0</v>
      </c>
      <c r="J20" s="2148">
        <v>0</v>
      </c>
      <c r="K20" s="2149">
        <v>0</v>
      </c>
      <c r="L20" s="2148">
        <v>4</v>
      </c>
      <c r="M20" s="2149">
        <v>1144.24</v>
      </c>
      <c r="N20" s="2148">
        <v>0</v>
      </c>
      <c r="O20" s="2149">
        <v>0</v>
      </c>
    </row>
    <row r="21" spans="1:15" ht="24.95" customHeight="1" x14ac:dyDescent="0.25">
      <c r="A21" s="2135" t="s">
        <v>3479</v>
      </c>
      <c r="B21" s="2148">
        <v>27</v>
      </c>
      <c r="C21" s="2149">
        <v>9856</v>
      </c>
      <c r="D21" s="2148">
        <v>24</v>
      </c>
      <c r="E21" s="2149">
        <v>19566</v>
      </c>
      <c r="F21" s="2148">
        <v>24</v>
      </c>
      <c r="G21" s="2149">
        <v>7389</v>
      </c>
      <c r="H21" s="2148">
        <v>35</v>
      </c>
      <c r="I21" s="2149">
        <v>19939.46</v>
      </c>
      <c r="J21" s="2148">
        <v>19</v>
      </c>
      <c r="K21" s="2149">
        <v>35306</v>
      </c>
      <c r="L21" s="2148">
        <v>20</v>
      </c>
      <c r="M21" s="2149">
        <v>34279.49</v>
      </c>
      <c r="N21" s="2148">
        <v>17</v>
      </c>
      <c r="O21" s="2149">
        <v>37682.85</v>
      </c>
    </row>
    <row r="22" spans="1:15" ht="24.95" customHeight="1" x14ac:dyDescent="0.25">
      <c r="A22" s="2135" t="s">
        <v>3480</v>
      </c>
      <c r="B22" s="2152">
        <v>32</v>
      </c>
      <c r="C22" s="2153">
        <v>8976</v>
      </c>
      <c r="D22" s="2152">
        <v>24</v>
      </c>
      <c r="E22" s="2153">
        <v>22892</v>
      </c>
      <c r="F22" s="2152">
        <v>25</v>
      </c>
      <c r="G22" s="2153">
        <v>13680</v>
      </c>
      <c r="H22" s="2152">
        <v>33</v>
      </c>
      <c r="I22" s="2153">
        <v>12011</v>
      </c>
      <c r="J22" s="2152">
        <v>24</v>
      </c>
      <c r="K22" s="2153">
        <v>52496</v>
      </c>
      <c r="L22" s="2152">
        <v>35</v>
      </c>
      <c r="M22" s="2153">
        <v>70123</v>
      </c>
      <c r="N22" s="2152">
        <v>51</v>
      </c>
      <c r="O22" s="2153">
        <v>75215.950000000012</v>
      </c>
    </row>
    <row r="23" spans="1:15" ht="24.95" customHeight="1" x14ac:dyDescent="0.25">
      <c r="A23" s="2142" t="s">
        <v>970</v>
      </c>
      <c r="B23" s="2154">
        <v>465</v>
      </c>
      <c r="C23" s="2155">
        <v>158858</v>
      </c>
      <c r="D23" s="2154">
        <v>375</v>
      </c>
      <c r="E23" s="2155">
        <v>207845.74</v>
      </c>
      <c r="F23" s="2154">
        <v>427</v>
      </c>
      <c r="G23" s="2155">
        <v>271230.17</v>
      </c>
      <c r="H23" s="2154">
        <v>526</v>
      </c>
      <c r="I23" s="2155">
        <v>227829.94</v>
      </c>
      <c r="J23" s="2154">
        <v>484</v>
      </c>
      <c r="K23" s="2155">
        <v>492632</v>
      </c>
      <c r="L23" s="2154">
        <v>457</v>
      </c>
      <c r="M23" s="2155">
        <v>499109.29999999993</v>
      </c>
      <c r="N23" s="2154">
        <v>384</v>
      </c>
      <c r="O23" s="2155">
        <v>270970.06</v>
      </c>
    </row>
    <row r="24" spans="1:15" x14ac:dyDescent="0.25">
      <c r="A24" s="2119"/>
      <c r="B24" s="2119"/>
      <c r="C24" s="2119"/>
      <c r="D24" s="2119"/>
      <c r="E24" s="2119"/>
      <c r="F24" s="2119"/>
      <c r="G24" s="2119"/>
      <c r="H24" s="2119"/>
      <c r="I24" s="2119"/>
      <c r="J24" s="2119"/>
      <c r="K24" s="2119"/>
    </row>
    <row r="25" spans="1:15" s="2156" customFormat="1" x14ac:dyDescent="0.25">
      <c r="A25" s="2145" t="s">
        <v>3483</v>
      </c>
      <c r="B25" s="2119"/>
      <c r="C25" s="2119"/>
      <c r="D25" s="2119"/>
      <c r="E25" s="2119"/>
      <c r="F25" s="2119"/>
      <c r="G25" s="2119"/>
      <c r="H25" s="2119"/>
      <c r="I25" s="2119"/>
      <c r="J25" s="2119"/>
      <c r="K25" s="2119"/>
    </row>
  </sheetData>
  <mergeCells count="8">
    <mergeCell ref="L4:M4"/>
    <mergeCell ref="N4:O4"/>
    <mergeCell ref="A1:C1"/>
    <mergeCell ref="B4:C4"/>
    <mergeCell ref="D4:E4"/>
    <mergeCell ref="F4:G4"/>
    <mergeCell ref="H4:I4"/>
    <mergeCell ref="J4:K4"/>
  </mergeCells>
  <hyperlinks>
    <hyperlink ref="A1:C1" location="CONTENT!A1" display="Back to table of contents"/>
  </hyperlinks>
  <pageMargins left="0.5" right="0.5" top="0.5" bottom="0.5" header="0.3" footer="0.3"/>
  <pageSetup paperSize="9" scale="99"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showGridLines="0" zoomScale="120" zoomScaleNormal="120" workbookViewId="0"/>
  </sheetViews>
  <sheetFormatPr defaultRowHeight="12.75" x14ac:dyDescent="0.2"/>
  <cols>
    <col min="1" max="1" width="16.83203125" customWidth="1"/>
    <col min="2" max="21" width="6.6640625" customWidth="1"/>
  </cols>
  <sheetData>
    <row r="1" spans="1:21" ht="15.75" x14ac:dyDescent="0.25">
      <c r="A1" s="2493" t="s">
        <v>801</v>
      </c>
      <c r="B1" s="759"/>
      <c r="C1" s="759"/>
      <c r="D1" s="759"/>
      <c r="E1" s="759"/>
      <c r="F1" s="759"/>
      <c r="G1" s="759"/>
      <c r="H1" s="759"/>
      <c r="I1" s="759"/>
      <c r="J1" s="759"/>
      <c r="K1" s="759"/>
      <c r="L1" s="759"/>
      <c r="M1" s="759"/>
      <c r="N1" s="759"/>
      <c r="O1" s="759"/>
      <c r="P1" s="759"/>
      <c r="Q1" s="759"/>
      <c r="R1" s="759"/>
      <c r="S1" s="759"/>
      <c r="T1" s="759"/>
      <c r="U1" s="759"/>
    </row>
    <row r="2" spans="1:21" ht="15.75" x14ac:dyDescent="0.25">
      <c r="A2" s="2157" t="s">
        <v>3485</v>
      </c>
      <c r="B2" s="2158"/>
      <c r="C2" s="2158"/>
      <c r="D2" s="2158"/>
      <c r="E2" s="2158"/>
      <c r="F2" s="2158"/>
      <c r="G2" s="2158"/>
      <c r="H2" s="2158"/>
      <c r="I2" s="2158"/>
      <c r="J2" s="2158"/>
      <c r="K2" s="2158"/>
      <c r="L2" s="2158"/>
      <c r="M2" s="2158"/>
      <c r="N2" s="2158"/>
      <c r="O2" s="2158"/>
      <c r="P2" s="2158"/>
      <c r="Q2" s="2158"/>
      <c r="R2" s="2158"/>
      <c r="S2" s="2158"/>
      <c r="T2" s="2158"/>
      <c r="U2" s="2158"/>
    </row>
    <row r="3" spans="1:21" ht="15" x14ac:dyDescent="0.2">
      <c r="A3" s="2158"/>
      <c r="B3" s="2158"/>
      <c r="C3" s="2158"/>
      <c r="D3" s="2158"/>
      <c r="E3" s="2158"/>
      <c r="F3" s="2158"/>
      <c r="G3" s="2158"/>
      <c r="H3" s="2158"/>
      <c r="I3" s="2158"/>
      <c r="J3" s="2158"/>
      <c r="K3" s="2158"/>
      <c r="L3" s="2158"/>
      <c r="M3" s="2158"/>
      <c r="N3" s="2158"/>
      <c r="O3" s="2158"/>
      <c r="P3" s="2158"/>
      <c r="Q3" s="2158"/>
      <c r="R3" s="2158"/>
      <c r="S3" s="2158"/>
      <c r="T3" s="2158"/>
      <c r="U3" s="2158"/>
    </row>
    <row r="4" spans="1:21" ht="50.1" customHeight="1" x14ac:dyDescent="0.2">
      <c r="A4" s="7189" t="s">
        <v>3486</v>
      </c>
      <c r="B4" s="7192">
        <v>2016</v>
      </c>
      <c r="C4" s="7192"/>
      <c r="D4" s="7192"/>
      <c r="E4" s="7193"/>
      <c r="F4" s="7192">
        <v>2017</v>
      </c>
      <c r="G4" s="7192"/>
      <c r="H4" s="7192"/>
      <c r="I4" s="7193"/>
      <c r="J4" s="7192">
        <v>2018</v>
      </c>
      <c r="K4" s="7192"/>
      <c r="L4" s="7192"/>
      <c r="M4" s="7193"/>
      <c r="N4" s="7192">
        <v>2019</v>
      </c>
      <c r="O4" s="7192"/>
      <c r="P4" s="7192"/>
      <c r="Q4" s="7193"/>
      <c r="R4" s="7192">
        <v>2020</v>
      </c>
      <c r="S4" s="7192"/>
      <c r="T4" s="7192"/>
      <c r="U4" s="7193"/>
    </row>
    <row r="5" spans="1:21" ht="50.1" customHeight="1" x14ac:dyDescent="0.2">
      <c r="A5" s="7190"/>
      <c r="B5" s="2603" t="s">
        <v>3487</v>
      </c>
      <c r="C5" s="2159" t="s">
        <v>3488</v>
      </c>
      <c r="D5" s="7194" t="s">
        <v>237</v>
      </c>
      <c r="E5" s="7195"/>
      <c r="F5" s="2603" t="s">
        <v>3487</v>
      </c>
      <c r="G5" s="2159" t="s">
        <v>3488</v>
      </c>
      <c r="H5" s="7194" t="s">
        <v>237</v>
      </c>
      <c r="I5" s="7195"/>
      <c r="J5" s="2603" t="s">
        <v>3487</v>
      </c>
      <c r="K5" s="2159" t="s">
        <v>3488</v>
      </c>
      <c r="L5" s="7194" t="s">
        <v>237</v>
      </c>
      <c r="M5" s="7195"/>
      <c r="N5" s="2603" t="s">
        <v>3487</v>
      </c>
      <c r="O5" s="2159" t="s">
        <v>3488</v>
      </c>
      <c r="P5" s="7194" t="s">
        <v>237</v>
      </c>
      <c r="Q5" s="7195"/>
      <c r="R5" s="2603" t="s">
        <v>3487</v>
      </c>
      <c r="S5" s="2159" t="s">
        <v>3488</v>
      </c>
      <c r="T5" s="7194" t="s">
        <v>237</v>
      </c>
      <c r="U5" s="7195"/>
    </row>
    <row r="6" spans="1:21" ht="50.1" customHeight="1" x14ac:dyDescent="0.2">
      <c r="A6" s="7191"/>
      <c r="B6" s="7186" t="s">
        <v>90</v>
      </c>
      <c r="C6" s="7187"/>
      <c r="D6" s="7188"/>
      <c r="E6" s="2160" t="s">
        <v>168</v>
      </c>
      <c r="F6" s="7186" t="s">
        <v>90</v>
      </c>
      <c r="G6" s="7187"/>
      <c r="H6" s="7188"/>
      <c r="I6" s="2160" t="s">
        <v>168</v>
      </c>
      <c r="J6" s="7186" t="s">
        <v>90</v>
      </c>
      <c r="K6" s="7187"/>
      <c r="L6" s="7188"/>
      <c r="M6" s="2161" t="s">
        <v>168</v>
      </c>
      <c r="N6" s="7186" t="s">
        <v>90</v>
      </c>
      <c r="O6" s="7187"/>
      <c r="P6" s="7188"/>
      <c r="Q6" s="2162" t="s">
        <v>168</v>
      </c>
      <c r="R6" s="7186" t="s">
        <v>90</v>
      </c>
      <c r="S6" s="7187"/>
      <c r="T6" s="7188"/>
      <c r="U6" s="2163" t="s">
        <v>168</v>
      </c>
    </row>
    <row r="7" spans="1:21" ht="50.1" customHeight="1" x14ac:dyDescent="0.2">
      <c r="A7" s="2164" t="s">
        <v>3489</v>
      </c>
      <c r="B7" s="6150">
        <v>341</v>
      </c>
      <c r="C7" s="6151">
        <v>242</v>
      </c>
      <c r="D7" s="6152">
        <v>583</v>
      </c>
      <c r="E7" s="6153">
        <v>9.0485798541052311</v>
      </c>
      <c r="F7" s="6150">
        <v>263</v>
      </c>
      <c r="G7" s="6151">
        <v>313</v>
      </c>
      <c r="H7" s="6152">
        <v>576</v>
      </c>
      <c r="I7" s="6153">
        <v>9.0324604045789556</v>
      </c>
      <c r="J7" s="6150">
        <v>236</v>
      </c>
      <c r="K7" s="6151">
        <v>336</v>
      </c>
      <c r="L7" s="6152">
        <v>572</v>
      </c>
      <c r="M7" s="6153">
        <v>8.4615384615384617</v>
      </c>
      <c r="N7" s="6154">
        <v>320</v>
      </c>
      <c r="O7" s="6154">
        <v>388</v>
      </c>
      <c r="P7" s="6154">
        <v>708</v>
      </c>
      <c r="Q7" s="6153">
        <v>11.277476903472444</v>
      </c>
      <c r="R7" s="6154">
        <v>216</v>
      </c>
      <c r="S7" s="6154">
        <v>422</v>
      </c>
      <c r="T7" s="6154">
        <v>638</v>
      </c>
      <c r="U7" s="6153">
        <v>10.900392960874765</v>
      </c>
    </row>
    <row r="8" spans="1:21" ht="50.1" customHeight="1" x14ac:dyDescent="0.2">
      <c r="A8" s="2165" t="s">
        <v>3490</v>
      </c>
      <c r="B8" s="6155">
        <v>1139</v>
      </c>
      <c r="C8" s="6156">
        <v>2113</v>
      </c>
      <c r="D8" s="6157">
        <v>3252</v>
      </c>
      <c r="E8" s="6158">
        <v>50.473381964923171</v>
      </c>
      <c r="F8" s="6155">
        <v>986</v>
      </c>
      <c r="G8" s="6156">
        <v>2224</v>
      </c>
      <c r="H8" s="6157">
        <v>3210</v>
      </c>
      <c r="I8" s="6158">
        <v>50.337149129684796</v>
      </c>
      <c r="J8" s="6155">
        <v>991</v>
      </c>
      <c r="K8" s="6156">
        <v>2536</v>
      </c>
      <c r="L8" s="6157">
        <v>3527</v>
      </c>
      <c r="M8" s="6158">
        <v>52.174556213017752</v>
      </c>
      <c r="N8" s="6154">
        <v>747</v>
      </c>
      <c r="O8" s="6154">
        <v>2061</v>
      </c>
      <c r="P8" s="6154">
        <v>2808</v>
      </c>
      <c r="Q8" s="6158">
        <v>44.727620261229688</v>
      </c>
      <c r="R8" s="6154">
        <v>601</v>
      </c>
      <c r="S8" s="6154">
        <v>1976</v>
      </c>
      <c r="T8" s="6154">
        <v>2577</v>
      </c>
      <c r="U8" s="6158">
        <v>44.028703229113276</v>
      </c>
    </row>
    <row r="9" spans="1:21" ht="50.1" customHeight="1" x14ac:dyDescent="0.2">
      <c r="A9" s="2165" t="s">
        <v>3491</v>
      </c>
      <c r="B9" s="6155">
        <v>837</v>
      </c>
      <c r="C9" s="6156">
        <v>1229</v>
      </c>
      <c r="D9" s="6157">
        <v>2066</v>
      </c>
      <c r="E9" s="6158">
        <v>32.065807853484401</v>
      </c>
      <c r="F9" s="6155">
        <v>667</v>
      </c>
      <c r="G9" s="6156">
        <v>1339</v>
      </c>
      <c r="H9" s="6157">
        <v>2006</v>
      </c>
      <c r="I9" s="6158">
        <v>31.456797867335741</v>
      </c>
      <c r="J9" s="6155">
        <v>669</v>
      </c>
      <c r="K9" s="6156">
        <v>1420</v>
      </c>
      <c r="L9" s="6157">
        <v>2089</v>
      </c>
      <c r="M9" s="6158">
        <v>30.902366863905321</v>
      </c>
      <c r="N9" s="6154">
        <v>684</v>
      </c>
      <c r="O9" s="6154">
        <v>1448</v>
      </c>
      <c r="P9" s="6154">
        <v>2132</v>
      </c>
      <c r="Q9" s="6158">
        <v>33.959859827970689</v>
      </c>
      <c r="R9" s="6154">
        <v>588</v>
      </c>
      <c r="S9" s="6154">
        <v>1470</v>
      </c>
      <c r="T9" s="6154">
        <v>2058</v>
      </c>
      <c r="U9" s="6158">
        <v>35.161455663762176</v>
      </c>
    </row>
    <row r="10" spans="1:21" ht="50.1" customHeight="1" x14ac:dyDescent="0.2">
      <c r="A10" s="2165" t="s">
        <v>3492</v>
      </c>
      <c r="B10" s="6155">
        <v>160</v>
      </c>
      <c r="C10" s="6156">
        <v>267</v>
      </c>
      <c r="D10" s="6157">
        <v>427</v>
      </c>
      <c r="E10" s="6158">
        <v>6.627347508924414</v>
      </c>
      <c r="F10" s="6155">
        <v>177</v>
      </c>
      <c r="G10" s="6156">
        <v>271</v>
      </c>
      <c r="H10" s="6157">
        <v>448</v>
      </c>
      <c r="I10" s="6158">
        <v>7.0252469813391878</v>
      </c>
      <c r="J10" s="6155">
        <v>160</v>
      </c>
      <c r="K10" s="6156">
        <v>297</v>
      </c>
      <c r="L10" s="6157">
        <v>457</v>
      </c>
      <c r="M10" s="6158">
        <v>6.7603550295857993</v>
      </c>
      <c r="N10" s="6155">
        <v>161</v>
      </c>
      <c r="O10" s="6156">
        <v>312</v>
      </c>
      <c r="P10" s="6157">
        <v>473</v>
      </c>
      <c r="Q10" s="6158">
        <v>7.5342465753424657</v>
      </c>
      <c r="R10" s="6155">
        <v>155</v>
      </c>
      <c r="S10" s="6156">
        <v>308</v>
      </c>
      <c r="T10" s="6157">
        <v>463</v>
      </c>
      <c r="U10" s="6158">
        <v>7.9104732615752598</v>
      </c>
    </row>
    <row r="11" spans="1:21" ht="50.1" customHeight="1" x14ac:dyDescent="0.2">
      <c r="A11" s="2165" t="s">
        <v>3493</v>
      </c>
      <c r="B11" s="6155">
        <v>28</v>
      </c>
      <c r="C11" s="6156">
        <v>87</v>
      </c>
      <c r="D11" s="6157">
        <v>115</v>
      </c>
      <c r="E11" s="6158">
        <v>1.7848828185627812</v>
      </c>
      <c r="F11" s="6155">
        <v>37</v>
      </c>
      <c r="G11" s="6156">
        <v>100</v>
      </c>
      <c r="H11" s="6157">
        <v>137</v>
      </c>
      <c r="I11" s="6158">
        <v>2.148345617061314</v>
      </c>
      <c r="J11" s="6155">
        <v>25</v>
      </c>
      <c r="K11" s="6156">
        <v>90</v>
      </c>
      <c r="L11" s="6157">
        <v>115</v>
      </c>
      <c r="M11" s="6158">
        <v>1.7011834319526626</v>
      </c>
      <c r="N11" s="6155">
        <v>27</v>
      </c>
      <c r="O11" s="6156">
        <v>130</v>
      </c>
      <c r="P11" s="6157">
        <v>157</v>
      </c>
      <c r="Q11" s="6158">
        <v>2.5007964319847082</v>
      </c>
      <c r="R11" s="6155">
        <v>32</v>
      </c>
      <c r="S11" s="6156">
        <v>85</v>
      </c>
      <c r="T11" s="6157">
        <v>117</v>
      </c>
      <c r="U11" s="6158">
        <v>1.9989748846745259</v>
      </c>
    </row>
    <row r="12" spans="1:21" ht="50.1" customHeight="1" x14ac:dyDescent="0.2">
      <c r="A12" s="2166" t="s">
        <v>970</v>
      </c>
      <c r="B12" s="2167">
        <v>2505</v>
      </c>
      <c r="C12" s="2168">
        <v>3938</v>
      </c>
      <c r="D12" s="2168">
        <v>6443</v>
      </c>
      <c r="E12" s="2169">
        <v>100</v>
      </c>
      <c r="F12" s="2167">
        <v>2130</v>
      </c>
      <c r="G12" s="2168">
        <v>4247</v>
      </c>
      <c r="H12" s="2168">
        <v>6377</v>
      </c>
      <c r="I12" s="2169">
        <v>100</v>
      </c>
      <c r="J12" s="2167">
        <v>2081</v>
      </c>
      <c r="K12" s="2168">
        <v>4679</v>
      </c>
      <c r="L12" s="2168">
        <v>6760</v>
      </c>
      <c r="M12" s="2169">
        <v>99.999999999999986</v>
      </c>
      <c r="N12" s="2167">
        <v>1939</v>
      </c>
      <c r="O12" s="2168">
        <v>4339</v>
      </c>
      <c r="P12" s="2168">
        <v>6278</v>
      </c>
      <c r="Q12" s="2169">
        <v>100</v>
      </c>
      <c r="R12" s="2167">
        <v>1592</v>
      </c>
      <c r="S12" s="2168">
        <v>4261</v>
      </c>
      <c r="T12" s="2168">
        <v>5853</v>
      </c>
      <c r="U12" s="2169">
        <v>100</v>
      </c>
    </row>
    <row r="13" spans="1:21" ht="16.5" customHeight="1" x14ac:dyDescent="0.2">
      <c r="A13" s="2170" t="s">
        <v>3494</v>
      </c>
      <c r="B13" s="2658"/>
      <c r="C13" s="2658"/>
      <c r="D13" s="2658"/>
      <c r="E13" s="2658"/>
      <c r="F13" s="2658"/>
      <c r="G13" s="2658"/>
      <c r="H13" s="2658"/>
      <c r="I13" s="2658"/>
      <c r="J13" s="2658"/>
      <c r="K13" s="2658"/>
      <c r="L13" s="2658"/>
      <c r="M13" s="2658"/>
      <c r="N13" s="2658"/>
      <c r="O13" s="2658"/>
      <c r="P13" s="2658"/>
      <c r="Q13" s="2658"/>
      <c r="R13" s="2658"/>
      <c r="S13" s="2658"/>
      <c r="T13" s="2658"/>
      <c r="U13" s="2658"/>
    </row>
  </sheetData>
  <mergeCells count="16">
    <mergeCell ref="R6:T6"/>
    <mergeCell ref="A4:A6"/>
    <mergeCell ref="B4:E4"/>
    <mergeCell ref="F4:I4"/>
    <mergeCell ref="J4:M4"/>
    <mergeCell ref="N4:Q4"/>
    <mergeCell ref="B6:D6"/>
    <mergeCell ref="F6:H6"/>
    <mergeCell ref="J6:L6"/>
    <mergeCell ref="N6:P6"/>
    <mergeCell ref="R4:U4"/>
    <mergeCell ref="D5:E5"/>
    <mergeCell ref="H5:I5"/>
    <mergeCell ref="L5:M5"/>
    <mergeCell ref="P5:Q5"/>
    <mergeCell ref="T5:U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28"/>
  <sheetViews>
    <sheetView showGridLines="0" workbookViewId="0">
      <selection sqref="A1:C1"/>
    </sheetView>
  </sheetViews>
  <sheetFormatPr defaultRowHeight="12.75" x14ac:dyDescent="0.2"/>
  <cols>
    <col min="1" max="1" width="25.83203125" style="2654" customWidth="1"/>
    <col min="2" max="2" width="9.6640625" style="2654" customWidth="1"/>
    <col min="3" max="14" width="9.33203125" style="2654"/>
    <col min="15" max="15" width="10.83203125" style="6149" customWidth="1"/>
    <col min="16" max="16" width="1.33203125" style="2654" hidden="1" customWidth="1"/>
    <col min="17" max="247" width="9.33203125" style="2654"/>
    <col min="248" max="248" width="18.5" style="2654" customWidth="1"/>
    <col min="249" max="268" width="7.33203125" style="2654" customWidth="1"/>
    <col min="269" max="269" width="6.5" style="2654" customWidth="1"/>
    <col min="270" max="503" width="9.33203125" style="2654"/>
    <col min="504" max="504" width="18.5" style="2654" customWidth="1"/>
    <col min="505" max="524" width="7.33203125" style="2654" customWidth="1"/>
    <col min="525" max="525" width="6.5" style="2654" customWidth="1"/>
    <col min="526" max="759" width="9.33203125" style="2654"/>
    <col min="760" max="760" width="18.5" style="2654" customWidth="1"/>
    <col min="761" max="780" width="7.33203125" style="2654" customWidth="1"/>
    <col min="781" max="781" width="6.5" style="2654" customWidth="1"/>
    <col min="782" max="1015" width="9.33203125" style="2654"/>
    <col min="1016" max="1016" width="18.5" style="2654" customWidth="1"/>
    <col min="1017" max="1036" width="7.33203125" style="2654" customWidth="1"/>
    <col min="1037" max="1037" width="6.5" style="2654" customWidth="1"/>
    <col min="1038" max="1271" width="9.33203125" style="2654"/>
    <col min="1272" max="1272" width="18.5" style="2654" customWidth="1"/>
    <col min="1273" max="1292" width="7.33203125" style="2654" customWidth="1"/>
    <col min="1293" max="1293" width="6.5" style="2654" customWidth="1"/>
    <col min="1294" max="1527" width="9.33203125" style="2654"/>
    <col min="1528" max="1528" width="18.5" style="2654" customWidth="1"/>
    <col min="1529" max="1548" width="7.33203125" style="2654" customWidth="1"/>
    <col min="1549" max="1549" width="6.5" style="2654" customWidth="1"/>
    <col min="1550" max="1783" width="9.33203125" style="2654"/>
    <col min="1784" max="1784" width="18.5" style="2654" customWidth="1"/>
    <col min="1785" max="1804" width="7.33203125" style="2654" customWidth="1"/>
    <col min="1805" max="1805" width="6.5" style="2654" customWidth="1"/>
    <col min="1806" max="2039" width="9.33203125" style="2654"/>
    <col min="2040" max="2040" width="18.5" style="2654" customWidth="1"/>
    <col min="2041" max="2060" width="7.33203125" style="2654" customWidth="1"/>
    <col min="2061" max="2061" width="6.5" style="2654" customWidth="1"/>
    <col min="2062" max="2295" width="9.33203125" style="2654"/>
    <col min="2296" max="2296" width="18.5" style="2654" customWidth="1"/>
    <col min="2297" max="2316" width="7.33203125" style="2654" customWidth="1"/>
    <col min="2317" max="2317" width="6.5" style="2654" customWidth="1"/>
    <col min="2318" max="2551" width="9.33203125" style="2654"/>
    <col min="2552" max="2552" width="18.5" style="2654" customWidth="1"/>
    <col min="2553" max="2572" width="7.33203125" style="2654" customWidth="1"/>
    <col min="2573" max="2573" width="6.5" style="2654" customWidth="1"/>
    <col min="2574" max="2807" width="9.33203125" style="2654"/>
    <col min="2808" max="2808" width="18.5" style="2654" customWidth="1"/>
    <col min="2809" max="2828" width="7.33203125" style="2654" customWidth="1"/>
    <col min="2829" max="2829" width="6.5" style="2654" customWidth="1"/>
    <col min="2830" max="3063" width="9.33203125" style="2654"/>
    <col min="3064" max="3064" width="18.5" style="2654" customWidth="1"/>
    <col min="3065" max="3084" width="7.33203125" style="2654" customWidth="1"/>
    <col min="3085" max="3085" width="6.5" style="2654" customWidth="1"/>
    <col min="3086" max="3319" width="9.33203125" style="2654"/>
    <col min="3320" max="3320" width="18.5" style="2654" customWidth="1"/>
    <col min="3321" max="3340" width="7.33203125" style="2654" customWidth="1"/>
    <col min="3341" max="3341" width="6.5" style="2654" customWidth="1"/>
    <col min="3342" max="3575" width="9.33203125" style="2654"/>
    <col min="3576" max="3576" width="18.5" style="2654" customWidth="1"/>
    <col min="3577" max="3596" width="7.33203125" style="2654" customWidth="1"/>
    <col min="3597" max="3597" width="6.5" style="2654" customWidth="1"/>
    <col min="3598" max="3831" width="9.33203125" style="2654"/>
    <col min="3832" max="3832" width="18.5" style="2654" customWidth="1"/>
    <col min="3833" max="3852" width="7.33203125" style="2654" customWidth="1"/>
    <col min="3853" max="3853" width="6.5" style="2654" customWidth="1"/>
    <col min="3854" max="4087" width="9.33203125" style="2654"/>
    <col min="4088" max="4088" width="18.5" style="2654" customWidth="1"/>
    <col min="4089" max="4108" width="7.33203125" style="2654" customWidth="1"/>
    <col min="4109" max="4109" width="6.5" style="2654" customWidth="1"/>
    <col min="4110" max="4343" width="9.33203125" style="2654"/>
    <col min="4344" max="4344" width="18.5" style="2654" customWidth="1"/>
    <col min="4345" max="4364" width="7.33203125" style="2654" customWidth="1"/>
    <col min="4365" max="4365" width="6.5" style="2654" customWidth="1"/>
    <col min="4366" max="4599" width="9.33203125" style="2654"/>
    <col min="4600" max="4600" width="18.5" style="2654" customWidth="1"/>
    <col min="4601" max="4620" width="7.33203125" style="2654" customWidth="1"/>
    <col min="4621" max="4621" width="6.5" style="2654" customWidth="1"/>
    <col min="4622" max="4855" width="9.33203125" style="2654"/>
    <col min="4856" max="4856" width="18.5" style="2654" customWidth="1"/>
    <col min="4857" max="4876" width="7.33203125" style="2654" customWidth="1"/>
    <col min="4877" max="4877" width="6.5" style="2654" customWidth="1"/>
    <col min="4878" max="5111" width="9.33203125" style="2654"/>
    <col min="5112" max="5112" width="18.5" style="2654" customWidth="1"/>
    <col min="5113" max="5132" width="7.33203125" style="2654" customWidth="1"/>
    <col min="5133" max="5133" width="6.5" style="2654" customWidth="1"/>
    <col min="5134" max="5367" width="9.33203125" style="2654"/>
    <col min="5368" max="5368" width="18.5" style="2654" customWidth="1"/>
    <col min="5369" max="5388" width="7.33203125" style="2654" customWidth="1"/>
    <col min="5389" max="5389" width="6.5" style="2654" customWidth="1"/>
    <col min="5390" max="5623" width="9.33203125" style="2654"/>
    <col min="5624" max="5624" width="18.5" style="2654" customWidth="1"/>
    <col min="5625" max="5644" width="7.33203125" style="2654" customWidth="1"/>
    <col min="5645" max="5645" width="6.5" style="2654" customWidth="1"/>
    <col min="5646" max="5879" width="9.33203125" style="2654"/>
    <col min="5880" max="5880" width="18.5" style="2654" customWidth="1"/>
    <col min="5881" max="5900" width="7.33203125" style="2654" customWidth="1"/>
    <col min="5901" max="5901" width="6.5" style="2654" customWidth="1"/>
    <col min="5902" max="6135" width="9.33203125" style="2654"/>
    <col min="6136" max="6136" width="18.5" style="2654" customWidth="1"/>
    <col min="6137" max="6156" width="7.33203125" style="2654" customWidth="1"/>
    <col min="6157" max="6157" width="6.5" style="2654" customWidth="1"/>
    <col min="6158" max="6391" width="9.33203125" style="2654"/>
    <col min="6392" max="6392" width="18.5" style="2654" customWidth="1"/>
    <col min="6393" max="6412" width="7.33203125" style="2654" customWidth="1"/>
    <col min="6413" max="6413" width="6.5" style="2654" customWidth="1"/>
    <col min="6414" max="6647" width="9.33203125" style="2654"/>
    <col min="6648" max="6648" width="18.5" style="2654" customWidth="1"/>
    <col min="6649" max="6668" width="7.33203125" style="2654" customWidth="1"/>
    <col min="6669" max="6669" width="6.5" style="2654" customWidth="1"/>
    <col min="6670" max="6903" width="9.33203125" style="2654"/>
    <col min="6904" max="6904" width="18.5" style="2654" customWidth="1"/>
    <col min="6905" max="6924" width="7.33203125" style="2654" customWidth="1"/>
    <col min="6925" max="6925" width="6.5" style="2654" customWidth="1"/>
    <col min="6926" max="7159" width="9.33203125" style="2654"/>
    <col min="7160" max="7160" width="18.5" style="2654" customWidth="1"/>
    <col min="7161" max="7180" width="7.33203125" style="2654" customWidth="1"/>
    <col min="7181" max="7181" width="6.5" style="2654" customWidth="1"/>
    <col min="7182" max="7415" width="9.33203125" style="2654"/>
    <col min="7416" max="7416" width="18.5" style="2654" customWidth="1"/>
    <col min="7417" max="7436" width="7.33203125" style="2654" customWidth="1"/>
    <col min="7437" max="7437" width="6.5" style="2654" customWidth="1"/>
    <col min="7438" max="7671" width="9.33203125" style="2654"/>
    <col min="7672" max="7672" width="18.5" style="2654" customWidth="1"/>
    <col min="7673" max="7692" width="7.33203125" style="2654" customWidth="1"/>
    <col min="7693" max="7693" width="6.5" style="2654" customWidth="1"/>
    <col min="7694" max="7927" width="9.33203125" style="2654"/>
    <col min="7928" max="7928" width="18.5" style="2654" customWidth="1"/>
    <col min="7929" max="7948" width="7.33203125" style="2654" customWidth="1"/>
    <col min="7949" max="7949" width="6.5" style="2654" customWidth="1"/>
    <col min="7950" max="8183" width="9.33203125" style="2654"/>
    <col min="8184" max="8184" width="18.5" style="2654" customWidth="1"/>
    <col min="8185" max="8204" width="7.33203125" style="2654" customWidth="1"/>
    <col min="8205" max="8205" width="6.5" style="2654" customWidth="1"/>
    <col min="8206" max="8439" width="9.33203125" style="2654"/>
    <col min="8440" max="8440" width="18.5" style="2654" customWidth="1"/>
    <col min="8441" max="8460" width="7.33203125" style="2654" customWidth="1"/>
    <col min="8461" max="8461" width="6.5" style="2654" customWidth="1"/>
    <col min="8462" max="8695" width="9.33203125" style="2654"/>
    <col min="8696" max="8696" width="18.5" style="2654" customWidth="1"/>
    <col min="8697" max="8716" width="7.33203125" style="2654" customWidth="1"/>
    <col min="8717" max="8717" width="6.5" style="2654" customWidth="1"/>
    <col min="8718" max="8951" width="9.33203125" style="2654"/>
    <col min="8952" max="8952" width="18.5" style="2654" customWidth="1"/>
    <col min="8953" max="8972" width="7.33203125" style="2654" customWidth="1"/>
    <col min="8973" max="8973" width="6.5" style="2654" customWidth="1"/>
    <col min="8974" max="9207" width="9.33203125" style="2654"/>
    <col min="9208" max="9208" width="18.5" style="2654" customWidth="1"/>
    <col min="9209" max="9228" width="7.33203125" style="2654" customWidth="1"/>
    <col min="9229" max="9229" width="6.5" style="2654" customWidth="1"/>
    <col min="9230" max="9463" width="9.33203125" style="2654"/>
    <col min="9464" max="9464" width="18.5" style="2654" customWidth="1"/>
    <col min="9465" max="9484" width="7.33203125" style="2654" customWidth="1"/>
    <col min="9485" max="9485" width="6.5" style="2654" customWidth="1"/>
    <col min="9486" max="9719" width="9.33203125" style="2654"/>
    <col min="9720" max="9720" width="18.5" style="2654" customWidth="1"/>
    <col min="9721" max="9740" width="7.33203125" style="2654" customWidth="1"/>
    <col min="9741" max="9741" width="6.5" style="2654" customWidth="1"/>
    <col min="9742" max="9975" width="9.33203125" style="2654"/>
    <col min="9976" max="9976" width="18.5" style="2654" customWidth="1"/>
    <col min="9977" max="9996" width="7.33203125" style="2654" customWidth="1"/>
    <col min="9997" max="9997" width="6.5" style="2654" customWidth="1"/>
    <col min="9998" max="10231" width="9.33203125" style="2654"/>
    <col min="10232" max="10232" width="18.5" style="2654" customWidth="1"/>
    <col min="10233" max="10252" width="7.33203125" style="2654" customWidth="1"/>
    <col min="10253" max="10253" width="6.5" style="2654" customWidth="1"/>
    <col min="10254" max="10487" width="9.33203125" style="2654"/>
    <col min="10488" max="10488" width="18.5" style="2654" customWidth="1"/>
    <col min="10489" max="10508" width="7.33203125" style="2654" customWidth="1"/>
    <col min="10509" max="10509" width="6.5" style="2654" customWidth="1"/>
    <col min="10510" max="10743" width="9.33203125" style="2654"/>
    <col min="10744" max="10744" width="18.5" style="2654" customWidth="1"/>
    <col min="10745" max="10764" width="7.33203125" style="2654" customWidth="1"/>
    <col min="10765" max="10765" width="6.5" style="2654" customWidth="1"/>
    <col min="10766" max="10999" width="9.33203125" style="2654"/>
    <col min="11000" max="11000" width="18.5" style="2654" customWidth="1"/>
    <col min="11001" max="11020" width="7.33203125" style="2654" customWidth="1"/>
    <col min="11021" max="11021" width="6.5" style="2654" customWidth="1"/>
    <col min="11022" max="11255" width="9.33203125" style="2654"/>
    <col min="11256" max="11256" width="18.5" style="2654" customWidth="1"/>
    <col min="11257" max="11276" width="7.33203125" style="2654" customWidth="1"/>
    <col min="11277" max="11277" width="6.5" style="2654" customWidth="1"/>
    <col min="11278" max="11511" width="9.33203125" style="2654"/>
    <col min="11512" max="11512" width="18.5" style="2654" customWidth="1"/>
    <col min="11513" max="11532" width="7.33203125" style="2654" customWidth="1"/>
    <col min="11533" max="11533" width="6.5" style="2654" customWidth="1"/>
    <col min="11534" max="11767" width="9.33203125" style="2654"/>
    <col min="11768" max="11768" width="18.5" style="2654" customWidth="1"/>
    <col min="11769" max="11788" width="7.33203125" style="2654" customWidth="1"/>
    <col min="11789" max="11789" width="6.5" style="2654" customWidth="1"/>
    <col min="11790" max="12023" width="9.33203125" style="2654"/>
    <col min="12024" max="12024" width="18.5" style="2654" customWidth="1"/>
    <col min="12025" max="12044" width="7.33203125" style="2654" customWidth="1"/>
    <col min="12045" max="12045" width="6.5" style="2654" customWidth="1"/>
    <col min="12046" max="12279" width="9.33203125" style="2654"/>
    <col min="12280" max="12280" width="18.5" style="2654" customWidth="1"/>
    <col min="12281" max="12300" width="7.33203125" style="2654" customWidth="1"/>
    <col min="12301" max="12301" width="6.5" style="2654" customWidth="1"/>
    <col min="12302" max="12535" width="9.33203125" style="2654"/>
    <col min="12536" max="12536" width="18.5" style="2654" customWidth="1"/>
    <col min="12537" max="12556" width="7.33203125" style="2654" customWidth="1"/>
    <col min="12557" max="12557" width="6.5" style="2654" customWidth="1"/>
    <col min="12558" max="12791" width="9.33203125" style="2654"/>
    <col min="12792" max="12792" width="18.5" style="2654" customWidth="1"/>
    <col min="12793" max="12812" width="7.33203125" style="2654" customWidth="1"/>
    <col min="12813" max="12813" width="6.5" style="2654" customWidth="1"/>
    <col min="12814" max="13047" width="9.33203125" style="2654"/>
    <col min="13048" max="13048" width="18.5" style="2654" customWidth="1"/>
    <col min="13049" max="13068" width="7.33203125" style="2654" customWidth="1"/>
    <col min="13069" max="13069" width="6.5" style="2654" customWidth="1"/>
    <col min="13070" max="13303" width="9.33203125" style="2654"/>
    <col min="13304" max="13304" width="18.5" style="2654" customWidth="1"/>
    <col min="13305" max="13324" width="7.33203125" style="2654" customWidth="1"/>
    <col min="13325" max="13325" width="6.5" style="2654" customWidth="1"/>
    <col min="13326" max="13559" width="9.33203125" style="2654"/>
    <col min="13560" max="13560" width="18.5" style="2654" customWidth="1"/>
    <col min="13561" max="13580" width="7.33203125" style="2654" customWidth="1"/>
    <col min="13581" max="13581" width="6.5" style="2654" customWidth="1"/>
    <col min="13582" max="13815" width="9.33203125" style="2654"/>
    <col min="13816" max="13816" width="18.5" style="2654" customWidth="1"/>
    <col min="13817" max="13836" width="7.33203125" style="2654" customWidth="1"/>
    <col min="13837" max="13837" width="6.5" style="2654" customWidth="1"/>
    <col min="13838" max="14071" width="9.33203125" style="2654"/>
    <col min="14072" max="14072" width="18.5" style="2654" customWidth="1"/>
    <col min="14073" max="14092" width="7.33203125" style="2654" customWidth="1"/>
    <col min="14093" max="14093" width="6.5" style="2654" customWidth="1"/>
    <col min="14094" max="14327" width="9.33203125" style="2654"/>
    <col min="14328" max="14328" width="18.5" style="2654" customWidth="1"/>
    <col min="14329" max="14348" width="7.33203125" style="2654" customWidth="1"/>
    <col min="14349" max="14349" width="6.5" style="2654" customWidth="1"/>
    <col min="14350" max="14583" width="9.33203125" style="2654"/>
    <col min="14584" max="14584" width="18.5" style="2654" customWidth="1"/>
    <col min="14585" max="14604" width="7.33203125" style="2654" customWidth="1"/>
    <col min="14605" max="14605" width="6.5" style="2654" customWidth="1"/>
    <col min="14606" max="14839" width="9.33203125" style="2654"/>
    <col min="14840" max="14840" width="18.5" style="2654" customWidth="1"/>
    <col min="14841" max="14860" width="7.33203125" style="2654" customWidth="1"/>
    <col min="14861" max="14861" width="6.5" style="2654" customWidth="1"/>
    <col min="14862" max="15095" width="9.33203125" style="2654"/>
    <col min="15096" max="15096" width="18.5" style="2654" customWidth="1"/>
    <col min="15097" max="15116" width="7.33203125" style="2654" customWidth="1"/>
    <col min="15117" max="15117" width="6.5" style="2654" customWidth="1"/>
    <col min="15118" max="15351" width="9.33203125" style="2654"/>
    <col min="15352" max="15352" width="18.5" style="2654" customWidth="1"/>
    <col min="15353" max="15372" width="7.33203125" style="2654" customWidth="1"/>
    <col min="15373" max="15373" width="6.5" style="2654" customWidth="1"/>
    <col min="15374" max="15607" width="9.33203125" style="2654"/>
    <col min="15608" max="15608" width="18.5" style="2654" customWidth="1"/>
    <col min="15609" max="15628" width="7.33203125" style="2654" customWidth="1"/>
    <col min="15629" max="15629" width="6.5" style="2654" customWidth="1"/>
    <col min="15630" max="15863" width="9.33203125" style="2654"/>
    <col min="15864" max="15864" width="18.5" style="2654" customWidth="1"/>
    <col min="15865" max="15884" width="7.33203125" style="2654" customWidth="1"/>
    <col min="15885" max="15885" width="6.5" style="2654" customWidth="1"/>
    <col min="15886" max="16119" width="9.33203125" style="2654"/>
    <col min="16120" max="16120" width="18.5" style="2654" customWidth="1"/>
    <col min="16121" max="16140" width="7.33203125" style="2654" customWidth="1"/>
    <col min="16141" max="16141" width="6.5" style="2654" customWidth="1"/>
    <col min="16142" max="16381" width="9.33203125" style="2654"/>
    <col min="16382" max="16384" width="9.1640625" style="2654" customWidth="1"/>
  </cols>
  <sheetData>
    <row r="1" spans="1:88" s="4485" customFormat="1" ht="15.75" x14ac:dyDescent="0.2">
      <c r="A1" s="7196" t="s">
        <v>801</v>
      </c>
      <c r="B1" s="7196"/>
      <c r="C1" s="7196"/>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row>
    <row r="2" spans="1:88" ht="15" x14ac:dyDescent="0.2">
      <c r="A2" s="2185" t="s">
        <v>3495</v>
      </c>
      <c r="B2" s="2187"/>
      <c r="C2" s="2187"/>
      <c r="D2" s="2187"/>
      <c r="E2" s="2187"/>
      <c r="F2" s="2187"/>
      <c r="G2" s="2187"/>
      <c r="H2" s="2187"/>
      <c r="I2" s="2187"/>
      <c r="J2" s="2187"/>
      <c r="K2" s="2187"/>
      <c r="L2" s="2187"/>
      <c r="M2" s="2187"/>
      <c r="N2" s="2187"/>
      <c r="O2" s="6137"/>
      <c r="P2" s="7197"/>
    </row>
    <row r="3" spans="1:88" ht="15" x14ac:dyDescent="0.2">
      <c r="A3" s="7198" t="s">
        <v>3496</v>
      </c>
      <c r="B3" s="7198"/>
      <c r="C3" s="7198"/>
      <c r="D3" s="7198"/>
      <c r="E3" s="7198"/>
      <c r="F3" s="7198"/>
      <c r="G3" s="7198"/>
      <c r="H3" s="7198"/>
      <c r="I3" s="7198"/>
      <c r="J3" s="7198"/>
      <c r="K3" s="7198"/>
      <c r="L3" s="7198"/>
      <c r="M3" s="7198"/>
      <c r="N3" s="7198"/>
      <c r="O3" s="6137"/>
      <c r="P3" s="7197"/>
    </row>
    <row r="4" spans="1:88" ht="14.25" x14ac:dyDescent="0.2">
      <c r="A4" s="7199" t="s">
        <v>3497</v>
      </c>
      <c r="B4" s="7201" t="s">
        <v>3498</v>
      </c>
      <c r="C4" s="7203">
        <v>2020</v>
      </c>
      <c r="D4" s="7204"/>
      <c r="E4" s="7204"/>
      <c r="F4" s="7204"/>
      <c r="G4" s="7204"/>
      <c r="H4" s="7204"/>
      <c r="I4" s="7204"/>
      <c r="J4" s="7204"/>
      <c r="K4" s="7204"/>
      <c r="L4" s="7204"/>
      <c r="M4" s="7204"/>
      <c r="N4" s="7205"/>
      <c r="O4" s="7206" t="s">
        <v>3499</v>
      </c>
      <c r="P4" s="7197"/>
    </row>
    <row r="5" spans="1:88" ht="15" x14ac:dyDescent="0.2">
      <c r="A5" s="7200"/>
      <c r="B5" s="7202"/>
      <c r="C5" s="2171" t="s">
        <v>3500</v>
      </c>
      <c r="D5" s="2171" t="s">
        <v>3501</v>
      </c>
      <c r="E5" s="2171" t="s">
        <v>3502</v>
      </c>
      <c r="F5" s="2171" t="s">
        <v>3503</v>
      </c>
      <c r="G5" s="2171" t="s">
        <v>485</v>
      </c>
      <c r="H5" s="2171" t="s">
        <v>3504</v>
      </c>
      <c r="I5" s="2171" t="s">
        <v>3505</v>
      </c>
      <c r="J5" s="2171" t="s">
        <v>3506</v>
      </c>
      <c r="K5" s="2171" t="s">
        <v>3507</v>
      </c>
      <c r="L5" s="2172" t="s">
        <v>3508</v>
      </c>
      <c r="M5" s="2172" t="s">
        <v>3509</v>
      </c>
      <c r="N5" s="2172" t="s">
        <v>3510</v>
      </c>
      <c r="O5" s="7207"/>
      <c r="P5" s="7197"/>
    </row>
    <row r="6" spans="1:88" ht="20.100000000000001" customHeight="1" x14ac:dyDescent="0.2">
      <c r="A6" s="2173" t="s">
        <v>3511</v>
      </c>
      <c r="B6" s="2174">
        <v>24.1</v>
      </c>
      <c r="C6" s="6138">
        <v>103.3</v>
      </c>
      <c r="D6" s="6139">
        <v>103.3</v>
      </c>
      <c r="E6" s="6139">
        <v>103.3</v>
      </c>
      <c r="F6" s="6139">
        <v>103.3</v>
      </c>
      <c r="G6" s="6139">
        <v>103.3</v>
      </c>
      <c r="H6" s="6139">
        <v>103.3</v>
      </c>
      <c r="I6" s="6139">
        <v>103.3</v>
      </c>
      <c r="J6" s="6139">
        <v>103.3</v>
      </c>
      <c r="K6" s="6139">
        <v>103.3</v>
      </c>
      <c r="L6" s="6139">
        <v>103.3</v>
      </c>
      <c r="M6" s="6139">
        <v>103.3</v>
      </c>
      <c r="N6" s="6140">
        <v>103.3</v>
      </c>
      <c r="O6" s="6140">
        <v>103.29999999999997</v>
      </c>
      <c r="P6" s="7197"/>
      <c r="Q6" s="2655"/>
    </row>
    <row r="7" spans="1:88" ht="20.100000000000001" customHeight="1" x14ac:dyDescent="0.2">
      <c r="A7" s="2173" t="s">
        <v>3512</v>
      </c>
      <c r="B7" s="2175">
        <v>5</v>
      </c>
      <c r="C7" s="6141">
        <v>101.7</v>
      </c>
      <c r="D7" s="6142">
        <v>101.7</v>
      </c>
      <c r="E7" s="6142">
        <v>102.3</v>
      </c>
      <c r="F7" s="6142">
        <v>102.3</v>
      </c>
      <c r="G7" s="6142">
        <v>103.6</v>
      </c>
      <c r="H7" s="6142">
        <v>103.6</v>
      </c>
      <c r="I7" s="6142">
        <v>103.6</v>
      </c>
      <c r="J7" s="6142">
        <v>103.6</v>
      </c>
      <c r="K7" s="6142">
        <v>103.7</v>
      </c>
      <c r="L7" s="6142">
        <v>103.7</v>
      </c>
      <c r="M7" s="6142">
        <v>103.7</v>
      </c>
      <c r="N7" s="6143">
        <v>103.7</v>
      </c>
      <c r="O7" s="6143">
        <v>103.10000000000002</v>
      </c>
      <c r="P7" s="7197"/>
      <c r="Q7" s="2655"/>
    </row>
    <row r="8" spans="1:88" ht="20.100000000000001" customHeight="1" x14ac:dyDescent="0.2">
      <c r="A8" s="2173" t="s">
        <v>3513</v>
      </c>
      <c r="B8" s="2175">
        <v>68.599999999999994</v>
      </c>
      <c r="C8" s="6141">
        <v>103.2</v>
      </c>
      <c r="D8" s="6142">
        <v>104.8</v>
      </c>
      <c r="E8" s="6142">
        <v>105.9</v>
      </c>
      <c r="F8" s="6142">
        <v>105.9</v>
      </c>
      <c r="G8" s="6142">
        <v>106</v>
      </c>
      <c r="H8" s="6142">
        <v>106.3</v>
      </c>
      <c r="I8" s="6142">
        <v>107.1</v>
      </c>
      <c r="J8" s="6142">
        <v>107.3</v>
      </c>
      <c r="K8" s="6142">
        <v>107.7</v>
      </c>
      <c r="L8" s="6142">
        <v>108.2</v>
      </c>
      <c r="M8" s="6142">
        <v>108.2</v>
      </c>
      <c r="N8" s="6143">
        <v>108.2</v>
      </c>
      <c r="O8" s="6143">
        <v>106.56666666666666</v>
      </c>
      <c r="P8" s="7197"/>
      <c r="Q8" s="2655"/>
    </row>
    <row r="9" spans="1:88" ht="20.100000000000001" customHeight="1" x14ac:dyDescent="0.2">
      <c r="A9" s="2176" t="s">
        <v>3514</v>
      </c>
      <c r="B9" s="2177">
        <v>2</v>
      </c>
      <c r="C9" s="6144">
        <v>102.1</v>
      </c>
      <c r="D9" s="6145">
        <v>105.6</v>
      </c>
      <c r="E9" s="6145">
        <v>107.4</v>
      </c>
      <c r="F9" s="6145">
        <v>107.4</v>
      </c>
      <c r="G9" s="6145">
        <v>107.4</v>
      </c>
      <c r="H9" s="6145">
        <v>107.4</v>
      </c>
      <c r="I9" s="6145">
        <v>107.4</v>
      </c>
      <c r="J9" s="6145">
        <v>107.4</v>
      </c>
      <c r="K9" s="6145">
        <v>107.4</v>
      </c>
      <c r="L9" s="6145">
        <v>107.4</v>
      </c>
      <c r="M9" s="6145">
        <v>107.4</v>
      </c>
      <c r="N9" s="2189">
        <v>107.4</v>
      </c>
      <c r="O9" s="2189">
        <v>106.80833333333334</v>
      </c>
      <c r="P9" s="7197"/>
      <c r="Q9" s="2655"/>
    </row>
    <row r="10" spans="1:88" ht="20.100000000000001" customHeight="1" x14ac:dyDescent="0.2">
      <c r="A10" s="2176" t="s">
        <v>3515</v>
      </c>
      <c r="B10" s="2177">
        <v>0.2</v>
      </c>
      <c r="C10" s="6144">
        <v>94.9</v>
      </c>
      <c r="D10" s="6145">
        <v>96.4</v>
      </c>
      <c r="E10" s="6145">
        <v>96.4</v>
      </c>
      <c r="F10" s="6145">
        <v>96.4</v>
      </c>
      <c r="G10" s="6145">
        <v>96.4</v>
      </c>
      <c r="H10" s="6145">
        <v>96.4</v>
      </c>
      <c r="I10" s="6145">
        <v>96.4</v>
      </c>
      <c r="J10" s="6145">
        <v>96.4</v>
      </c>
      <c r="K10" s="6145">
        <v>98.7</v>
      </c>
      <c r="L10" s="6145">
        <v>98.7</v>
      </c>
      <c r="M10" s="6145">
        <v>98.7</v>
      </c>
      <c r="N10" s="2189">
        <v>98.7</v>
      </c>
      <c r="O10" s="2189">
        <v>97.041666666666671</v>
      </c>
      <c r="P10" s="7197"/>
      <c r="Q10" s="2655"/>
    </row>
    <row r="11" spans="1:88" ht="20.100000000000001" customHeight="1" x14ac:dyDescent="0.2">
      <c r="A11" s="2176" t="s">
        <v>2235</v>
      </c>
      <c r="B11" s="2177">
        <v>4.0999999999999996</v>
      </c>
      <c r="C11" s="6144">
        <v>111.5</v>
      </c>
      <c r="D11" s="6145">
        <v>111.5</v>
      </c>
      <c r="E11" s="6145">
        <v>111.5</v>
      </c>
      <c r="F11" s="6145">
        <v>111.5</v>
      </c>
      <c r="G11" s="6145">
        <v>111.9</v>
      </c>
      <c r="H11" s="6145">
        <v>111.9</v>
      </c>
      <c r="I11" s="6145">
        <v>117.8</v>
      </c>
      <c r="J11" s="6145">
        <v>118.2</v>
      </c>
      <c r="K11" s="6145">
        <v>119.8</v>
      </c>
      <c r="L11" s="6145">
        <v>120.5</v>
      </c>
      <c r="M11" s="6145">
        <v>120.5</v>
      </c>
      <c r="N11" s="2189">
        <v>120.3</v>
      </c>
      <c r="O11" s="2189">
        <v>115.57499999999999</v>
      </c>
      <c r="P11" s="7197"/>
      <c r="Q11" s="2655"/>
    </row>
    <row r="12" spans="1:88" ht="20.100000000000001" customHeight="1" x14ac:dyDescent="0.2">
      <c r="A12" s="2176" t="s">
        <v>3516</v>
      </c>
      <c r="B12" s="2177">
        <v>3.1</v>
      </c>
      <c r="C12" s="6144">
        <v>100.5</v>
      </c>
      <c r="D12" s="6145">
        <v>107.4</v>
      </c>
      <c r="E12" s="6145">
        <v>108.1</v>
      </c>
      <c r="F12" s="6145">
        <v>108.1</v>
      </c>
      <c r="G12" s="6145">
        <v>108.1</v>
      </c>
      <c r="H12" s="6145">
        <v>108.1</v>
      </c>
      <c r="I12" s="6145">
        <v>108.1</v>
      </c>
      <c r="J12" s="6145">
        <v>108.1</v>
      </c>
      <c r="K12" s="6145">
        <v>108.1</v>
      </c>
      <c r="L12" s="6145">
        <v>108.1</v>
      </c>
      <c r="M12" s="6145">
        <v>108.1</v>
      </c>
      <c r="N12" s="2189">
        <v>108.1</v>
      </c>
      <c r="O12" s="2189">
        <v>107.40833333333332</v>
      </c>
      <c r="P12" s="7197"/>
      <c r="Q12" s="2655"/>
    </row>
    <row r="13" spans="1:88" ht="20.100000000000001" customHeight="1" x14ac:dyDescent="0.2">
      <c r="A13" s="2176" t="s">
        <v>3517</v>
      </c>
      <c r="B13" s="2177">
        <v>3.2</v>
      </c>
      <c r="C13" s="6144">
        <v>126.2</v>
      </c>
      <c r="D13" s="6145">
        <v>135.19999999999999</v>
      </c>
      <c r="E13" s="6145">
        <v>135.19999999999999</v>
      </c>
      <c r="F13" s="6145">
        <v>135.19999999999999</v>
      </c>
      <c r="G13" s="6145">
        <v>135.19999999999999</v>
      </c>
      <c r="H13" s="6146">
        <v>135.19999999999999</v>
      </c>
      <c r="I13" s="6145">
        <v>135.19999999999999</v>
      </c>
      <c r="J13" s="6145">
        <v>135.19999999999999</v>
      </c>
      <c r="K13" s="6145">
        <v>135.19999999999999</v>
      </c>
      <c r="L13" s="6145">
        <v>135.19999999999999</v>
      </c>
      <c r="M13" s="6145">
        <v>135.19999999999999</v>
      </c>
      <c r="N13" s="2189">
        <v>135.19999999999999</v>
      </c>
      <c r="O13" s="2189">
        <v>134.45000000000002</v>
      </c>
      <c r="P13" s="7197"/>
      <c r="Q13" s="2655"/>
    </row>
    <row r="14" spans="1:88" ht="20.100000000000001" customHeight="1" x14ac:dyDescent="0.2">
      <c r="A14" s="2176" t="s">
        <v>3518</v>
      </c>
      <c r="B14" s="2177">
        <v>13.9</v>
      </c>
      <c r="C14" s="6144">
        <v>105.3</v>
      </c>
      <c r="D14" s="6145">
        <v>107.8</v>
      </c>
      <c r="E14" s="6145">
        <v>112.7</v>
      </c>
      <c r="F14" s="6145">
        <v>112.7</v>
      </c>
      <c r="G14" s="6145">
        <v>112.7</v>
      </c>
      <c r="H14" s="6145">
        <v>112.7</v>
      </c>
      <c r="I14" s="6145">
        <v>112.7</v>
      </c>
      <c r="J14" s="6145">
        <v>112.7</v>
      </c>
      <c r="K14" s="6145">
        <v>112.7</v>
      </c>
      <c r="L14" s="6145">
        <v>113.5</v>
      </c>
      <c r="M14" s="6145">
        <v>113.5</v>
      </c>
      <c r="N14" s="2189">
        <v>113.5</v>
      </c>
      <c r="O14" s="2189">
        <v>111.87500000000001</v>
      </c>
      <c r="P14" s="7197"/>
      <c r="Q14" s="2655"/>
    </row>
    <row r="15" spans="1:88" ht="20.100000000000001" customHeight="1" x14ac:dyDescent="0.2">
      <c r="A15" s="2176" t="s">
        <v>3519</v>
      </c>
      <c r="B15" s="2177">
        <v>5</v>
      </c>
      <c r="C15" s="6144">
        <v>101.2</v>
      </c>
      <c r="D15" s="6145">
        <v>102.5</v>
      </c>
      <c r="E15" s="6145">
        <v>102.5</v>
      </c>
      <c r="F15" s="6145">
        <v>102.5</v>
      </c>
      <c r="G15" s="6145">
        <v>102.5</v>
      </c>
      <c r="H15" s="6145">
        <v>103.6</v>
      </c>
      <c r="I15" s="6145">
        <v>105</v>
      </c>
      <c r="J15" s="6145">
        <v>105.3</v>
      </c>
      <c r="K15" s="6145">
        <v>107.4</v>
      </c>
      <c r="L15" s="6145">
        <v>107.3</v>
      </c>
      <c r="M15" s="6145">
        <v>107.3</v>
      </c>
      <c r="N15" s="2189">
        <v>107.3</v>
      </c>
      <c r="O15" s="2189">
        <v>104.53333333333332</v>
      </c>
      <c r="P15" s="7197"/>
      <c r="Q15" s="2655"/>
    </row>
    <row r="16" spans="1:88" ht="20.100000000000001" customHeight="1" x14ac:dyDescent="0.2">
      <c r="A16" s="2176" t="s">
        <v>3520</v>
      </c>
      <c r="B16" s="2177">
        <v>6.4</v>
      </c>
      <c r="C16" s="6144">
        <v>99.1</v>
      </c>
      <c r="D16" s="6145">
        <v>99.1</v>
      </c>
      <c r="E16" s="6145">
        <v>99.1</v>
      </c>
      <c r="F16" s="6145">
        <v>99.1</v>
      </c>
      <c r="G16" s="6145">
        <v>99.1</v>
      </c>
      <c r="H16" s="6145">
        <v>100.5</v>
      </c>
      <c r="I16" s="6145">
        <v>100.9</v>
      </c>
      <c r="J16" s="6145">
        <v>100.9</v>
      </c>
      <c r="K16" s="6145">
        <v>100.9</v>
      </c>
      <c r="L16" s="6145">
        <v>102.3</v>
      </c>
      <c r="M16" s="6145">
        <v>102.6</v>
      </c>
      <c r="N16" s="2189">
        <v>103.3</v>
      </c>
      <c r="O16" s="2189">
        <v>100.57499999999999</v>
      </c>
      <c r="P16" s="7197"/>
      <c r="Q16" s="2655"/>
    </row>
    <row r="17" spans="1:17" ht="20.100000000000001" customHeight="1" x14ac:dyDescent="0.2">
      <c r="A17" s="2176" t="s">
        <v>3521</v>
      </c>
      <c r="B17" s="2177">
        <v>1.9</v>
      </c>
      <c r="C17" s="6144">
        <v>102.9</v>
      </c>
      <c r="D17" s="6145">
        <v>104.1</v>
      </c>
      <c r="E17" s="6145">
        <v>104.1</v>
      </c>
      <c r="F17" s="6145">
        <v>104.1</v>
      </c>
      <c r="G17" s="6145">
        <v>104.1</v>
      </c>
      <c r="H17" s="6145">
        <v>104.4</v>
      </c>
      <c r="I17" s="6145">
        <v>104.6</v>
      </c>
      <c r="J17" s="6145">
        <v>104.7</v>
      </c>
      <c r="K17" s="6145">
        <v>104.7</v>
      </c>
      <c r="L17" s="6145">
        <v>106.1</v>
      </c>
      <c r="M17" s="6145">
        <v>106.2</v>
      </c>
      <c r="N17" s="2189">
        <v>106.1</v>
      </c>
      <c r="O17" s="2189">
        <v>104.67500000000001</v>
      </c>
      <c r="P17" s="7197"/>
      <c r="Q17" s="2655"/>
    </row>
    <row r="18" spans="1:17" ht="20.100000000000001" customHeight="1" x14ac:dyDescent="0.2">
      <c r="A18" s="2176" t="s">
        <v>3522</v>
      </c>
      <c r="B18" s="2177">
        <v>2.1</v>
      </c>
      <c r="C18" s="6144">
        <v>103.4</v>
      </c>
      <c r="D18" s="6145">
        <v>108.2</v>
      </c>
      <c r="E18" s="6145">
        <v>108.2</v>
      </c>
      <c r="F18" s="6145">
        <v>108.2</v>
      </c>
      <c r="G18" s="6145">
        <v>108.5</v>
      </c>
      <c r="H18" s="6145">
        <v>108.5</v>
      </c>
      <c r="I18" s="6145">
        <v>109.6</v>
      </c>
      <c r="J18" s="6145">
        <v>109.6</v>
      </c>
      <c r="K18" s="6145">
        <v>110</v>
      </c>
      <c r="L18" s="6145">
        <v>113</v>
      </c>
      <c r="M18" s="6145">
        <v>113</v>
      </c>
      <c r="N18" s="2189">
        <v>113</v>
      </c>
      <c r="O18" s="2189">
        <v>109.43333333333334</v>
      </c>
      <c r="P18" s="7197"/>
      <c r="Q18" s="2655"/>
    </row>
    <row r="19" spans="1:17" ht="20.100000000000001" customHeight="1" x14ac:dyDescent="0.2">
      <c r="A19" s="2176" t="s">
        <v>3523</v>
      </c>
      <c r="B19" s="2177">
        <v>13.3</v>
      </c>
      <c r="C19" s="6144">
        <v>100</v>
      </c>
      <c r="D19" s="6145">
        <v>100</v>
      </c>
      <c r="E19" s="6145">
        <v>100</v>
      </c>
      <c r="F19" s="6145">
        <v>100</v>
      </c>
      <c r="G19" s="6145">
        <v>100</v>
      </c>
      <c r="H19" s="6145">
        <v>100</v>
      </c>
      <c r="I19" s="6145">
        <v>100</v>
      </c>
      <c r="J19" s="6145">
        <v>100</v>
      </c>
      <c r="K19" s="6145">
        <v>100</v>
      </c>
      <c r="L19" s="6145">
        <v>100</v>
      </c>
      <c r="M19" s="6145">
        <v>100</v>
      </c>
      <c r="N19" s="2189">
        <v>100</v>
      </c>
      <c r="O19" s="2189">
        <v>100</v>
      </c>
      <c r="P19" s="7197"/>
      <c r="Q19" s="2655"/>
    </row>
    <row r="20" spans="1:17" ht="20.100000000000001" customHeight="1" x14ac:dyDescent="0.2">
      <c r="A20" s="2176" t="s">
        <v>3524</v>
      </c>
      <c r="B20" s="2177">
        <v>3.6</v>
      </c>
      <c r="C20" s="6144">
        <v>98.1</v>
      </c>
      <c r="D20" s="6145">
        <v>98.1</v>
      </c>
      <c r="E20" s="6145">
        <v>98.6</v>
      </c>
      <c r="F20" s="6145">
        <v>98.6</v>
      </c>
      <c r="G20" s="6145">
        <v>98.9</v>
      </c>
      <c r="H20" s="6145">
        <v>100.1</v>
      </c>
      <c r="I20" s="6145">
        <v>100.7</v>
      </c>
      <c r="J20" s="6145">
        <v>102.4</v>
      </c>
      <c r="K20" s="6145">
        <v>103.8</v>
      </c>
      <c r="L20" s="6145">
        <v>103.8</v>
      </c>
      <c r="M20" s="6145">
        <v>103.8</v>
      </c>
      <c r="N20" s="2189">
        <v>102.4</v>
      </c>
      <c r="O20" s="2189">
        <v>100.77499999999999</v>
      </c>
      <c r="P20" s="7197"/>
      <c r="Q20" s="2655"/>
    </row>
    <row r="21" spans="1:17" ht="20.100000000000001" customHeight="1" x14ac:dyDescent="0.2">
      <c r="A21" s="2176" t="s">
        <v>3525</v>
      </c>
      <c r="B21" s="2177">
        <v>0.2</v>
      </c>
      <c r="C21" s="6144">
        <v>100.5</v>
      </c>
      <c r="D21" s="6145">
        <v>102.1</v>
      </c>
      <c r="E21" s="6145">
        <v>102.4</v>
      </c>
      <c r="F21" s="6145">
        <v>102.4</v>
      </c>
      <c r="G21" s="6145">
        <v>102.4</v>
      </c>
      <c r="H21" s="6145">
        <v>102.4</v>
      </c>
      <c r="I21" s="6145">
        <v>102.6</v>
      </c>
      <c r="J21" s="6145">
        <v>102.6</v>
      </c>
      <c r="K21" s="6145">
        <v>103.7</v>
      </c>
      <c r="L21" s="6145">
        <v>103.7</v>
      </c>
      <c r="M21" s="6145">
        <v>103.7</v>
      </c>
      <c r="N21" s="2189">
        <v>104.2</v>
      </c>
      <c r="O21" s="2189">
        <v>102.72500000000001</v>
      </c>
      <c r="P21" s="7197"/>
      <c r="Q21" s="2655"/>
    </row>
    <row r="22" spans="1:17" ht="20.100000000000001" customHeight="1" x14ac:dyDescent="0.2">
      <c r="A22" s="2176" t="s">
        <v>3526</v>
      </c>
      <c r="B22" s="2177">
        <v>1</v>
      </c>
      <c r="C22" s="6144">
        <v>105.4</v>
      </c>
      <c r="D22" s="6145">
        <v>105.4</v>
      </c>
      <c r="E22" s="6145">
        <v>105.4</v>
      </c>
      <c r="F22" s="6145">
        <v>105.4</v>
      </c>
      <c r="G22" s="6145">
        <v>105.4</v>
      </c>
      <c r="H22" s="6145">
        <v>105.4</v>
      </c>
      <c r="I22" s="6145">
        <v>105.9</v>
      </c>
      <c r="J22" s="6145">
        <v>105.9</v>
      </c>
      <c r="K22" s="6145">
        <v>106.6</v>
      </c>
      <c r="L22" s="6145">
        <v>106.6</v>
      </c>
      <c r="M22" s="6145">
        <v>106.6</v>
      </c>
      <c r="N22" s="2189">
        <v>106.6</v>
      </c>
      <c r="O22" s="2189">
        <v>105.88333333333331</v>
      </c>
      <c r="P22" s="7197"/>
      <c r="Q22" s="2655"/>
    </row>
    <row r="23" spans="1:17" ht="20.100000000000001" customHeight="1" x14ac:dyDescent="0.2">
      <c r="A23" s="2176" t="s">
        <v>3527</v>
      </c>
      <c r="B23" s="2177">
        <v>2.4</v>
      </c>
      <c r="C23" s="6144">
        <v>100.2</v>
      </c>
      <c r="D23" s="6145">
        <v>100.3</v>
      </c>
      <c r="E23" s="6145">
        <v>100.3</v>
      </c>
      <c r="F23" s="6145">
        <v>100.3</v>
      </c>
      <c r="G23" s="6145">
        <v>100.3</v>
      </c>
      <c r="H23" s="6145">
        <v>100.3</v>
      </c>
      <c r="I23" s="6145">
        <v>104.1</v>
      </c>
      <c r="J23" s="6145">
        <v>104.1</v>
      </c>
      <c r="K23" s="6145">
        <v>105.7</v>
      </c>
      <c r="L23" s="6145">
        <v>106.8</v>
      </c>
      <c r="M23" s="6145">
        <v>106.8</v>
      </c>
      <c r="N23" s="2189">
        <v>106.8</v>
      </c>
      <c r="O23" s="2189">
        <v>103</v>
      </c>
      <c r="P23" s="7197"/>
      <c r="Q23" s="2655"/>
    </row>
    <row r="24" spans="1:17" ht="20.100000000000001" customHeight="1" x14ac:dyDescent="0.2">
      <c r="A24" s="2176" t="s">
        <v>3528</v>
      </c>
      <c r="B24" s="2177">
        <v>3.9</v>
      </c>
      <c r="C24" s="6144">
        <v>100.7</v>
      </c>
      <c r="D24" s="6145">
        <v>100.8</v>
      </c>
      <c r="E24" s="6145">
        <v>100.7</v>
      </c>
      <c r="F24" s="6145">
        <v>100.7</v>
      </c>
      <c r="G24" s="6145">
        <v>100.7</v>
      </c>
      <c r="H24" s="6145">
        <v>100.8</v>
      </c>
      <c r="I24" s="6145">
        <v>100.9</v>
      </c>
      <c r="J24" s="6145">
        <v>100.9</v>
      </c>
      <c r="K24" s="6145">
        <v>100.9</v>
      </c>
      <c r="L24" s="6145">
        <v>101</v>
      </c>
      <c r="M24" s="6145">
        <v>101</v>
      </c>
      <c r="N24" s="2189">
        <v>101</v>
      </c>
      <c r="O24" s="2189">
        <v>100.84166666666665</v>
      </c>
      <c r="P24" s="7197"/>
      <c r="Q24" s="2655"/>
    </row>
    <row r="25" spans="1:17" ht="20.100000000000001" customHeight="1" x14ac:dyDescent="0.2">
      <c r="A25" s="2176" t="s">
        <v>3529</v>
      </c>
      <c r="B25" s="2177">
        <v>0.7</v>
      </c>
      <c r="C25" s="6144">
        <v>99.1</v>
      </c>
      <c r="D25" s="6145">
        <v>99.1</v>
      </c>
      <c r="E25" s="6145">
        <v>99.8</v>
      </c>
      <c r="F25" s="6145">
        <v>99.8</v>
      </c>
      <c r="G25" s="6145">
        <v>100</v>
      </c>
      <c r="H25" s="6145">
        <v>100.8</v>
      </c>
      <c r="I25" s="6145">
        <v>102.1</v>
      </c>
      <c r="J25" s="6145">
        <v>102.2</v>
      </c>
      <c r="K25" s="6145">
        <v>102.9</v>
      </c>
      <c r="L25" s="6145">
        <v>103.3</v>
      </c>
      <c r="M25" s="6145">
        <v>103.3</v>
      </c>
      <c r="N25" s="2189">
        <v>103.3</v>
      </c>
      <c r="O25" s="2189">
        <v>101.30833333333334</v>
      </c>
      <c r="P25" s="7197"/>
      <c r="Q25" s="2655"/>
    </row>
    <row r="26" spans="1:17" ht="20.100000000000001" customHeight="1" x14ac:dyDescent="0.2">
      <c r="A26" s="2180" t="s">
        <v>3530</v>
      </c>
      <c r="B26" s="2177">
        <v>1.5</v>
      </c>
      <c r="C26" s="6144">
        <v>98.3</v>
      </c>
      <c r="D26" s="6145">
        <v>98.3</v>
      </c>
      <c r="E26" s="6145">
        <v>98.3</v>
      </c>
      <c r="F26" s="6145">
        <v>98.3</v>
      </c>
      <c r="G26" s="6145">
        <v>98.4</v>
      </c>
      <c r="H26" s="6145">
        <v>100.2</v>
      </c>
      <c r="I26" s="6145">
        <v>101.8</v>
      </c>
      <c r="J26" s="6145">
        <v>103.2</v>
      </c>
      <c r="K26" s="6145">
        <v>103.4</v>
      </c>
      <c r="L26" s="6145">
        <v>103.4</v>
      </c>
      <c r="M26" s="6145">
        <v>104.5</v>
      </c>
      <c r="N26" s="2189">
        <v>104.5</v>
      </c>
      <c r="O26" s="2189">
        <v>101.05</v>
      </c>
      <c r="P26" s="7197"/>
      <c r="Q26" s="2655"/>
    </row>
    <row r="27" spans="1:17" ht="20.100000000000001" customHeight="1" x14ac:dyDescent="0.2">
      <c r="A27" s="2173" t="s">
        <v>3531</v>
      </c>
      <c r="B27" s="2175">
        <v>2.2000000000000002</v>
      </c>
      <c r="C27" s="6147">
        <v>100</v>
      </c>
      <c r="D27" s="6148">
        <v>110.4</v>
      </c>
      <c r="E27" s="6142">
        <v>110.4</v>
      </c>
      <c r="F27" s="6142">
        <v>110.4</v>
      </c>
      <c r="G27" s="6142">
        <v>110.4</v>
      </c>
      <c r="H27" s="6142">
        <v>110.4</v>
      </c>
      <c r="I27" s="6142">
        <v>110.4</v>
      </c>
      <c r="J27" s="6142">
        <v>110.4</v>
      </c>
      <c r="K27" s="6142">
        <v>110.4</v>
      </c>
      <c r="L27" s="6142">
        <v>110.4</v>
      </c>
      <c r="M27" s="6142">
        <v>110.4</v>
      </c>
      <c r="N27" s="6143">
        <v>110.4</v>
      </c>
      <c r="O27" s="6143">
        <v>109.53333333333335</v>
      </c>
      <c r="P27" s="7197"/>
      <c r="Q27" s="2655"/>
    </row>
    <row r="28" spans="1:17" ht="20.100000000000001" customHeight="1" x14ac:dyDescent="0.2">
      <c r="A28" s="6070" t="s">
        <v>237</v>
      </c>
      <c r="B28" s="2181">
        <v>100</v>
      </c>
      <c r="C28" s="2182">
        <v>103.1</v>
      </c>
      <c r="D28" s="2183">
        <v>104.4</v>
      </c>
      <c r="E28" s="2183">
        <v>105.2</v>
      </c>
      <c r="F28" s="2183">
        <v>105.2</v>
      </c>
      <c r="G28" s="2183">
        <v>105.3</v>
      </c>
      <c r="H28" s="2183">
        <v>105.6</v>
      </c>
      <c r="I28" s="2183">
        <v>106.1</v>
      </c>
      <c r="J28" s="2183">
        <v>106.2</v>
      </c>
      <c r="K28" s="2183">
        <v>106.5</v>
      </c>
      <c r="L28" s="2183">
        <v>106.8</v>
      </c>
      <c r="M28" s="2183">
        <v>106.9</v>
      </c>
      <c r="N28" s="2184">
        <v>106.9</v>
      </c>
      <c r="O28" s="2184">
        <v>105.68333333333335</v>
      </c>
      <c r="P28" s="7197"/>
      <c r="Q28" s="2655"/>
    </row>
  </sheetData>
  <mergeCells count="7">
    <mergeCell ref="A1:C1"/>
    <mergeCell ref="P2:P28"/>
    <mergeCell ref="A3:N3"/>
    <mergeCell ref="A4:A5"/>
    <mergeCell ref="B4:B5"/>
    <mergeCell ref="C4:N4"/>
    <mergeCell ref="O4:O5"/>
  </mergeCells>
  <hyperlinks>
    <hyperlink ref="A1:C1" location="CONTENT!A1" display="Back to table of contents"/>
  </hyperlinks>
  <pageMargins left="0.5" right="0.5" top="0.5" bottom="0.5" header="0.3" footer="0.3"/>
  <pageSetup paperSize="9" scale="96"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4"/>
  <sheetViews>
    <sheetView showGridLines="0" workbookViewId="0">
      <selection sqref="A1:C1"/>
    </sheetView>
  </sheetViews>
  <sheetFormatPr defaultRowHeight="23.1" customHeight="1" x14ac:dyDescent="0.2"/>
  <cols>
    <col min="1" max="1" width="36.83203125" style="2654" customWidth="1"/>
    <col min="2" max="2" width="9.6640625" style="2654" customWidth="1"/>
    <col min="3" max="7" width="8.5" style="2654" bestFit="1" customWidth="1"/>
    <col min="8" max="14" width="8" style="2654" customWidth="1"/>
    <col min="15" max="15" width="10.33203125" style="2654" customWidth="1"/>
    <col min="16" max="250" width="9.33203125" style="2654"/>
    <col min="251" max="251" width="29.83203125" style="2654" customWidth="1"/>
    <col min="252" max="252" width="6.83203125" style="2654" customWidth="1"/>
    <col min="253" max="270" width="7.1640625" style="2654" customWidth="1"/>
    <col min="271" max="271" width="6.6640625" style="2654" customWidth="1"/>
    <col min="272" max="506" width="9.33203125" style="2654"/>
    <col min="507" max="507" width="29.83203125" style="2654" customWidth="1"/>
    <col min="508" max="508" width="6.83203125" style="2654" customWidth="1"/>
    <col min="509" max="526" width="7.1640625" style="2654" customWidth="1"/>
    <col min="527" max="527" width="6.6640625" style="2654" customWidth="1"/>
    <col min="528" max="762" width="9.33203125" style="2654"/>
    <col min="763" max="763" width="29.83203125" style="2654" customWidth="1"/>
    <col min="764" max="764" width="6.83203125" style="2654" customWidth="1"/>
    <col min="765" max="782" width="7.1640625" style="2654" customWidth="1"/>
    <col min="783" max="783" width="6.6640625" style="2654" customWidth="1"/>
    <col min="784" max="1018" width="9.33203125" style="2654"/>
    <col min="1019" max="1019" width="29.83203125" style="2654" customWidth="1"/>
    <col min="1020" max="1020" width="6.83203125" style="2654" customWidth="1"/>
    <col min="1021" max="1038" width="7.1640625" style="2654" customWidth="1"/>
    <col min="1039" max="1039" width="6.6640625" style="2654" customWidth="1"/>
    <col min="1040" max="1274" width="9.33203125" style="2654"/>
    <col min="1275" max="1275" width="29.83203125" style="2654" customWidth="1"/>
    <col min="1276" max="1276" width="6.83203125" style="2654" customWidth="1"/>
    <col min="1277" max="1294" width="7.1640625" style="2654" customWidth="1"/>
    <col min="1295" max="1295" width="6.6640625" style="2654" customWidth="1"/>
    <col min="1296" max="1530" width="9.33203125" style="2654"/>
    <col min="1531" max="1531" width="29.83203125" style="2654" customWidth="1"/>
    <col min="1532" max="1532" width="6.83203125" style="2654" customWidth="1"/>
    <col min="1533" max="1550" width="7.1640625" style="2654" customWidth="1"/>
    <col min="1551" max="1551" width="6.6640625" style="2654" customWidth="1"/>
    <col min="1552" max="1786" width="9.33203125" style="2654"/>
    <col min="1787" max="1787" width="29.83203125" style="2654" customWidth="1"/>
    <col min="1788" max="1788" width="6.83203125" style="2654" customWidth="1"/>
    <col min="1789" max="1806" width="7.1640625" style="2654" customWidth="1"/>
    <col min="1807" max="1807" width="6.6640625" style="2654" customWidth="1"/>
    <col min="1808" max="2042" width="9.33203125" style="2654"/>
    <col min="2043" max="2043" width="29.83203125" style="2654" customWidth="1"/>
    <col min="2044" max="2044" width="6.83203125" style="2654" customWidth="1"/>
    <col min="2045" max="2062" width="7.1640625" style="2654" customWidth="1"/>
    <col min="2063" max="2063" width="6.6640625" style="2654" customWidth="1"/>
    <col min="2064" max="2298" width="9.33203125" style="2654"/>
    <col min="2299" max="2299" width="29.83203125" style="2654" customWidth="1"/>
    <col min="2300" max="2300" width="6.83203125" style="2654" customWidth="1"/>
    <col min="2301" max="2318" width="7.1640625" style="2654" customWidth="1"/>
    <col min="2319" max="2319" width="6.6640625" style="2654" customWidth="1"/>
    <col min="2320" max="2554" width="9.33203125" style="2654"/>
    <col min="2555" max="2555" width="29.83203125" style="2654" customWidth="1"/>
    <col min="2556" max="2556" width="6.83203125" style="2654" customWidth="1"/>
    <col min="2557" max="2574" width="7.1640625" style="2654" customWidth="1"/>
    <col min="2575" max="2575" width="6.6640625" style="2654" customWidth="1"/>
    <col min="2576" max="2810" width="9.33203125" style="2654"/>
    <col min="2811" max="2811" width="29.83203125" style="2654" customWidth="1"/>
    <col min="2812" max="2812" width="6.83203125" style="2654" customWidth="1"/>
    <col min="2813" max="2830" width="7.1640625" style="2654" customWidth="1"/>
    <col min="2831" max="2831" width="6.6640625" style="2654" customWidth="1"/>
    <col min="2832" max="3066" width="9.33203125" style="2654"/>
    <col min="3067" max="3067" width="29.83203125" style="2654" customWidth="1"/>
    <col min="3068" max="3068" width="6.83203125" style="2654" customWidth="1"/>
    <col min="3069" max="3086" width="7.1640625" style="2654" customWidth="1"/>
    <col min="3087" max="3087" width="6.6640625" style="2654" customWidth="1"/>
    <col min="3088" max="3322" width="9.33203125" style="2654"/>
    <col min="3323" max="3323" width="29.83203125" style="2654" customWidth="1"/>
    <col min="3324" max="3324" width="6.83203125" style="2654" customWidth="1"/>
    <col min="3325" max="3342" width="7.1640625" style="2654" customWidth="1"/>
    <col min="3343" max="3343" width="6.6640625" style="2654" customWidth="1"/>
    <col min="3344" max="3578" width="9.33203125" style="2654"/>
    <col min="3579" max="3579" width="29.83203125" style="2654" customWidth="1"/>
    <col min="3580" max="3580" width="6.83203125" style="2654" customWidth="1"/>
    <col min="3581" max="3598" width="7.1640625" style="2654" customWidth="1"/>
    <col min="3599" max="3599" width="6.6640625" style="2654" customWidth="1"/>
    <col min="3600" max="3834" width="9.33203125" style="2654"/>
    <col min="3835" max="3835" width="29.83203125" style="2654" customWidth="1"/>
    <col min="3836" max="3836" width="6.83203125" style="2654" customWidth="1"/>
    <col min="3837" max="3854" width="7.1640625" style="2654" customWidth="1"/>
    <col min="3855" max="3855" width="6.6640625" style="2654" customWidth="1"/>
    <col min="3856" max="4090" width="9.33203125" style="2654"/>
    <col min="4091" max="4091" width="29.83203125" style="2654" customWidth="1"/>
    <col min="4092" max="4092" width="6.83203125" style="2654" customWidth="1"/>
    <col min="4093" max="4110" width="7.1640625" style="2654" customWidth="1"/>
    <col min="4111" max="4111" width="6.6640625" style="2654" customWidth="1"/>
    <col min="4112" max="4346" width="9.33203125" style="2654"/>
    <col min="4347" max="4347" width="29.83203125" style="2654" customWidth="1"/>
    <col min="4348" max="4348" width="6.83203125" style="2654" customWidth="1"/>
    <col min="4349" max="4366" width="7.1640625" style="2654" customWidth="1"/>
    <col min="4367" max="4367" width="6.6640625" style="2654" customWidth="1"/>
    <col min="4368" max="4602" width="9.33203125" style="2654"/>
    <col min="4603" max="4603" width="29.83203125" style="2654" customWidth="1"/>
    <col min="4604" max="4604" width="6.83203125" style="2654" customWidth="1"/>
    <col min="4605" max="4622" width="7.1640625" style="2654" customWidth="1"/>
    <col min="4623" max="4623" width="6.6640625" style="2654" customWidth="1"/>
    <col min="4624" max="4858" width="9.33203125" style="2654"/>
    <col min="4859" max="4859" width="29.83203125" style="2654" customWidth="1"/>
    <col min="4860" max="4860" width="6.83203125" style="2654" customWidth="1"/>
    <col min="4861" max="4878" width="7.1640625" style="2654" customWidth="1"/>
    <col min="4879" max="4879" width="6.6640625" style="2654" customWidth="1"/>
    <col min="4880" max="5114" width="9.33203125" style="2654"/>
    <col min="5115" max="5115" width="29.83203125" style="2654" customWidth="1"/>
    <col min="5116" max="5116" width="6.83203125" style="2654" customWidth="1"/>
    <col min="5117" max="5134" width="7.1640625" style="2654" customWidth="1"/>
    <col min="5135" max="5135" width="6.6640625" style="2654" customWidth="1"/>
    <col min="5136" max="5370" width="9.33203125" style="2654"/>
    <col min="5371" max="5371" width="29.83203125" style="2654" customWidth="1"/>
    <col min="5372" max="5372" width="6.83203125" style="2654" customWidth="1"/>
    <col min="5373" max="5390" width="7.1640625" style="2654" customWidth="1"/>
    <col min="5391" max="5391" width="6.6640625" style="2654" customWidth="1"/>
    <col min="5392" max="5626" width="9.33203125" style="2654"/>
    <col min="5627" max="5627" width="29.83203125" style="2654" customWidth="1"/>
    <col min="5628" max="5628" width="6.83203125" style="2654" customWidth="1"/>
    <col min="5629" max="5646" width="7.1640625" style="2654" customWidth="1"/>
    <col min="5647" max="5647" width="6.6640625" style="2654" customWidth="1"/>
    <col min="5648" max="5882" width="9.33203125" style="2654"/>
    <col min="5883" max="5883" width="29.83203125" style="2654" customWidth="1"/>
    <col min="5884" max="5884" width="6.83203125" style="2654" customWidth="1"/>
    <col min="5885" max="5902" width="7.1640625" style="2654" customWidth="1"/>
    <col min="5903" max="5903" width="6.6640625" style="2654" customWidth="1"/>
    <col min="5904" max="6138" width="9.33203125" style="2654"/>
    <col min="6139" max="6139" width="29.83203125" style="2654" customWidth="1"/>
    <col min="6140" max="6140" width="6.83203125" style="2654" customWidth="1"/>
    <col min="6141" max="6158" width="7.1640625" style="2654" customWidth="1"/>
    <col min="6159" max="6159" width="6.6640625" style="2654" customWidth="1"/>
    <col min="6160" max="6394" width="9.33203125" style="2654"/>
    <col min="6395" max="6395" width="29.83203125" style="2654" customWidth="1"/>
    <col min="6396" max="6396" width="6.83203125" style="2654" customWidth="1"/>
    <col min="6397" max="6414" width="7.1640625" style="2654" customWidth="1"/>
    <col min="6415" max="6415" width="6.6640625" style="2654" customWidth="1"/>
    <col min="6416" max="6650" width="9.33203125" style="2654"/>
    <col min="6651" max="6651" width="29.83203125" style="2654" customWidth="1"/>
    <col min="6652" max="6652" width="6.83203125" style="2654" customWidth="1"/>
    <col min="6653" max="6670" width="7.1640625" style="2654" customWidth="1"/>
    <col min="6671" max="6671" width="6.6640625" style="2654" customWidth="1"/>
    <col min="6672" max="6906" width="9.33203125" style="2654"/>
    <col min="6907" max="6907" width="29.83203125" style="2654" customWidth="1"/>
    <col min="6908" max="6908" width="6.83203125" style="2654" customWidth="1"/>
    <col min="6909" max="6926" width="7.1640625" style="2654" customWidth="1"/>
    <col min="6927" max="6927" width="6.6640625" style="2654" customWidth="1"/>
    <col min="6928" max="7162" width="9.33203125" style="2654"/>
    <col min="7163" max="7163" width="29.83203125" style="2654" customWidth="1"/>
    <col min="7164" max="7164" width="6.83203125" style="2654" customWidth="1"/>
    <col min="7165" max="7182" width="7.1640625" style="2654" customWidth="1"/>
    <col min="7183" max="7183" width="6.6640625" style="2654" customWidth="1"/>
    <col min="7184" max="7418" width="9.33203125" style="2654"/>
    <col min="7419" max="7419" width="29.83203125" style="2654" customWidth="1"/>
    <col min="7420" max="7420" width="6.83203125" style="2654" customWidth="1"/>
    <col min="7421" max="7438" width="7.1640625" style="2654" customWidth="1"/>
    <col min="7439" max="7439" width="6.6640625" style="2654" customWidth="1"/>
    <col min="7440" max="7674" width="9.33203125" style="2654"/>
    <col min="7675" max="7675" width="29.83203125" style="2654" customWidth="1"/>
    <col min="7676" max="7676" width="6.83203125" style="2654" customWidth="1"/>
    <col min="7677" max="7694" width="7.1640625" style="2654" customWidth="1"/>
    <col min="7695" max="7695" width="6.6640625" style="2654" customWidth="1"/>
    <col min="7696" max="7930" width="9.33203125" style="2654"/>
    <col min="7931" max="7931" width="29.83203125" style="2654" customWidth="1"/>
    <col min="7932" max="7932" width="6.83203125" style="2654" customWidth="1"/>
    <col min="7933" max="7950" width="7.1640625" style="2654" customWidth="1"/>
    <col min="7951" max="7951" width="6.6640625" style="2654" customWidth="1"/>
    <col min="7952" max="8186" width="9.33203125" style="2654"/>
    <col min="8187" max="8187" width="29.83203125" style="2654" customWidth="1"/>
    <col min="8188" max="8188" width="6.83203125" style="2654" customWidth="1"/>
    <col min="8189" max="8206" width="7.1640625" style="2654" customWidth="1"/>
    <col min="8207" max="8207" width="6.6640625" style="2654" customWidth="1"/>
    <col min="8208" max="8442" width="9.33203125" style="2654"/>
    <col min="8443" max="8443" width="29.83203125" style="2654" customWidth="1"/>
    <col min="8444" max="8444" width="6.83203125" style="2654" customWidth="1"/>
    <col min="8445" max="8462" width="7.1640625" style="2654" customWidth="1"/>
    <col min="8463" max="8463" width="6.6640625" style="2654" customWidth="1"/>
    <col min="8464" max="8698" width="9.33203125" style="2654"/>
    <col min="8699" max="8699" width="29.83203125" style="2654" customWidth="1"/>
    <col min="8700" max="8700" width="6.83203125" style="2654" customWidth="1"/>
    <col min="8701" max="8718" width="7.1640625" style="2654" customWidth="1"/>
    <col min="8719" max="8719" width="6.6640625" style="2654" customWidth="1"/>
    <col min="8720" max="8954" width="9.33203125" style="2654"/>
    <col min="8955" max="8955" width="29.83203125" style="2654" customWidth="1"/>
    <col min="8956" max="8956" width="6.83203125" style="2654" customWidth="1"/>
    <col min="8957" max="8974" width="7.1640625" style="2654" customWidth="1"/>
    <col min="8975" max="8975" width="6.6640625" style="2654" customWidth="1"/>
    <col min="8976" max="9210" width="9.33203125" style="2654"/>
    <col min="9211" max="9211" width="29.83203125" style="2654" customWidth="1"/>
    <col min="9212" max="9212" width="6.83203125" style="2654" customWidth="1"/>
    <col min="9213" max="9230" width="7.1640625" style="2654" customWidth="1"/>
    <col min="9231" max="9231" width="6.6640625" style="2654" customWidth="1"/>
    <col min="9232" max="9466" width="9.33203125" style="2654"/>
    <col min="9467" max="9467" width="29.83203125" style="2654" customWidth="1"/>
    <col min="9468" max="9468" width="6.83203125" style="2654" customWidth="1"/>
    <col min="9469" max="9486" width="7.1640625" style="2654" customWidth="1"/>
    <col min="9487" max="9487" width="6.6640625" style="2654" customWidth="1"/>
    <col min="9488" max="9722" width="9.33203125" style="2654"/>
    <col min="9723" max="9723" width="29.83203125" style="2654" customWidth="1"/>
    <col min="9724" max="9724" width="6.83203125" style="2654" customWidth="1"/>
    <col min="9725" max="9742" width="7.1640625" style="2654" customWidth="1"/>
    <col min="9743" max="9743" width="6.6640625" style="2654" customWidth="1"/>
    <col min="9744" max="9978" width="9.33203125" style="2654"/>
    <col min="9979" max="9979" width="29.83203125" style="2654" customWidth="1"/>
    <col min="9980" max="9980" width="6.83203125" style="2654" customWidth="1"/>
    <col min="9981" max="9998" width="7.1640625" style="2654" customWidth="1"/>
    <col min="9999" max="9999" width="6.6640625" style="2654" customWidth="1"/>
    <col min="10000" max="10234" width="9.33203125" style="2654"/>
    <col min="10235" max="10235" width="29.83203125" style="2654" customWidth="1"/>
    <col min="10236" max="10236" width="6.83203125" style="2654" customWidth="1"/>
    <col min="10237" max="10254" width="7.1640625" style="2654" customWidth="1"/>
    <col min="10255" max="10255" width="6.6640625" style="2654" customWidth="1"/>
    <col min="10256" max="10490" width="9.33203125" style="2654"/>
    <col min="10491" max="10491" width="29.83203125" style="2654" customWidth="1"/>
    <col min="10492" max="10492" width="6.83203125" style="2654" customWidth="1"/>
    <col min="10493" max="10510" width="7.1640625" style="2654" customWidth="1"/>
    <col min="10511" max="10511" width="6.6640625" style="2654" customWidth="1"/>
    <col min="10512" max="10746" width="9.33203125" style="2654"/>
    <col min="10747" max="10747" width="29.83203125" style="2654" customWidth="1"/>
    <col min="10748" max="10748" width="6.83203125" style="2654" customWidth="1"/>
    <col min="10749" max="10766" width="7.1640625" style="2654" customWidth="1"/>
    <col min="10767" max="10767" width="6.6640625" style="2654" customWidth="1"/>
    <col min="10768" max="11002" width="9.33203125" style="2654"/>
    <col min="11003" max="11003" width="29.83203125" style="2654" customWidth="1"/>
    <col min="11004" max="11004" width="6.83203125" style="2654" customWidth="1"/>
    <col min="11005" max="11022" width="7.1640625" style="2654" customWidth="1"/>
    <col min="11023" max="11023" width="6.6640625" style="2654" customWidth="1"/>
    <col min="11024" max="11258" width="9.33203125" style="2654"/>
    <col min="11259" max="11259" width="29.83203125" style="2654" customWidth="1"/>
    <col min="11260" max="11260" width="6.83203125" style="2654" customWidth="1"/>
    <col min="11261" max="11278" width="7.1640625" style="2654" customWidth="1"/>
    <col min="11279" max="11279" width="6.6640625" style="2654" customWidth="1"/>
    <col min="11280" max="11514" width="9.33203125" style="2654"/>
    <col min="11515" max="11515" width="29.83203125" style="2654" customWidth="1"/>
    <col min="11516" max="11516" width="6.83203125" style="2654" customWidth="1"/>
    <col min="11517" max="11534" width="7.1640625" style="2654" customWidth="1"/>
    <col min="11535" max="11535" width="6.6640625" style="2654" customWidth="1"/>
    <col min="11536" max="11770" width="9.33203125" style="2654"/>
    <col min="11771" max="11771" width="29.83203125" style="2654" customWidth="1"/>
    <col min="11772" max="11772" width="6.83203125" style="2654" customWidth="1"/>
    <col min="11773" max="11790" width="7.1640625" style="2654" customWidth="1"/>
    <col min="11791" max="11791" width="6.6640625" style="2654" customWidth="1"/>
    <col min="11792" max="12026" width="9.33203125" style="2654"/>
    <col min="12027" max="12027" width="29.83203125" style="2654" customWidth="1"/>
    <col min="12028" max="12028" width="6.83203125" style="2654" customWidth="1"/>
    <col min="12029" max="12046" width="7.1640625" style="2654" customWidth="1"/>
    <col min="12047" max="12047" width="6.6640625" style="2654" customWidth="1"/>
    <col min="12048" max="12282" width="9.33203125" style="2654"/>
    <col min="12283" max="12283" width="29.83203125" style="2654" customWidth="1"/>
    <col min="12284" max="12284" width="6.83203125" style="2654" customWidth="1"/>
    <col min="12285" max="12302" width="7.1640625" style="2654" customWidth="1"/>
    <col min="12303" max="12303" width="6.6640625" style="2654" customWidth="1"/>
    <col min="12304" max="12538" width="9.33203125" style="2654"/>
    <col min="12539" max="12539" width="29.83203125" style="2654" customWidth="1"/>
    <col min="12540" max="12540" width="6.83203125" style="2654" customWidth="1"/>
    <col min="12541" max="12558" width="7.1640625" style="2654" customWidth="1"/>
    <col min="12559" max="12559" width="6.6640625" style="2654" customWidth="1"/>
    <col min="12560" max="12794" width="9.33203125" style="2654"/>
    <col min="12795" max="12795" width="29.83203125" style="2654" customWidth="1"/>
    <col min="12796" max="12796" width="6.83203125" style="2654" customWidth="1"/>
    <col min="12797" max="12814" width="7.1640625" style="2654" customWidth="1"/>
    <col min="12815" max="12815" width="6.6640625" style="2654" customWidth="1"/>
    <col min="12816" max="13050" width="9.33203125" style="2654"/>
    <col min="13051" max="13051" width="29.83203125" style="2654" customWidth="1"/>
    <col min="13052" max="13052" width="6.83203125" style="2654" customWidth="1"/>
    <col min="13053" max="13070" width="7.1640625" style="2654" customWidth="1"/>
    <col min="13071" max="13071" width="6.6640625" style="2654" customWidth="1"/>
    <col min="13072" max="13306" width="9.33203125" style="2654"/>
    <col min="13307" max="13307" width="29.83203125" style="2654" customWidth="1"/>
    <col min="13308" max="13308" width="6.83203125" style="2654" customWidth="1"/>
    <col min="13309" max="13326" width="7.1640625" style="2654" customWidth="1"/>
    <col min="13327" max="13327" width="6.6640625" style="2654" customWidth="1"/>
    <col min="13328" max="13562" width="9.33203125" style="2654"/>
    <col min="13563" max="13563" width="29.83203125" style="2654" customWidth="1"/>
    <col min="13564" max="13564" width="6.83203125" style="2654" customWidth="1"/>
    <col min="13565" max="13582" width="7.1640625" style="2654" customWidth="1"/>
    <col min="13583" max="13583" width="6.6640625" style="2654" customWidth="1"/>
    <col min="13584" max="13818" width="9.33203125" style="2654"/>
    <col min="13819" max="13819" width="29.83203125" style="2654" customWidth="1"/>
    <col min="13820" max="13820" width="6.83203125" style="2654" customWidth="1"/>
    <col min="13821" max="13838" width="7.1640625" style="2654" customWidth="1"/>
    <col min="13839" max="13839" width="6.6640625" style="2654" customWidth="1"/>
    <col min="13840" max="14074" width="9.33203125" style="2654"/>
    <col min="14075" max="14075" width="29.83203125" style="2654" customWidth="1"/>
    <col min="14076" max="14076" width="6.83203125" style="2654" customWidth="1"/>
    <col min="14077" max="14094" width="7.1640625" style="2654" customWidth="1"/>
    <col min="14095" max="14095" width="6.6640625" style="2654" customWidth="1"/>
    <col min="14096" max="14330" width="9.33203125" style="2654"/>
    <col min="14331" max="14331" width="29.83203125" style="2654" customWidth="1"/>
    <col min="14332" max="14332" width="6.83203125" style="2654" customWidth="1"/>
    <col min="14333" max="14350" width="7.1640625" style="2654" customWidth="1"/>
    <col min="14351" max="14351" width="6.6640625" style="2654" customWidth="1"/>
    <col min="14352" max="14586" width="9.33203125" style="2654"/>
    <col min="14587" max="14587" width="29.83203125" style="2654" customWidth="1"/>
    <col min="14588" max="14588" width="6.83203125" style="2654" customWidth="1"/>
    <col min="14589" max="14606" width="7.1640625" style="2654" customWidth="1"/>
    <col min="14607" max="14607" width="6.6640625" style="2654" customWidth="1"/>
    <col min="14608" max="14842" width="9.33203125" style="2654"/>
    <col min="14843" max="14843" width="29.83203125" style="2654" customWidth="1"/>
    <col min="14844" max="14844" width="6.83203125" style="2654" customWidth="1"/>
    <col min="14845" max="14862" width="7.1640625" style="2654" customWidth="1"/>
    <col min="14863" max="14863" width="6.6640625" style="2654" customWidth="1"/>
    <col min="14864" max="15098" width="9.33203125" style="2654"/>
    <col min="15099" max="15099" width="29.83203125" style="2654" customWidth="1"/>
    <col min="15100" max="15100" width="6.83203125" style="2654" customWidth="1"/>
    <col min="15101" max="15118" width="7.1640625" style="2654" customWidth="1"/>
    <col min="15119" max="15119" width="6.6640625" style="2654" customWidth="1"/>
    <col min="15120" max="15354" width="9.33203125" style="2654"/>
    <col min="15355" max="15355" width="29.83203125" style="2654" customWidth="1"/>
    <col min="15356" max="15356" width="6.83203125" style="2654" customWidth="1"/>
    <col min="15357" max="15374" width="7.1640625" style="2654" customWidth="1"/>
    <col min="15375" max="15375" width="6.6640625" style="2654" customWidth="1"/>
    <col min="15376" max="15610" width="9.33203125" style="2654"/>
    <col min="15611" max="15611" width="29.83203125" style="2654" customWidth="1"/>
    <col min="15612" max="15612" width="6.83203125" style="2654" customWidth="1"/>
    <col min="15613" max="15630" width="7.1640625" style="2654" customWidth="1"/>
    <col min="15631" max="15631" width="6.6640625" style="2654" customWidth="1"/>
    <col min="15632" max="15866" width="9.33203125" style="2654"/>
    <col min="15867" max="15867" width="29.83203125" style="2654" customWidth="1"/>
    <col min="15868" max="15868" width="6.83203125" style="2654" customWidth="1"/>
    <col min="15869" max="15886" width="7.1640625" style="2654" customWidth="1"/>
    <col min="15887" max="15887" width="6.6640625" style="2654" customWidth="1"/>
    <col min="15888" max="16122" width="9.33203125" style="2654"/>
    <col min="16123" max="16123" width="29.83203125" style="2654" customWidth="1"/>
    <col min="16124" max="16124" width="6.83203125" style="2654" customWidth="1"/>
    <col min="16125" max="16142" width="7.1640625" style="2654" customWidth="1"/>
    <col min="16143" max="16143" width="6.6640625" style="2654" customWidth="1"/>
    <col min="16144" max="16383" width="9.33203125" style="2654"/>
    <col min="16384" max="16384" width="8.83203125" style="2654" customWidth="1"/>
  </cols>
  <sheetData>
    <row r="1" spans="1:89" s="758" customFormat="1" ht="15.75" x14ac:dyDescent="0.25">
      <c r="A1" s="7185" t="s">
        <v>801</v>
      </c>
      <c r="B1" s="7185"/>
      <c r="C1" s="7185"/>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15" x14ac:dyDescent="0.2">
      <c r="A2" s="2185" t="s">
        <v>3532</v>
      </c>
      <c r="B2" s="2187"/>
      <c r="C2" s="2186"/>
      <c r="D2" s="2186"/>
      <c r="E2" s="2186"/>
      <c r="F2" s="2187"/>
      <c r="G2" s="2187"/>
      <c r="H2" s="2187"/>
      <c r="I2" s="2187"/>
      <c r="J2" s="2187"/>
      <c r="K2" s="2187"/>
      <c r="L2" s="2187"/>
      <c r="M2" s="2187"/>
      <c r="N2" s="2187"/>
      <c r="O2" s="2187"/>
    </row>
    <row r="3" spans="1:89" ht="15" x14ac:dyDescent="0.2">
      <c r="A3" s="7198" t="s">
        <v>3533</v>
      </c>
      <c r="B3" s="7198"/>
      <c r="C3" s="7198"/>
      <c r="D3" s="7198"/>
      <c r="E3" s="7198"/>
      <c r="F3" s="7198"/>
      <c r="G3" s="7198"/>
      <c r="H3" s="7198"/>
      <c r="I3" s="7198"/>
      <c r="J3" s="7198"/>
      <c r="K3" s="7198"/>
      <c r="L3" s="7198"/>
      <c r="M3" s="7198"/>
      <c r="N3" s="7198"/>
      <c r="O3" s="2187"/>
    </row>
    <row r="4" spans="1:89" ht="23.1" customHeight="1" x14ac:dyDescent="0.2">
      <c r="A4" s="7201" t="s">
        <v>3534</v>
      </c>
      <c r="B4" s="7208" t="s">
        <v>3498</v>
      </c>
      <c r="C4" s="7210">
        <v>2020</v>
      </c>
      <c r="D4" s="7210"/>
      <c r="E4" s="7210"/>
      <c r="F4" s="7210"/>
      <c r="G4" s="7210"/>
      <c r="H4" s="7210"/>
      <c r="I4" s="7210"/>
      <c r="J4" s="7210"/>
      <c r="K4" s="7210"/>
      <c r="L4" s="7210"/>
      <c r="M4" s="7210"/>
      <c r="N4" s="7210"/>
      <c r="O4" s="7206" t="s">
        <v>3499</v>
      </c>
    </row>
    <row r="5" spans="1:89" ht="23.1" customHeight="1" x14ac:dyDescent="0.2">
      <c r="A5" s="7202"/>
      <c r="B5" s="7209"/>
      <c r="C5" s="2188" t="s">
        <v>3500</v>
      </c>
      <c r="D5" s="2188" t="s">
        <v>3501</v>
      </c>
      <c r="E5" s="2188" t="s">
        <v>3502</v>
      </c>
      <c r="F5" s="2188" t="s">
        <v>3503</v>
      </c>
      <c r="G5" s="2188" t="s">
        <v>485</v>
      </c>
      <c r="H5" s="2188" t="s">
        <v>3504</v>
      </c>
      <c r="I5" s="2188" t="s">
        <v>3505</v>
      </c>
      <c r="J5" s="2188" t="s">
        <v>3506</v>
      </c>
      <c r="K5" s="2188" t="s">
        <v>3507</v>
      </c>
      <c r="L5" s="2188" t="s">
        <v>3508</v>
      </c>
      <c r="M5" s="2188" t="s">
        <v>3509</v>
      </c>
      <c r="N5" s="2188" t="s">
        <v>3510</v>
      </c>
      <c r="O5" s="7207"/>
    </row>
    <row r="6" spans="1:89" ht="23.1" customHeight="1" x14ac:dyDescent="0.25">
      <c r="A6" s="2176" t="s">
        <v>3535</v>
      </c>
      <c r="B6" s="2189">
        <v>58.3</v>
      </c>
      <c r="C6" s="2190">
        <v>104.6</v>
      </c>
      <c r="D6" s="2191">
        <v>106.6</v>
      </c>
      <c r="E6" s="2191">
        <v>107.9</v>
      </c>
      <c r="F6" s="2191">
        <v>107.9</v>
      </c>
      <c r="G6" s="2191">
        <v>108</v>
      </c>
      <c r="H6" s="2191">
        <v>108.3</v>
      </c>
      <c r="I6" s="2191">
        <v>108.9</v>
      </c>
      <c r="J6" s="2191">
        <v>108.9</v>
      </c>
      <c r="K6" s="2191">
        <v>109.2</v>
      </c>
      <c r="L6" s="2191">
        <v>109.6</v>
      </c>
      <c r="M6" s="2179">
        <v>109.7</v>
      </c>
      <c r="N6" s="2179">
        <v>109.7</v>
      </c>
      <c r="O6" s="2192">
        <v>108.27499999999999</v>
      </c>
      <c r="P6" s="2655"/>
    </row>
    <row r="7" spans="1:89" s="2656" customFormat="1" ht="23.1" customHeight="1" x14ac:dyDescent="0.25">
      <c r="A7" s="2193" t="s">
        <v>3536</v>
      </c>
      <c r="B7" s="2194">
        <v>4.5</v>
      </c>
      <c r="C7" s="2195">
        <v>102.2</v>
      </c>
      <c r="D7" s="2196">
        <v>104.3</v>
      </c>
      <c r="E7" s="2196">
        <v>105.3</v>
      </c>
      <c r="F7" s="2196">
        <v>105.3</v>
      </c>
      <c r="G7" s="2196">
        <v>106.2</v>
      </c>
      <c r="H7" s="2196">
        <v>106.2</v>
      </c>
      <c r="I7" s="2196">
        <v>106.2</v>
      </c>
      <c r="J7" s="2196">
        <v>106.2</v>
      </c>
      <c r="K7" s="2196">
        <v>106.2</v>
      </c>
      <c r="L7" s="2196">
        <v>106.2</v>
      </c>
      <c r="M7" s="2196">
        <v>106.2</v>
      </c>
      <c r="N7" s="2196">
        <v>106.2</v>
      </c>
      <c r="O7" s="2197">
        <v>105.55833333333335</v>
      </c>
      <c r="P7" s="2655"/>
    </row>
    <row r="8" spans="1:89" s="2656" customFormat="1" ht="23.1" customHeight="1" x14ac:dyDescent="0.25">
      <c r="A8" s="2193" t="s">
        <v>3537</v>
      </c>
      <c r="B8" s="2194">
        <v>19.3</v>
      </c>
      <c r="C8" s="2195">
        <v>105.2</v>
      </c>
      <c r="D8" s="2196">
        <v>107.9</v>
      </c>
      <c r="E8" s="2196">
        <v>111.5</v>
      </c>
      <c r="F8" s="2196">
        <v>111.5</v>
      </c>
      <c r="G8" s="2196">
        <v>111.5</v>
      </c>
      <c r="H8" s="2196">
        <v>111.5</v>
      </c>
      <c r="I8" s="2196">
        <v>112.2</v>
      </c>
      <c r="J8" s="2196">
        <v>112.2</v>
      </c>
      <c r="K8" s="2196">
        <v>112.4</v>
      </c>
      <c r="L8" s="2196">
        <v>113</v>
      </c>
      <c r="M8" s="2196">
        <v>113</v>
      </c>
      <c r="N8" s="2196">
        <v>113</v>
      </c>
      <c r="O8" s="2197">
        <v>111.24166666666667</v>
      </c>
      <c r="P8" s="2655"/>
    </row>
    <row r="9" spans="1:89" s="2656" customFormat="1" ht="23.1" customHeight="1" x14ac:dyDescent="0.25">
      <c r="A9" s="2193" t="s">
        <v>3538</v>
      </c>
      <c r="B9" s="2194">
        <v>7.9</v>
      </c>
      <c r="C9" s="2195">
        <v>99.9</v>
      </c>
      <c r="D9" s="2196">
        <v>99.9</v>
      </c>
      <c r="E9" s="2196">
        <v>99.9</v>
      </c>
      <c r="F9" s="2196">
        <v>99.9</v>
      </c>
      <c r="G9" s="2196">
        <v>99.9</v>
      </c>
      <c r="H9" s="2196">
        <v>101</v>
      </c>
      <c r="I9" s="2196">
        <v>101.4</v>
      </c>
      <c r="J9" s="2196">
        <v>101.4</v>
      </c>
      <c r="K9" s="2196">
        <v>101.4</v>
      </c>
      <c r="L9" s="2196">
        <v>102.6</v>
      </c>
      <c r="M9" s="2196">
        <v>102.7</v>
      </c>
      <c r="N9" s="2196">
        <v>103.3</v>
      </c>
      <c r="O9" s="2197">
        <v>101.10833333333333</v>
      </c>
      <c r="P9" s="2655"/>
    </row>
    <row r="10" spans="1:89" s="2656" customFormat="1" ht="23.1" customHeight="1" x14ac:dyDescent="0.25">
      <c r="A10" s="2193" t="s">
        <v>3539</v>
      </c>
      <c r="B10" s="2194">
        <v>6.5</v>
      </c>
      <c r="C10" s="2195">
        <v>103</v>
      </c>
      <c r="D10" s="2196">
        <v>104.1</v>
      </c>
      <c r="E10" s="2196">
        <v>104.1</v>
      </c>
      <c r="F10" s="2196">
        <v>104.1</v>
      </c>
      <c r="G10" s="2196">
        <v>104.1</v>
      </c>
      <c r="H10" s="2196">
        <v>104.2</v>
      </c>
      <c r="I10" s="2196">
        <v>104.2</v>
      </c>
      <c r="J10" s="2196">
        <v>104.2</v>
      </c>
      <c r="K10" s="2196">
        <v>104.3</v>
      </c>
      <c r="L10" s="2196">
        <v>104.7</v>
      </c>
      <c r="M10" s="2196">
        <v>104.7</v>
      </c>
      <c r="N10" s="2196">
        <v>104.7</v>
      </c>
      <c r="O10" s="2197">
        <v>104.2</v>
      </c>
      <c r="P10" s="2655"/>
    </row>
    <row r="11" spans="1:89" s="2656" customFormat="1" ht="23.1" customHeight="1" x14ac:dyDescent="0.25">
      <c r="A11" s="2193" t="s">
        <v>3540</v>
      </c>
      <c r="B11" s="2194">
        <v>6.8</v>
      </c>
      <c r="C11" s="2195">
        <v>114.1</v>
      </c>
      <c r="D11" s="2196">
        <v>119.5</v>
      </c>
      <c r="E11" s="2196">
        <v>119.5</v>
      </c>
      <c r="F11" s="2196">
        <v>119.5</v>
      </c>
      <c r="G11" s="2196">
        <v>119.6</v>
      </c>
      <c r="H11" s="2196">
        <v>119.6</v>
      </c>
      <c r="I11" s="2196">
        <v>119.9</v>
      </c>
      <c r="J11" s="2196">
        <v>119.9</v>
      </c>
      <c r="K11" s="2196">
        <v>120</v>
      </c>
      <c r="L11" s="2196">
        <v>120.1</v>
      </c>
      <c r="M11" s="2196">
        <v>120.1</v>
      </c>
      <c r="N11" s="2196">
        <v>120.1</v>
      </c>
      <c r="O11" s="2197">
        <v>119.32499999999997</v>
      </c>
      <c r="P11" s="2655"/>
    </row>
    <row r="12" spans="1:89" s="2656" customFormat="1" ht="23.1" customHeight="1" x14ac:dyDescent="0.25">
      <c r="A12" s="2193" t="s">
        <v>3541</v>
      </c>
      <c r="B12" s="2194">
        <v>9.3000000000000007</v>
      </c>
      <c r="C12" s="2195">
        <v>102.2</v>
      </c>
      <c r="D12" s="2196">
        <v>103</v>
      </c>
      <c r="E12" s="2196">
        <v>103</v>
      </c>
      <c r="F12" s="2196">
        <v>103</v>
      </c>
      <c r="G12" s="2196">
        <v>103</v>
      </c>
      <c r="H12" s="2196">
        <v>103.6</v>
      </c>
      <c r="I12" s="2196">
        <v>104.4</v>
      </c>
      <c r="J12" s="2196">
        <v>104.5</v>
      </c>
      <c r="K12" s="2196">
        <v>105.6</v>
      </c>
      <c r="L12" s="2196">
        <v>105.6</v>
      </c>
      <c r="M12" s="2196">
        <v>105.6</v>
      </c>
      <c r="N12" s="2196">
        <v>105.6</v>
      </c>
      <c r="O12" s="2197">
        <v>104.09166666666665</v>
      </c>
      <c r="P12" s="2655"/>
    </row>
    <row r="13" spans="1:89" s="2656" customFormat="1" ht="23.1" customHeight="1" x14ac:dyDescent="0.25">
      <c r="A13" s="2193" t="s">
        <v>3542</v>
      </c>
      <c r="B13" s="2194">
        <v>4</v>
      </c>
      <c r="C13" s="2195">
        <v>105.8</v>
      </c>
      <c r="D13" s="2196">
        <v>107.4</v>
      </c>
      <c r="E13" s="2196">
        <v>107.5</v>
      </c>
      <c r="F13" s="2196">
        <v>107.5</v>
      </c>
      <c r="G13" s="2196">
        <v>107.6</v>
      </c>
      <c r="H13" s="2657">
        <v>107.7</v>
      </c>
      <c r="I13" s="2196">
        <v>110</v>
      </c>
      <c r="J13" s="2196">
        <v>110.1</v>
      </c>
      <c r="K13" s="2196">
        <v>110.8</v>
      </c>
      <c r="L13" s="2196">
        <v>111.1</v>
      </c>
      <c r="M13" s="2196">
        <v>111.1</v>
      </c>
      <c r="N13" s="2196">
        <v>111</v>
      </c>
      <c r="O13" s="2197">
        <v>108.96666666666665</v>
      </c>
      <c r="P13" s="2655"/>
    </row>
    <row r="14" spans="1:89" ht="23.1" customHeight="1" x14ac:dyDescent="0.25">
      <c r="A14" s="2176" t="s">
        <v>3543</v>
      </c>
      <c r="B14" s="2189">
        <v>12.2</v>
      </c>
      <c r="C14" s="2178">
        <v>100</v>
      </c>
      <c r="D14" s="2179">
        <v>100</v>
      </c>
      <c r="E14" s="2179">
        <v>100</v>
      </c>
      <c r="F14" s="2179">
        <v>100</v>
      </c>
      <c r="G14" s="2179">
        <v>100</v>
      </c>
      <c r="H14" s="2179">
        <v>100</v>
      </c>
      <c r="I14" s="2179">
        <v>100</v>
      </c>
      <c r="J14" s="2179">
        <v>100</v>
      </c>
      <c r="K14" s="2179">
        <v>100</v>
      </c>
      <c r="L14" s="2179">
        <v>100</v>
      </c>
      <c r="M14" s="2179">
        <v>100</v>
      </c>
      <c r="N14" s="2179">
        <v>100</v>
      </c>
      <c r="O14" s="2198">
        <v>100</v>
      </c>
      <c r="P14" s="2655"/>
    </row>
    <row r="15" spans="1:89" ht="23.1" customHeight="1" x14ac:dyDescent="0.25">
      <c r="A15" s="2176" t="s">
        <v>3544</v>
      </c>
      <c r="B15" s="2189">
        <v>2.7</v>
      </c>
      <c r="C15" s="2178">
        <v>102.2</v>
      </c>
      <c r="D15" s="2179">
        <v>105.8</v>
      </c>
      <c r="E15" s="2179">
        <v>105.8</v>
      </c>
      <c r="F15" s="2179">
        <v>105.8</v>
      </c>
      <c r="G15" s="2179">
        <v>106</v>
      </c>
      <c r="H15" s="2179">
        <v>106</v>
      </c>
      <c r="I15" s="2179">
        <v>106.8</v>
      </c>
      <c r="J15" s="2179">
        <v>106.8</v>
      </c>
      <c r="K15" s="2179">
        <v>107.1</v>
      </c>
      <c r="L15" s="2179">
        <v>109.5</v>
      </c>
      <c r="M15" s="2179">
        <v>109.5</v>
      </c>
      <c r="N15" s="2179">
        <v>109.5</v>
      </c>
      <c r="O15" s="2198">
        <v>106.73333333333333</v>
      </c>
      <c r="P15" s="2655"/>
    </row>
    <row r="16" spans="1:89" ht="23.1" customHeight="1" x14ac:dyDescent="0.25">
      <c r="A16" s="2176" t="s">
        <v>3545</v>
      </c>
      <c r="B16" s="2189">
        <v>3.8</v>
      </c>
      <c r="C16" s="2178">
        <v>100.1</v>
      </c>
      <c r="D16" s="2179">
        <v>100.2</v>
      </c>
      <c r="E16" s="2179">
        <v>100.3</v>
      </c>
      <c r="F16" s="2179">
        <v>100.3</v>
      </c>
      <c r="G16" s="2179">
        <v>100.3</v>
      </c>
      <c r="H16" s="2179">
        <v>101.3</v>
      </c>
      <c r="I16" s="2179">
        <v>101.9</v>
      </c>
      <c r="J16" s="2179">
        <v>103.4</v>
      </c>
      <c r="K16" s="2179">
        <v>104.7</v>
      </c>
      <c r="L16" s="2179">
        <v>104.5</v>
      </c>
      <c r="M16" s="2179">
        <v>104.5</v>
      </c>
      <c r="N16" s="2179">
        <v>104.5</v>
      </c>
      <c r="O16" s="2198">
        <v>102.16666666666667</v>
      </c>
      <c r="P16" s="2655"/>
    </row>
    <row r="17" spans="1:16" ht="23.1" customHeight="1" x14ac:dyDescent="0.25">
      <c r="A17" s="2176" t="s">
        <v>3546</v>
      </c>
      <c r="B17" s="2189">
        <v>1.9</v>
      </c>
      <c r="C17" s="2178">
        <v>104.5</v>
      </c>
      <c r="D17" s="2179">
        <v>104.5</v>
      </c>
      <c r="E17" s="2179">
        <v>104.5</v>
      </c>
      <c r="F17" s="2179">
        <v>104.5</v>
      </c>
      <c r="G17" s="2179">
        <v>104.5</v>
      </c>
      <c r="H17" s="2179">
        <v>104.5</v>
      </c>
      <c r="I17" s="2179">
        <v>104.8</v>
      </c>
      <c r="J17" s="2179">
        <v>104.8</v>
      </c>
      <c r="K17" s="2179">
        <v>105.2</v>
      </c>
      <c r="L17" s="2179">
        <v>105.2</v>
      </c>
      <c r="M17" s="2179">
        <v>105.2</v>
      </c>
      <c r="N17" s="2179">
        <v>105.2</v>
      </c>
      <c r="O17" s="2198">
        <v>104.78333333333335</v>
      </c>
      <c r="P17" s="2655"/>
    </row>
    <row r="18" spans="1:16" ht="23.1" customHeight="1" x14ac:dyDescent="0.25">
      <c r="A18" s="2176" t="s">
        <v>3547</v>
      </c>
      <c r="B18" s="2189">
        <v>2.5</v>
      </c>
      <c r="C18" s="2178">
        <v>100.3</v>
      </c>
      <c r="D18" s="2179">
        <v>100.4</v>
      </c>
      <c r="E18" s="2179">
        <v>100.4</v>
      </c>
      <c r="F18" s="2179">
        <v>100.4</v>
      </c>
      <c r="G18" s="2179">
        <v>100.4</v>
      </c>
      <c r="H18" s="2179">
        <v>100.4</v>
      </c>
      <c r="I18" s="2179">
        <v>104.1</v>
      </c>
      <c r="J18" s="2179">
        <v>104.1</v>
      </c>
      <c r="K18" s="2179">
        <v>105.6</v>
      </c>
      <c r="L18" s="2179">
        <v>106.6</v>
      </c>
      <c r="M18" s="2179">
        <v>106.6</v>
      </c>
      <c r="N18" s="2179">
        <v>106.6</v>
      </c>
      <c r="O18" s="2198">
        <v>102.99166666666666</v>
      </c>
      <c r="P18" s="2655"/>
    </row>
    <row r="19" spans="1:16" ht="23.1" customHeight="1" x14ac:dyDescent="0.25">
      <c r="A19" s="2176" t="s">
        <v>3548</v>
      </c>
      <c r="B19" s="2189">
        <v>2.2000000000000002</v>
      </c>
      <c r="C19" s="2178">
        <v>101.3</v>
      </c>
      <c r="D19" s="2179">
        <v>101.5</v>
      </c>
      <c r="E19" s="2179">
        <v>102.1</v>
      </c>
      <c r="F19" s="2179">
        <v>102.1</v>
      </c>
      <c r="G19" s="2179">
        <v>102.7</v>
      </c>
      <c r="H19" s="2179">
        <v>103.2</v>
      </c>
      <c r="I19" s="2179">
        <v>103.3</v>
      </c>
      <c r="J19" s="2179">
        <v>103.3</v>
      </c>
      <c r="K19" s="2179">
        <v>103.7</v>
      </c>
      <c r="L19" s="2179">
        <v>104</v>
      </c>
      <c r="M19" s="2179">
        <v>104</v>
      </c>
      <c r="N19" s="2179">
        <v>101.7</v>
      </c>
      <c r="O19" s="2198">
        <v>102.74166666666666</v>
      </c>
      <c r="P19" s="2655"/>
    </row>
    <row r="20" spans="1:16" ht="23.1" customHeight="1" x14ac:dyDescent="0.25">
      <c r="A20" s="2176" t="s">
        <v>3549</v>
      </c>
      <c r="B20" s="2189">
        <v>1.7</v>
      </c>
      <c r="C20" s="2178">
        <v>99.7</v>
      </c>
      <c r="D20" s="2179">
        <v>99.7</v>
      </c>
      <c r="E20" s="2179">
        <v>100</v>
      </c>
      <c r="F20" s="2179">
        <v>100</v>
      </c>
      <c r="G20" s="2179">
        <v>100.1</v>
      </c>
      <c r="H20" s="2179">
        <v>100.3</v>
      </c>
      <c r="I20" s="2179">
        <v>100.8</v>
      </c>
      <c r="J20" s="2179">
        <v>100.9</v>
      </c>
      <c r="K20" s="2179">
        <v>101.2</v>
      </c>
      <c r="L20" s="2179">
        <v>101.4</v>
      </c>
      <c r="M20" s="2179">
        <v>101.4</v>
      </c>
      <c r="N20" s="2179">
        <v>101.4</v>
      </c>
      <c r="O20" s="2198">
        <v>100.575</v>
      </c>
      <c r="P20" s="2655"/>
    </row>
    <row r="21" spans="1:16" ht="23.1" customHeight="1" x14ac:dyDescent="0.25">
      <c r="A21" s="2199" t="s">
        <v>3550</v>
      </c>
      <c r="B21" s="2177">
        <v>2.2000000000000002</v>
      </c>
      <c r="C21" s="2178">
        <v>100</v>
      </c>
      <c r="D21" s="2179">
        <v>100</v>
      </c>
      <c r="E21" s="2179">
        <v>100</v>
      </c>
      <c r="F21" s="2179">
        <v>100</v>
      </c>
      <c r="G21" s="2179">
        <v>100.1</v>
      </c>
      <c r="H21" s="2179">
        <v>101.3</v>
      </c>
      <c r="I21" s="2179">
        <v>102.4</v>
      </c>
      <c r="J21" s="2179">
        <v>103.3</v>
      </c>
      <c r="K21" s="2179">
        <v>103.4</v>
      </c>
      <c r="L21" s="2179">
        <v>103.4</v>
      </c>
      <c r="M21" s="2179">
        <v>104.1</v>
      </c>
      <c r="N21" s="2179">
        <v>104.1</v>
      </c>
      <c r="O21" s="2198">
        <v>101.84166666666664</v>
      </c>
      <c r="P21" s="2655"/>
    </row>
    <row r="22" spans="1:16" ht="23.1" customHeight="1" x14ac:dyDescent="0.25">
      <c r="A22" s="2199" t="s">
        <v>3551</v>
      </c>
      <c r="B22" s="2177">
        <v>6.7</v>
      </c>
      <c r="C22" s="2178">
        <v>101.5</v>
      </c>
      <c r="D22" s="2179">
        <v>101.7</v>
      </c>
      <c r="E22" s="2179">
        <v>101.9</v>
      </c>
      <c r="F22" s="2179">
        <v>101.9</v>
      </c>
      <c r="G22" s="2179">
        <v>102.3</v>
      </c>
      <c r="H22" s="2179">
        <v>102.4</v>
      </c>
      <c r="I22" s="2179">
        <v>102.5</v>
      </c>
      <c r="J22" s="2179">
        <v>102.5</v>
      </c>
      <c r="K22" s="2179">
        <v>102.5</v>
      </c>
      <c r="L22" s="2179">
        <v>102.5</v>
      </c>
      <c r="M22" s="2179">
        <v>102.6</v>
      </c>
      <c r="N22" s="2179">
        <v>102.6</v>
      </c>
      <c r="O22" s="2198">
        <v>102.24166666666666</v>
      </c>
      <c r="P22" s="2655"/>
    </row>
    <row r="23" spans="1:16" ht="23.1" customHeight="1" x14ac:dyDescent="0.25">
      <c r="A23" s="2199" t="s">
        <v>3552</v>
      </c>
      <c r="B23" s="2177">
        <v>5.8</v>
      </c>
      <c r="C23" s="2200">
        <v>102.2</v>
      </c>
      <c r="D23" s="2201">
        <v>102.8</v>
      </c>
      <c r="E23" s="2201">
        <v>102.8</v>
      </c>
      <c r="F23" s="2179">
        <v>102.8</v>
      </c>
      <c r="G23" s="2179">
        <v>102.8</v>
      </c>
      <c r="H23" s="2179">
        <v>102.8</v>
      </c>
      <c r="I23" s="2179">
        <v>102.8</v>
      </c>
      <c r="J23" s="2179">
        <v>102.8</v>
      </c>
      <c r="K23" s="2179">
        <v>102.8</v>
      </c>
      <c r="L23" s="2179">
        <v>102.8</v>
      </c>
      <c r="M23" s="2179">
        <v>102.8</v>
      </c>
      <c r="N23" s="2179">
        <v>102.8</v>
      </c>
      <c r="O23" s="2198">
        <v>102.74999999999999</v>
      </c>
      <c r="P23" s="2655"/>
    </row>
    <row r="24" spans="1:16" ht="23.1" customHeight="1" x14ac:dyDescent="0.2">
      <c r="A24" s="2604" t="s">
        <v>237</v>
      </c>
      <c r="B24" s="2181">
        <v>100</v>
      </c>
      <c r="C24" s="2182">
        <v>103.1</v>
      </c>
      <c r="D24" s="2183">
        <v>104.4</v>
      </c>
      <c r="E24" s="2183">
        <v>105.2</v>
      </c>
      <c r="F24" s="2183">
        <v>105.2</v>
      </c>
      <c r="G24" s="2183">
        <v>105.3</v>
      </c>
      <c r="H24" s="2183">
        <v>105.6</v>
      </c>
      <c r="I24" s="2183">
        <v>106.1</v>
      </c>
      <c r="J24" s="2183">
        <v>106.2</v>
      </c>
      <c r="K24" s="2183">
        <v>106.5</v>
      </c>
      <c r="L24" s="2183">
        <v>106.8</v>
      </c>
      <c r="M24" s="2183">
        <v>106.9</v>
      </c>
      <c r="N24" s="2183">
        <v>106.9</v>
      </c>
      <c r="O24" s="2181">
        <v>105.68333333333335</v>
      </c>
      <c r="P24" s="2655"/>
    </row>
  </sheetData>
  <mergeCells count="6">
    <mergeCell ref="O4:O5"/>
    <mergeCell ref="A1:C1"/>
    <mergeCell ref="A3:N3"/>
    <mergeCell ref="A4:A5"/>
    <mergeCell ref="B4:B5"/>
    <mergeCell ref="C4:N4"/>
  </mergeCells>
  <hyperlinks>
    <hyperlink ref="A1:C1" location="CONTENT!A1" display="Back to table of contents"/>
  </hyperlinks>
  <pageMargins left="0.5" right="0.5" top="0.5" bottom="0.5" header="0.3" footer="0.3"/>
  <pageSetup paperSize="9" scale="98"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0"/>
  <sheetViews>
    <sheetView showGridLines="0" workbookViewId="0">
      <selection sqref="A1:C1"/>
    </sheetView>
  </sheetViews>
  <sheetFormatPr defaultRowHeight="15.75" x14ac:dyDescent="0.2"/>
  <cols>
    <col min="1" max="1" width="20.1640625" style="6095" customWidth="1"/>
    <col min="2" max="2" width="9.33203125" style="6095"/>
    <col min="3" max="3" width="11.5" style="6095" customWidth="1"/>
    <col min="4" max="4" width="9.33203125" style="6095"/>
    <col min="5" max="5" width="14.1640625" style="6095" customWidth="1"/>
    <col min="6" max="8" width="18.6640625" style="6095" customWidth="1"/>
    <col min="9" max="256" width="9.33203125" style="6095"/>
    <col min="257" max="257" width="11.5" style="6095" customWidth="1"/>
    <col min="258" max="258" width="9.33203125" style="6095"/>
    <col min="259" max="259" width="20" style="6095" customWidth="1"/>
    <col min="260" max="260" width="22.5" style="6095" customWidth="1"/>
    <col min="261" max="261" width="13.33203125" style="6095" customWidth="1"/>
    <col min="262" max="262" width="13.5" style="6095" customWidth="1"/>
    <col min="263" max="512" width="9.33203125" style="6095"/>
    <col min="513" max="513" width="11.5" style="6095" customWidth="1"/>
    <col min="514" max="514" width="9.33203125" style="6095"/>
    <col min="515" max="515" width="20" style="6095" customWidth="1"/>
    <col min="516" max="516" width="22.5" style="6095" customWidth="1"/>
    <col min="517" max="517" width="13.33203125" style="6095" customWidth="1"/>
    <col min="518" max="518" width="13.5" style="6095" customWidth="1"/>
    <col min="519" max="768" width="9.33203125" style="6095"/>
    <col min="769" max="769" width="11.5" style="6095" customWidth="1"/>
    <col min="770" max="770" width="9.33203125" style="6095"/>
    <col min="771" max="771" width="20" style="6095" customWidth="1"/>
    <col min="772" max="772" width="22.5" style="6095" customWidth="1"/>
    <col min="773" max="773" width="13.33203125" style="6095" customWidth="1"/>
    <col min="774" max="774" width="13.5" style="6095" customWidth="1"/>
    <col min="775" max="1024" width="9.33203125" style="6095"/>
    <col min="1025" max="1025" width="11.5" style="6095" customWidth="1"/>
    <col min="1026" max="1026" width="9.33203125" style="6095"/>
    <col min="1027" max="1027" width="20" style="6095" customWidth="1"/>
    <col min="1028" max="1028" width="22.5" style="6095" customWidth="1"/>
    <col min="1029" max="1029" width="13.33203125" style="6095" customWidth="1"/>
    <col min="1030" max="1030" width="13.5" style="6095" customWidth="1"/>
    <col min="1031" max="1280" width="9.33203125" style="6095"/>
    <col min="1281" max="1281" width="11.5" style="6095" customWidth="1"/>
    <col min="1282" max="1282" width="9.33203125" style="6095"/>
    <col min="1283" max="1283" width="20" style="6095" customWidth="1"/>
    <col min="1284" max="1284" width="22.5" style="6095" customWidth="1"/>
    <col min="1285" max="1285" width="13.33203125" style="6095" customWidth="1"/>
    <col min="1286" max="1286" width="13.5" style="6095" customWidth="1"/>
    <col min="1287" max="1536" width="9.33203125" style="6095"/>
    <col min="1537" max="1537" width="11.5" style="6095" customWidth="1"/>
    <col min="1538" max="1538" width="9.33203125" style="6095"/>
    <col min="1539" max="1539" width="20" style="6095" customWidth="1"/>
    <col min="1540" max="1540" width="22.5" style="6095" customWidth="1"/>
    <col min="1541" max="1541" width="13.33203125" style="6095" customWidth="1"/>
    <col min="1542" max="1542" width="13.5" style="6095" customWidth="1"/>
    <col min="1543" max="1792" width="9.33203125" style="6095"/>
    <col min="1793" max="1793" width="11.5" style="6095" customWidth="1"/>
    <col min="1794" max="1794" width="9.33203125" style="6095"/>
    <col min="1795" max="1795" width="20" style="6095" customWidth="1"/>
    <col min="1796" max="1796" width="22.5" style="6095" customWidth="1"/>
    <col min="1797" max="1797" width="13.33203125" style="6095" customWidth="1"/>
    <col min="1798" max="1798" width="13.5" style="6095" customWidth="1"/>
    <col min="1799" max="2048" width="9.33203125" style="6095"/>
    <col min="2049" max="2049" width="11.5" style="6095" customWidth="1"/>
    <col min="2050" max="2050" width="9.33203125" style="6095"/>
    <col min="2051" max="2051" width="20" style="6095" customWidth="1"/>
    <col min="2052" max="2052" width="22.5" style="6095" customWidth="1"/>
    <col min="2053" max="2053" width="13.33203125" style="6095" customWidth="1"/>
    <col min="2054" max="2054" width="13.5" style="6095" customWidth="1"/>
    <col min="2055" max="2304" width="9.33203125" style="6095"/>
    <col min="2305" max="2305" width="11.5" style="6095" customWidth="1"/>
    <col min="2306" max="2306" width="9.33203125" style="6095"/>
    <col min="2307" max="2307" width="20" style="6095" customWidth="1"/>
    <col min="2308" max="2308" width="22.5" style="6095" customWidth="1"/>
    <col min="2309" max="2309" width="13.33203125" style="6095" customWidth="1"/>
    <col min="2310" max="2310" width="13.5" style="6095" customWidth="1"/>
    <col min="2311" max="2560" width="9.33203125" style="6095"/>
    <col min="2561" max="2561" width="11.5" style="6095" customWidth="1"/>
    <col min="2562" max="2562" width="9.33203125" style="6095"/>
    <col min="2563" max="2563" width="20" style="6095" customWidth="1"/>
    <col min="2564" max="2564" width="22.5" style="6095" customWidth="1"/>
    <col min="2565" max="2565" width="13.33203125" style="6095" customWidth="1"/>
    <col min="2566" max="2566" width="13.5" style="6095" customWidth="1"/>
    <col min="2567" max="2816" width="9.33203125" style="6095"/>
    <col min="2817" max="2817" width="11.5" style="6095" customWidth="1"/>
    <col min="2818" max="2818" width="9.33203125" style="6095"/>
    <col min="2819" max="2819" width="20" style="6095" customWidth="1"/>
    <col min="2820" max="2820" width="22.5" style="6095" customWidth="1"/>
    <col min="2821" max="2821" width="13.33203125" style="6095" customWidth="1"/>
    <col min="2822" max="2822" width="13.5" style="6095" customWidth="1"/>
    <col min="2823" max="3072" width="9.33203125" style="6095"/>
    <col min="3073" max="3073" width="11.5" style="6095" customWidth="1"/>
    <col min="3074" max="3074" width="9.33203125" style="6095"/>
    <col min="3075" max="3075" width="20" style="6095" customWidth="1"/>
    <col min="3076" max="3076" width="22.5" style="6095" customWidth="1"/>
    <col min="3077" max="3077" width="13.33203125" style="6095" customWidth="1"/>
    <col min="3078" max="3078" width="13.5" style="6095" customWidth="1"/>
    <col min="3079" max="3328" width="9.33203125" style="6095"/>
    <col min="3329" max="3329" width="11.5" style="6095" customWidth="1"/>
    <col min="3330" max="3330" width="9.33203125" style="6095"/>
    <col min="3331" max="3331" width="20" style="6095" customWidth="1"/>
    <col min="3332" max="3332" width="22.5" style="6095" customWidth="1"/>
    <col min="3333" max="3333" width="13.33203125" style="6095" customWidth="1"/>
    <col min="3334" max="3334" width="13.5" style="6095" customWidth="1"/>
    <col min="3335" max="3584" width="9.33203125" style="6095"/>
    <col min="3585" max="3585" width="11.5" style="6095" customWidth="1"/>
    <col min="3586" max="3586" width="9.33203125" style="6095"/>
    <col min="3587" max="3587" width="20" style="6095" customWidth="1"/>
    <col min="3588" max="3588" width="22.5" style="6095" customWidth="1"/>
    <col min="3589" max="3589" width="13.33203125" style="6095" customWidth="1"/>
    <col min="3590" max="3590" width="13.5" style="6095" customWidth="1"/>
    <col min="3591" max="3840" width="9.33203125" style="6095"/>
    <col min="3841" max="3841" width="11.5" style="6095" customWidth="1"/>
    <col min="3842" max="3842" width="9.33203125" style="6095"/>
    <col min="3843" max="3843" width="20" style="6095" customWidth="1"/>
    <col min="3844" max="3844" width="22.5" style="6095" customWidth="1"/>
    <col min="3845" max="3845" width="13.33203125" style="6095" customWidth="1"/>
    <col min="3846" max="3846" width="13.5" style="6095" customWidth="1"/>
    <col min="3847" max="4096" width="9.33203125" style="6095"/>
    <col min="4097" max="4097" width="11.5" style="6095" customWidth="1"/>
    <col min="4098" max="4098" width="9.33203125" style="6095"/>
    <col min="4099" max="4099" width="20" style="6095" customWidth="1"/>
    <col min="4100" max="4100" width="22.5" style="6095" customWidth="1"/>
    <col min="4101" max="4101" width="13.33203125" style="6095" customWidth="1"/>
    <col min="4102" max="4102" width="13.5" style="6095" customWidth="1"/>
    <col min="4103" max="4352" width="9.33203125" style="6095"/>
    <col min="4353" max="4353" width="11.5" style="6095" customWidth="1"/>
    <col min="4354" max="4354" width="9.33203125" style="6095"/>
    <col min="4355" max="4355" width="20" style="6095" customWidth="1"/>
    <col min="4356" max="4356" width="22.5" style="6095" customWidth="1"/>
    <col min="4357" max="4357" width="13.33203125" style="6095" customWidth="1"/>
    <col min="4358" max="4358" width="13.5" style="6095" customWidth="1"/>
    <col min="4359" max="4608" width="9.33203125" style="6095"/>
    <col min="4609" max="4609" width="11.5" style="6095" customWidth="1"/>
    <col min="4610" max="4610" width="9.33203125" style="6095"/>
    <col min="4611" max="4611" width="20" style="6095" customWidth="1"/>
    <col min="4612" max="4612" width="22.5" style="6095" customWidth="1"/>
    <col min="4613" max="4613" width="13.33203125" style="6095" customWidth="1"/>
    <col min="4614" max="4614" width="13.5" style="6095" customWidth="1"/>
    <col min="4615" max="4864" width="9.33203125" style="6095"/>
    <col min="4865" max="4865" width="11.5" style="6095" customWidth="1"/>
    <col min="4866" max="4866" width="9.33203125" style="6095"/>
    <col min="4867" max="4867" width="20" style="6095" customWidth="1"/>
    <col min="4868" max="4868" width="22.5" style="6095" customWidth="1"/>
    <col min="4869" max="4869" width="13.33203125" style="6095" customWidth="1"/>
    <col min="4870" max="4870" width="13.5" style="6095" customWidth="1"/>
    <col min="4871" max="5120" width="9.33203125" style="6095"/>
    <col min="5121" max="5121" width="11.5" style="6095" customWidth="1"/>
    <col min="5122" max="5122" width="9.33203125" style="6095"/>
    <col min="5123" max="5123" width="20" style="6095" customWidth="1"/>
    <col min="5124" max="5124" width="22.5" style="6095" customWidth="1"/>
    <col min="5125" max="5125" width="13.33203125" style="6095" customWidth="1"/>
    <col min="5126" max="5126" width="13.5" style="6095" customWidth="1"/>
    <col min="5127" max="5376" width="9.33203125" style="6095"/>
    <col min="5377" max="5377" width="11.5" style="6095" customWidth="1"/>
    <col min="5378" max="5378" width="9.33203125" style="6095"/>
    <col min="5379" max="5379" width="20" style="6095" customWidth="1"/>
    <col min="5380" max="5380" width="22.5" style="6095" customWidth="1"/>
    <col min="5381" max="5381" width="13.33203125" style="6095" customWidth="1"/>
    <col min="5382" max="5382" width="13.5" style="6095" customWidth="1"/>
    <col min="5383" max="5632" width="9.33203125" style="6095"/>
    <col min="5633" max="5633" width="11.5" style="6095" customWidth="1"/>
    <col min="5634" max="5634" width="9.33203125" style="6095"/>
    <col min="5635" max="5635" width="20" style="6095" customWidth="1"/>
    <col min="5636" max="5636" width="22.5" style="6095" customWidth="1"/>
    <col min="5637" max="5637" width="13.33203125" style="6095" customWidth="1"/>
    <col min="5638" max="5638" width="13.5" style="6095" customWidth="1"/>
    <col min="5639" max="5888" width="9.33203125" style="6095"/>
    <col min="5889" max="5889" width="11.5" style="6095" customWidth="1"/>
    <col min="5890" max="5890" width="9.33203125" style="6095"/>
    <col min="5891" max="5891" width="20" style="6095" customWidth="1"/>
    <col min="5892" max="5892" width="22.5" style="6095" customWidth="1"/>
    <col min="5893" max="5893" width="13.33203125" style="6095" customWidth="1"/>
    <col min="5894" max="5894" width="13.5" style="6095" customWidth="1"/>
    <col min="5895" max="6144" width="9.33203125" style="6095"/>
    <col min="6145" max="6145" width="11.5" style="6095" customWidth="1"/>
    <col min="6146" max="6146" width="9.33203125" style="6095"/>
    <col min="6147" max="6147" width="20" style="6095" customWidth="1"/>
    <col min="6148" max="6148" width="22.5" style="6095" customWidth="1"/>
    <col min="6149" max="6149" width="13.33203125" style="6095" customWidth="1"/>
    <col min="6150" max="6150" width="13.5" style="6095" customWidth="1"/>
    <col min="6151" max="6400" width="9.33203125" style="6095"/>
    <col min="6401" max="6401" width="11.5" style="6095" customWidth="1"/>
    <col min="6402" max="6402" width="9.33203125" style="6095"/>
    <col min="6403" max="6403" width="20" style="6095" customWidth="1"/>
    <col min="6404" max="6404" width="22.5" style="6095" customWidth="1"/>
    <col min="6405" max="6405" width="13.33203125" style="6095" customWidth="1"/>
    <col min="6406" max="6406" width="13.5" style="6095" customWidth="1"/>
    <col min="6407" max="6656" width="9.33203125" style="6095"/>
    <col min="6657" max="6657" width="11.5" style="6095" customWidth="1"/>
    <col min="6658" max="6658" width="9.33203125" style="6095"/>
    <col min="6659" max="6659" width="20" style="6095" customWidth="1"/>
    <col min="6660" max="6660" width="22.5" style="6095" customWidth="1"/>
    <col min="6661" max="6661" width="13.33203125" style="6095" customWidth="1"/>
    <col min="6662" max="6662" width="13.5" style="6095" customWidth="1"/>
    <col min="6663" max="6912" width="9.33203125" style="6095"/>
    <col min="6913" max="6913" width="11.5" style="6095" customWidth="1"/>
    <col min="6914" max="6914" width="9.33203125" style="6095"/>
    <col min="6915" max="6915" width="20" style="6095" customWidth="1"/>
    <col min="6916" max="6916" width="22.5" style="6095" customWidth="1"/>
    <col min="6917" max="6917" width="13.33203125" style="6095" customWidth="1"/>
    <col min="6918" max="6918" width="13.5" style="6095" customWidth="1"/>
    <col min="6919" max="7168" width="9.33203125" style="6095"/>
    <col min="7169" max="7169" width="11.5" style="6095" customWidth="1"/>
    <col min="7170" max="7170" width="9.33203125" style="6095"/>
    <col min="7171" max="7171" width="20" style="6095" customWidth="1"/>
    <col min="7172" max="7172" width="22.5" style="6095" customWidth="1"/>
    <col min="7173" max="7173" width="13.33203125" style="6095" customWidth="1"/>
    <col min="7174" max="7174" width="13.5" style="6095" customWidth="1"/>
    <col min="7175" max="7424" width="9.33203125" style="6095"/>
    <col min="7425" max="7425" width="11.5" style="6095" customWidth="1"/>
    <col min="7426" max="7426" width="9.33203125" style="6095"/>
    <col min="7427" max="7427" width="20" style="6095" customWidth="1"/>
    <col min="7428" max="7428" width="22.5" style="6095" customWidth="1"/>
    <col min="7429" max="7429" width="13.33203125" style="6095" customWidth="1"/>
    <col min="7430" max="7430" width="13.5" style="6095" customWidth="1"/>
    <col min="7431" max="7680" width="9.33203125" style="6095"/>
    <col min="7681" max="7681" width="11.5" style="6095" customWidth="1"/>
    <col min="7682" max="7682" width="9.33203125" style="6095"/>
    <col min="7683" max="7683" width="20" style="6095" customWidth="1"/>
    <col min="7684" max="7684" width="22.5" style="6095" customWidth="1"/>
    <col min="7685" max="7685" width="13.33203125" style="6095" customWidth="1"/>
    <col min="7686" max="7686" width="13.5" style="6095" customWidth="1"/>
    <col min="7687" max="7936" width="9.33203125" style="6095"/>
    <col min="7937" max="7937" width="11.5" style="6095" customWidth="1"/>
    <col min="7938" max="7938" width="9.33203125" style="6095"/>
    <col min="7939" max="7939" width="20" style="6095" customWidth="1"/>
    <col min="7940" max="7940" width="22.5" style="6095" customWidth="1"/>
    <col min="7941" max="7941" width="13.33203125" style="6095" customWidth="1"/>
    <col min="7942" max="7942" width="13.5" style="6095" customWidth="1"/>
    <col min="7943" max="8192" width="9.33203125" style="6095"/>
    <col min="8193" max="8193" width="11.5" style="6095" customWidth="1"/>
    <col min="8194" max="8194" width="9.33203125" style="6095"/>
    <col min="8195" max="8195" width="20" style="6095" customWidth="1"/>
    <col min="8196" max="8196" width="22.5" style="6095" customWidth="1"/>
    <col min="8197" max="8197" width="13.33203125" style="6095" customWidth="1"/>
    <col min="8198" max="8198" width="13.5" style="6095" customWidth="1"/>
    <col min="8199" max="8448" width="9.33203125" style="6095"/>
    <col min="8449" max="8449" width="11.5" style="6095" customWidth="1"/>
    <col min="8450" max="8450" width="9.33203125" style="6095"/>
    <col min="8451" max="8451" width="20" style="6095" customWidth="1"/>
    <col min="8452" max="8452" width="22.5" style="6095" customWidth="1"/>
    <col min="8453" max="8453" width="13.33203125" style="6095" customWidth="1"/>
    <col min="8454" max="8454" width="13.5" style="6095" customWidth="1"/>
    <col min="8455" max="8704" width="9.33203125" style="6095"/>
    <col min="8705" max="8705" width="11.5" style="6095" customWidth="1"/>
    <col min="8706" max="8706" width="9.33203125" style="6095"/>
    <col min="8707" max="8707" width="20" style="6095" customWidth="1"/>
    <col min="8708" max="8708" width="22.5" style="6095" customWidth="1"/>
    <col min="8709" max="8709" width="13.33203125" style="6095" customWidth="1"/>
    <col min="8710" max="8710" width="13.5" style="6095" customWidth="1"/>
    <col min="8711" max="8960" width="9.33203125" style="6095"/>
    <col min="8961" max="8961" width="11.5" style="6095" customWidth="1"/>
    <col min="8962" max="8962" width="9.33203125" style="6095"/>
    <col min="8963" max="8963" width="20" style="6095" customWidth="1"/>
    <col min="8964" max="8964" width="22.5" style="6095" customWidth="1"/>
    <col min="8965" max="8965" width="13.33203125" style="6095" customWidth="1"/>
    <col min="8966" max="8966" width="13.5" style="6095" customWidth="1"/>
    <col min="8967" max="9216" width="9.33203125" style="6095"/>
    <col min="9217" max="9217" width="11.5" style="6095" customWidth="1"/>
    <col min="9218" max="9218" width="9.33203125" style="6095"/>
    <col min="9219" max="9219" width="20" style="6095" customWidth="1"/>
    <col min="9220" max="9220" width="22.5" style="6095" customWidth="1"/>
    <col min="9221" max="9221" width="13.33203125" style="6095" customWidth="1"/>
    <col min="9222" max="9222" width="13.5" style="6095" customWidth="1"/>
    <col min="9223" max="9472" width="9.33203125" style="6095"/>
    <col min="9473" max="9473" width="11.5" style="6095" customWidth="1"/>
    <col min="9474" max="9474" width="9.33203125" style="6095"/>
    <col min="9475" max="9475" width="20" style="6095" customWidth="1"/>
    <col min="9476" max="9476" width="22.5" style="6095" customWidth="1"/>
    <col min="9477" max="9477" width="13.33203125" style="6095" customWidth="1"/>
    <col min="9478" max="9478" width="13.5" style="6095" customWidth="1"/>
    <col min="9479" max="9728" width="9.33203125" style="6095"/>
    <col min="9729" max="9729" width="11.5" style="6095" customWidth="1"/>
    <col min="9730" max="9730" width="9.33203125" style="6095"/>
    <col min="9731" max="9731" width="20" style="6095" customWidth="1"/>
    <col min="9732" max="9732" width="22.5" style="6095" customWidth="1"/>
    <col min="9733" max="9733" width="13.33203125" style="6095" customWidth="1"/>
    <col min="9734" max="9734" width="13.5" style="6095" customWidth="1"/>
    <col min="9735" max="9984" width="9.33203125" style="6095"/>
    <col min="9985" max="9985" width="11.5" style="6095" customWidth="1"/>
    <col min="9986" max="9986" width="9.33203125" style="6095"/>
    <col min="9987" max="9987" width="20" style="6095" customWidth="1"/>
    <col min="9988" max="9988" width="22.5" style="6095" customWidth="1"/>
    <col min="9989" max="9989" width="13.33203125" style="6095" customWidth="1"/>
    <col min="9990" max="9990" width="13.5" style="6095" customWidth="1"/>
    <col min="9991" max="10240" width="9.33203125" style="6095"/>
    <col min="10241" max="10241" width="11.5" style="6095" customWidth="1"/>
    <col min="10242" max="10242" width="9.33203125" style="6095"/>
    <col min="10243" max="10243" width="20" style="6095" customWidth="1"/>
    <col min="10244" max="10244" width="22.5" style="6095" customWidth="1"/>
    <col min="10245" max="10245" width="13.33203125" style="6095" customWidth="1"/>
    <col min="10246" max="10246" width="13.5" style="6095" customWidth="1"/>
    <col min="10247" max="10496" width="9.33203125" style="6095"/>
    <col min="10497" max="10497" width="11.5" style="6095" customWidth="1"/>
    <col min="10498" max="10498" width="9.33203125" style="6095"/>
    <col min="10499" max="10499" width="20" style="6095" customWidth="1"/>
    <col min="10500" max="10500" width="22.5" style="6095" customWidth="1"/>
    <col min="10501" max="10501" width="13.33203125" style="6095" customWidth="1"/>
    <col min="10502" max="10502" width="13.5" style="6095" customWidth="1"/>
    <col min="10503" max="10752" width="9.33203125" style="6095"/>
    <col min="10753" max="10753" width="11.5" style="6095" customWidth="1"/>
    <col min="10754" max="10754" width="9.33203125" style="6095"/>
    <col min="10755" max="10755" width="20" style="6095" customWidth="1"/>
    <col min="10756" max="10756" width="22.5" style="6095" customWidth="1"/>
    <col min="10757" max="10757" width="13.33203125" style="6095" customWidth="1"/>
    <col min="10758" max="10758" width="13.5" style="6095" customWidth="1"/>
    <col min="10759" max="11008" width="9.33203125" style="6095"/>
    <col min="11009" max="11009" width="11.5" style="6095" customWidth="1"/>
    <col min="11010" max="11010" width="9.33203125" style="6095"/>
    <col min="11011" max="11011" width="20" style="6095" customWidth="1"/>
    <col min="11012" max="11012" width="22.5" style="6095" customWidth="1"/>
    <col min="11013" max="11013" width="13.33203125" style="6095" customWidth="1"/>
    <col min="11014" max="11014" width="13.5" style="6095" customWidth="1"/>
    <col min="11015" max="11264" width="9.33203125" style="6095"/>
    <col min="11265" max="11265" width="11.5" style="6095" customWidth="1"/>
    <col min="11266" max="11266" width="9.33203125" style="6095"/>
    <col min="11267" max="11267" width="20" style="6095" customWidth="1"/>
    <col min="11268" max="11268" width="22.5" style="6095" customWidth="1"/>
    <col min="11269" max="11269" width="13.33203125" style="6095" customWidth="1"/>
    <col min="11270" max="11270" width="13.5" style="6095" customWidth="1"/>
    <col min="11271" max="11520" width="9.33203125" style="6095"/>
    <col min="11521" max="11521" width="11.5" style="6095" customWidth="1"/>
    <col min="11522" max="11522" width="9.33203125" style="6095"/>
    <col min="11523" max="11523" width="20" style="6095" customWidth="1"/>
    <col min="11524" max="11524" width="22.5" style="6095" customWidth="1"/>
    <col min="11525" max="11525" width="13.33203125" style="6095" customWidth="1"/>
    <col min="11526" max="11526" width="13.5" style="6095" customWidth="1"/>
    <col min="11527" max="11776" width="9.33203125" style="6095"/>
    <col min="11777" max="11777" width="11.5" style="6095" customWidth="1"/>
    <col min="11778" max="11778" width="9.33203125" style="6095"/>
    <col min="11779" max="11779" width="20" style="6095" customWidth="1"/>
    <col min="11780" max="11780" width="22.5" style="6095" customWidth="1"/>
    <col min="11781" max="11781" width="13.33203125" style="6095" customWidth="1"/>
    <col min="11782" max="11782" width="13.5" style="6095" customWidth="1"/>
    <col min="11783" max="12032" width="9.33203125" style="6095"/>
    <col min="12033" max="12033" width="11.5" style="6095" customWidth="1"/>
    <col min="12034" max="12034" width="9.33203125" style="6095"/>
    <col min="12035" max="12035" width="20" style="6095" customWidth="1"/>
    <col min="12036" max="12036" width="22.5" style="6095" customWidth="1"/>
    <col min="12037" max="12037" width="13.33203125" style="6095" customWidth="1"/>
    <col min="12038" max="12038" width="13.5" style="6095" customWidth="1"/>
    <col min="12039" max="12288" width="9.33203125" style="6095"/>
    <col min="12289" max="12289" width="11.5" style="6095" customWidth="1"/>
    <col min="12290" max="12290" width="9.33203125" style="6095"/>
    <col min="12291" max="12291" width="20" style="6095" customWidth="1"/>
    <col min="12292" max="12292" width="22.5" style="6095" customWidth="1"/>
    <col min="12293" max="12293" width="13.33203125" style="6095" customWidth="1"/>
    <col min="12294" max="12294" width="13.5" style="6095" customWidth="1"/>
    <col min="12295" max="12544" width="9.33203125" style="6095"/>
    <col min="12545" max="12545" width="11.5" style="6095" customWidth="1"/>
    <col min="12546" max="12546" width="9.33203125" style="6095"/>
    <col min="12547" max="12547" width="20" style="6095" customWidth="1"/>
    <col min="12548" max="12548" width="22.5" style="6095" customWidth="1"/>
    <col min="12549" max="12549" width="13.33203125" style="6095" customWidth="1"/>
    <col min="12550" max="12550" width="13.5" style="6095" customWidth="1"/>
    <col min="12551" max="12800" width="9.33203125" style="6095"/>
    <col min="12801" max="12801" width="11.5" style="6095" customWidth="1"/>
    <col min="12802" max="12802" width="9.33203125" style="6095"/>
    <col min="12803" max="12803" width="20" style="6095" customWidth="1"/>
    <col min="12804" max="12804" width="22.5" style="6095" customWidth="1"/>
    <col min="12805" max="12805" width="13.33203125" style="6095" customWidth="1"/>
    <col min="12806" max="12806" width="13.5" style="6095" customWidth="1"/>
    <col min="12807" max="13056" width="9.33203125" style="6095"/>
    <col min="13057" max="13057" width="11.5" style="6095" customWidth="1"/>
    <col min="13058" max="13058" width="9.33203125" style="6095"/>
    <col min="13059" max="13059" width="20" style="6095" customWidth="1"/>
    <col min="13060" max="13060" width="22.5" style="6095" customWidth="1"/>
    <col min="13061" max="13061" width="13.33203125" style="6095" customWidth="1"/>
    <col min="13062" max="13062" width="13.5" style="6095" customWidth="1"/>
    <col min="13063" max="13312" width="9.33203125" style="6095"/>
    <col min="13313" max="13313" width="11.5" style="6095" customWidth="1"/>
    <col min="13314" max="13314" width="9.33203125" style="6095"/>
    <col min="13315" max="13315" width="20" style="6095" customWidth="1"/>
    <col min="13316" max="13316" width="22.5" style="6095" customWidth="1"/>
    <col min="13317" max="13317" width="13.33203125" style="6095" customWidth="1"/>
    <col min="13318" max="13318" width="13.5" style="6095" customWidth="1"/>
    <col min="13319" max="13568" width="9.33203125" style="6095"/>
    <col min="13569" max="13569" width="11.5" style="6095" customWidth="1"/>
    <col min="13570" max="13570" width="9.33203125" style="6095"/>
    <col min="13571" max="13571" width="20" style="6095" customWidth="1"/>
    <col min="13572" max="13572" width="22.5" style="6095" customWidth="1"/>
    <col min="13573" max="13573" width="13.33203125" style="6095" customWidth="1"/>
    <col min="13574" max="13574" width="13.5" style="6095" customWidth="1"/>
    <col min="13575" max="13824" width="9.33203125" style="6095"/>
    <col min="13825" max="13825" width="11.5" style="6095" customWidth="1"/>
    <col min="13826" max="13826" width="9.33203125" style="6095"/>
    <col min="13827" max="13827" width="20" style="6095" customWidth="1"/>
    <col min="13828" max="13828" width="22.5" style="6095" customWidth="1"/>
    <col min="13829" max="13829" width="13.33203125" style="6095" customWidth="1"/>
    <col min="13830" max="13830" width="13.5" style="6095" customWidth="1"/>
    <col min="13831" max="14080" width="9.33203125" style="6095"/>
    <col min="14081" max="14081" width="11.5" style="6095" customWidth="1"/>
    <col min="14082" max="14082" width="9.33203125" style="6095"/>
    <col min="14083" max="14083" width="20" style="6095" customWidth="1"/>
    <col min="14084" max="14084" width="22.5" style="6095" customWidth="1"/>
    <col min="14085" max="14085" width="13.33203125" style="6095" customWidth="1"/>
    <col min="14086" max="14086" width="13.5" style="6095" customWidth="1"/>
    <col min="14087" max="14336" width="9.33203125" style="6095"/>
    <col min="14337" max="14337" width="11.5" style="6095" customWidth="1"/>
    <col min="14338" max="14338" width="9.33203125" style="6095"/>
    <col min="14339" max="14339" width="20" style="6095" customWidth="1"/>
    <col min="14340" max="14340" width="22.5" style="6095" customWidth="1"/>
    <col min="14341" max="14341" width="13.33203125" style="6095" customWidth="1"/>
    <col min="14342" max="14342" width="13.5" style="6095" customWidth="1"/>
    <col min="14343" max="14592" width="9.33203125" style="6095"/>
    <col min="14593" max="14593" width="11.5" style="6095" customWidth="1"/>
    <col min="14594" max="14594" width="9.33203125" style="6095"/>
    <col min="14595" max="14595" width="20" style="6095" customWidth="1"/>
    <col min="14596" max="14596" width="22.5" style="6095" customWidth="1"/>
    <col min="14597" max="14597" width="13.33203125" style="6095" customWidth="1"/>
    <col min="14598" max="14598" width="13.5" style="6095" customWidth="1"/>
    <col min="14599" max="14848" width="9.33203125" style="6095"/>
    <col min="14849" max="14849" width="11.5" style="6095" customWidth="1"/>
    <col min="14850" max="14850" width="9.33203125" style="6095"/>
    <col min="14851" max="14851" width="20" style="6095" customWidth="1"/>
    <col min="14852" max="14852" width="22.5" style="6095" customWidth="1"/>
    <col min="14853" max="14853" width="13.33203125" style="6095" customWidth="1"/>
    <col min="14854" max="14854" width="13.5" style="6095" customWidth="1"/>
    <col min="14855" max="15104" width="9.33203125" style="6095"/>
    <col min="15105" max="15105" width="11.5" style="6095" customWidth="1"/>
    <col min="15106" max="15106" width="9.33203125" style="6095"/>
    <col min="15107" max="15107" width="20" style="6095" customWidth="1"/>
    <col min="15108" max="15108" width="22.5" style="6095" customWidth="1"/>
    <col min="15109" max="15109" width="13.33203125" style="6095" customWidth="1"/>
    <col min="15110" max="15110" width="13.5" style="6095" customWidth="1"/>
    <col min="15111" max="15360" width="9.33203125" style="6095"/>
    <col min="15361" max="15361" width="11.5" style="6095" customWidth="1"/>
    <col min="15362" max="15362" width="9.33203125" style="6095"/>
    <col min="15363" max="15363" width="20" style="6095" customWidth="1"/>
    <col min="15364" max="15364" width="22.5" style="6095" customWidth="1"/>
    <col min="15365" max="15365" width="13.33203125" style="6095" customWidth="1"/>
    <col min="15366" max="15366" width="13.5" style="6095" customWidth="1"/>
    <col min="15367" max="15616" width="9.33203125" style="6095"/>
    <col min="15617" max="15617" width="11.5" style="6095" customWidth="1"/>
    <col min="15618" max="15618" width="9.33203125" style="6095"/>
    <col min="15619" max="15619" width="20" style="6095" customWidth="1"/>
    <col min="15620" max="15620" width="22.5" style="6095" customWidth="1"/>
    <col min="15621" max="15621" width="13.33203125" style="6095" customWidth="1"/>
    <col min="15622" max="15622" width="13.5" style="6095" customWidth="1"/>
    <col min="15623" max="15872" width="9.33203125" style="6095"/>
    <col min="15873" max="15873" width="11.5" style="6095" customWidth="1"/>
    <col min="15874" max="15874" width="9.33203125" style="6095"/>
    <col min="15875" max="15875" width="20" style="6095" customWidth="1"/>
    <col min="15876" max="15876" width="22.5" style="6095" customWidth="1"/>
    <col min="15877" max="15877" width="13.33203125" style="6095" customWidth="1"/>
    <col min="15878" max="15878" width="13.5" style="6095" customWidth="1"/>
    <col min="15879" max="16128" width="9.33203125" style="6095"/>
    <col min="16129" max="16129" width="11.5" style="6095" customWidth="1"/>
    <col min="16130" max="16130" width="9.33203125" style="6095"/>
    <col min="16131" max="16131" width="20" style="6095" customWidth="1"/>
    <col min="16132" max="16132" width="22.5" style="6095" customWidth="1"/>
    <col min="16133" max="16133" width="13.33203125" style="6095" customWidth="1"/>
    <col min="16134" max="16134" width="13.5" style="6095" customWidth="1"/>
    <col min="16135" max="16384" width="9.33203125" style="6095"/>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x14ac:dyDescent="0.2">
      <c r="A2" s="7227" t="s">
        <v>3553</v>
      </c>
      <c r="B2" s="7227"/>
      <c r="C2" s="7227"/>
      <c r="D2" s="7227"/>
      <c r="E2" s="7227"/>
      <c r="F2" s="7227"/>
      <c r="G2" s="7227"/>
      <c r="H2" s="7227"/>
    </row>
    <row r="3" spans="1:90" x14ac:dyDescent="0.2">
      <c r="A3" s="7228" t="s">
        <v>3554</v>
      </c>
      <c r="B3" s="7228"/>
      <c r="C3" s="7228"/>
      <c r="D3" s="7228"/>
      <c r="E3" s="7228"/>
      <c r="F3" s="7228"/>
      <c r="G3" s="6096"/>
      <c r="H3" s="6096"/>
    </row>
    <row r="4" spans="1:90" ht="7.5" customHeight="1" x14ac:dyDescent="0.2"/>
    <row r="5" spans="1:90" ht="24.95" customHeight="1" x14ac:dyDescent="0.2">
      <c r="A5" s="6097" t="s">
        <v>3555</v>
      </c>
      <c r="B5" s="2202"/>
      <c r="C5" s="2203"/>
      <c r="D5" s="2203"/>
      <c r="E5" s="2204"/>
      <c r="F5" s="2205" t="s">
        <v>3556</v>
      </c>
      <c r="G5" s="2206" t="s">
        <v>2072</v>
      </c>
      <c r="H5" s="2206" t="s">
        <v>2073</v>
      </c>
    </row>
    <row r="6" spans="1:90" ht="20.45" customHeight="1" x14ac:dyDescent="0.2">
      <c r="A6" s="6098" t="s">
        <v>403</v>
      </c>
      <c r="B6" s="6099"/>
      <c r="C6" s="6100"/>
      <c r="D6" s="6100"/>
      <c r="E6" s="6101"/>
      <c r="F6" s="2205"/>
      <c r="G6" s="6102"/>
      <c r="H6" s="6102"/>
    </row>
    <row r="7" spans="1:90" ht="24.95" customHeight="1" x14ac:dyDescent="0.2">
      <c r="A7" s="6103" t="s">
        <v>3557</v>
      </c>
      <c r="B7" s="6104"/>
      <c r="C7" s="6104"/>
      <c r="D7" s="6104"/>
      <c r="E7" s="6105"/>
      <c r="F7" s="6106" t="s">
        <v>656</v>
      </c>
      <c r="G7" s="6107">
        <v>14914.5</v>
      </c>
      <c r="H7" s="6107">
        <v>14915</v>
      </c>
    </row>
    <row r="8" spans="1:90" ht="24.95" customHeight="1" x14ac:dyDescent="0.2">
      <c r="A8" s="6103" t="s">
        <v>3558</v>
      </c>
      <c r="B8" s="6104"/>
      <c r="C8" s="6104"/>
      <c r="D8" s="6104"/>
      <c r="E8" s="6105"/>
      <c r="F8" s="6106" t="s">
        <v>656</v>
      </c>
      <c r="G8" s="6107">
        <v>13953</v>
      </c>
      <c r="H8" s="6107">
        <v>13953</v>
      </c>
    </row>
    <row r="9" spans="1:90" ht="24.95" customHeight="1" x14ac:dyDescent="0.2">
      <c r="A9" s="6103" t="s">
        <v>3559</v>
      </c>
      <c r="B9" s="6104"/>
      <c r="C9" s="6104"/>
      <c r="D9" s="6104"/>
      <c r="E9" s="6105"/>
      <c r="F9" s="6106" t="s">
        <v>3560</v>
      </c>
      <c r="G9" s="2207">
        <v>5777.04</v>
      </c>
      <c r="H9" s="2207">
        <v>5200.32</v>
      </c>
    </row>
    <row r="10" spans="1:90" ht="24.95" customHeight="1" x14ac:dyDescent="0.2">
      <c r="A10" s="6103" t="s">
        <v>3561</v>
      </c>
      <c r="B10" s="6104"/>
      <c r="C10" s="6104"/>
      <c r="D10" s="6104"/>
      <c r="E10" s="6105"/>
      <c r="F10" s="6106" t="s">
        <v>3562</v>
      </c>
      <c r="G10" s="2207">
        <v>4264.1967999999997</v>
      </c>
      <c r="H10" s="2207">
        <v>3653.95</v>
      </c>
    </row>
    <row r="11" spans="1:90" ht="24.95" customHeight="1" x14ac:dyDescent="0.2">
      <c r="A11" s="6103" t="s">
        <v>3563</v>
      </c>
      <c r="B11" s="6104"/>
      <c r="C11" s="6104"/>
      <c r="D11" s="6104"/>
      <c r="E11" s="6105"/>
      <c r="F11" s="6108" t="s">
        <v>3564</v>
      </c>
      <c r="G11" s="2207">
        <v>3.37</v>
      </c>
      <c r="H11" s="2207">
        <v>2.89</v>
      </c>
    </row>
    <row r="12" spans="1:90" ht="24.95" customHeight="1" x14ac:dyDescent="0.2">
      <c r="A12" s="6103" t="s">
        <v>3565</v>
      </c>
      <c r="B12" s="6104"/>
      <c r="C12" s="6104"/>
      <c r="D12" s="6104"/>
      <c r="E12" s="6105"/>
      <c r="F12" s="6106" t="s">
        <v>653</v>
      </c>
      <c r="G12" s="2207">
        <v>3236.6</v>
      </c>
      <c r="H12" s="2207">
        <v>2882</v>
      </c>
    </row>
    <row r="13" spans="1:90" ht="24.95" customHeight="1" x14ac:dyDescent="0.2">
      <c r="A13" s="6103" t="s">
        <v>3566</v>
      </c>
      <c r="B13" s="6104"/>
      <c r="C13" s="6104"/>
      <c r="D13" s="6104"/>
      <c r="E13" s="6105"/>
      <c r="F13" s="6106" t="s">
        <v>168</v>
      </c>
      <c r="G13" s="2207">
        <v>21.7</v>
      </c>
      <c r="H13" s="6109">
        <v>23.9</v>
      </c>
    </row>
    <row r="14" spans="1:90" ht="24.95" customHeight="1" x14ac:dyDescent="0.2">
      <c r="A14" s="6103" t="s">
        <v>3567</v>
      </c>
      <c r="B14" s="6104"/>
      <c r="C14" s="6104"/>
      <c r="D14" s="6104"/>
      <c r="E14" s="6105"/>
      <c r="F14" s="6106" t="s">
        <v>651</v>
      </c>
      <c r="G14" s="2207">
        <v>1600.3</v>
      </c>
      <c r="H14" s="2207">
        <v>1333.9</v>
      </c>
    </row>
    <row r="15" spans="1:90" ht="24.95" customHeight="1" x14ac:dyDescent="0.2">
      <c r="A15" s="6103" t="s">
        <v>3568</v>
      </c>
      <c r="B15" s="6104"/>
      <c r="C15" s="6104"/>
      <c r="D15" s="6104"/>
      <c r="E15" s="6105"/>
      <c r="F15" s="6106" t="s">
        <v>168</v>
      </c>
      <c r="G15" s="2207">
        <v>12.8</v>
      </c>
      <c r="H15" s="2207">
        <v>13.3</v>
      </c>
    </row>
    <row r="16" spans="1:90" ht="24.95" customHeight="1" x14ac:dyDescent="0.2">
      <c r="A16" s="6103" t="s">
        <v>3569</v>
      </c>
      <c r="B16" s="6104"/>
      <c r="C16" s="6104"/>
      <c r="D16" s="6104"/>
      <c r="E16" s="6105"/>
      <c r="F16" s="6110" t="s">
        <v>652</v>
      </c>
      <c r="G16" s="2207">
        <v>1.26</v>
      </c>
      <c r="H16" s="2207">
        <v>1.05</v>
      </c>
    </row>
    <row r="17" spans="1:8" ht="24.95" customHeight="1" x14ac:dyDescent="0.2">
      <c r="A17" s="6103" t="s">
        <v>3570</v>
      </c>
      <c r="B17" s="6104"/>
      <c r="C17" s="6104"/>
      <c r="D17" s="6104"/>
      <c r="E17" s="6105"/>
      <c r="F17" s="6110" t="s">
        <v>652</v>
      </c>
      <c r="G17" s="2207">
        <v>0.8</v>
      </c>
      <c r="H17" s="2207">
        <v>0.64</v>
      </c>
    </row>
    <row r="18" spans="1:8" ht="33.6" customHeight="1" x14ac:dyDescent="0.2">
      <c r="A18" s="7216" t="s">
        <v>3571</v>
      </c>
      <c r="B18" s="7217"/>
      <c r="C18" s="7217"/>
      <c r="D18" s="7217"/>
      <c r="E18" s="7218"/>
      <c r="F18" s="6111" t="s">
        <v>3326</v>
      </c>
      <c r="G18" s="2207">
        <v>0.43</v>
      </c>
      <c r="H18" s="2207">
        <v>0.42</v>
      </c>
    </row>
    <row r="19" spans="1:8" ht="24.95" customHeight="1" x14ac:dyDescent="0.2">
      <c r="A19" s="6098" t="s">
        <v>401</v>
      </c>
      <c r="B19" s="6112"/>
      <c r="C19" s="6112"/>
      <c r="D19" s="6112"/>
      <c r="E19" s="6113"/>
      <c r="F19" s="6114"/>
      <c r="G19" s="6115"/>
      <c r="H19" s="6115"/>
    </row>
    <row r="20" spans="1:8" ht="24.95" customHeight="1" x14ac:dyDescent="0.2">
      <c r="A20" s="7229" t="s">
        <v>3572</v>
      </c>
      <c r="B20" s="7230"/>
      <c r="C20" s="7230"/>
      <c r="D20" s="7230"/>
      <c r="E20" s="7231"/>
      <c r="F20" s="6116" t="s">
        <v>656</v>
      </c>
      <c r="G20" s="6107">
        <v>47031</v>
      </c>
      <c r="H20" s="6107">
        <v>47011</v>
      </c>
    </row>
    <row r="21" spans="1:8" ht="24.95" customHeight="1" x14ac:dyDescent="0.2">
      <c r="A21" s="6117" t="s">
        <v>3573</v>
      </c>
      <c r="B21" s="6118"/>
      <c r="C21" s="6118"/>
      <c r="D21" s="6118"/>
      <c r="E21" s="6119"/>
      <c r="F21" s="6116" t="s">
        <v>168</v>
      </c>
      <c r="G21" s="2207">
        <v>25.2</v>
      </c>
      <c r="H21" s="2207">
        <v>25.2</v>
      </c>
    </row>
    <row r="22" spans="1:8" ht="24.95" customHeight="1" x14ac:dyDescent="0.2">
      <c r="A22" s="6103" t="s">
        <v>3574</v>
      </c>
      <c r="B22" s="6104"/>
      <c r="C22" s="6104"/>
      <c r="D22" s="6104"/>
      <c r="E22" s="6105"/>
      <c r="F22" s="6120" t="s">
        <v>3564</v>
      </c>
      <c r="G22" s="6107">
        <v>35055</v>
      </c>
      <c r="H22" s="6107">
        <v>22943</v>
      </c>
    </row>
    <row r="23" spans="1:8" ht="24.95" customHeight="1" x14ac:dyDescent="0.2">
      <c r="A23" s="6103" t="s">
        <v>3575</v>
      </c>
      <c r="B23" s="6121"/>
      <c r="C23" s="6104"/>
      <c r="D23" s="6104"/>
      <c r="E23" s="6105"/>
      <c r="F23" s="6120" t="s">
        <v>656</v>
      </c>
      <c r="G23" s="6107">
        <v>15640</v>
      </c>
      <c r="H23" s="6107">
        <v>15846</v>
      </c>
    </row>
    <row r="24" spans="1:8" ht="24.95" customHeight="1" x14ac:dyDescent="0.2">
      <c r="A24" s="6103" t="s">
        <v>3576</v>
      </c>
      <c r="B24" s="6104"/>
      <c r="C24" s="6104"/>
      <c r="D24" s="6104"/>
      <c r="E24" s="6105"/>
      <c r="F24" s="6120" t="s">
        <v>3577</v>
      </c>
      <c r="G24" s="6107">
        <v>2130</v>
      </c>
      <c r="H24" s="6107">
        <v>1993</v>
      </c>
    </row>
    <row r="25" spans="1:8" ht="24.95" customHeight="1" x14ac:dyDescent="0.2">
      <c r="A25" s="6103" t="s">
        <v>3578</v>
      </c>
      <c r="B25" s="6104"/>
      <c r="C25" s="6104"/>
      <c r="D25" s="6104"/>
      <c r="E25" s="6105"/>
      <c r="F25" s="6120" t="s">
        <v>3579</v>
      </c>
      <c r="G25" s="2207">
        <v>28.2</v>
      </c>
      <c r="H25" s="2207">
        <v>27.5</v>
      </c>
    </row>
    <row r="26" spans="1:8" ht="24.95" customHeight="1" x14ac:dyDescent="0.2">
      <c r="A26" s="6103" t="s">
        <v>3580</v>
      </c>
      <c r="B26" s="6104"/>
      <c r="C26" s="6104"/>
      <c r="D26" s="6104"/>
      <c r="E26" s="6105"/>
      <c r="F26" s="6120" t="s">
        <v>3579</v>
      </c>
      <c r="G26" s="2207">
        <v>20.8</v>
      </c>
      <c r="H26" s="2207">
        <v>20.2</v>
      </c>
    </row>
    <row r="27" spans="1:8" ht="24.95" customHeight="1" x14ac:dyDescent="0.2">
      <c r="A27" s="6103" t="s">
        <v>3581</v>
      </c>
      <c r="B27" s="6104"/>
      <c r="C27" s="6104"/>
      <c r="D27" s="6104"/>
      <c r="E27" s="6105"/>
      <c r="F27" s="6120" t="s">
        <v>3579</v>
      </c>
      <c r="G27" s="2207">
        <v>24.5</v>
      </c>
      <c r="H27" s="2207">
        <v>23.8</v>
      </c>
    </row>
    <row r="28" spans="1:8" ht="24.95" customHeight="1" x14ac:dyDescent="0.2">
      <c r="A28" s="6103" t="s">
        <v>3582</v>
      </c>
      <c r="B28" s="6104"/>
      <c r="C28" s="6104"/>
      <c r="D28" s="6104"/>
      <c r="E28" s="6105"/>
      <c r="F28" s="6120" t="s">
        <v>3583</v>
      </c>
      <c r="G28" s="6107">
        <v>595</v>
      </c>
      <c r="H28" s="6107">
        <v>607</v>
      </c>
    </row>
    <row r="29" spans="1:8" ht="24.95" customHeight="1" x14ac:dyDescent="0.2">
      <c r="A29" s="6103" t="s">
        <v>3584</v>
      </c>
      <c r="B29" s="6104"/>
      <c r="C29" s="6104"/>
      <c r="D29" s="6104"/>
      <c r="E29" s="6105"/>
      <c r="F29" s="6122" t="s">
        <v>3341</v>
      </c>
      <c r="G29" s="6107">
        <v>181</v>
      </c>
      <c r="H29" s="6107">
        <v>182</v>
      </c>
    </row>
    <row r="30" spans="1:8" ht="24.95" customHeight="1" x14ac:dyDescent="0.2">
      <c r="A30" s="6123" t="s">
        <v>3585</v>
      </c>
      <c r="B30" s="6124"/>
      <c r="C30" s="6124"/>
      <c r="D30" s="6124"/>
      <c r="E30" s="6125"/>
      <c r="F30" s="6126" t="s">
        <v>3586</v>
      </c>
      <c r="G30" s="6127">
        <v>1.2</v>
      </c>
      <c r="H30" s="6127">
        <v>1.1399999999999999</v>
      </c>
    </row>
    <row r="31" spans="1:8" ht="24.95" customHeight="1" x14ac:dyDescent="0.2">
      <c r="A31" s="6128" t="s">
        <v>3587</v>
      </c>
      <c r="B31" s="6104"/>
      <c r="C31" s="6104"/>
      <c r="D31" s="6104"/>
      <c r="E31" s="6104"/>
      <c r="F31" s="6129"/>
      <c r="G31" s="6130"/>
      <c r="H31" s="6130"/>
    </row>
    <row r="32" spans="1:8" ht="24.95" customHeight="1" x14ac:dyDescent="0.2">
      <c r="A32" s="7226" t="s">
        <v>3588</v>
      </c>
      <c r="B32" s="7226"/>
      <c r="C32" s="7226"/>
      <c r="D32" s="7226"/>
      <c r="E32" s="7226"/>
      <c r="F32" s="7226"/>
      <c r="G32" s="7226"/>
      <c r="H32" s="7226"/>
    </row>
    <row r="33" spans="1:8" ht="24.95" customHeight="1" x14ac:dyDescent="0.2">
      <c r="A33" s="7221" t="s">
        <v>3589</v>
      </c>
      <c r="B33" s="7222"/>
      <c r="C33" s="7222"/>
      <c r="D33" s="7222"/>
      <c r="E33" s="7223"/>
      <c r="F33" s="6131" t="s">
        <v>3590</v>
      </c>
      <c r="G33" s="7224">
        <v>322</v>
      </c>
      <c r="H33" s="7225"/>
    </row>
    <row r="34" spans="1:8" ht="24.95" customHeight="1" x14ac:dyDescent="0.2">
      <c r="A34" s="7211" t="s">
        <v>3591</v>
      </c>
      <c r="B34" s="7212"/>
      <c r="C34" s="7212"/>
      <c r="D34" s="7212"/>
      <c r="E34" s="7213"/>
      <c r="F34" s="6106" t="s">
        <v>3590</v>
      </c>
      <c r="G34" s="7214">
        <v>150</v>
      </c>
      <c r="H34" s="7215"/>
    </row>
    <row r="35" spans="1:8" ht="24.95" customHeight="1" x14ac:dyDescent="0.2">
      <c r="A35" s="7211" t="s">
        <v>3592</v>
      </c>
      <c r="B35" s="7212"/>
      <c r="C35" s="7212"/>
      <c r="D35" s="7212"/>
      <c r="E35" s="7213"/>
      <c r="F35" s="6106" t="s">
        <v>3593</v>
      </c>
      <c r="G35" s="7214">
        <v>300</v>
      </c>
      <c r="H35" s="7215"/>
    </row>
    <row r="36" spans="1:8" ht="24.95" customHeight="1" x14ac:dyDescent="0.2">
      <c r="A36" s="7211" t="s">
        <v>3594</v>
      </c>
      <c r="B36" s="7212"/>
      <c r="C36" s="7212"/>
      <c r="D36" s="7212"/>
      <c r="E36" s="7213"/>
      <c r="F36" s="6106" t="s">
        <v>3593</v>
      </c>
      <c r="G36" s="7214">
        <v>243</v>
      </c>
      <c r="H36" s="7215"/>
    </row>
    <row r="37" spans="1:8" ht="24.95" customHeight="1" x14ac:dyDescent="0.2">
      <c r="A37" s="7216" t="s">
        <v>3595</v>
      </c>
      <c r="B37" s="7217"/>
      <c r="C37" s="7217"/>
      <c r="D37" s="7217"/>
      <c r="E37" s="7218"/>
      <c r="F37" s="6132" t="s">
        <v>3593</v>
      </c>
      <c r="G37" s="7219" t="s">
        <v>3596</v>
      </c>
      <c r="H37" s="7220"/>
    </row>
    <row r="38" spans="1:8" ht="24.95" customHeight="1" x14ac:dyDescent="0.2">
      <c r="A38" s="6133" t="s">
        <v>3597</v>
      </c>
      <c r="D38" s="6134"/>
    </row>
    <row r="39" spans="1:8" x14ac:dyDescent="0.2">
      <c r="C39" s="6135"/>
      <c r="F39" s="6136"/>
    </row>
    <row r="40" spans="1:8" x14ac:dyDescent="0.2">
      <c r="C40" s="6135"/>
      <c r="E40" s="6136"/>
      <c r="F40" s="6136"/>
    </row>
  </sheetData>
  <mergeCells count="16">
    <mergeCell ref="A32:H32"/>
    <mergeCell ref="A1:C1"/>
    <mergeCell ref="A2:H2"/>
    <mergeCell ref="A3:F3"/>
    <mergeCell ref="A18:E18"/>
    <mergeCell ref="A20:E20"/>
    <mergeCell ref="A36:E36"/>
    <mergeCell ref="G36:H36"/>
    <mergeCell ref="A37:E37"/>
    <mergeCell ref="G37:H37"/>
    <mergeCell ref="A33:E33"/>
    <mergeCell ref="G33:H33"/>
    <mergeCell ref="A34:E34"/>
    <mergeCell ref="G34:H34"/>
    <mergeCell ref="A35:E35"/>
    <mergeCell ref="G35:H35"/>
  </mergeCells>
  <hyperlinks>
    <hyperlink ref="A1" location="CONTENT!A1" display="Back to table of contents"/>
  </hyperlinks>
  <pageMargins left="0.5" right="0.5" top="0.5" bottom="0.5" header="0.3" footer="0.3"/>
  <pageSetup paperSize="9" scale="85"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19"/>
  <sheetViews>
    <sheetView showGridLines="0" workbookViewId="0">
      <selection sqref="A1:C1"/>
    </sheetView>
  </sheetViews>
  <sheetFormatPr defaultRowHeight="15" x14ac:dyDescent="0.25"/>
  <cols>
    <col min="1" max="1" width="15.1640625" style="1211" customWidth="1"/>
    <col min="2" max="2" width="5.83203125" style="1211" customWidth="1"/>
    <col min="3" max="3" width="5.83203125" style="2209" customWidth="1"/>
    <col min="4" max="4" width="5.83203125" style="1211" customWidth="1"/>
    <col min="5" max="5" width="5.83203125" style="2209" customWidth="1"/>
    <col min="6" max="6" width="5.83203125" style="1211" customWidth="1"/>
    <col min="7" max="7" width="5.83203125" style="2209" customWidth="1"/>
    <col min="8" max="8" width="5.83203125" style="1211" customWidth="1"/>
    <col min="9" max="9" width="5.83203125" style="2209" customWidth="1"/>
    <col min="10" max="10" width="5.83203125" style="1211" customWidth="1"/>
    <col min="11" max="11" width="5.83203125" style="2209" customWidth="1"/>
    <col min="12" max="12" width="5.83203125" style="1211" customWidth="1"/>
    <col min="13" max="13" width="5.83203125" style="2209" customWidth="1"/>
    <col min="14" max="14" width="5.83203125" style="1211" customWidth="1"/>
    <col min="15" max="15" width="5.83203125" style="2209" customWidth="1"/>
    <col min="16" max="16" width="5.83203125" style="1211" customWidth="1"/>
    <col min="17" max="17" width="5.83203125" style="2209" customWidth="1"/>
    <col min="18" max="18" width="5.83203125" style="1211" customWidth="1"/>
    <col min="19" max="19" width="5.83203125" style="2209" customWidth="1"/>
    <col min="20" max="20" width="5.83203125" style="1211" customWidth="1"/>
    <col min="21" max="21" width="5.83203125" style="2209" customWidth="1"/>
    <col min="22" max="22" width="5.83203125" style="1211" customWidth="1"/>
    <col min="23" max="23" width="5.83203125" style="2209" customWidth="1"/>
    <col min="24" max="24" width="5.83203125" style="1211" customWidth="1"/>
    <col min="25" max="25" width="5.83203125" style="2209" customWidth="1"/>
    <col min="26" max="27" width="5.83203125" style="1211" customWidth="1"/>
    <col min="28" max="242" width="9.33203125" style="1211"/>
    <col min="243" max="243" width="15.1640625" style="1211" customWidth="1"/>
    <col min="244" max="244" width="5.83203125" style="1211" customWidth="1"/>
    <col min="245" max="245" width="6.6640625" style="1211" customWidth="1"/>
    <col min="246" max="250" width="5.83203125" style="1211" customWidth="1"/>
    <col min="251" max="251" width="6" style="1211" customWidth="1"/>
    <col min="252" max="268" width="5.83203125" style="1211" customWidth="1"/>
    <col min="269" max="269" width="11" style="1211" customWidth="1"/>
    <col min="270" max="270" width="10.33203125" style="1211" customWidth="1"/>
    <col min="271" max="498" width="9.33203125" style="1211"/>
    <col min="499" max="499" width="15.1640625" style="1211" customWidth="1"/>
    <col min="500" max="500" width="5.83203125" style="1211" customWidth="1"/>
    <col min="501" max="501" width="6.6640625" style="1211" customWidth="1"/>
    <col min="502" max="506" width="5.83203125" style="1211" customWidth="1"/>
    <col min="507" max="507" width="6" style="1211" customWidth="1"/>
    <col min="508" max="524" width="5.83203125" style="1211" customWidth="1"/>
    <col min="525" max="525" width="11" style="1211" customWidth="1"/>
    <col min="526" max="526" width="10.33203125" style="1211" customWidth="1"/>
    <col min="527" max="754" width="9.33203125" style="1211"/>
    <col min="755" max="755" width="15.1640625" style="1211" customWidth="1"/>
    <col min="756" max="756" width="5.83203125" style="1211" customWidth="1"/>
    <col min="757" max="757" width="6.6640625" style="1211" customWidth="1"/>
    <col min="758" max="762" width="5.83203125" style="1211" customWidth="1"/>
    <col min="763" max="763" width="6" style="1211" customWidth="1"/>
    <col min="764" max="780" width="5.83203125" style="1211" customWidth="1"/>
    <col min="781" max="781" width="11" style="1211" customWidth="1"/>
    <col min="782" max="782" width="10.33203125" style="1211" customWidth="1"/>
    <col min="783" max="1010" width="9.33203125" style="1211"/>
    <col min="1011" max="1011" width="15.1640625" style="1211" customWidth="1"/>
    <col min="1012" max="1012" width="5.83203125" style="1211" customWidth="1"/>
    <col min="1013" max="1013" width="6.6640625" style="1211" customWidth="1"/>
    <col min="1014" max="1018" width="5.83203125" style="1211" customWidth="1"/>
    <col min="1019" max="1019" width="6" style="1211" customWidth="1"/>
    <col min="1020" max="1036" width="5.83203125" style="1211" customWidth="1"/>
    <col min="1037" max="1037" width="11" style="1211" customWidth="1"/>
    <col min="1038" max="1038" width="10.33203125" style="1211" customWidth="1"/>
    <col min="1039" max="1266" width="9.33203125" style="1211"/>
    <col min="1267" max="1267" width="15.1640625" style="1211" customWidth="1"/>
    <col min="1268" max="1268" width="5.83203125" style="1211" customWidth="1"/>
    <col min="1269" max="1269" width="6.6640625" style="1211" customWidth="1"/>
    <col min="1270" max="1274" width="5.83203125" style="1211" customWidth="1"/>
    <col min="1275" max="1275" width="6" style="1211" customWidth="1"/>
    <col min="1276" max="1292" width="5.83203125" style="1211" customWidth="1"/>
    <col min="1293" max="1293" width="11" style="1211" customWidth="1"/>
    <col min="1294" max="1294" width="10.33203125" style="1211" customWidth="1"/>
    <col min="1295" max="1522" width="9.33203125" style="1211"/>
    <col min="1523" max="1523" width="15.1640625" style="1211" customWidth="1"/>
    <col min="1524" max="1524" width="5.83203125" style="1211" customWidth="1"/>
    <col min="1525" max="1525" width="6.6640625" style="1211" customWidth="1"/>
    <col min="1526" max="1530" width="5.83203125" style="1211" customWidth="1"/>
    <col min="1531" max="1531" width="6" style="1211" customWidth="1"/>
    <col min="1532" max="1548" width="5.83203125" style="1211" customWidth="1"/>
    <col min="1549" max="1549" width="11" style="1211" customWidth="1"/>
    <col min="1550" max="1550" width="10.33203125" style="1211" customWidth="1"/>
    <col min="1551" max="1778" width="9.33203125" style="1211"/>
    <col min="1779" max="1779" width="15.1640625" style="1211" customWidth="1"/>
    <col min="1780" max="1780" width="5.83203125" style="1211" customWidth="1"/>
    <col min="1781" max="1781" width="6.6640625" style="1211" customWidth="1"/>
    <col min="1782" max="1786" width="5.83203125" style="1211" customWidth="1"/>
    <col min="1787" max="1787" width="6" style="1211" customWidth="1"/>
    <col min="1788" max="1804" width="5.83203125" style="1211" customWidth="1"/>
    <col min="1805" max="1805" width="11" style="1211" customWidth="1"/>
    <col min="1806" max="1806" width="10.33203125" style="1211" customWidth="1"/>
    <col min="1807" max="2034" width="9.33203125" style="1211"/>
    <col min="2035" max="2035" width="15.1640625" style="1211" customWidth="1"/>
    <col min="2036" max="2036" width="5.83203125" style="1211" customWidth="1"/>
    <col min="2037" max="2037" width="6.6640625" style="1211" customWidth="1"/>
    <col min="2038" max="2042" width="5.83203125" style="1211" customWidth="1"/>
    <col min="2043" max="2043" width="6" style="1211" customWidth="1"/>
    <col min="2044" max="2060" width="5.83203125" style="1211" customWidth="1"/>
    <col min="2061" max="2061" width="11" style="1211" customWidth="1"/>
    <col min="2062" max="2062" width="10.33203125" style="1211" customWidth="1"/>
    <col min="2063" max="2290" width="9.33203125" style="1211"/>
    <col min="2291" max="2291" width="15.1640625" style="1211" customWidth="1"/>
    <col min="2292" max="2292" width="5.83203125" style="1211" customWidth="1"/>
    <col min="2293" max="2293" width="6.6640625" style="1211" customWidth="1"/>
    <col min="2294" max="2298" width="5.83203125" style="1211" customWidth="1"/>
    <col min="2299" max="2299" width="6" style="1211" customWidth="1"/>
    <col min="2300" max="2316" width="5.83203125" style="1211" customWidth="1"/>
    <col min="2317" max="2317" width="11" style="1211" customWidth="1"/>
    <col min="2318" max="2318" width="10.33203125" style="1211" customWidth="1"/>
    <col min="2319" max="2546" width="9.33203125" style="1211"/>
    <col min="2547" max="2547" width="15.1640625" style="1211" customWidth="1"/>
    <col min="2548" max="2548" width="5.83203125" style="1211" customWidth="1"/>
    <col min="2549" max="2549" width="6.6640625" style="1211" customWidth="1"/>
    <col min="2550" max="2554" width="5.83203125" style="1211" customWidth="1"/>
    <col min="2555" max="2555" width="6" style="1211" customWidth="1"/>
    <col min="2556" max="2572" width="5.83203125" style="1211" customWidth="1"/>
    <col min="2573" max="2573" width="11" style="1211" customWidth="1"/>
    <col min="2574" max="2574" width="10.33203125" style="1211" customWidth="1"/>
    <col min="2575" max="2802" width="9.33203125" style="1211"/>
    <col min="2803" max="2803" width="15.1640625" style="1211" customWidth="1"/>
    <col min="2804" max="2804" width="5.83203125" style="1211" customWidth="1"/>
    <col min="2805" max="2805" width="6.6640625" style="1211" customWidth="1"/>
    <col min="2806" max="2810" width="5.83203125" style="1211" customWidth="1"/>
    <col min="2811" max="2811" width="6" style="1211" customWidth="1"/>
    <col min="2812" max="2828" width="5.83203125" style="1211" customWidth="1"/>
    <col min="2829" max="2829" width="11" style="1211" customWidth="1"/>
    <col min="2830" max="2830" width="10.33203125" style="1211" customWidth="1"/>
    <col min="2831" max="3058" width="9.33203125" style="1211"/>
    <col min="3059" max="3059" width="15.1640625" style="1211" customWidth="1"/>
    <col min="3060" max="3060" width="5.83203125" style="1211" customWidth="1"/>
    <col min="3061" max="3061" width="6.6640625" style="1211" customWidth="1"/>
    <col min="3062" max="3066" width="5.83203125" style="1211" customWidth="1"/>
    <col min="3067" max="3067" width="6" style="1211" customWidth="1"/>
    <col min="3068" max="3084" width="5.83203125" style="1211" customWidth="1"/>
    <col min="3085" max="3085" width="11" style="1211" customWidth="1"/>
    <col min="3086" max="3086" width="10.33203125" style="1211" customWidth="1"/>
    <col min="3087" max="3314" width="9.33203125" style="1211"/>
    <col min="3315" max="3315" width="15.1640625" style="1211" customWidth="1"/>
    <col min="3316" max="3316" width="5.83203125" style="1211" customWidth="1"/>
    <col min="3317" max="3317" width="6.6640625" style="1211" customWidth="1"/>
    <col min="3318" max="3322" width="5.83203125" style="1211" customWidth="1"/>
    <col min="3323" max="3323" width="6" style="1211" customWidth="1"/>
    <col min="3324" max="3340" width="5.83203125" style="1211" customWidth="1"/>
    <col min="3341" max="3341" width="11" style="1211" customWidth="1"/>
    <col min="3342" max="3342" width="10.33203125" style="1211" customWidth="1"/>
    <col min="3343" max="3570" width="9.33203125" style="1211"/>
    <col min="3571" max="3571" width="15.1640625" style="1211" customWidth="1"/>
    <col min="3572" max="3572" width="5.83203125" style="1211" customWidth="1"/>
    <col min="3573" max="3573" width="6.6640625" style="1211" customWidth="1"/>
    <col min="3574" max="3578" width="5.83203125" style="1211" customWidth="1"/>
    <col min="3579" max="3579" width="6" style="1211" customWidth="1"/>
    <col min="3580" max="3596" width="5.83203125" style="1211" customWidth="1"/>
    <col min="3597" max="3597" width="11" style="1211" customWidth="1"/>
    <col min="3598" max="3598" width="10.33203125" style="1211" customWidth="1"/>
    <col min="3599" max="3826" width="9.33203125" style="1211"/>
    <col min="3827" max="3827" width="15.1640625" style="1211" customWidth="1"/>
    <col min="3828" max="3828" width="5.83203125" style="1211" customWidth="1"/>
    <col min="3829" max="3829" width="6.6640625" style="1211" customWidth="1"/>
    <col min="3830" max="3834" width="5.83203125" style="1211" customWidth="1"/>
    <col min="3835" max="3835" width="6" style="1211" customWidth="1"/>
    <col min="3836" max="3852" width="5.83203125" style="1211" customWidth="1"/>
    <col min="3853" max="3853" width="11" style="1211" customWidth="1"/>
    <col min="3854" max="3854" width="10.33203125" style="1211" customWidth="1"/>
    <col min="3855" max="4082" width="9.33203125" style="1211"/>
    <col min="4083" max="4083" width="15.1640625" style="1211" customWidth="1"/>
    <col min="4084" max="4084" width="5.83203125" style="1211" customWidth="1"/>
    <col min="4085" max="4085" width="6.6640625" style="1211" customWidth="1"/>
    <col min="4086" max="4090" width="5.83203125" style="1211" customWidth="1"/>
    <col min="4091" max="4091" width="6" style="1211" customWidth="1"/>
    <col min="4092" max="4108" width="5.83203125" style="1211" customWidth="1"/>
    <col min="4109" max="4109" width="11" style="1211" customWidth="1"/>
    <col min="4110" max="4110" width="10.33203125" style="1211" customWidth="1"/>
    <col min="4111" max="4338" width="9.33203125" style="1211"/>
    <col min="4339" max="4339" width="15.1640625" style="1211" customWidth="1"/>
    <col min="4340" max="4340" width="5.83203125" style="1211" customWidth="1"/>
    <col min="4341" max="4341" width="6.6640625" style="1211" customWidth="1"/>
    <col min="4342" max="4346" width="5.83203125" style="1211" customWidth="1"/>
    <col min="4347" max="4347" width="6" style="1211" customWidth="1"/>
    <col min="4348" max="4364" width="5.83203125" style="1211" customWidth="1"/>
    <col min="4365" max="4365" width="11" style="1211" customWidth="1"/>
    <col min="4366" max="4366" width="10.33203125" style="1211" customWidth="1"/>
    <col min="4367" max="4594" width="9.33203125" style="1211"/>
    <col min="4595" max="4595" width="15.1640625" style="1211" customWidth="1"/>
    <col min="4596" max="4596" width="5.83203125" style="1211" customWidth="1"/>
    <col min="4597" max="4597" width="6.6640625" style="1211" customWidth="1"/>
    <col min="4598" max="4602" width="5.83203125" style="1211" customWidth="1"/>
    <col min="4603" max="4603" width="6" style="1211" customWidth="1"/>
    <col min="4604" max="4620" width="5.83203125" style="1211" customWidth="1"/>
    <col min="4621" max="4621" width="11" style="1211" customWidth="1"/>
    <col min="4622" max="4622" width="10.33203125" style="1211" customWidth="1"/>
    <col min="4623" max="4850" width="9.33203125" style="1211"/>
    <col min="4851" max="4851" width="15.1640625" style="1211" customWidth="1"/>
    <col min="4852" max="4852" width="5.83203125" style="1211" customWidth="1"/>
    <col min="4853" max="4853" width="6.6640625" style="1211" customWidth="1"/>
    <col min="4854" max="4858" width="5.83203125" style="1211" customWidth="1"/>
    <col min="4859" max="4859" width="6" style="1211" customWidth="1"/>
    <col min="4860" max="4876" width="5.83203125" style="1211" customWidth="1"/>
    <col min="4877" max="4877" width="11" style="1211" customWidth="1"/>
    <col min="4878" max="4878" width="10.33203125" style="1211" customWidth="1"/>
    <col min="4879" max="5106" width="9.33203125" style="1211"/>
    <col min="5107" max="5107" width="15.1640625" style="1211" customWidth="1"/>
    <col min="5108" max="5108" width="5.83203125" style="1211" customWidth="1"/>
    <col min="5109" max="5109" width="6.6640625" style="1211" customWidth="1"/>
    <col min="5110" max="5114" width="5.83203125" style="1211" customWidth="1"/>
    <col min="5115" max="5115" width="6" style="1211" customWidth="1"/>
    <col min="5116" max="5132" width="5.83203125" style="1211" customWidth="1"/>
    <col min="5133" max="5133" width="11" style="1211" customWidth="1"/>
    <col min="5134" max="5134" width="10.33203125" style="1211" customWidth="1"/>
    <col min="5135" max="5362" width="9.33203125" style="1211"/>
    <col min="5363" max="5363" width="15.1640625" style="1211" customWidth="1"/>
    <col min="5364" max="5364" width="5.83203125" style="1211" customWidth="1"/>
    <col min="5365" max="5365" width="6.6640625" style="1211" customWidth="1"/>
    <col min="5366" max="5370" width="5.83203125" style="1211" customWidth="1"/>
    <col min="5371" max="5371" width="6" style="1211" customWidth="1"/>
    <col min="5372" max="5388" width="5.83203125" style="1211" customWidth="1"/>
    <col min="5389" max="5389" width="11" style="1211" customWidth="1"/>
    <col min="5390" max="5390" width="10.33203125" style="1211" customWidth="1"/>
    <col min="5391" max="5618" width="9.33203125" style="1211"/>
    <col min="5619" max="5619" width="15.1640625" style="1211" customWidth="1"/>
    <col min="5620" max="5620" width="5.83203125" style="1211" customWidth="1"/>
    <col min="5621" max="5621" width="6.6640625" style="1211" customWidth="1"/>
    <col min="5622" max="5626" width="5.83203125" style="1211" customWidth="1"/>
    <col min="5627" max="5627" width="6" style="1211" customWidth="1"/>
    <col min="5628" max="5644" width="5.83203125" style="1211" customWidth="1"/>
    <col min="5645" max="5645" width="11" style="1211" customWidth="1"/>
    <col min="5646" max="5646" width="10.33203125" style="1211" customWidth="1"/>
    <col min="5647" max="5874" width="9.33203125" style="1211"/>
    <col min="5875" max="5875" width="15.1640625" style="1211" customWidth="1"/>
    <col min="5876" max="5876" width="5.83203125" style="1211" customWidth="1"/>
    <col min="5877" max="5877" width="6.6640625" style="1211" customWidth="1"/>
    <col min="5878" max="5882" width="5.83203125" style="1211" customWidth="1"/>
    <col min="5883" max="5883" width="6" style="1211" customWidth="1"/>
    <col min="5884" max="5900" width="5.83203125" style="1211" customWidth="1"/>
    <col min="5901" max="5901" width="11" style="1211" customWidth="1"/>
    <col min="5902" max="5902" width="10.33203125" style="1211" customWidth="1"/>
    <col min="5903" max="6130" width="9.33203125" style="1211"/>
    <col min="6131" max="6131" width="15.1640625" style="1211" customWidth="1"/>
    <col min="6132" max="6132" width="5.83203125" style="1211" customWidth="1"/>
    <col min="6133" max="6133" width="6.6640625" style="1211" customWidth="1"/>
    <col min="6134" max="6138" width="5.83203125" style="1211" customWidth="1"/>
    <col min="6139" max="6139" width="6" style="1211" customWidth="1"/>
    <col min="6140" max="6156" width="5.83203125" style="1211" customWidth="1"/>
    <col min="6157" max="6157" width="11" style="1211" customWidth="1"/>
    <col min="6158" max="6158" width="10.33203125" style="1211" customWidth="1"/>
    <col min="6159" max="6386" width="9.33203125" style="1211"/>
    <col min="6387" max="6387" width="15.1640625" style="1211" customWidth="1"/>
    <col min="6388" max="6388" width="5.83203125" style="1211" customWidth="1"/>
    <col min="6389" max="6389" width="6.6640625" style="1211" customWidth="1"/>
    <col min="6390" max="6394" width="5.83203125" style="1211" customWidth="1"/>
    <col min="6395" max="6395" width="6" style="1211" customWidth="1"/>
    <col min="6396" max="6412" width="5.83203125" style="1211" customWidth="1"/>
    <col min="6413" max="6413" width="11" style="1211" customWidth="1"/>
    <col min="6414" max="6414" width="10.33203125" style="1211" customWidth="1"/>
    <col min="6415" max="6642" width="9.33203125" style="1211"/>
    <col min="6643" max="6643" width="15.1640625" style="1211" customWidth="1"/>
    <col min="6644" max="6644" width="5.83203125" style="1211" customWidth="1"/>
    <col min="6645" max="6645" width="6.6640625" style="1211" customWidth="1"/>
    <col min="6646" max="6650" width="5.83203125" style="1211" customWidth="1"/>
    <col min="6651" max="6651" width="6" style="1211" customWidth="1"/>
    <col min="6652" max="6668" width="5.83203125" style="1211" customWidth="1"/>
    <col min="6669" max="6669" width="11" style="1211" customWidth="1"/>
    <col min="6670" max="6670" width="10.33203125" style="1211" customWidth="1"/>
    <col min="6671" max="6898" width="9.33203125" style="1211"/>
    <col min="6899" max="6899" width="15.1640625" style="1211" customWidth="1"/>
    <col min="6900" max="6900" width="5.83203125" style="1211" customWidth="1"/>
    <col min="6901" max="6901" width="6.6640625" style="1211" customWidth="1"/>
    <col min="6902" max="6906" width="5.83203125" style="1211" customWidth="1"/>
    <col min="6907" max="6907" width="6" style="1211" customWidth="1"/>
    <col min="6908" max="6924" width="5.83203125" style="1211" customWidth="1"/>
    <col min="6925" max="6925" width="11" style="1211" customWidth="1"/>
    <col min="6926" max="6926" width="10.33203125" style="1211" customWidth="1"/>
    <col min="6927" max="7154" width="9.33203125" style="1211"/>
    <col min="7155" max="7155" width="15.1640625" style="1211" customWidth="1"/>
    <col min="7156" max="7156" width="5.83203125" style="1211" customWidth="1"/>
    <col min="7157" max="7157" width="6.6640625" style="1211" customWidth="1"/>
    <col min="7158" max="7162" width="5.83203125" style="1211" customWidth="1"/>
    <col min="7163" max="7163" width="6" style="1211" customWidth="1"/>
    <col min="7164" max="7180" width="5.83203125" style="1211" customWidth="1"/>
    <col min="7181" max="7181" width="11" style="1211" customWidth="1"/>
    <col min="7182" max="7182" width="10.33203125" style="1211" customWidth="1"/>
    <col min="7183" max="7410" width="9.33203125" style="1211"/>
    <col min="7411" max="7411" width="15.1640625" style="1211" customWidth="1"/>
    <col min="7412" max="7412" width="5.83203125" style="1211" customWidth="1"/>
    <col min="7413" max="7413" width="6.6640625" style="1211" customWidth="1"/>
    <col min="7414" max="7418" width="5.83203125" style="1211" customWidth="1"/>
    <col min="7419" max="7419" width="6" style="1211" customWidth="1"/>
    <col min="7420" max="7436" width="5.83203125" style="1211" customWidth="1"/>
    <col min="7437" max="7437" width="11" style="1211" customWidth="1"/>
    <col min="7438" max="7438" width="10.33203125" style="1211" customWidth="1"/>
    <col min="7439" max="7666" width="9.33203125" style="1211"/>
    <col min="7667" max="7667" width="15.1640625" style="1211" customWidth="1"/>
    <col min="7668" max="7668" width="5.83203125" style="1211" customWidth="1"/>
    <col min="7669" max="7669" width="6.6640625" style="1211" customWidth="1"/>
    <col min="7670" max="7674" width="5.83203125" style="1211" customWidth="1"/>
    <col min="7675" max="7675" width="6" style="1211" customWidth="1"/>
    <col min="7676" max="7692" width="5.83203125" style="1211" customWidth="1"/>
    <col min="7693" max="7693" width="11" style="1211" customWidth="1"/>
    <col min="7694" max="7694" width="10.33203125" style="1211" customWidth="1"/>
    <col min="7695" max="7922" width="9.33203125" style="1211"/>
    <col min="7923" max="7923" width="15.1640625" style="1211" customWidth="1"/>
    <col min="7924" max="7924" width="5.83203125" style="1211" customWidth="1"/>
    <col min="7925" max="7925" width="6.6640625" style="1211" customWidth="1"/>
    <col min="7926" max="7930" width="5.83203125" style="1211" customWidth="1"/>
    <col min="7931" max="7931" width="6" style="1211" customWidth="1"/>
    <col min="7932" max="7948" width="5.83203125" style="1211" customWidth="1"/>
    <col min="7949" max="7949" width="11" style="1211" customWidth="1"/>
    <col min="7950" max="7950" width="10.33203125" style="1211" customWidth="1"/>
    <col min="7951" max="8178" width="9.33203125" style="1211"/>
    <col min="8179" max="8179" width="15.1640625" style="1211" customWidth="1"/>
    <col min="8180" max="8180" width="5.83203125" style="1211" customWidth="1"/>
    <col min="8181" max="8181" width="6.6640625" style="1211" customWidth="1"/>
    <col min="8182" max="8186" width="5.83203125" style="1211" customWidth="1"/>
    <col min="8187" max="8187" width="6" style="1211" customWidth="1"/>
    <col min="8188" max="8204" width="5.83203125" style="1211" customWidth="1"/>
    <col min="8205" max="8205" width="11" style="1211" customWidth="1"/>
    <col min="8206" max="8206" width="10.33203125" style="1211" customWidth="1"/>
    <col min="8207" max="8434" width="9.33203125" style="1211"/>
    <col min="8435" max="8435" width="15.1640625" style="1211" customWidth="1"/>
    <col min="8436" max="8436" width="5.83203125" style="1211" customWidth="1"/>
    <col min="8437" max="8437" width="6.6640625" style="1211" customWidth="1"/>
    <col min="8438" max="8442" width="5.83203125" style="1211" customWidth="1"/>
    <col min="8443" max="8443" width="6" style="1211" customWidth="1"/>
    <col min="8444" max="8460" width="5.83203125" style="1211" customWidth="1"/>
    <col min="8461" max="8461" width="11" style="1211" customWidth="1"/>
    <col min="8462" max="8462" width="10.33203125" style="1211" customWidth="1"/>
    <col min="8463" max="8690" width="9.33203125" style="1211"/>
    <col min="8691" max="8691" width="15.1640625" style="1211" customWidth="1"/>
    <col min="8692" max="8692" width="5.83203125" style="1211" customWidth="1"/>
    <col min="8693" max="8693" width="6.6640625" style="1211" customWidth="1"/>
    <col min="8694" max="8698" width="5.83203125" style="1211" customWidth="1"/>
    <col min="8699" max="8699" width="6" style="1211" customWidth="1"/>
    <col min="8700" max="8716" width="5.83203125" style="1211" customWidth="1"/>
    <col min="8717" max="8717" width="11" style="1211" customWidth="1"/>
    <col min="8718" max="8718" width="10.33203125" style="1211" customWidth="1"/>
    <col min="8719" max="8946" width="9.33203125" style="1211"/>
    <col min="8947" max="8947" width="15.1640625" style="1211" customWidth="1"/>
    <col min="8948" max="8948" width="5.83203125" style="1211" customWidth="1"/>
    <col min="8949" max="8949" width="6.6640625" style="1211" customWidth="1"/>
    <col min="8950" max="8954" width="5.83203125" style="1211" customWidth="1"/>
    <col min="8955" max="8955" width="6" style="1211" customWidth="1"/>
    <col min="8956" max="8972" width="5.83203125" style="1211" customWidth="1"/>
    <col min="8973" max="8973" width="11" style="1211" customWidth="1"/>
    <col min="8974" max="8974" width="10.33203125" style="1211" customWidth="1"/>
    <col min="8975" max="9202" width="9.33203125" style="1211"/>
    <col min="9203" max="9203" width="15.1640625" style="1211" customWidth="1"/>
    <col min="9204" max="9204" width="5.83203125" style="1211" customWidth="1"/>
    <col min="9205" max="9205" width="6.6640625" style="1211" customWidth="1"/>
    <col min="9206" max="9210" width="5.83203125" style="1211" customWidth="1"/>
    <col min="9211" max="9211" width="6" style="1211" customWidth="1"/>
    <col min="9212" max="9228" width="5.83203125" style="1211" customWidth="1"/>
    <col min="9229" max="9229" width="11" style="1211" customWidth="1"/>
    <col min="9230" max="9230" width="10.33203125" style="1211" customWidth="1"/>
    <col min="9231" max="9458" width="9.33203125" style="1211"/>
    <col min="9459" max="9459" width="15.1640625" style="1211" customWidth="1"/>
    <col min="9460" max="9460" width="5.83203125" style="1211" customWidth="1"/>
    <col min="9461" max="9461" width="6.6640625" style="1211" customWidth="1"/>
    <col min="9462" max="9466" width="5.83203125" style="1211" customWidth="1"/>
    <col min="9467" max="9467" width="6" style="1211" customWidth="1"/>
    <col min="9468" max="9484" width="5.83203125" style="1211" customWidth="1"/>
    <col min="9485" max="9485" width="11" style="1211" customWidth="1"/>
    <col min="9486" max="9486" width="10.33203125" style="1211" customWidth="1"/>
    <col min="9487" max="9714" width="9.33203125" style="1211"/>
    <col min="9715" max="9715" width="15.1640625" style="1211" customWidth="1"/>
    <col min="9716" max="9716" width="5.83203125" style="1211" customWidth="1"/>
    <col min="9717" max="9717" width="6.6640625" style="1211" customWidth="1"/>
    <col min="9718" max="9722" width="5.83203125" style="1211" customWidth="1"/>
    <col min="9723" max="9723" width="6" style="1211" customWidth="1"/>
    <col min="9724" max="9740" width="5.83203125" style="1211" customWidth="1"/>
    <col min="9741" max="9741" width="11" style="1211" customWidth="1"/>
    <col min="9742" max="9742" width="10.33203125" style="1211" customWidth="1"/>
    <col min="9743" max="9970" width="9.33203125" style="1211"/>
    <col min="9971" max="9971" width="15.1640625" style="1211" customWidth="1"/>
    <col min="9972" max="9972" width="5.83203125" style="1211" customWidth="1"/>
    <col min="9973" max="9973" width="6.6640625" style="1211" customWidth="1"/>
    <col min="9974" max="9978" width="5.83203125" style="1211" customWidth="1"/>
    <col min="9979" max="9979" width="6" style="1211" customWidth="1"/>
    <col min="9980" max="9996" width="5.83203125" style="1211" customWidth="1"/>
    <col min="9997" max="9997" width="11" style="1211" customWidth="1"/>
    <col min="9998" max="9998" width="10.33203125" style="1211" customWidth="1"/>
    <col min="9999" max="10226" width="9.33203125" style="1211"/>
    <col min="10227" max="10227" width="15.1640625" style="1211" customWidth="1"/>
    <col min="10228" max="10228" width="5.83203125" style="1211" customWidth="1"/>
    <col min="10229" max="10229" width="6.6640625" style="1211" customWidth="1"/>
    <col min="10230" max="10234" width="5.83203125" style="1211" customWidth="1"/>
    <col min="10235" max="10235" width="6" style="1211" customWidth="1"/>
    <col min="10236" max="10252" width="5.83203125" style="1211" customWidth="1"/>
    <col min="10253" max="10253" width="11" style="1211" customWidth="1"/>
    <col min="10254" max="10254" width="10.33203125" style="1211" customWidth="1"/>
    <col min="10255" max="10482" width="9.33203125" style="1211"/>
    <col min="10483" max="10483" width="15.1640625" style="1211" customWidth="1"/>
    <col min="10484" max="10484" width="5.83203125" style="1211" customWidth="1"/>
    <col min="10485" max="10485" width="6.6640625" style="1211" customWidth="1"/>
    <col min="10486" max="10490" width="5.83203125" style="1211" customWidth="1"/>
    <col min="10491" max="10491" width="6" style="1211" customWidth="1"/>
    <col min="10492" max="10508" width="5.83203125" style="1211" customWidth="1"/>
    <col min="10509" max="10509" width="11" style="1211" customWidth="1"/>
    <col min="10510" max="10510" width="10.33203125" style="1211" customWidth="1"/>
    <col min="10511" max="10738" width="9.33203125" style="1211"/>
    <col min="10739" max="10739" width="15.1640625" style="1211" customWidth="1"/>
    <col min="10740" max="10740" width="5.83203125" style="1211" customWidth="1"/>
    <col min="10741" max="10741" width="6.6640625" style="1211" customWidth="1"/>
    <col min="10742" max="10746" width="5.83203125" style="1211" customWidth="1"/>
    <col min="10747" max="10747" width="6" style="1211" customWidth="1"/>
    <col min="10748" max="10764" width="5.83203125" style="1211" customWidth="1"/>
    <col min="10765" max="10765" width="11" style="1211" customWidth="1"/>
    <col min="10766" max="10766" width="10.33203125" style="1211" customWidth="1"/>
    <col min="10767" max="10994" width="9.33203125" style="1211"/>
    <col min="10995" max="10995" width="15.1640625" style="1211" customWidth="1"/>
    <col min="10996" max="10996" width="5.83203125" style="1211" customWidth="1"/>
    <col min="10997" max="10997" width="6.6640625" style="1211" customWidth="1"/>
    <col min="10998" max="11002" width="5.83203125" style="1211" customWidth="1"/>
    <col min="11003" max="11003" width="6" style="1211" customWidth="1"/>
    <col min="11004" max="11020" width="5.83203125" style="1211" customWidth="1"/>
    <col min="11021" max="11021" width="11" style="1211" customWidth="1"/>
    <col min="11022" max="11022" width="10.33203125" style="1211" customWidth="1"/>
    <col min="11023" max="11250" width="9.33203125" style="1211"/>
    <col min="11251" max="11251" width="15.1640625" style="1211" customWidth="1"/>
    <col min="11252" max="11252" width="5.83203125" style="1211" customWidth="1"/>
    <col min="11253" max="11253" width="6.6640625" style="1211" customWidth="1"/>
    <col min="11254" max="11258" width="5.83203125" style="1211" customWidth="1"/>
    <col min="11259" max="11259" width="6" style="1211" customWidth="1"/>
    <col min="11260" max="11276" width="5.83203125" style="1211" customWidth="1"/>
    <col min="11277" max="11277" width="11" style="1211" customWidth="1"/>
    <col min="11278" max="11278" width="10.33203125" style="1211" customWidth="1"/>
    <col min="11279" max="11506" width="9.33203125" style="1211"/>
    <col min="11507" max="11507" width="15.1640625" style="1211" customWidth="1"/>
    <col min="11508" max="11508" width="5.83203125" style="1211" customWidth="1"/>
    <col min="11509" max="11509" width="6.6640625" style="1211" customWidth="1"/>
    <col min="11510" max="11514" width="5.83203125" style="1211" customWidth="1"/>
    <col min="11515" max="11515" width="6" style="1211" customWidth="1"/>
    <col min="11516" max="11532" width="5.83203125" style="1211" customWidth="1"/>
    <col min="11533" max="11533" width="11" style="1211" customWidth="1"/>
    <col min="11534" max="11534" width="10.33203125" style="1211" customWidth="1"/>
    <col min="11535" max="11762" width="9.33203125" style="1211"/>
    <col min="11763" max="11763" width="15.1640625" style="1211" customWidth="1"/>
    <col min="11764" max="11764" width="5.83203125" style="1211" customWidth="1"/>
    <col min="11765" max="11765" width="6.6640625" style="1211" customWidth="1"/>
    <col min="11766" max="11770" width="5.83203125" style="1211" customWidth="1"/>
    <col min="11771" max="11771" width="6" style="1211" customWidth="1"/>
    <col min="11772" max="11788" width="5.83203125" style="1211" customWidth="1"/>
    <col min="11789" max="11789" width="11" style="1211" customWidth="1"/>
    <col min="11790" max="11790" width="10.33203125" style="1211" customWidth="1"/>
    <col min="11791" max="12018" width="9.33203125" style="1211"/>
    <col min="12019" max="12019" width="15.1640625" style="1211" customWidth="1"/>
    <col min="12020" max="12020" width="5.83203125" style="1211" customWidth="1"/>
    <col min="12021" max="12021" width="6.6640625" style="1211" customWidth="1"/>
    <col min="12022" max="12026" width="5.83203125" style="1211" customWidth="1"/>
    <col min="12027" max="12027" width="6" style="1211" customWidth="1"/>
    <col min="12028" max="12044" width="5.83203125" style="1211" customWidth="1"/>
    <col min="12045" max="12045" width="11" style="1211" customWidth="1"/>
    <col min="12046" max="12046" width="10.33203125" style="1211" customWidth="1"/>
    <col min="12047" max="12274" width="9.33203125" style="1211"/>
    <col min="12275" max="12275" width="15.1640625" style="1211" customWidth="1"/>
    <col min="12276" max="12276" width="5.83203125" style="1211" customWidth="1"/>
    <col min="12277" max="12277" width="6.6640625" style="1211" customWidth="1"/>
    <col min="12278" max="12282" width="5.83203125" style="1211" customWidth="1"/>
    <col min="12283" max="12283" width="6" style="1211" customWidth="1"/>
    <col min="12284" max="12300" width="5.83203125" style="1211" customWidth="1"/>
    <col min="12301" max="12301" width="11" style="1211" customWidth="1"/>
    <col min="12302" max="12302" width="10.33203125" style="1211" customWidth="1"/>
    <col min="12303" max="12530" width="9.33203125" style="1211"/>
    <col min="12531" max="12531" width="15.1640625" style="1211" customWidth="1"/>
    <col min="12532" max="12532" width="5.83203125" style="1211" customWidth="1"/>
    <col min="12533" max="12533" width="6.6640625" style="1211" customWidth="1"/>
    <col min="12534" max="12538" width="5.83203125" style="1211" customWidth="1"/>
    <col min="12539" max="12539" width="6" style="1211" customWidth="1"/>
    <col min="12540" max="12556" width="5.83203125" style="1211" customWidth="1"/>
    <col min="12557" max="12557" width="11" style="1211" customWidth="1"/>
    <col min="12558" max="12558" width="10.33203125" style="1211" customWidth="1"/>
    <col min="12559" max="12786" width="9.33203125" style="1211"/>
    <col min="12787" max="12787" width="15.1640625" style="1211" customWidth="1"/>
    <col min="12788" max="12788" width="5.83203125" style="1211" customWidth="1"/>
    <col min="12789" max="12789" width="6.6640625" style="1211" customWidth="1"/>
    <col min="12790" max="12794" width="5.83203125" style="1211" customWidth="1"/>
    <col min="12795" max="12795" width="6" style="1211" customWidth="1"/>
    <col min="12796" max="12812" width="5.83203125" style="1211" customWidth="1"/>
    <col min="12813" max="12813" width="11" style="1211" customWidth="1"/>
    <col min="12814" max="12814" width="10.33203125" style="1211" customWidth="1"/>
    <col min="12815" max="13042" width="9.33203125" style="1211"/>
    <col min="13043" max="13043" width="15.1640625" style="1211" customWidth="1"/>
    <col min="13044" max="13044" width="5.83203125" style="1211" customWidth="1"/>
    <col min="13045" max="13045" width="6.6640625" style="1211" customWidth="1"/>
    <col min="13046" max="13050" width="5.83203125" style="1211" customWidth="1"/>
    <col min="13051" max="13051" width="6" style="1211" customWidth="1"/>
    <col min="13052" max="13068" width="5.83203125" style="1211" customWidth="1"/>
    <col min="13069" max="13069" width="11" style="1211" customWidth="1"/>
    <col min="13070" max="13070" width="10.33203125" style="1211" customWidth="1"/>
    <col min="13071" max="13298" width="9.33203125" style="1211"/>
    <col min="13299" max="13299" width="15.1640625" style="1211" customWidth="1"/>
    <col min="13300" max="13300" width="5.83203125" style="1211" customWidth="1"/>
    <col min="13301" max="13301" width="6.6640625" style="1211" customWidth="1"/>
    <col min="13302" max="13306" width="5.83203125" style="1211" customWidth="1"/>
    <col min="13307" max="13307" width="6" style="1211" customWidth="1"/>
    <col min="13308" max="13324" width="5.83203125" style="1211" customWidth="1"/>
    <col min="13325" max="13325" width="11" style="1211" customWidth="1"/>
    <col min="13326" max="13326" width="10.33203125" style="1211" customWidth="1"/>
    <col min="13327" max="13554" width="9.33203125" style="1211"/>
    <col min="13555" max="13555" width="15.1640625" style="1211" customWidth="1"/>
    <col min="13556" max="13556" width="5.83203125" style="1211" customWidth="1"/>
    <col min="13557" max="13557" width="6.6640625" style="1211" customWidth="1"/>
    <col min="13558" max="13562" width="5.83203125" style="1211" customWidth="1"/>
    <col min="13563" max="13563" width="6" style="1211" customWidth="1"/>
    <col min="13564" max="13580" width="5.83203125" style="1211" customWidth="1"/>
    <col min="13581" max="13581" width="11" style="1211" customWidth="1"/>
    <col min="13582" max="13582" width="10.33203125" style="1211" customWidth="1"/>
    <col min="13583" max="13810" width="9.33203125" style="1211"/>
    <col min="13811" max="13811" width="15.1640625" style="1211" customWidth="1"/>
    <col min="13812" max="13812" width="5.83203125" style="1211" customWidth="1"/>
    <col min="13813" max="13813" width="6.6640625" style="1211" customWidth="1"/>
    <col min="13814" max="13818" width="5.83203125" style="1211" customWidth="1"/>
    <col min="13819" max="13819" width="6" style="1211" customWidth="1"/>
    <col min="13820" max="13836" width="5.83203125" style="1211" customWidth="1"/>
    <col min="13837" max="13837" width="11" style="1211" customWidth="1"/>
    <col min="13838" max="13838" width="10.33203125" style="1211" customWidth="1"/>
    <col min="13839" max="14066" width="9.33203125" style="1211"/>
    <col min="14067" max="14067" width="15.1640625" style="1211" customWidth="1"/>
    <col min="14068" max="14068" width="5.83203125" style="1211" customWidth="1"/>
    <col min="14069" max="14069" width="6.6640625" style="1211" customWidth="1"/>
    <col min="14070" max="14074" width="5.83203125" style="1211" customWidth="1"/>
    <col min="14075" max="14075" width="6" style="1211" customWidth="1"/>
    <col min="14076" max="14092" width="5.83203125" style="1211" customWidth="1"/>
    <col min="14093" max="14093" width="11" style="1211" customWidth="1"/>
    <col min="14094" max="14094" width="10.33203125" style="1211" customWidth="1"/>
    <col min="14095" max="14322" width="9.33203125" style="1211"/>
    <col min="14323" max="14323" width="15.1640625" style="1211" customWidth="1"/>
    <col min="14324" max="14324" width="5.83203125" style="1211" customWidth="1"/>
    <col min="14325" max="14325" width="6.6640625" style="1211" customWidth="1"/>
    <col min="14326" max="14330" width="5.83203125" style="1211" customWidth="1"/>
    <col min="14331" max="14331" width="6" style="1211" customWidth="1"/>
    <col min="14332" max="14348" width="5.83203125" style="1211" customWidth="1"/>
    <col min="14349" max="14349" width="11" style="1211" customWidth="1"/>
    <col min="14350" max="14350" width="10.33203125" style="1211" customWidth="1"/>
    <col min="14351" max="14578" width="9.33203125" style="1211"/>
    <col min="14579" max="14579" width="15.1640625" style="1211" customWidth="1"/>
    <col min="14580" max="14580" width="5.83203125" style="1211" customWidth="1"/>
    <col min="14581" max="14581" width="6.6640625" style="1211" customWidth="1"/>
    <col min="14582" max="14586" width="5.83203125" style="1211" customWidth="1"/>
    <col min="14587" max="14587" width="6" style="1211" customWidth="1"/>
    <col min="14588" max="14604" width="5.83203125" style="1211" customWidth="1"/>
    <col min="14605" max="14605" width="11" style="1211" customWidth="1"/>
    <col min="14606" max="14606" width="10.33203125" style="1211" customWidth="1"/>
    <col min="14607" max="14834" width="9.33203125" style="1211"/>
    <col min="14835" max="14835" width="15.1640625" style="1211" customWidth="1"/>
    <col min="14836" max="14836" width="5.83203125" style="1211" customWidth="1"/>
    <col min="14837" max="14837" width="6.6640625" style="1211" customWidth="1"/>
    <col min="14838" max="14842" width="5.83203125" style="1211" customWidth="1"/>
    <col min="14843" max="14843" width="6" style="1211" customWidth="1"/>
    <col min="14844" max="14860" width="5.83203125" style="1211" customWidth="1"/>
    <col min="14861" max="14861" width="11" style="1211" customWidth="1"/>
    <col min="14862" max="14862" width="10.33203125" style="1211" customWidth="1"/>
    <col min="14863" max="15090" width="9.33203125" style="1211"/>
    <col min="15091" max="15091" width="15.1640625" style="1211" customWidth="1"/>
    <col min="15092" max="15092" width="5.83203125" style="1211" customWidth="1"/>
    <col min="15093" max="15093" width="6.6640625" style="1211" customWidth="1"/>
    <col min="15094" max="15098" width="5.83203125" style="1211" customWidth="1"/>
    <col min="15099" max="15099" width="6" style="1211" customWidth="1"/>
    <col min="15100" max="15116" width="5.83203125" style="1211" customWidth="1"/>
    <col min="15117" max="15117" width="11" style="1211" customWidth="1"/>
    <col min="15118" max="15118" width="10.33203125" style="1211" customWidth="1"/>
    <col min="15119" max="15346" width="9.33203125" style="1211"/>
    <col min="15347" max="15347" width="15.1640625" style="1211" customWidth="1"/>
    <col min="15348" max="15348" width="5.83203125" style="1211" customWidth="1"/>
    <col min="15349" max="15349" width="6.6640625" style="1211" customWidth="1"/>
    <col min="15350" max="15354" width="5.83203125" style="1211" customWidth="1"/>
    <col min="15355" max="15355" width="6" style="1211" customWidth="1"/>
    <col min="15356" max="15372" width="5.83203125" style="1211" customWidth="1"/>
    <col min="15373" max="15373" width="11" style="1211" customWidth="1"/>
    <col min="15374" max="15374" width="10.33203125" style="1211" customWidth="1"/>
    <col min="15375" max="15602" width="9.33203125" style="1211"/>
    <col min="15603" max="15603" width="15.1640625" style="1211" customWidth="1"/>
    <col min="15604" max="15604" width="5.83203125" style="1211" customWidth="1"/>
    <col min="15605" max="15605" width="6.6640625" style="1211" customWidth="1"/>
    <col min="15606" max="15610" width="5.83203125" style="1211" customWidth="1"/>
    <col min="15611" max="15611" width="6" style="1211" customWidth="1"/>
    <col min="15612" max="15628" width="5.83203125" style="1211" customWidth="1"/>
    <col min="15629" max="15629" width="11" style="1211" customWidth="1"/>
    <col min="15630" max="15630" width="10.33203125" style="1211" customWidth="1"/>
    <col min="15631" max="15858" width="9.33203125" style="1211"/>
    <col min="15859" max="15859" width="15.1640625" style="1211" customWidth="1"/>
    <col min="15860" max="15860" width="5.83203125" style="1211" customWidth="1"/>
    <col min="15861" max="15861" width="6.6640625" style="1211" customWidth="1"/>
    <col min="15862" max="15866" width="5.83203125" style="1211" customWidth="1"/>
    <col min="15867" max="15867" width="6" style="1211" customWidth="1"/>
    <col min="15868" max="15884" width="5.83203125" style="1211" customWidth="1"/>
    <col min="15885" max="15885" width="11" style="1211" customWidth="1"/>
    <col min="15886" max="15886" width="10.33203125" style="1211" customWidth="1"/>
    <col min="15887" max="16114" width="9.33203125" style="1211"/>
    <col min="16115" max="16115" width="15.1640625" style="1211" customWidth="1"/>
    <col min="16116" max="16116" width="5.83203125" style="1211" customWidth="1"/>
    <col min="16117" max="16117" width="6.6640625" style="1211" customWidth="1"/>
    <col min="16118" max="16122" width="5.83203125" style="1211" customWidth="1"/>
    <col min="16123" max="16123" width="6" style="1211" customWidth="1"/>
    <col min="16124" max="16140" width="5.83203125" style="1211" customWidth="1"/>
    <col min="16141" max="16141" width="11" style="1211" customWidth="1"/>
    <col min="16142" max="16142" width="10.33203125" style="1211" customWidth="1"/>
    <col min="16143" max="16370" width="9.33203125" style="1211"/>
    <col min="16371" max="16384" width="8.83203125" style="1211" customWidth="1"/>
  </cols>
  <sheetData>
    <row r="1" spans="1:76"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row>
    <row r="3" spans="1:76" ht="15.75" x14ac:dyDescent="0.25">
      <c r="A3" s="2208" t="s">
        <v>3598</v>
      </c>
      <c r="G3" s="2210"/>
    </row>
    <row r="4" spans="1:76" x14ac:dyDescent="0.25">
      <c r="Y4" s="7238" t="s">
        <v>3599</v>
      </c>
      <c r="Z4" s="7238"/>
      <c r="AA4" s="7238"/>
    </row>
    <row r="5" spans="1:76" ht="57" customHeight="1" x14ac:dyDescent="0.25">
      <c r="A5" s="7239" t="s">
        <v>3600</v>
      </c>
      <c r="B5" s="7235" t="s">
        <v>3601</v>
      </c>
      <c r="C5" s="7236"/>
      <c r="D5" s="7235" t="s">
        <v>3602</v>
      </c>
      <c r="E5" s="7236"/>
      <c r="F5" s="7235" t="s">
        <v>3603</v>
      </c>
      <c r="G5" s="7236"/>
      <c r="H5" s="7235" t="s">
        <v>3604</v>
      </c>
      <c r="I5" s="7236"/>
      <c r="J5" s="7235" t="s">
        <v>3605</v>
      </c>
      <c r="K5" s="7236"/>
      <c r="L5" s="7235" t="s">
        <v>3606</v>
      </c>
      <c r="M5" s="7236"/>
      <c r="N5" s="7235" t="s">
        <v>3607</v>
      </c>
      <c r="O5" s="7236"/>
      <c r="P5" s="7235" t="s">
        <v>3608</v>
      </c>
      <c r="Q5" s="7236"/>
      <c r="R5" s="7235" t="s">
        <v>3609</v>
      </c>
      <c r="S5" s="7236"/>
      <c r="T5" s="7235" t="s">
        <v>3610</v>
      </c>
      <c r="U5" s="7236"/>
      <c r="V5" s="7235" t="s">
        <v>3611</v>
      </c>
      <c r="W5" s="7236"/>
      <c r="X5" s="7235" t="s">
        <v>3612</v>
      </c>
      <c r="Y5" s="7236"/>
      <c r="Z5" s="7235" t="s">
        <v>3613</v>
      </c>
      <c r="AA5" s="7237"/>
    </row>
    <row r="6" spans="1:76" s="2211" customFormat="1" ht="32.25" customHeight="1" thickBot="1" x14ac:dyDescent="0.25">
      <c r="A6" s="7240"/>
      <c r="B6" s="7232" t="s">
        <v>3614</v>
      </c>
      <c r="C6" s="7234"/>
      <c r="D6" s="7232" t="s">
        <v>3615</v>
      </c>
      <c r="E6" s="7234"/>
      <c r="F6" s="7232" t="s">
        <v>3616</v>
      </c>
      <c r="G6" s="7234"/>
      <c r="H6" s="7232" t="s">
        <v>3617</v>
      </c>
      <c r="I6" s="7234"/>
      <c r="J6" s="7232" t="s">
        <v>3618</v>
      </c>
      <c r="K6" s="7234"/>
      <c r="L6" s="7232" t="s">
        <v>3619</v>
      </c>
      <c r="M6" s="7234"/>
      <c r="N6" s="7232" t="s">
        <v>3620</v>
      </c>
      <c r="O6" s="7234"/>
      <c r="P6" s="7232" t="s">
        <v>3621</v>
      </c>
      <c r="Q6" s="7234"/>
      <c r="R6" s="7232" t="s">
        <v>3622</v>
      </c>
      <c r="S6" s="7234"/>
      <c r="T6" s="7232" t="s">
        <v>3623</v>
      </c>
      <c r="U6" s="7234"/>
      <c r="V6" s="7232" t="s">
        <v>3624</v>
      </c>
      <c r="W6" s="7234"/>
      <c r="X6" s="7232" t="s">
        <v>3625</v>
      </c>
      <c r="Y6" s="7234"/>
      <c r="Z6" s="7232" t="s">
        <v>3626</v>
      </c>
      <c r="AA6" s="7233"/>
    </row>
    <row r="7" spans="1:76" s="2211" customFormat="1" ht="106.5" thickTop="1" x14ac:dyDescent="0.2">
      <c r="A7" s="7241"/>
      <c r="B7" s="2212" t="s">
        <v>3627</v>
      </c>
      <c r="C7" s="2213" t="s">
        <v>3628</v>
      </c>
      <c r="D7" s="2212" t="s">
        <v>3627</v>
      </c>
      <c r="E7" s="2213" t="s">
        <v>3628</v>
      </c>
      <c r="F7" s="2212" t="s">
        <v>3627</v>
      </c>
      <c r="G7" s="2213" t="s">
        <v>3628</v>
      </c>
      <c r="H7" s="2212" t="s">
        <v>3627</v>
      </c>
      <c r="I7" s="2213" t="s">
        <v>3628</v>
      </c>
      <c r="J7" s="2212" t="s">
        <v>3627</v>
      </c>
      <c r="K7" s="2213" t="s">
        <v>3628</v>
      </c>
      <c r="L7" s="2212" t="s">
        <v>3627</v>
      </c>
      <c r="M7" s="2213" t="s">
        <v>3628</v>
      </c>
      <c r="N7" s="2212" t="s">
        <v>3627</v>
      </c>
      <c r="O7" s="2213" t="s">
        <v>3628</v>
      </c>
      <c r="P7" s="2212" t="s">
        <v>3627</v>
      </c>
      <c r="Q7" s="2213" t="s">
        <v>3628</v>
      </c>
      <c r="R7" s="2212" t="s">
        <v>3627</v>
      </c>
      <c r="S7" s="2213" t="s">
        <v>3628</v>
      </c>
      <c r="T7" s="2212" t="s">
        <v>3627</v>
      </c>
      <c r="U7" s="2213" t="s">
        <v>3628</v>
      </c>
      <c r="V7" s="2212" t="s">
        <v>3627</v>
      </c>
      <c r="W7" s="2213" t="s">
        <v>3628</v>
      </c>
      <c r="X7" s="2212" t="s">
        <v>3627</v>
      </c>
      <c r="Y7" s="2213" t="s">
        <v>3628</v>
      </c>
      <c r="Z7" s="2212" t="s">
        <v>3627</v>
      </c>
      <c r="AA7" s="5696" t="s">
        <v>3628</v>
      </c>
      <c r="AB7" s="2214"/>
    </row>
    <row r="8" spans="1:76" s="2211" customFormat="1" ht="30" customHeight="1" x14ac:dyDescent="0.2">
      <c r="A8" s="2215">
        <v>2011</v>
      </c>
      <c r="B8" s="2216">
        <v>26.16</v>
      </c>
      <c r="C8" s="2217">
        <v>0.10999999999999943</v>
      </c>
      <c r="D8" s="2216">
        <v>26.6</v>
      </c>
      <c r="E8" s="2217">
        <v>0.4</v>
      </c>
      <c r="F8" s="2216">
        <v>26.1</v>
      </c>
      <c r="G8" s="2217">
        <v>0.33000000000000185</v>
      </c>
      <c r="H8" s="2216">
        <v>25.5</v>
      </c>
      <c r="I8" s="2217">
        <v>0.6</v>
      </c>
      <c r="J8" s="2216">
        <v>23.7</v>
      </c>
      <c r="K8" s="2217">
        <v>0.5</v>
      </c>
      <c r="L8" s="2216">
        <v>22.9</v>
      </c>
      <c r="M8" s="2217">
        <v>1.5</v>
      </c>
      <c r="N8" s="2216">
        <v>21.4</v>
      </c>
      <c r="O8" s="2217">
        <v>0.8</v>
      </c>
      <c r="P8" s="2216">
        <v>21.1</v>
      </c>
      <c r="Q8" s="2217">
        <v>0.4</v>
      </c>
      <c r="R8" s="2216">
        <v>21.8</v>
      </c>
      <c r="S8" s="2217">
        <v>0.6</v>
      </c>
      <c r="T8" s="2216">
        <v>22.9</v>
      </c>
      <c r="U8" s="2217">
        <v>0.6</v>
      </c>
      <c r="V8" s="2216">
        <v>24.8</v>
      </c>
      <c r="W8" s="2217">
        <v>0.9</v>
      </c>
      <c r="X8" s="2216">
        <v>25.5</v>
      </c>
      <c r="Y8" s="2217">
        <v>0.3</v>
      </c>
      <c r="Z8" s="2216">
        <v>24</v>
      </c>
      <c r="AA8" s="5697">
        <v>0.5</v>
      </c>
      <c r="AB8" s="2214"/>
    </row>
    <row r="9" spans="1:76" s="2211" customFormat="1" ht="30" customHeight="1" x14ac:dyDescent="0.2">
      <c r="A9" s="2218">
        <v>2012</v>
      </c>
      <c r="B9" s="2219">
        <v>26.022580645161291</v>
      </c>
      <c r="C9" s="2220">
        <v>0</v>
      </c>
      <c r="D9" s="2219">
        <v>27</v>
      </c>
      <c r="E9" s="2220">
        <v>0.8</v>
      </c>
      <c r="F9" s="2219">
        <v>26</v>
      </c>
      <c r="G9" s="2220">
        <v>0.3</v>
      </c>
      <c r="H9" s="2219">
        <v>25.5</v>
      </c>
      <c r="I9" s="2220">
        <v>0.6</v>
      </c>
      <c r="J9" s="2219">
        <v>23.3</v>
      </c>
      <c r="K9" s="2220">
        <v>0.1</v>
      </c>
      <c r="L9" s="2219">
        <v>21.6</v>
      </c>
      <c r="M9" s="2220">
        <v>0.2</v>
      </c>
      <c r="N9" s="2219">
        <v>21.4</v>
      </c>
      <c r="O9" s="2220">
        <v>0.8</v>
      </c>
      <c r="P9" s="2219">
        <v>21.3</v>
      </c>
      <c r="Q9" s="2220">
        <v>0.7</v>
      </c>
      <c r="R9" s="2219">
        <v>21.8</v>
      </c>
      <c r="S9" s="2220">
        <v>0.5</v>
      </c>
      <c r="T9" s="2219">
        <v>23.2</v>
      </c>
      <c r="U9" s="2220">
        <v>0.9</v>
      </c>
      <c r="V9" s="2219">
        <v>24.8</v>
      </c>
      <c r="W9" s="2220">
        <v>0.9</v>
      </c>
      <c r="X9" s="2219">
        <v>26.3</v>
      </c>
      <c r="Y9" s="2220">
        <v>1</v>
      </c>
      <c r="Z9" s="2219">
        <v>24</v>
      </c>
      <c r="AA9" s="5698">
        <v>0.5</v>
      </c>
      <c r="AB9" s="2214"/>
    </row>
    <row r="10" spans="1:76" s="2211" customFormat="1" ht="30" customHeight="1" x14ac:dyDescent="0.2">
      <c r="A10" s="2215">
        <v>2013</v>
      </c>
      <c r="B10" s="2216">
        <v>26.42</v>
      </c>
      <c r="C10" s="2217">
        <v>0.4</v>
      </c>
      <c r="D10" s="2216">
        <v>26.7</v>
      </c>
      <c r="E10" s="2217">
        <v>0.5</v>
      </c>
      <c r="F10" s="2216">
        <v>26.1</v>
      </c>
      <c r="G10" s="2217">
        <v>0.4</v>
      </c>
      <c r="H10" s="2216">
        <v>25</v>
      </c>
      <c r="I10" s="2217">
        <v>0.1</v>
      </c>
      <c r="J10" s="2216">
        <v>23</v>
      </c>
      <c r="K10" s="2217">
        <v>-0.2</v>
      </c>
      <c r="L10" s="2216">
        <v>21.6</v>
      </c>
      <c r="M10" s="2217">
        <v>0.2</v>
      </c>
      <c r="N10" s="2216">
        <v>20.5</v>
      </c>
      <c r="O10" s="2217">
        <v>-0.1</v>
      </c>
      <c r="P10" s="2216">
        <v>21.1</v>
      </c>
      <c r="Q10" s="2217">
        <v>0.5</v>
      </c>
      <c r="R10" s="2216">
        <v>22.2</v>
      </c>
      <c r="S10" s="2217">
        <v>0.9</v>
      </c>
      <c r="T10" s="2216">
        <v>23.6</v>
      </c>
      <c r="U10" s="2217">
        <v>1.3</v>
      </c>
      <c r="V10" s="2216">
        <v>24.6</v>
      </c>
      <c r="W10" s="2217">
        <v>0.7</v>
      </c>
      <c r="X10" s="2216">
        <v>25.9</v>
      </c>
      <c r="Y10" s="2217">
        <v>0.6</v>
      </c>
      <c r="Z10" s="2216">
        <v>23.9</v>
      </c>
      <c r="AA10" s="5697">
        <v>0.4</v>
      </c>
      <c r="AB10" s="2214"/>
    </row>
    <row r="11" spans="1:76" s="2211" customFormat="1" ht="30" customHeight="1" x14ac:dyDescent="0.2">
      <c r="A11" s="2221">
        <v>2014</v>
      </c>
      <c r="B11" s="2222">
        <v>26.65</v>
      </c>
      <c r="C11" s="2223">
        <v>0.6</v>
      </c>
      <c r="D11" s="2222">
        <v>26.8</v>
      </c>
      <c r="E11" s="2223">
        <v>0.64999999999999858</v>
      </c>
      <c r="F11" s="2222">
        <v>26.4</v>
      </c>
      <c r="G11" s="2223">
        <v>0.6</v>
      </c>
      <c r="H11" s="2222">
        <v>25.3</v>
      </c>
      <c r="I11" s="2223">
        <v>0.44999999999999929</v>
      </c>
      <c r="J11" s="2222">
        <v>23.5</v>
      </c>
      <c r="K11" s="2223">
        <v>0.3</v>
      </c>
      <c r="L11" s="2222">
        <v>22.4</v>
      </c>
      <c r="M11" s="2223">
        <v>1</v>
      </c>
      <c r="N11" s="2222">
        <v>22</v>
      </c>
      <c r="O11" s="2223">
        <v>1.4</v>
      </c>
      <c r="P11" s="2222">
        <v>21.6</v>
      </c>
      <c r="Q11" s="2223">
        <v>0.9</v>
      </c>
      <c r="R11" s="2222">
        <v>22</v>
      </c>
      <c r="S11" s="2223">
        <v>0.7</v>
      </c>
      <c r="T11" s="2222">
        <v>24.2</v>
      </c>
      <c r="U11" s="2223">
        <v>2</v>
      </c>
      <c r="V11" s="2222">
        <v>25.5</v>
      </c>
      <c r="W11" s="2223">
        <v>1.6</v>
      </c>
      <c r="X11" s="2222">
        <v>26.4</v>
      </c>
      <c r="Y11" s="2223">
        <v>1.1000000000000001</v>
      </c>
      <c r="Z11" s="2222">
        <v>24.4</v>
      </c>
      <c r="AA11" s="5699">
        <v>0.86666666666667069</v>
      </c>
      <c r="AB11" s="2214"/>
    </row>
    <row r="12" spans="1:76" s="2211" customFormat="1" ht="30" customHeight="1" x14ac:dyDescent="0.2">
      <c r="A12" s="5700">
        <v>2015</v>
      </c>
      <c r="B12" s="2648">
        <v>26.4</v>
      </c>
      <c r="C12" s="2649">
        <v>0.30000000000000004</v>
      </c>
      <c r="D12" s="2648">
        <v>26.2</v>
      </c>
      <c r="E12" s="2649">
        <v>0</v>
      </c>
      <c r="F12" s="2648">
        <v>26</v>
      </c>
      <c r="G12" s="2649">
        <v>0.2</v>
      </c>
      <c r="H12" s="2648">
        <v>25.3</v>
      </c>
      <c r="I12" s="2649">
        <v>0.4</v>
      </c>
      <c r="J12" s="2648">
        <v>24</v>
      </c>
      <c r="K12" s="2649">
        <v>0.8</v>
      </c>
      <c r="L12" s="2648">
        <v>22.7</v>
      </c>
      <c r="M12" s="2649">
        <v>1.3</v>
      </c>
      <c r="N12" s="2648">
        <v>21.5</v>
      </c>
      <c r="O12" s="2649">
        <v>0.9</v>
      </c>
      <c r="P12" s="2648">
        <v>21.6</v>
      </c>
      <c r="Q12" s="2649">
        <v>0.9</v>
      </c>
      <c r="R12" s="2648">
        <v>22.1</v>
      </c>
      <c r="S12" s="2649">
        <v>0.8</v>
      </c>
      <c r="T12" s="2648">
        <v>23.7</v>
      </c>
      <c r="U12" s="2649">
        <v>1.4</v>
      </c>
      <c r="V12" s="2648">
        <v>24.5</v>
      </c>
      <c r="W12" s="2649">
        <v>0.60000000000000009</v>
      </c>
      <c r="X12" s="2648">
        <v>26.7</v>
      </c>
      <c r="Y12" s="2649">
        <v>1.4</v>
      </c>
      <c r="Z12" s="2648">
        <v>24.224999999999998</v>
      </c>
      <c r="AA12" s="5701">
        <v>0.7</v>
      </c>
      <c r="AB12" s="2214"/>
    </row>
    <row r="13" spans="1:76" s="2211" customFormat="1" ht="30" customHeight="1" x14ac:dyDescent="0.2">
      <c r="A13" s="5702">
        <v>2016</v>
      </c>
      <c r="B13" s="2651">
        <v>27.1</v>
      </c>
      <c r="C13" s="2652">
        <v>1</v>
      </c>
      <c r="D13" s="2651">
        <v>27.1</v>
      </c>
      <c r="E13" s="2652">
        <v>0.9</v>
      </c>
      <c r="F13" s="2651">
        <v>26.9</v>
      </c>
      <c r="G13" s="2652">
        <v>1.1000000000000001</v>
      </c>
      <c r="H13" s="2653">
        <v>26</v>
      </c>
      <c r="I13" s="2652">
        <v>1.1000000000000001</v>
      </c>
      <c r="J13" s="2651">
        <v>23.2</v>
      </c>
      <c r="K13" s="2652">
        <v>0</v>
      </c>
      <c r="L13" s="2651">
        <v>21.7</v>
      </c>
      <c r="M13" s="2652">
        <v>0.3</v>
      </c>
      <c r="N13" s="2651">
        <v>20.9</v>
      </c>
      <c r="O13" s="2652">
        <v>0.3</v>
      </c>
      <c r="P13" s="2651">
        <v>21.5</v>
      </c>
      <c r="Q13" s="2652">
        <v>0.8</v>
      </c>
      <c r="R13" s="2651">
        <v>21.2</v>
      </c>
      <c r="S13" s="2652">
        <v>-0.1</v>
      </c>
      <c r="T13" s="2651">
        <v>23.3</v>
      </c>
      <c r="U13" s="2652">
        <v>1</v>
      </c>
      <c r="V13" s="2651">
        <v>24.5</v>
      </c>
      <c r="W13" s="2652">
        <v>0.6</v>
      </c>
      <c r="X13" s="2651">
        <v>25.3</v>
      </c>
      <c r="Y13" s="2652">
        <v>0</v>
      </c>
      <c r="Z13" s="2651">
        <v>24.1</v>
      </c>
      <c r="AA13" s="5703">
        <v>0.6</v>
      </c>
      <c r="AB13" s="2214"/>
    </row>
    <row r="14" spans="1:76" s="2211" customFormat="1" ht="30" customHeight="1" x14ac:dyDescent="0.2">
      <c r="A14" s="5702">
        <v>2017</v>
      </c>
      <c r="B14" s="2651">
        <v>26.7</v>
      </c>
      <c r="C14" s="2652">
        <v>0.6</v>
      </c>
      <c r="D14" s="2651">
        <v>26.7</v>
      </c>
      <c r="E14" s="2652">
        <v>0.5</v>
      </c>
      <c r="F14" s="2651">
        <v>27.1</v>
      </c>
      <c r="G14" s="2652">
        <v>1.3</v>
      </c>
      <c r="H14" s="2651">
        <v>26.1</v>
      </c>
      <c r="I14" s="2652">
        <v>1.2</v>
      </c>
      <c r="J14" s="2651">
        <v>24.2</v>
      </c>
      <c r="K14" s="2652">
        <v>1</v>
      </c>
      <c r="L14" s="2651">
        <v>22.8</v>
      </c>
      <c r="M14" s="2652">
        <v>1.4</v>
      </c>
      <c r="N14" s="2651">
        <v>22.5</v>
      </c>
      <c r="O14" s="2652">
        <v>1.9</v>
      </c>
      <c r="P14" s="2651">
        <v>22.2</v>
      </c>
      <c r="Q14" s="2652">
        <v>1.5</v>
      </c>
      <c r="R14" s="2651">
        <v>22.6</v>
      </c>
      <c r="S14" s="2652">
        <v>1.3</v>
      </c>
      <c r="T14" s="2651">
        <v>23.8</v>
      </c>
      <c r="U14" s="2652">
        <v>1.5</v>
      </c>
      <c r="V14" s="2651">
        <v>24.7</v>
      </c>
      <c r="W14" s="2652">
        <v>0.8</v>
      </c>
      <c r="X14" s="2651">
        <v>26.5</v>
      </c>
      <c r="Y14" s="2652">
        <v>1.2</v>
      </c>
      <c r="Z14" s="2651">
        <v>24.7</v>
      </c>
      <c r="AA14" s="5703">
        <v>1.2</v>
      </c>
      <c r="AB14" s="2214"/>
    </row>
    <row r="15" spans="1:76" s="2211" customFormat="1" ht="30" customHeight="1" x14ac:dyDescent="0.2">
      <c r="A15" s="5702">
        <v>2018</v>
      </c>
      <c r="B15" s="2651">
        <v>26.5</v>
      </c>
      <c r="C15" s="2652">
        <v>0.39999999999999858</v>
      </c>
      <c r="D15" s="2651">
        <v>27</v>
      </c>
      <c r="E15" s="2652">
        <v>0.80000000000000071</v>
      </c>
      <c r="F15" s="2651">
        <v>26.7</v>
      </c>
      <c r="G15" s="2652">
        <v>0.89999999999999858</v>
      </c>
      <c r="H15" s="2651">
        <v>25.6</v>
      </c>
      <c r="I15" s="2652">
        <v>0.70000000000000284</v>
      </c>
      <c r="J15" s="2651">
        <v>24</v>
      </c>
      <c r="K15" s="2652">
        <v>0.80000000000000071</v>
      </c>
      <c r="L15" s="2651">
        <v>22.6</v>
      </c>
      <c r="M15" s="2652">
        <v>1.2000000000000028</v>
      </c>
      <c r="N15" s="2651">
        <v>21.2</v>
      </c>
      <c r="O15" s="2652">
        <v>0.59999999999999787</v>
      </c>
      <c r="P15" s="2651">
        <v>22</v>
      </c>
      <c r="Q15" s="2652">
        <v>1.3000000000000007</v>
      </c>
      <c r="R15" s="2651">
        <v>22.7</v>
      </c>
      <c r="S15" s="2652">
        <v>1.3999999999999986</v>
      </c>
      <c r="T15" s="2651">
        <v>23.3</v>
      </c>
      <c r="U15" s="2652">
        <v>1</v>
      </c>
      <c r="V15" s="2651">
        <v>25.3</v>
      </c>
      <c r="W15" s="2652">
        <v>1.4000000000000021</v>
      </c>
      <c r="X15" s="2651">
        <v>26.2</v>
      </c>
      <c r="Y15" s="2652">
        <v>0.89999999999999858</v>
      </c>
      <c r="Z15" s="2651">
        <v>24.4</v>
      </c>
      <c r="AA15" s="5703">
        <v>0.89999999999999858</v>
      </c>
      <c r="AB15" s="2214"/>
    </row>
    <row r="16" spans="1:76" s="2211" customFormat="1" ht="30" customHeight="1" x14ac:dyDescent="0.2">
      <c r="A16" s="5702">
        <v>2019</v>
      </c>
      <c r="B16" s="2651">
        <v>27.130000000000003</v>
      </c>
      <c r="C16" s="2652">
        <v>1</v>
      </c>
      <c r="D16" s="2651">
        <v>26.81</v>
      </c>
      <c r="E16" s="2652">
        <v>0.6</v>
      </c>
      <c r="F16" s="2651">
        <v>27.024193548387096</v>
      </c>
      <c r="G16" s="2652">
        <v>1.2</v>
      </c>
      <c r="H16" s="2651">
        <v>26.16</v>
      </c>
      <c r="I16" s="2652">
        <v>1.3</v>
      </c>
      <c r="J16" s="2651">
        <v>23.74</v>
      </c>
      <c r="K16" s="2652">
        <v>0.5</v>
      </c>
      <c r="L16" s="2651">
        <v>22.259999999999998</v>
      </c>
      <c r="M16" s="2652">
        <v>0.9</v>
      </c>
      <c r="N16" s="2651">
        <v>21.75</v>
      </c>
      <c r="O16" s="2652">
        <v>1.2</v>
      </c>
      <c r="P16" s="2651">
        <v>21.85</v>
      </c>
      <c r="Q16" s="2652">
        <v>1.2</v>
      </c>
      <c r="R16" s="2651">
        <v>22.104333333333329</v>
      </c>
      <c r="S16" s="2652">
        <v>0.8</v>
      </c>
      <c r="T16" s="2651">
        <v>23.48</v>
      </c>
      <c r="U16" s="2652">
        <v>1.2</v>
      </c>
      <c r="V16" s="2651">
        <v>25.067333333333337</v>
      </c>
      <c r="W16" s="2652">
        <v>1.2</v>
      </c>
      <c r="X16" s="2651">
        <v>26.6</v>
      </c>
      <c r="Y16" s="2652">
        <v>1.3</v>
      </c>
      <c r="Z16" s="2651">
        <v>24.5</v>
      </c>
      <c r="AA16" s="5703">
        <v>1</v>
      </c>
    </row>
    <row r="17" spans="1:27" ht="30" customHeight="1" x14ac:dyDescent="0.25">
      <c r="A17" s="5704">
        <v>2020</v>
      </c>
      <c r="B17" s="5705">
        <v>26.4</v>
      </c>
      <c r="C17" s="5706">
        <v>0.3</v>
      </c>
      <c r="D17" s="5705">
        <v>26.5</v>
      </c>
      <c r="E17" s="5706">
        <v>0.3</v>
      </c>
      <c r="F17" s="5705">
        <v>26.4</v>
      </c>
      <c r="G17" s="5706">
        <v>0.6</v>
      </c>
      <c r="H17" s="5705">
        <v>25</v>
      </c>
      <c r="I17" s="5706">
        <v>0.1</v>
      </c>
      <c r="J17" s="5705">
        <v>23.3</v>
      </c>
      <c r="K17" s="5706">
        <v>0.1</v>
      </c>
      <c r="L17" s="5705">
        <v>21.8</v>
      </c>
      <c r="M17" s="5706">
        <v>0.4</v>
      </c>
      <c r="N17" s="5705">
        <v>21</v>
      </c>
      <c r="O17" s="5706">
        <v>0.4</v>
      </c>
      <c r="P17" s="5705">
        <v>20.8</v>
      </c>
      <c r="Q17" s="5706">
        <v>0.1</v>
      </c>
      <c r="R17" s="5705">
        <v>21.6</v>
      </c>
      <c r="S17" s="5706">
        <v>0.3</v>
      </c>
      <c r="T17" s="5705">
        <v>23.48</v>
      </c>
      <c r="U17" s="5706">
        <v>1.2</v>
      </c>
      <c r="V17" s="5705">
        <v>23.8</v>
      </c>
      <c r="W17" s="5706">
        <v>-0.1</v>
      </c>
      <c r="X17" s="5705">
        <v>25.9</v>
      </c>
      <c r="Y17" s="5706">
        <v>0.6</v>
      </c>
      <c r="Z17" s="5705">
        <v>23.8</v>
      </c>
      <c r="AA17" s="5707">
        <v>0.3</v>
      </c>
    </row>
    <row r="18" spans="1:27" s="2211" customFormat="1" ht="15.75" x14ac:dyDescent="0.2">
      <c r="A18" s="2224" t="s">
        <v>3629</v>
      </c>
      <c r="B18" s="2225"/>
      <c r="C18" s="2226"/>
      <c r="D18" s="2225"/>
      <c r="E18" s="2226"/>
      <c r="F18" s="2225"/>
      <c r="G18" s="2226"/>
      <c r="H18" s="2211" t="s">
        <v>3630</v>
      </c>
      <c r="I18" s="2226"/>
      <c r="J18" s="2225"/>
      <c r="K18" s="2226"/>
      <c r="L18" s="2225"/>
      <c r="M18" s="2226"/>
      <c r="N18" s="2225"/>
      <c r="O18" s="2226"/>
      <c r="P18" s="2225"/>
      <c r="Q18" s="2226"/>
      <c r="R18" s="2225"/>
      <c r="S18" s="2226"/>
      <c r="T18" s="2225"/>
      <c r="U18" s="2226"/>
      <c r="V18" s="2225"/>
      <c r="W18" s="2226"/>
      <c r="X18" s="2225"/>
      <c r="Y18" s="2226"/>
      <c r="Z18" s="2227"/>
    </row>
    <row r="19" spans="1:27" x14ac:dyDescent="0.25">
      <c r="A19" s="1327"/>
    </row>
  </sheetData>
  <mergeCells count="29">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N6:O6"/>
    <mergeCell ref="P6:Q6"/>
    <mergeCell ref="R6:S6"/>
    <mergeCell ref="T6:U6"/>
    <mergeCell ref="V6:W6"/>
    <mergeCell ref="X6:Y6"/>
  </mergeCells>
  <hyperlinks>
    <hyperlink ref="A1" location="CONTENT!A1" display="Back to table of contents"/>
  </hyperlinks>
  <pageMargins left="0.5" right="0.5" top="0.5" bottom="0.5" header="0.3" footer="0.3"/>
  <pageSetup paperSize="9" scale="91"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9"/>
  <sheetViews>
    <sheetView showGridLines="0" workbookViewId="0">
      <selection sqref="A1:C1"/>
    </sheetView>
  </sheetViews>
  <sheetFormatPr defaultRowHeight="15" x14ac:dyDescent="0.25"/>
  <cols>
    <col min="1" max="1" width="15.1640625" style="1211" customWidth="1"/>
    <col min="2" max="2" width="5" style="1211" customWidth="1"/>
    <col min="3" max="3" width="5.5" style="2209" customWidth="1"/>
    <col min="4" max="4" width="5" style="1211" customWidth="1"/>
    <col min="5" max="5" width="6.5" style="2209" customWidth="1"/>
    <col min="6" max="6" width="5" style="1211" customWidth="1"/>
    <col min="7" max="7" width="5" style="2209" customWidth="1"/>
    <col min="8" max="8" width="5" style="1211" customWidth="1"/>
    <col min="9" max="9" width="6" style="2209" customWidth="1"/>
    <col min="10" max="10" width="5" style="1211" customWidth="1"/>
    <col min="11" max="11" width="5.5" style="2209" customWidth="1"/>
    <col min="12" max="12" width="5" style="1211" customWidth="1"/>
    <col min="13" max="13" width="5.6640625" style="2209" customWidth="1"/>
    <col min="14" max="14" width="5" style="1211" customWidth="1"/>
    <col min="15" max="15" width="5.5" style="2209" customWidth="1"/>
    <col min="16" max="16" width="5" style="1211" customWidth="1"/>
    <col min="17" max="17" width="5" style="2209" customWidth="1"/>
    <col min="18" max="18" width="5" style="1211" customWidth="1"/>
    <col min="19" max="19" width="5.5" style="2209" customWidth="1"/>
    <col min="20" max="20" width="5" style="1211" customWidth="1"/>
    <col min="21" max="21" width="5" style="2209" customWidth="1"/>
    <col min="22" max="22" width="5" style="1211" customWidth="1"/>
    <col min="23" max="23" width="5.33203125" style="2209" customWidth="1"/>
    <col min="24" max="24" width="5" style="1211" customWidth="1"/>
    <col min="25" max="25" width="5.83203125" style="2209" customWidth="1"/>
    <col min="26" max="26" width="5" style="1211" customWidth="1"/>
    <col min="27" max="255" width="9.33203125" style="1211"/>
    <col min="256" max="256" width="15.1640625" style="1211" customWidth="1"/>
    <col min="257" max="257" width="5.83203125" style="1211" customWidth="1"/>
    <col min="258" max="258" width="6.6640625" style="1211" customWidth="1"/>
    <col min="259" max="263" width="5.83203125" style="1211" customWidth="1"/>
    <col min="264" max="264" width="6" style="1211" customWidth="1"/>
    <col min="265" max="281" width="5.83203125" style="1211" customWidth="1"/>
    <col min="282" max="282" width="11" style="1211" customWidth="1"/>
    <col min="283" max="283" width="10.33203125" style="1211" customWidth="1"/>
    <col min="284" max="511" width="9.33203125" style="1211"/>
    <col min="512" max="512" width="15.1640625" style="1211" customWidth="1"/>
    <col min="513" max="513" width="5.83203125" style="1211" customWidth="1"/>
    <col min="514" max="514" width="6.6640625" style="1211" customWidth="1"/>
    <col min="515" max="519" width="5.83203125" style="1211" customWidth="1"/>
    <col min="520" max="520" width="6" style="1211" customWidth="1"/>
    <col min="521" max="537" width="5.83203125" style="1211" customWidth="1"/>
    <col min="538" max="538" width="11" style="1211" customWidth="1"/>
    <col min="539" max="539" width="10.33203125" style="1211" customWidth="1"/>
    <col min="540" max="767" width="9.33203125" style="1211"/>
    <col min="768" max="768" width="15.1640625" style="1211" customWidth="1"/>
    <col min="769" max="769" width="5.83203125" style="1211" customWidth="1"/>
    <col min="770" max="770" width="6.6640625" style="1211" customWidth="1"/>
    <col min="771" max="775" width="5.83203125" style="1211" customWidth="1"/>
    <col min="776" max="776" width="6" style="1211" customWidth="1"/>
    <col min="777" max="793" width="5.83203125" style="1211" customWidth="1"/>
    <col min="794" max="794" width="11" style="1211" customWidth="1"/>
    <col min="795" max="795" width="10.33203125" style="1211" customWidth="1"/>
    <col min="796" max="1023" width="9.33203125" style="1211"/>
    <col min="1024" max="1024" width="15.1640625" style="1211" customWidth="1"/>
    <col min="1025" max="1025" width="5.83203125" style="1211" customWidth="1"/>
    <col min="1026" max="1026" width="6.6640625" style="1211" customWidth="1"/>
    <col min="1027" max="1031" width="5.83203125" style="1211" customWidth="1"/>
    <col min="1032" max="1032" width="6" style="1211" customWidth="1"/>
    <col min="1033" max="1049" width="5.83203125" style="1211" customWidth="1"/>
    <col min="1050" max="1050" width="11" style="1211" customWidth="1"/>
    <col min="1051" max="1051" width="10.33203125" style="1211" customWidth="1"/>
    <col min="1052" max="1279" width="9.33203125" style="1211"/>
    <col min="1280" max="1280" width="15.1640625" style="1211" customWidth="1"/>
    <col min="1281" max="1281" width="5.83203125" style="1211" customWidth="1"/>
    <col min="1282" max="1282" width="6.6640625" style="1211" customWidth="1"/>
    <col min="1283" max="1287" width="5.83203125" style="1211" customWidth="1"/>
    <col min="1288" max="1288" width="6" style="1211" customWidth="1"/>
    <col min="1289" max="1305" width="5.83203125" style="1211" customWidth="1"/>
    <col min="1306" max="1306" width="11" style="1211" customWidth="1"/>
    <col min="1307" max="1307" width="10.33203125" style="1211" customWidth="1"/>
    <col min="1308" max="1535" width="9.33203125" style="1211"/>
    <col min="1536" max="1536" width="15.1640625" style="1211" customWidth="1"/>
    <col min="1537" max="1537" width="5.83203125" style="1211" customWidth="1"/>
    <col min="1538" max="1538" width="6.6640625" style="1211" customWidth="1"/>
    <col min="1539" max="1543" width="5.83203125" style="1211" customWidth="1"/>
    <col min="1544" max="1544" width="6" style="1211" customWidth="1"/>
    <col min="1545" max="1561" width="5.83203125" style="1211" customWidth="1"/>
    <col min="1562" max="1562" width="11" style="1211" customWidth="1"/>
    <col min="1563" max="1563" width="10.33203125" style="1211" customWidth="1"/>
    <col min="1564" max="1791" width="9.33203125" style="1211"/>
    <col min="1792" max="1792" width="15.1640625" style="1211" customWidth="1"/>
    <col min="1793" max="1793" width="5.83203125" style="1211" customWidth="1"/>
    <col min="1794" max="1794" width="6.6640625" style="1211" customWidth="1"/>
    <col min="1795" max="1799" width="5.83203125" style="1211" customWidth="1"/>
    <col min="1800" max="1800" width="6" style="1211" customWidth="1"/>
    <col min="1801" max="1817" width="5.83203125" style="1211" customWidth="1"/>
    <col min="1818" max="1818" width="11" style="1211" customWidth="1"/>
    <col min="1819" max="1819" width="10.33203125" style="1211" customWidth="1"/>
    <col min="1820" max="2047" width="9.33203125" style="1211"/>
    <col min="2048" max="2048" width="15.1640625" style="1211" customWidth="1"/>
    <col min="2049" max="2049" width="5.83203125" style="1211" customWidth="1"/>
    <col min="2050" max="2050" width="6.6640625" style="1211" customWidth="1"/>
    <col min="2051" max="2055" width="5.83203125" style="1211" customWidth="1"/>
    <col min="2056" max="2056" width="6" style="1211" customWidth="1"/>
    <col min="2057" max="2073" width="5.83203125" style="1211" customWidth="1"/>
    <col min="2074" max="2074" width="11" style="1211" customWidth="1"/>
    <col min="2075" max="2075" width="10.33203125" style="1211" customWidth="1"/>
    <col min="2076" max="2303" width="9.33203125" style="1211"/>
    <col min="2304" max="2304" width="15.1640625" style="1211" customWidth="1"/>
    <col min="2305" max="2305" width="5.83203125" style="1211" customWidth="1"/>
    <col min="2306" max="2306" width="6.6640625" style="1211" customWidth="1"/>
    <col min="2307" max="2311" width="5.83203125" style="1211" customWidth="1"/>
    <col min="2312" max="2312" width="6" style="1211" customWidth="1"/>
    <col min="2313" max="2329" width="5.83203125" style="1211" customWidth="1"/>
    <col min="2330" max="2330" width="11" style="1211" customWidth="1"/>
    <col min="2331" max="2331" width="10.33203125" style="1211" customWidth="1"/>
    <col min="2332" max="2559" width="9.33203125" style="1211"/>
    <col min="2560" max="2560" width="15.1640625" style="1211" customWidth="1"/>
    <col min="2561" max="2561" width="5.83203125" style="1211" customWidth="1"/>
    <col min="2562" max="2562" width="6.6640625" style="1211" customWidth="1"/>
    <col min="2563" max="2567" width="5.83203125" style="1211" customWidth="1"/>
    <col min="2568" max="2568" width="6" style="1211" customWidth="1"/>
    <col min="2569" max="2585" width="5.83203125" style="1211" customWidth="1"/>
    <col min="2586" max="2586" width="11" style="1211" customWidth="1"/>
    <col min="2587" max="2587" width="10.33203125" style="1211" customWidth="1"/>
    <col min="2588" max="2815" width="9.33203125" style="1211"/>
    <col min="2816" max="2816" width="15.1640625" style="1211" customWidth="1"/>
    <col min="2817" max="2817" width="5.83203125" style="1211" customWidth="1"/>
    <col min="2818" max="2818" width="6.6640625" style="1211" customWidth="1"/>
    <col min="2819" max="2823" width="5.83203125" style="1211" customWidth="1"/>
    <col min="2824" max="2824" width="6" style="1211" customWidth="1"/>
    <col min="2825" max="2841" width="5.83203125" style="1211" customWidth="1"/>
    <col min="2842" max="2842" width="11" style="1211" customWidth="1"/>
    <col min="2843" max="2843" width="10.33203125" style="1211" customWidth="1"/>
    <col min="2844" max="3071" width="9.33203125" style="1211"/>
    <col min="3072" max="3072" width="15.1640625" style="1211" customWidth="1"/>
    <col min="3073" max="3073" width="5.83203125" style="1211" customWidth="1"/>
    <col min="3074" max="3074" width="6.6640625" style="1211" customWidth="1"/>
    <col min="3075" max="3079" width="5.83203125" style="1211" customWidth="1"/>
    <col min="3080" max="3080" width="6" style="1211" customWidth="1"/>
    <col min="3081" max="3097" width="5.83203125" style="1211" customWidth="1"/>
    <col min="3098" max="3098" width="11" style="1211" customWidth="1"/>
    <col min="3099" max="3099" width="10.33203125" style="1211" customWidth="1"/>
    <col min="3100" max="3327" width="9.33203125" style="1211"/>
    <col min="3328" max="3328" width="15.1640625" style="1211" customWidth="1"/>
    <col min="3329" max="3329" width="5.83203125" style="1211" customWidth="1"/>
    <col min="3330" max="3330" width="6.6640625" style="1211" customWidth="1"/>
    <col min="3331" max="3335" width="5.83203125" style="1211" customWidth="1"/>
    <col min="3336" max="3336" width="6" style="1211" customWidth="1"/>
    <col min="3337" max="3353" width="5.83203125" style="1211" customWidth="1"/>
    <col min="3354" max="3354" width="11" style="1211" customWidth="1"/>
    <col min="3355" max="3355" width="10.33203125" style="1211" customWidth="1"/>
    <col min="3356" max="3583" width="9.33203125" style="1211"/>
    <col min="3584" max="3584" width="15.1640625" style="1211" customWidth="1"/>
    <col min="3585" max="3585" width="5.83203125" style="1211" customWidth="1"/>
    <col min="3586" max="3586" width="6.6640625" style="1211" customWidth="1"/>
    <col min="3587" max="3591" width="5.83203125" style="1211" customWidth="1"/>
    <col min="3592" max="3592" width="6" style="1211" customWidth="1"/>
    <col min="3593" max="3609" width="5.83203125" style="1211" customWidth="1"/>
    <col min="3610" max="3610" width="11" style="1211" customWidth="1"/>
    <col min="3611" max="3611" width="10.33203125" style="1211" customWidth="1"/>
    <col min="3612" max="3839" width="9.33203125" style="1211"/>
    <col min="3840" max="3840" width="15.1640625" style="1211" customWidth="1"/>
    <col min="3841" max="3841" width="5.83203125" style="1211" customWidth="1"/>
    <col min="3842" max="3842" width="6.6640625" style="1211" customWidth="1"/>
    <col min="3843" max="3847" width="5.83203125" style="1211" customWidth="1"/>
    <col min="3848" max="3848" width="6" style="1211" customWidth="1"/>
    <col min="3849" max="3865" width="5.83203125" style="1211" customWidth="1"/>
    <col min="3866" max="3866" width="11" style="1211" customWidth="1"/>
    <col min="3867" max="3867" width="10.33203125" style="1211" customWidth="1"/>
    <col min="3868" max="4095" width="9.33203125" style="1211"/>
    <col min="4096" max="4096" width="15.1640625" style="1211" customWidth="1"/>
    <col min="4097" max="4097" width="5.83203125" style="1211" customWidth="1"/>
    <col min="4098" max="4098" width="6.6640625" style="1211" customWidth="1"/>
    <col min="4099" max="4103" width="5.83203125" style="1211" customWidth="1"/>
    <col min="4104" max="4104" width="6" style="1211" customWidth="1"/>
    <col min="4105" max="4121" width="5.83203125" style="1211" customWidth="1"/>
    <col min="4122" max="4122" width="11" style="1211" customWidth="1"/>
    <col min="4123" max="4123" width="10.33203125" style="1211" customWidth="1"/>
    <col min="4124" max="4351" width="9.33203125" style="1211"/>
    <col min="4352" max="4352" width="15.1640625" style="1211" customWidth="1"/>
    <col min="4353" max="4353" width="5.83203125" style="1211" customWidth="1"/>
    <col min="4354" max="4354" width="6.6640625" style="1211" customWidth="1"/>
    <col min="4355" max="4359" width="5.83203125" style="1211" customWidth="1"/>
    <col min="4360" max="4360" width="6" style="1211" customWidth="1"/>
    <col min="4361" max="4377" width="5.83203125" style="1211" customWidth="1"/>
    <col min="4378" max="4378" width="11" style="1211" customWidth="1"/>
    <col min="4379" max="4379" width="10.33203125" style="1211" customWidth="1"/>
    <col min="4380" max="4607" width="9.33203125" style="1211"/>
    <col min="4608" max="4608" width="15.1640625" style="1211" customWidth="1"/>
    <col min="4609" max="4609" width="5.83203125" style="1211" customWidth="1"/>
    <col min="4610" max="4610" width="6.6640625" style="1211" customWidth="1"/>
    <col min="4611" max="4615" width="5.83203125" style="1211" customWidth="1"/>
    <col min="4616" max="4616" width="6" style="1211" customWidth="1"/>
    <col min="4617" max="4633" width="5.83203125" style="1211" customWidth="1"/>
    <col min="4634" max="4634" width="11" style="1211" customWidth="1"/>
    <col min="4635" max="4635" width="10.33203125" style="1211" customWidth="1"/>
    <col min="4636" max="4863" width="9.33203125" style="1211"/>
    <col min="4864" max="4864" width="15.1640625" style="1211" customWidth="1"/>
    <col min="4865" max="4865" width="5.83203125" style="1211" customWidth="1"/>
    <col min="4866" max="4866" width="6.6640625" style="1211" customWidth="1"/>
    <col min="4867" max="4871" width="5.83203125" style="1211" customWidth="1"/>
    <col min="4872" max="4872" width="6" style="1211" customWidth="1"/>
    <col min="4873" max="4889" width="5.83203125" style="1211" customWidth="1"/>
    <col min="4890" max="4890" width="11" style="1211" customWidth="1"/>
    <col min="4891" max="4891" width="10.33203125" style="1211" customWidth="1"/>
    <col min="4892" max="5119" width="9.33203125" style="1211"/>
    <col min="5120" max="5120" width="15.1640625" style="1211" customWidth="1"/>
    <col min="5121" max="5121" width="5.83203125" style="1211" customWidth="1"/>
    <col min="5122" max="5122" width="6.6640625" style="1211" customWidth="1"/>
    <col min="5123" max="5127" width="5.83203125" style="1211" customWidth="1"/>
    <col min="5128" max="5128" width="6" style="1211" customWidth="1"/>
    <col min="5129" max="5145" width="5.83203125" style="1211" customWidth="1"/>
    <col min="5146" max="5146" width="11" style="1211" customWidth="1"/>
    <col min="5147" max="5147" width="10.33203125" style="1211" customWidth="1"/>
    <col min="5148" max="5375" width="9.33203125" style="1211"/>
    <col min="5376" max="5376" width="15.1640625" style="1211" customWidth="1"/>
    <col min="5377" max="5377" width="5.83203125" style="1211" customWidth="1"/>
    <col min="5378" max="5378" width="6.6640625" style="1211" customWidth="1"/>
    <col min="5379" max="5383" width="5.83203125" style="1211" customWidth="1"/>
    <col min="5384" max="5384" width="6" style="1211" customWidth="1"/>
    <col min="5385" max="5401" width="5.83203125" style="1211" customWidth="1"/>
    <col min="5402" max="5402" width="11" style="1211" customWidth="1"/>
    <col min="5403" max="5403" width="10.33203125" style="1211" customWidth="1"/>
    <col min="5404" max="5631" width="9.33203125" style="1211"/>
    <col min="5632" max="5632" width="15.1640625" style="1211" customWidth="1"/>
    <col min="5633" max="5633" width="5.83203125" style="1211" customWidth="1"/>
    <col min="5634" max="5634" width="6.6640625" style="1211" customWidth="1"/>
    <col min="5635" max="5639" width="5.83203125" style="1211" customWidth="1"/>
    <col min="5640" max="5640" width="6" style="1211" customWidth="1"/>
    <col min="5641" max="5657" width="5.83203125" style="1211" customWidth="1"/>
    <col min="5658" max="5658" width="11" style="1211" customWidth="1"/>
    <col min="5659" max="5659" width="10.33203125" style="1211" customWidth="1"/>
    <col min="5660" max="5887" width="9.33203125" style="1211"/>
    <col min="5888" max="5888" width="15.1640625" style="1211" customWidth="1"/>
    <col min="5889" max="5889" width="5.83203125" style="1211" customWidth="1"/>
    <col min="5890" max="5890" width="6.6640625" style="1211" customWidth="1"/>
    <col min="5891" max="5895" width="5.83203125" style="1211" customWidth="1"/>
    <col min="5896" max="5896" width="6" style="1211" customWidth="1"/>
    <col min="5897" max="5913" width="5.83203125" style="1211" customWidth="1"/>
    <col min="5914" max="5914" width="11" style="1211" customWidth="1"/>
    <col min="5915" max="5915" width="10.33203125" style="1211" customWidth="1"/>
    <col min="5916" max="6143" width="9.33203125" style="1211"/>
    <col min="6144" max="6144" width="15.1640625" style="1211" customWidth="1"/>
    <col min="6145" max="6145" width="5.83203125" style="1211" customWidth="1"/>
    <col min="6146" max="6146" width="6.6640625" style="1211" customWidth="1"/>
    <col min="6147" max="6151" width="5.83203125" style="1211" customWidth="1"/>
    <col min="6152" max="6152" width="6" style="1211" customWidth="1"/>
    <col min="6153" max="6169" width="5.83203125" style="1211" customWidth="1"/>
    <col min="6170" max="6170" width="11" style="1211" customWidth="1"/>
    <col min="6171" max="6171" width="10.33203125" style="1211" customWidth="1"/>
    <col min="6172" max="6399" width="9.33203125" style="1211"/>
    <col min="6400" max="6400" width="15.1640625" style="1211" customWidth="1"/>
    <col min="6401" max="6401" width="5.83203125" style="1211" customWidth="1"/>
    <col min="6402" max="6402" width="6.6640625" style="1211" customWidth="1"/>
    <col min="6403" max="6407" width="5.83203125" style="1211" customWidth="1"/>
    <col min="6408" max="6408" width="6" style="1211" customWidth="1"/>
    <col min="6409" max="6425" width="5.83203125" style="1211" customWidth="1"/>
    <col min="6426" max="6426" width="11" style="1211" customWidth="1"/>
    <col min="6427" max="6427" width="10.33203125" style="1211" customWidth="1"/>
    <col min="6428" max="6655" width="9.33203125" style="1211"/>
    <col min="6656" max="6656" width="15.1640625" style="1211" customWidth="1"/>
    <col min="6657" max="6657" width="5.83203125" style="1211" customWidth="1"/>
    <col min="6658" max="6658" width="6.6640625" style="1211" customWidth="1"/>
    <col min="6659" max="6663" width="5.83203125" style="1211" customWidth="1"/>
    <col min="6664" max="6664" width="6" style="1211" customWidth="1"/>
    <col min="6665" max="6681" width="5.83203125" style="1211" customWidth="1"/>
    <col min="6682" max="6682" width="11" style="1211" customWidth="1"/>
    <col min="6683" max="6683" width="10.33203125" style="1211" customWidth="1"/>
    <col min="6684" max="6911" width="9.33203125" style="1211"/>
    <col min="6912" max="6912" width="15.1640625" style="1211" customWidth="1"/>
    <col min="6913" max="6913" width="5.83203125" style="1211" customWidth="1"/>
    <col min="6914" max="6914" width="6.6640625" style="1211" customWidth="1"/>
    <col min="6915" max="6919" width="5.83203125" style="1211" customWidth="1"/>
    <col min="6920" max="6920" width="6" style="1211" customWidth="1"/>
    <col min="6921" max="6937" width="5.83203125" style="1211" customWidth="1"/>
    <col min="6938" max="6938" width="11" style="1211" customWidth="1"/>
    <col min="6939" max="6939" width="10.33203125" style="1211" customWidth="1"/>
    <col min="6940" max="7167" width="9.33203125" style="1211"/>
    <col min="7168" max="7168" width="15.1640625" style="1211" customWidth="1"/>
    <col min="7169" max="7169" width="5.83203125" style="1211" customWidth="1"/>
    <col min="7170" max="7170" width="6.6640625" style="1211" customWidth="1"/>
    <col min="7171" max="7175" width="5.83203125" style="1211" customWidth="1"/>
    <col min="7176" max="7176" width="6" style="1211" customWidth="1"/>
    <col min="7177" max="7193" width="5.83203125" style="1211" customWidth="1"/>
    <col min="7194" max="7194" width="11" style="1211" customWidth="1"/>
    <col min="7195" max="7195" width="10.33203125" style="1211" customWidth="1"/>
    <col min="7196" max="7423" width="9.33203125" style="1211"/>
    <col min="7424" max="7424" width="15.1640625" style="1211" customWidth="1"/>
    <col min="7425" max="7425" width="5.83203125" style="1211" customWidth="1"/>
    <col min="7426" max="7426" width="6.6640625" style="1211" customWidth="1"/>
    <col min="7427" max="7431" width="5.83203125" style="1211" customWidth="1"/>
    <col min="7432" max="7432" width="6" style="1211" customWidth="1"/>
    <col min="7433" max="7449" width="5.83203125" style="1211" customWidth="1"/>
    <col min="7450" max="7450" width="11" style="1211" customWidth="1"/>
    <col min="7451" max="7451" width="10.33203125" style="1211" customWidth="1"/>
    <col min="7452" max="7679" width="9.33203125" style="1211"/>
    <col min="7680" max="7680" width="15.1640625" style="1211" customWidth="1"/>
    <col min="7681" max="7681" width="5.83203125" style="1211" customWidth="1"/>
    <col min="7682" max="7682" width="6.6640625" style="1211" customWidth="1"/>
    <col min="7683" max="7687" width="5.83203125" style="1211" customWidth="1"/>
    <col min="7688" max="7688" width="6" style="1211" customWidth="1"/>
    <col min="7689" max="7705" width="5.83203125" style="1211" customWidth="1"/>
    <col min="7706" max="7706" width="11" style="1211" customWidth="1"/>
    <col min="7707" max="7707" width="10.33203125" style="1211" customWidth="1"/>
    <col min="7708" max="7935" width="9.33203125" style="1211"/>
    <col min="7936" max="7936" width="15.1640625" style="1211" customWidth="1"/>
    <col min="7937" max="7937" width="5.83203125" style="1211" customWidth="1"/>
    <col min="7938" max="7938" width="6.6640625" style="1211" customWidth="1"/>
    <col min="7939" max="7943" width="5.83203125" style="1211" customWidth="1"/>
    <col min="7944" max="7944" width="6" style="1211" customWidth="1"/>
    <col min="7945" max="7961" width="5.83203125" style="1211" customWidth="1"/>
    <col min="7962" max="7962" width="11" style="1211" customWidth="1"/>
    <col min="7963" max="7963" width="10.33203125" style="1211" customWidth="1"/>
    <col min="7964" max="8191" width="9.33203125" style="1211"/>
    <col min="8192" max="8192" width="15.1640625" style="1211" customWidth="1"/>
    <col min="8193" max="8193" width="5.83203125" style="1211" customWidth="1"/>
    <col min="8194" max="8194" width="6.6640625" style="1211" customWidth="1"/>
    <col min="8195" max="8199" width="5.83203125" style="1211" customWidth="1"/>
    <col min="8200" max="8200" width="6" style="1211" customWidth="1"/>
    <col min="8201" max="8217" width="5.83203125" style="1211" customWidth="1"/>
    <col min="8218" max="8218" width="11" style="1211" customWidth="1"/>
    <col min="8219" max="8219" width="10.33203125" style="1211" customWidth="1"/>
    <col min="8220" max="8447" width="9.33203125" style="1211"/>
    <col min="8448" max="8448" width="15.1640625" style="1211" customWidth="1"/>
    <col min="8449" max="8449" width="5.83203125" style="1211" customWidth="1"/>
    <col min="8450" max="8450" width="6.6640625" style="1211" customWidth="1"/>
    <col min="8451" max="8455" width="5.83203125" style="1211" customWidth="1"/>
    <col min="8456" max="8456" width="6" style="1211" customWidth="1"/>
    <col min="8457" max="8473" width="5.83203125" style="1211" customWidth="1"/>
    <col min="8474" max="8474" width="11" style="1211" customWidth="1"/>
    <col min="8475" max="8475" width="10.33203125" style="1211" customWidth="1"/>
    <col min="8476" max="8703" width="9.33203125" style="1211"/>
    <col min="8704" max="8704" width="15.1640625" style="1211" customWidth="1"/>
    <col min="8705" max="8705" width="5.83203125" style="1211" customWidth="1"/>
    <col min="8706" max="8706" width="6.6640625" style="1211" customWidth="1"/>
    <col min="8707" max="8711" width="5.83203125" style="1211" customWidth="1"/>
    <col min="8712" max="8712" width="6" style="1211" customWidth="1"/>
    <col min="8713" max="8729" width="5.83203125" style="1211" customWidth="1"/>
    <col min="8730" max="8730" width="11" style="1211" customWidth="1"/>
    <col min="8731" max="8731" width="10.33203125" style="1211" customWidth="1"/>
    <col min="8732" max="8959" width="9.33203125" style="1211"/>
    <col min="8960" max="8960" width="15.1640625" style="1211" customWidth="1"/>
    <col min="8961" max="8961" width="5.83203125" style="1211" customWidth="1"/>
    <col min="8962" max="8962" width="6.6640625" style="1211" customWidth="1"/>
    <col min="8963" max="8967" width="5.83203125" style="1211" customWidth="1"/>
    <col min="8968" max="8968" width="6" style="1211" customWidth="1"/>
    <col min="8969" max="8985" width="5.83203125" style="1211" customWidth="1"/>
    <col min="8986" max="8986" width="11" style="1211" customWidth="1"/>
    <col min="8987" max="8987" width="10.33203125" style="1211" customWidth="1"/>
    <col min="8988" max="9215" width="9.33203125" style="1211"/>
    <col min="9216" max="9216" width="15.1640625" style="1211" customWidth="1"/>
    <col min="9217" max="9217" width="5.83203125" style="1211" customWidth="1"/>
    <col min="9218" max="9218" width="6.6640625" style="1211" customWidth="1"/>
    <col min="9219" max="9223" width="5.83203125" style="1211" customWidth="1"/>
    <col min="9224" max="9224" width="6" style="1211" customWidth="1"/>
    <col min="9225" max="9241" width="5.83203125" style="1211" customWidth="1"/>
    <col min="9242" max="9242" width="11" style="1211" customWidth="1"/>
    <col min="9243" max="9243" width="10.33203125" style="1211" customWidth="1"/>
    <col min="9244" max="9471" width="9.33203125" style="1211"/>
    <col min="9472" max="9472" width="15.1640625" style="1211" customWidth="1"/>
    <col min="9473" max="9473" width="5.83203125" style="1211" customWidth="1"/>
    <col min="9474" max="9474" width="6.6640625" style="1211" customWidth="1"/>
    <col min="9475" max="9479" width="5.83203125" style="1211" customWidth="1"/>
    <col min="9480" max="9480" width="6" style="1211" customWidth="1"/>
    <col min="9481" max="9497" width="5.83203125" style="1211" customWidth="1"/>
    <col min="9498" max="9498" width="11" style="1211" customWidth="1"/>
    <col min="9499" max="9499" width="10.33203125" style="1211" customWidth="1"/>
    <col min="9500" max="9727" width="9.33203125" style="1211"/>
    <col min="9728" max="9728" width="15.1640625" style="1211" customWidth="1"/>
    <col min="9729" max="9729" width="5.83203125" style="1211" customWidth="1"/>
    <col min="9730" max="9730" width="6.6640625" style="1211" customWidth="1"/>
    <col min="9731" max="9735" width="5.83203125" style="1211" customWidth="1"/>
    <col min="9736" max="9736" width="6" style="1211" customWidth="1"/>
    <col min="9737" max="9753" width="5.83203125" style="1211" customWidth="1"/>
    <col min="9754" max="9754" width="11" style="1211" customWidth="1"/>
    <col min="9755" max="9755" width="10.33203125" style="1211" customWidth="1"/>
    <col min="9756" max="9983" width="9.33203125" style="1211"/>
    <col min="9984" max="9984" width="15.1640625" style="1211" customWidth="1"/>
    <col min="9985" max="9985" width="5.83203125" style="1211" customWidth="1"/>
    <col min="9986" max="9986" width="6.6640625" style="1211" customWidth="1"/>
    <col min="9987" max="9991" width="5.83203125" style="1211" customWidth="1"/>
    <col min="9992" max="9992" width="6" style="1211" customWidth="1"/>
    <col min="9993" max="10009" width="5.83203125" style="1211" customWidth="1"/>
    <col min="10010" max="10010" width="11" style="1211" customWidth="1"/>
    <col min="10011" max="10011" width="10.33203125" style="1211" customWidth="1"/>
    <col min="10012" max="10239" width="9.33203125" style="1211"/>
    <col min="10240" max="10240" width="15.1640625" style="1211" customWidth="1"/>
    <col min="10241" max="10241" width="5.83203125" style="1211" customWidth="1"/>
    <col min="10242" max="10242" width="6.6640625" style="1211" customWidth="1"/>
    <col min="10243" max="10247" width="5.83203125" style="1211" customWidth="1"/>
    <col min="10248" max="10248" width="6" style="1211" customWidth="1"/>
    <col min="10249" max="10265" width="5.83203125" style="1211" customWidth="1"/>
    <col min="10266" max="10266" width="11" style="1211" customWidth="1"/>
    <col min="10267" max="10267" width="10.33203125" style="1211" customWidth="1"/>
    <col min="10268" max="10495" width="9.33203125" style="1211"/>
    <col min="10496" max="10496" width="15.1640625" style="1211" customWidth="1"/>
    <col min="10497" max="10497" width="5.83203125" style="1211" customWidth="1"/>
    <col min="10498" max="10498" width="6.6640625" style="1211" customWidth="1"/>
    <col min="10499" max="10503" width="5.83203125" style="1211" customWidth="1"/>
    <col min="10504" max="10504" width="6" style="1211" customWidth="1"/>
    <col min="10505" max="10521" width="5.83203125" style="1211" customWidth="1"/>
    <col min="10522" max="10522" width="11" style="1211" customWidth="1"/>
    <col min="10523" max="10523" width="10.33203125" style="1211" customWidth="1"/>
    <col min="10524" max="10751" width="9.33203125" style="1211"/>
    <col min="10752" max="10752" width="15.1640625" style="1211" customWidth="1"/>
    <col min="10753" max="10753" width="5.83203125" style="1211" customWidth="1"/>
    <col min="10754" max="10754" width="6.6640625" style="1211" customWidth="1"/>
    <col min="10755" max="10759" width="5.83203125" style="1211" customWidth="1"/>
    <col min="10760" max="10760" width="6" style="1211" customWidth="1"/>
    <col min="10761" max="10777" width="5.83203125" style="1211" customWidth="1"/>
    <col min="10778" max="10778" width="11" style="1211" customWidth="1"/>
    <col min="10779" max="10779" width="10.33203125" style="1211" customWidth="1"/>
    <col min="10780" max="11007" width="9.33203125" style="1211"/>
    <col min="11008" max="11008" width="15.1640625" style="1211" customWidth="1"/>
    <col min="11009" max="11009" width="5.83203125" style="1211" customWidth="1"/>
    <col min="11010" max="11010" width="6.6640625" style="1211" customWidth="1"/>
    <col min="11011" max="11015" width="5.83203125" style="1211" customWidth="1"/>
    <col min="11016" max="11016" width="6" style="1211" customWidth="1"/>
    <col min="11017" max="11033" width="5.83203125" style="1211" customWidth="1"/>
    <col min="11034" max="11034" width="11" style="1211" customWidth="1"/>
    <col min="11035" max="11035" width="10.33203125" style="1211" customWidth="1"/>
    <col min="11036" max="11263" width="9.33203125" style="1211"/>
    <col min="11264" max="11264" width="15.1640625" style="1211" customWidth="1"/>
    <col min="11265" max="11265" width="5.83203125" style="1211" customWidth="1"/>
    <col min="11266" max="11266" width="6.6640625" style="1211" customWidth="1"/>
    <col min="11267" max="11271" width="5.83203125" style="1211" customWidth="1"/>
    <col min="11272" max="11272" width="6" style="1211" customWidth="1"/>
    <col min="11273" max="11289" width="5.83203125" style="1211" customWidth="1"/>
    <col min="11290" max="11290" width="11" style="1211" customWidth="1"/>
    <col min="11291" max="11291" width="10.33203125" style="1211" customWidth="1"/>
    <col min="11292" max="11519" width="9.33203125" style="1211"/>
    <col min="11520" max="11520" width="15.1640625" style="1211" customWidth="1"/>
    <col min="11521" max="11521" width="5.83203125" style="1211" customWidth="1"/>
    <col min="11522" max="11522" width="6.6640625" style="1211" customWidth="1"/>
    <col min="11523" max="11527" width="5.83203125" style="1211" customWidth="1"/>
    <col min="11528" max="11528" width="6" style="1211" customWidth="1"/>
    <col min="11529" max="11545" width="5.83203125" style="1211" customWidth="1"/>
    <col min="11546" max="11546" width="11" style="1211" customWidth="1"/>
    <col min="11547" max="11547" width="10.33203125" style="1211" customWidth="1"/>
    <col min="11548" max="11775" width="9.33203125" style="1211"/>
    <col min="11776" max="11776" width="15.1640625" style="1211" customWidth="1"/>
    <col min="11777" max="11777" width="5.83203125" style="1211" customWidth="1"/>
    <col min="11778" max="11778" width="6.6640625" style="1211" customWidth="1"/>
    <col min="11779" max="11783" width="5.83203125" style="1211" customWidth="1"/>
    <col min="11784" max="11784" width="6" style="1211" customWidth="1"/>
    <col min="11785" max="11801" width="5.83203125" style="1211" customWidth="1"/>
    <col min="11802" max="11802" width="11" style="1211" customWidth="1"/>
    <col min="11803" max="11803" width="10.33203125" style="1211" customWidth="1"/>
    <col min="11804" max="12031" width="9.33203125" style="1211"/>
    <col min="12032" max="12032" width="15.1640625" style="1211" customWidth="1"/>
    <col min="12033" max="12033" width="5.83203125" style="1211" customWidth="1"/>
    <col min="12034" max="12034" width="6.6640625" style="1211" customWidth="1"/>
    <col min="12035" max="12039" width="5.83203125" style="1211" customWidth="1"/>
    <col min="12040" max="12040" width="6" style="1211" customWidth="1"/>
    <col min="12041" max="12057" width="5.83203125" style="1211" customWidth="1"/>
    <col min="12058" max="12058" width="11" style="1211" customWidth="1"/>
    <col min="12059" max="12059" width="10.33203125" style="1211" customWidth="1"/>
    <col min="12060" max="12287" width="9.33203125" style="1211"/>
    <col min="12288" max="12288" width="15.1640625" style="1211" customWidth="1"/>
    <col min="12289" max="12289" width="5.83203125" style="1211" customWidth="1"/>
    <col min="12290" max="12290" width="6.6640625" style="1211" customWidth="1"/>
    <col min="12291" max="12295" width="5.83203125" style="1211" customWidth="1"/>
    <col min="12296" max="12296" width="6" style="1211" customWidth="1"/>
    <col min="12297" max="12313" width="5.83203125" style="1211" customWidth="1"/>
    <col min="12314" max="12314" width="11" style="1211" customWidth="1"/>
    <col min="12315" max="12315" width="10.33203125" style="1211" customWidth="1"/>
    <col min="12316" max="12543" width="9.33203125" style="1211"/>
    <col min="12544" max="12544" width="15.1640625" style="1211" customWidth="1"/>
    <col min="12545" max="12545" width="5.83203125" style="1211" customWidth="1"/>
    <col min="12546" max="12546" width="6.6640625" style="1211" customWidth="1"/>
    <col min="12547" max="12551" width="5.83203125" style="1211" customWidth="1"/>
    <col min="12552" max="12552" width="6" style="1211" customWidth="1"/>
    <col min="12553" max="12569" width="5.83203125" style="1211" customWidth="1"/>
    <col min="12570" max="12570" width="11" style="1211" customWidth="1"/>
    <col min="12571" max="12571" width="10.33203125" style="1211" customWidth="1"/>
    <col min="12572" max="12799" width="9.33203125" style="1211"/>
    <col min="12800" max="12800" width="15.1640625" style="1211" customWidth="1"/>
    <col min="12801" max="12801" width="5.83203125" style="1211" customWidth="1"/>
    <col min="12802" max="12802" width="6.6640625" style="1211" customWidth="1"/>
    <col min="12803" max="12807" width="5.83203125" style="1211" customWidth="1"/>
    <col min="12808" max="12808" width="6" style="1211" customWidth="1"/>
    <col min="12809" max="12825" width="5.83203125" style="1211" customWidth="1"/>
    <col min="12826" max="12826" width="11" style="1211" customWidth="1"/>
    <col min="12827" max="12827" width="10.33203125" style="1211" customWidth="1"/>
    <col min="12828" max="13055" width="9.33203125" style="1211"/>
    <col min="13056" max="13056" width="15.1640625" style="1211" customWidth="1"/>
    <col min="13057" max="13057" width="5.83203125" style="1211" customWidth="1"/>
    <col min="13058" max="13058" width="6.6640625" style="1211" customWidth="1"/>
    <col min="13059" max="13063" width="5.83203125" style="1211" customWidth="1"/>
    <col min="13064" max="13064" width="6" style="1211" customWidth="1"/>
    <col min="13065" max="13081" width="5.83203125" style="1211" customWidth="1"/>
    <col min="13082" max="13082" width="11" style="1211" customWidth="1"/>
    <col min="13083" max="13083" width="10.33203125" style="1211" customWidth="1"/>
    <col min="13084" max="13311" width="9.33203125" style="1211"/>
    <col min="13312" max="13312" width="15.1640625" style="1211" customWidth="1"/>
    <col min="13313" max="13313" width="5.83203125" style="1211" customWidth="1"/>
    <col min="13314" max="13314" width="6.6640625" style="1211" customWidth="1"/>
    <col min="13315" max="13319" width="5.83203125" style="1211" customWidth="1"/>
    <col min="13320" max="13320" width="6" style="1211" customWidth="1"/>
    <col min="13321" max="13337" width="5.83203125" style="1211" customWidth="1"/>
    <col min="13338" max="13338" width="11" style="1211" customWidth="1"/>
    <col min="13339" max="13339" width="10.33203125" style="1211" customWidth="1"/>
    <col min="13340" max="13567" width="9.33203125" style="1211"/>
    <col min="13568" max="13568" width="15.1640625" style="1211" customWidth="1"/>
    <col min="13569" max="13569" width="5.83203125" style="1211" customWidth="1"/>
    <col min="13570" max="13570" width="6.6640625" style="1211" customWidth="1"/>
    <col min="13571" max="13575" width="5.83203125" style="1211" customWidth="1"/>
    <col min="13576" max="13576" width="6" style="1211" customWidth="1"/>
    <col min="13577" max="13593" width="5.83203125" style="1211" customWidth="1"/>
    <col min="13594" max="13594" width="11" style="1211" customWidth="1"/>
    <col min="13595" max="13595" width="10.33203125" style="1211" customWidth="1"/>
    <col min="13596" max="13823" width="9.33203125" style="1211"/>
    <col min="13824" max="13824" width="15.1640625" style="1211" customWidth="1"/>
    <col min="13825" max="13825" width="5.83203125" style="1211" customWidth="1"/>
    <col min="13826" max="13826" width="6.6640625" style="1211" customWidth="1"/>
    <col min="13827" max="13831" width="5.83203125" style="1211" customWidth="1"/>
    <col min="13832" max="13832" width="6" style="1211" customWidth="1"/>
    <col min="13833" max="13849" width="5.83203125" style="1211" customWidth="1"/>
    <col min="13850" max="13850" width="11" style="1211" customWidth="1"/>
    <col min="13851" max="13851" width="10.33203125" style="1211" customWidth="1"/>
    <col min="13852" max="14079" width="9.33203125" style="1211"/>
    <col min="14080" max="14080" width="15.1640625" style="1211" customWidth="1"/>
    <col min="14081" max="14081" width="5.83203125" style="1211" customWidth="1"/>
    <col min="14082" max="14082" width="6.6640625" style="1211" customWidth="1"/>
    <col min="14083" max="14087" width="5.83203125" style="1211" customWidth="1"/>
    <col min="14088" max="14088" width="6" style="1211" customWidth="1"/>
    <col min="14089" max="14105" width="5.83203125" style="1211" customWidth="1"/>
    <col min="14106" max="14106" width="11" style="1211" customWidth="1"/>
    <col min="14107" max="14107" width="10.33203125" style="1211" customWidth="1"/>
    <col min="14108" max="14335" width="9.33203125" style="1211"/>
    <col min="14336" max="14336" width="15.1640625" style="1211" customWidth="1"/>
    <col min="14337" max="14337" width="5.83203125" style="1211" customWidth="1"/>
    <col min="14338" max="14338" width="6.6640625" style="1211" customWidth="1"/>
    <col min="14339" max="14343" width="5.83203125" style="1211" customWidth="1"/>
    <col min="14344" max="14344" width="6" style="1211" customWidth="1"/>
    <col min="14345" max="14361" width="5.83203125" style="1211" customWidth="1"/>
    <col min="14362" max="14362" width="11" style="1211" customWidth="1"/>
    <col min="14363" max="14363" width="10.33203125" style="1211" customWidth="1"/>
    <col min="14364" max="14591" width="9.33203125" style="1211"/>
    <col min="14592" max="14592" width="15.1640625" style="1211" customWidth="1"/>
    <col min="14593" max="14593" width="5.83203125" style="1211" customWidth="1"/>
    <col min="14594" max="14594" width="6.6640625" style="1211" customWidth="1"/>
    <col min="14595" max="14599" width="5.83203125" style="1211" customWidth="1"/>
    <col min="14600" max="14600" width="6" style="1211" customWidth="1"/>
    <col min="14601" max="14617" width="5.83203125" style="1211" customWidth="1"/>
    <col min="14618" max="14618" width="11" style="1211" customWidth="1"/>
    <col min="14619" max="14619" width="10.33203125" style="1211" customWidth="1"/>
    <col min="14620" max="14847" width="9.33203125" style="1211"/>
    <col min="14848" max="14848" width="15.1640625" style="1211" customWidth="1"/>
    <col min="14849" max="14849" width="5.83203125" style="1211" customWidth="1"/>
    <col min="14850" max="14850" width="6.6640625" style="1211" customWidth="1"/>
    <col min="14851" max="14855" width="5.83203125" style="1211" customWidth="1"/>
    <col min="14856" max="14856" width="6" style="1211" customWidth="1"/>
    <col min="14857" max="14873" width="5.83203125" style="1211" customWidth="1"/>
    <col min="14874" max="14874" width="11" style="1211" customWidth="1"/>
    <col min="14875" max="14875" width="10.33203125" style="1211" customWidth="1"/>
    <col min="14876" max="15103" width="9.33203125" style="1211"/>
    <col min="15104" max="15104" width="15.1640625" style="1211" customWidth="1"/>
    <col min="15105" max="15105" width="5.83203125" style="1211" customWidth="1"/>
    <col min="15106" max="15106" width="6.6640625" style="1211" customWidth="1"/>
    <col min="15107" max="15111" width="5.83203125" style="1211" customWidth="1"/>
    <col min="15112" max="15112" width="6" style="1211" customWidth="1"/>
    <col min="15113" max="15129" width="5.83203125" style="1211" customWidth="1"/>
    <col min="15130" max="15130" width="11" style="1211" customWidth="1"/>
    <col min="15131" max="15131" width="10.33203125" style="1211" customWidth="1"/>
    <col min="15132" max="15359" width="9.33203125" style="1211"/>
    <col min="15360" max="15360" width="15.1640625" style="1211" customWidth="1"/>
    <col min="15361" max="15361" width="5.83203125" style="1211" customWidth="1"/>
    <col min="15362" max="15362" width="6.6640625" style="1211" customWidth="1"/>
    <col min="15363" max="15367" width="5.83203125" style="1211" customWidth="1"/>
    <col min="15368" max="15368" width="6" style="1211" customWidth="1"/>
    <col min="15369" max="15385" width="5.83203125" style="1211" customWidth="1"/>
    <col min="15386" max="15386" width="11" style="1211" customWidth="1"/>
    <col min="15387" max="15387" width="10.33203125" style="1211" customWidth="1"/>
    <col min="15388" max="15615" width="9.33203125" style="1211"/>
    <col min="15616" max="15616" width="15.1640625" style="1211" customWidth="1"/>
    <col min="15617" max="15617" width="5.83203125" style="1211" customWidth="1"/>
    <col min="15618" max="15618" width="6.6640625" style="1211" customWidth="1"/>
    <col min="15619" max="15623" width="5.83203125" style="1211" customWidth="1"/>
    <col min="15624" max="15624" width="6" style="1211" customWidth="1"/>
    <col min="15625" max="15641" width="5.83203125" style="1211" customWidth="1"/>
    <col min="15642" max="15642" width="11" style="1211" customWidth="1"/>
    <col min="15643" max="15643" width="10.33203125" style="1211" customWidth="1"/>
    <col min="15644" max="15871" width="9.33203125" style="1211"/>
    <col min="15872" max="15872" width="15.1640625" style="1211" customWidth="1"/>
    <col min="15873" max="15873" width="5.83203125" style="1211" customWidth="1"/>
    <col min="15874" max="15874" width="6.6640625" style="1211" customWidth="1"/>
    <col min="15875" max="15879" width="5.83203125" style="1211" customWidth="1"/>
    <col min="15880" max="15880" width="6" style="1211" customWidth="1"/>
    <col min="15881" max="15897" width="5.83203125" style="1211" customWidth="1"/>
    <col min="15898" max="15898" width="11" style="1211" customWidth="1"/>
    <col min="15899" max="15899" width="10.33203125" style="1211" customWidth="1"/>
    <col min="15900" max="16127" width="9.33203125" style="1211"/>
    <col min="16128" max="16128" width="15.1640625" style="1211" customWidth="1"/>
    <col min="16129" max="16129" width="5.83203125" style="1211" customWidth="1"/>
    <col min="16130" max="16130" width="6.6640625" style="1211" customWidth="1"/>
    <col min="16131" max="16135" width="5.83203125" style="1211" customWidth="1"/>
    <col min="16136" max="16136" width="6" style="1211" customWidth="1"/>
    <col min="16137" max="16153" width="5.83203125" style="1211" customWidth="1"/>
    <col min="16154" max="16154" width="11" style="1211" customWidth="1"/>
    <col min="16155" max="16155" width="10.33203125" style="1211" customWidth="1"/>
    <col min="16156" max="16383" width="9.33203125" style="1211"/>
    <col min="16384" max="16384" width="8.83203125" style="1211" customWidth="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3" spans="1:89" ht="15.75" x14ac:dyDescent="0.25">
      <c r="A3" s="2208" t="s">
        <v>3631</v>
      </c>
      <c r="G3" s="2210"/>
    </row>
    <row r="4" spans="1:89" x14ac:dyDescent="0.25">
      <c r="Y4" s="7238" t="s">
        <v>3599</v>
      </c>
      <c r="Z4" s="7238"/>
      <c r="AA4" s="7238"/>
    </row>
    <row r="5" spans="1:89" ht="64.5" customHeight="1" x14ac:dyDescent="0.25">
      <c r="A5" s="7239" t="s">
        <v>3632</v>
      </c>
      <c r="B5" s="7235" t="s">
        <v>3633</v>
      </c>
      <c r="C5" s="7236"/>
      <c r="D5" s="7235" t="s">
        <v>3501</v>
      </c>
      <c r="E5" s="7236"/>
      <c r="F5" s="7235" t="s">
        <v>3502</v>
      </c>
      <c r="G5" s="7236"/>
      <c r="H5" s="7235" t="s">
        <v>3503</v>
      </c>
      <c r="I5" s="7236"/>
      <c r="J5" s="7235" t="s">
        <v>485</v>
      </c>
      <c r="K5" s="7236"/>
      <c r="L5" s="7235" t="s">
        <v>3634</v>
      </c>
      <c r="M5" s="7236"/>
      <c r="N5" s="7235" t="s">
        <v>4268</v>
      </c>
      <c r="O5" s="7236"/>
      <c r="P5" s="7235" t="s">
        <v>3506</v>
      </c>
      <c r="Q5" s="7236"/>
      <c r="R5" s="7235" t="s">
        <v>4267</v>
      </c>
      <c r="S5" s="7236"/>
      <c r="T5" s="7235" t="s">
        <v>3508</v>
      </c>
      <c r="U5" s="7236"/>
      <c r="V5" s="7235" t="s">
        <v>3509</v>
      </c>
      <c r="W5" s="7236"/>
      <c r="X5" s="7235" t="s">
        <v>3510</v>
      </c>
      <c r="Y5" s="7236"/>
      <c r="Z5" s="7242" t="s">
        <v>3636</v>
      </c>
      <c r="AA5" s="7243"/>
    </row>
    <row r="6" spans="1:89" s="2211" customFormat="1" ht="27" customHeight="1" thickBot="1" x14ac:dyDescent="0.25">
      <c r="A6" s="7240"/>
      <c r="B6" s="7232" t="s">
        <v>3637</v>
      </c>
      <c r="C6" s="7234"/>
      <c r="D6" s="7232" t="s">
        <v>3638</v>
      </c>
      <c r="E6" s="7234"/>
      <c r="F6" s="7232" t="s">
        <v>3639</v>
      </c>
      <c r="G6" s="7234"/>
      <c r="H6" s="7232" t="s">
        <v>3640</v>
      </c>
      <c r="I6" s="7234"/>
      <c r="J6" s="7232" t="s">
        <v>3641</v>
      </c>
      <c r="K6" s="7234"/>
      <c r="L6" s="7232" t="s">
        <v>3642</v>
      </c>
      <c r="M6" s="7234"/>
      <c r="N6" s="7232" t="s">
        <v>3643</v>
      </c>
      <c r="O6" s="7234"/>
      <c r="P6" s="7232" t="s">
        <v>3644</v>
      </c>
      <c r="Q6" s="7234"/>
      <c r="R6" s="7232" t="s">
        <v>3625</v>
      </c>
      <c r="S6" s="7234"/>
      <c r="T6" s="7232" t="s">
        <v>3615</v>
      </c>
      <c r="U6" s="7234"/>
      <c r="V6" s="7232" t="s">
        <v>3645</v>
      </c>
      <c r="W6" s="7234"/>
      <c r="X6" s="7232" t="s">
        <v>3646</v>
      </c>
      <c r="Y6" s="7234"/>
      <c r="Z6" s="7232" t="s">
        <v>3647</v>
      </c>
      <c r="AA6" s="7234"/>
    </row>
    <row r="7" spans="1:89" s="2211" customFormat="1" ht="106.5" thickTop="1" x14ac:dyDescent="0.2">
      <c r="A7" s="7241"/>
      <c r="B7" s="2212" t="s">
        <v>3627</v>
      </c>
      <c r="C7" s="2213" t="s">
        <v>3628</v>
      </c>
      <c r="D7" s="2212" t="s">
        <v>3627</v>
      </c>
      <c r="E7" s="2213" t="s">
        <v>3628</v>
      </c>
      <c r="F7" s="2212" t="s">
        <v>3627</v>
      </c>
      <c r="G7" s="2213" t="s">
        <v>3628</v>
      </c>
      <c r="H7" s="2212" t="s">
        <v>3627</v>
      </c>
      <c r="I7" s="2213" t="s">
        <v>3628</v>
      </c>
      <c r="J7" s="2212" t="s">
        <v>3627</v>
      </c>
      <c r="K7" s="2213" t="s">
        <v>3628</v>
      </c>
      <c r="L7" s="2212" t="s">
        <v>3627</v>
      </c>
      <c r="M7" s="2213" t="s">
        <v>3628</v>
      </c>
      <c r="N7" s="2212" t="s">
        <v>3627</v>
      </c>
      <c r="O7" s="2213" t="s">
        <v>3628</v>
      </c>
      <c r="P7" s="2212" t="s">
        <v>3627</v>
      </c>
      <c r="Q7" s="2213" t="s">
        <v>3628</v>
      </c>
      <c r="R7" s="2212" t="s">
        <v>3627</v>
      </c>
      <c r="S7" s="2213" t="s">
        <v>3628</v>
      </c>
      <c r="T7" s="2212" t="s">
        <v>3627</v>
      </c>
      <c r="U7" s="2213" t="s">
        <v>3628</v>
      </c>
      <c r="V7" s="2212" t="s">
        <v>3627</v>
      </c>
      <c r="W7" s="2213" t="s">
        <v>3628</v>
      </c>
      <c r="X7" s="2212" t="s">
        <v>3627</v>
      </c>
      <c r="Y7" s="2213" t="s">
        <v>3628</v>
      </c>
      <c r="Z7" s="2212" t="s">
        <v>3627</v>
      </c>
      <c r="AA7" s="2213" t="s">
        <v>3628</v>
      </c>
      <c r="AB7" s="2214"/>
    </row>
    <row r="8" spans="1:89" s="2211" customFormat="1" ht="27" customHeight="1" x14ac:dyDescent="0.2">
      <c r="A8" s="2215">
        <v>2011</v>
      </c>
      <c r="B8" s="2216">
        <v>30.1</v>
      </c>
      <c r="C8" s="2217">
        <v>0.26000000000000512</v>
      </c>
      <c r="D8" s="2216">
        <v>29.98</v>
      </c>
      <c r="E8" s="2217">
        <v>0.23000000000000043</v>
      </c>
      <c r="F8" s="2216">
        <v>29.7</v>
      </c>
      <c r="G8" s="2217">
        <v>0.33000000000000185</v>
      </c>
      <c r="H8" s="2216">
        <v>29.240000000000002</v>
      </c>
      <c r="I8" s="2217">
        <v>0.69000000000000128</v>
      </c>
      <c r="J8" s="2216">
        <v>28.040000000000003</v>
      </c>
      <c r="K8" s="2217">
        <v>1.0900000000000034</v>
      </c>
      <c r="L8" s="2216">
        <v>26.580000000000002</v>
      </c>
      <c r="M8" s="2217">
        <v>1.3499999999999979</v>
      </c>
      <c r="N8" s="2216">
        <v>25.24</v>
      </c>
      <c r="O8" s="2217">
        <v>0.93999999999999773</v>
      </c>
      <c r="P8" s="2216">
        <v>24.7</v>
      </c>
      <c r="Q8" s="2217">
        <v>0.32000000000000384</v>
      </c>
      <c r="R8" s="2216">
        <v>26</v>
      </c>
      <c r="S8" s="2217">
        <v>0.69999999999999929</v>
      </c>
      <c r="T8" s="2216">
        <v>27.060000000000002</v>
      </c>
      <c r="U8" s="2217">
        <v>0.82000000000000028</v>
      </c>
      <c r="V8" s="2216">
        <v>29.080000000000002</v>
      </c>
      <c r="W8" s="2217">
        <v>1.0300000000000011</v>
      </c>
      <c r="X8" s="2216">
        <v>29.139999999999997</v>
      </c>
      <c r="Y8" s="2217">
        <v>-0.16000000000000369</v>
      </c>
      <c r="Z8" s="2216">
        <v>27.904999999999998</v>
      </c>
      <c r="AA8" s="2217">
        <v>0.60499999999999687</v>
      </c>
      <c r="AB8" s="2214"/>
    </row>
    <row r="9" spans="1:89" s="2211" customFormat="1" ht="27" customHeight="1" x14ac:dyDescent="0.2">
      <c r="A9" s="2218">
        <v>2012</v>
      </c>
      <c r="B9" s="2219">
        <v>30.063225806451612</v>
      </c>
      <c r="C9" s="2220">
        <v>0.22322580645161594</v>
      </c>
      <c r="D9" s="2219">
        <v>30.8</v>
      </c>
      <c r="E9" s="2220">
        <v>1.0500000000000007</v>
      </c>
      <c r="F9" s="2219">
        <v>29.5</v>
      </c>
      <c r="G9" s="2220">
        <v>0.13000000000000256</v>
      </c>
      <c r="H9" s="2219">
        <v>28.6</v>
      </c>
      <c r="I9" s="2220">
        <v>5.0000000000000711E-2</v>
      </c>
      <c r="J9" s="2219">
        <v>26.6</v>
      </c>
      <c r="K9" s="2220">
        <v>-0.34999999999999787</v>
      </c>
      <c r="L9" s="2219">
        <v>25.1</v>
      </c>
      <c r="M9" s="2220">
        <v>-0.13000000000000256</v>
      </c>
      <c r="N9" s="2219">
        <v>24.9</v>
      </c>
      <c r="O9" s="2220">
        <v>0.59999999999999787</v>
      </c>
      <c r="P9" s="2219">
        <v>24.8</v>
      </c>
      <c r="Q9" s="2220">
        <v>0.42000000000000526</v>
      </c>
      <c r="R9" s="2219">
        <v>25.6</v>
      </c>
      <c r="S9" s="2220">
        <v>0.30000000000000071</v>
      </c>
      <c r="T9" s="2219">
        <v>27.2</v>
      </c>
      <c r="U9" s="2220">
        <v>0.9599999999999973</v>
      </c>
      <c r="V9" s="2219">
        <v>28.9</v>
      </c>
      <c r="W9" s="2220">
        <v>0.84999999999999787</v>
      </c>
      <c r="X9" s="2219">
        <v>29.8</v>
      </c>
      <c r="Y9" s="2220">
        <v>0.5</v>
      </c>
      <c r="Z9" s="2219">
        <v>27.655268817204302</v>
      </c>
      <c r="AA9" s="2220">
        <v>0.35526881720430126</v>
      </c>
      <c r="AB9" s="2214"/>
    </row>
    <row r="10" spans="1:89" s="2211" customFormat="1" ht="27" customHeight="1" x14ac:dyDescent="0.2">
      <c r="A10" s="2215">
        <v>2013</v>
      </c>
      <c r="B10" s="2216">
        <v>29.740000000000002</v>
      </c>
      <c r="C10" s="2217">
        <v>-9.9999999999994316E-2</v>
      </c>
      <c r="D10" s="2216">
        <v>29.98</v>
      </c>
      <c r="E10" s="2217">
        <v>0.23000000000000043</v>
      </c>
      <c r="F10" s="2216">
        <v>29.52</v>
      </c>
      <c r="G10" s="2217">
        <v>0.15000000000000213</v>
      </c>
      <c r="H10" s="2216">
        <v>28.119999999999997</v>
      </c>
      <c r="I10" s="2217">
        <v>-0.43000000000000327</v>
      </c>
      <c r="J10" s="2216">
        <v>27.059999999999995</v>
      </c>
      <c r="K10" s="2217">
        <v>0.10999999999999588</v>
      </c>
      <c r="L10" s="2216">
        <v>25.6</v>
      </c>
      <c r="M10" s="2217">
        <v>0.36999999999999744</v>
      </c>
      <c r="N10" s="2216">
        <v>24.86</v>
      </c>
      <c r="O10" s="2217">
        <v>0.55999999999999872</v>
      </c>
      <c r="P10" s="2216">
        <v>24.76</v>
      </c>
      <c r="Q10" s="2217">
        <v>0.38000000000000611</v>
      </c>
      <c r="R10" s="2216">
        <v>26.1</v>
      </c>
      <c r="S10" s="2217">
        <v>0.80000000000000071</v>
      </c>
      <c r="T10" s="2216">
        <v>27.540000000000003</v>
      </c>
      <c r="U10" s="2217">
        <v>1.3000000000000007</v>
      </c>
      <c r="V10" s="2216">
        <v>28.839999999999996</v>
      </c>
      <c r="W10" s="2217">
        <v>0.78999999999999559</v>
      </c>
      <c r="X10" s="2216">
        <v>29.98</v>
      </c>
      <c r="Y10" s="2217">
        <v>0.67999999999999972</v>
      </c>
      <c r="Z10" s="2216">
        <v>27.674999999999997</v>
      </c>
      <c r="AA10" s="2217">
        <v>0.37499999999999645</v>
      </c>
      <c r="AB10" s="2214"/>
    </row>
    <row r="11" spans="1:89" s="2211" customFormat="1" ht="27" customHeight="1" x14ac:dyDescent="0.2">
      <c r="A11" s="2221">
        <v>2014</v>
      </c>
      <c r="B11" s="2222">
        <v>30</v>
      </c>
      <c r="C11" s="2223">
        <v>0.16000000000000369</v>
      </c>
      <c r="D11" s="2222">
        <v>30.4</v>
      </c>
      <c r="E11" s="2223">
        <v>0.64999999999999858</v>
      </c>
      <c r="F11" s="2222">
        <v>30.1</v>
      </c>
      <c r="G11" s="2223">
        <v>0.73000000000000398</v>
      </c>
      <c r="H11" s="2222">
        <v>29</v>
      </c>
      <c r="I11" s="2223">
        <v>0.44999999999999929</v>
      </c>
      <c r="J11" s="2222">
        <v>27.5</v>
      </c>
      <c r="K11" s="2223">
        <v>0.55000000000000071</v>
      </c>
      <c r="L11" s="2222">
        <v>26.1</v>
      </c>
      <c r="M11" s="2223">
        <v>0.86999999999999744</v>
      </c>
      <c r="N11" s="2222">
        <v>25.3</v>
      </c>
      <c r="O11" s="2223">
        <v>1</v>
      </c>
      <c r="P11" s="2222">
        <v>25.4</v>
      </c>
      <c r="Q11" s="2223">
        <v>1.0200000000000031</v>
      </c>
      <c r="R11" s="2222">
        <v>26.3</v>
      </c>
      <c r="S11" s="2223">
        <v>1</v>
      </c>
      <c r="T11" s="2222">
        <v>28.3</v>
      </c>
      <c r="U11" s="2223">
        <v>2.0599999999999987</v>
      </c>
      <c r="V11" s="2222">
        <v>29.5</v>
      </c>
      <c r="W11" s="2223">
        <v>1.4499999999999993</v>
      </c>
      <c r="X11" s="2222">
        <v>30.1</v>
      </c>
      <c r="Y11" s="2223">
        <v>0.80000000000000071</v>
      </c>
      <c r="Z11" s="2222">
        <v>28.166666666666671</v>
      </c>
      <c r="AA11" s="2223">
        <v>0.86666666666667069</v>
      </c>
      <c r="AB11" s="2214"/>
    </row>
    <row r="12" spans="1:89" s="2211" customFormat="1" ht="27" customHeight="1" x14ac:dyDescent="0.2">
      <c r="A12" s="2647">
        <v>2015</v>
      </c>
      <c r="B12" s="2648">
        <v>29.5</v>
      </c>
      <c r="C12" s="2649">
        <v>-0.30000000000000004</v>
      </c>
      <c r="D12" s="2648">
        <v>29.7</v>
      </c>
      <c r="E12" s="2649">
        <v>-0.1</v>
      </c>
      <c r="F12" s="2648">
        <v>29.6</v>
      </c>
      <c r="G12" s="2649">
        <v>0.2</v>
      </c>
      <c r="H12" s="2648">
        <v>29.2</v>
      </c>
      <c r="I12" s="2649">
        <v>0.60000000000000009</v>
      </c>
      <c r="J12" s="2648">
        <v>27.6</v>
      </c>
      <c r="K12" s="2649">
        <v>0.60000000000000009</v>
      </c>
      <c r="L12" s="2648">
        <v>25.8</v>
      </c>
      <c r="M12" s="2649">
        <v>0.60000000000000009</v>
      </c>
      <c r="N12" s="2648">
        <v>25.1</v>
      </c>
      <c r="O12" s="2649">
        <v>0.8</v>
      </c>
      <c r="P12" s="2648">
        <v>25.3</v>
      </c>
      <c r="Q12" s="2649">
        <v>0.9</v>
      </c>
      <c r="R12" s="2648">
        <v>26.2</v>
      </c>
      <c r="S12" s="2649">
        <v>0.9</v>
      </c>
      <c r="T12" s="2648">
        <v>27.4</v>
      </c>
      <c r="U12" s="2649">
        <v>1.2</v>
      </c>
      <c r="V12" s="2648">
        <v>28.5</v>
      </c>
      <c r="W12" s="2649">
        <v>0.4</v>
      </c>
      <c r="X12" s="2648">
        <v>30.6</v>
      </c>
      <c r="Y12" s="2649">
        <v>1.3</v>
      </c>
      <c r="Z12" s="2648">
        <v>27.875000000000004</v>
      </c>
      <c r="AA12" s="2649">
        <v>0.60000000000000009</v>
      </c>
      <c r="AB12" s="2214"/>
    </row>
    <row r="13" spans="1:89" s="2211" customFormat="1" ht="27" customHeight="1" x14ac:dyDescent="0.2">
      <c r="A13" s="2650">
        <v>2016</v>
      </c>
      <c r="B13" s="2651">
        <v>30.9</v>
      </c>
      <c r="C13" s="2652">
        <v>1.1000000000000001</v>
      </c>
      <c r="D13" s="2651">
        <v>30.3</v>
      </c>
      <c r="E13" s="2652">
        <v>0.5</v>
      </c>
      <c r="F13" s="2651">
        <v>30.5</v>
      </c>
      <c r="G13" s="2652">
        <v>1.1000000000000001</v>
      </c>
      <c r="H13" s="2653">
        <v>29.5</v>
      </c>
      <c r="I13" s="2652">
        <v>0.9</v>
      </c>
      <c r="J13" s="2651">
        <v>26.9</v>
      </c>
      <c r="K13" s="2652">
        <v>-0.1</v>
      </c>
      <c r="L13" s="2651">
        <v>25.1</v>
      </c>
      <c r="M13" s="2652">
        <v>-0.1</v>
      </c>
      <c r="N13" s="2651">
        <v>24.1</v>
      </c>
      <c r="O13" s="2652">
        <v>-0.2</v>
      </c>
      <c r="P13" s="2651">
        <v>24.9</v>
      </c>
      <c r="Q13" s="2652">
        <v>0.5</v>
      </c>
      <c r="R13" s="2651">
        <v>25</v>
      </c>
      <c r="S13" s="2652">
        <v>-0.3</v>
      </c>
      <c r="T13" s="2651">
        <v>27.4</v>
      </c>
      <c r="U13" s="2652">
        <v>1.2</v>
      </c>
      <c r="V13" s="2651">
        <v>28.6</v>
      </c>
      <c r="W13" s="2652">
        <v>0.5</v>
      </c>
      <c r="X13" s="2651">
        <v>29.3</v>
      </c>
      <c r="Y13" s="2652">
        <v>0</v>
      </c>
      <c r="Z13" s="2651">
        <v>27.7</v>
      </c>
      <c r="AA13" s="2652">
        <v>0.4</v>
      </c>
      <c r="AB13" s="2214"/>
    </row>
    <row r="14" spans="1:89" s="2211" customFormat="1" ht="27" customHeight="1" x14ac:dyDescent="0.2">
      <c r="A14" s="2650">
        <v>2017</v>
      </c>
      <c r="B14" s="2651">
        <v>30.7</v>
      </c>
      <c r="C14" s="2652">
        <v>0.9</v>
      </c>
      <c r="D14" s="2651">
        <v>30.4</v>
      </c>
      <c r="E14" s="2652">
        <v>0.6</v>
      </c>
      <c r="F14" s="2651">
        <v>30.4</v>
      </c>
      <c r="G14" s="2652">
        <v>1</v>
      </c>
      <c r="H14" s="2651">
        <v>29.6</v>
      </c>
      <c r="I14" s="2652">
        <v>1</v>
      </c>
      <c r="J14" s="2651">
        <v>27.4</v>
      </c>
      <c r="K14" s="2652">
        <v>0.4</v>
      </c>
      <c r="L14" s="2651">
        <v>26.3</v>
      </c>
      <c r="M14" s="2652">
        <v>1.1000000000000001</v>
      </c>
      <c r="N14" s="2651">
        <v>25.8</v>
      </c>
      <c r="O14" s="2652">
        <v>1.5</v>
      </c>
      <c r="P14" s="2651">
        <v>25.7</v>
      </c>
      <c r="Q14" s="2652">
        <v>1.3</v>
      </c>
      <c r="R14" s="2651">
        <v>26.4</v>
      </c>
      <c r="S14" s="2652">
        <v>1.1000000000000001</v>
      </c>
      <c r="T14" s="2651">
        <v>27.8</v>
      </c>
      <c r="U14" s="2652">
        <v>1.6</v>
      </c>
      <c r="V14" s="2651">
        <v>28.5</v>
      </c>
      <c r="W14" s="2652">
        <v>0.4</v>
      </c>
      <c r="X14" s="2651">
        <v>30.7</v>
      </c>
      <c r="Y14" s="2652">
        <v>1.4</v>
      </c>
      <c r="Z14" s="2651">
        <v>28.3</v>
      </c>
      <c r="AA14" s="2652">
        <v>1</v>
      </c>
      <c r="AB14" s="2214"/>
    </row>
    <row r="15" spans="1:89" s="2211" customFormat="1" ht="27" customHeight="1" x14ac:dyDescent="0.2">
      <c r="A15" s="2650">
        <v>2018</v>
      </c>
      <c r="B15" s="2651">
        <v>29.747608453837596</v>
      </c>
      <c r="C15" s="2652">
        <v>-0.1</v>
      </c>
      <c r="D15" s="2228">
        <v>30.660833333333336</v>
      </c>
      <c r="E15" s="2652">
        <v>0.9</v>
      </c>
      <c r="F15" s="2228">
        <v>30.008709677419354</v>
      </c>
      <c r="G15" s="2652">
        <v>0.6</v>
      </c>
      <c r="H15" s="2228">
        <v>29.129000000000001</v>
      </c>
      <c r="I15" s="2652">
        <v>0.5</v>
      </c>
      <c r="J15" s="2228">
        <v>27.794440860215047</v>
      </c>
      <c r="K15" s="2652">
        <v>0.8</v>
      </c>
      <c r="L15" s="2228">
        <v>26.352430107526878</v>
      </c>
      <c r="M15" s="2652">
        <v>1.2</v>
      </c>
      <c r="N15" s="2228">
        <v>24.80516129032258</v>
      </c>
      <c r="O15" s="2652">
        <v>0.5</v>
      </c>
      <c r="P15" s="2228">
        <v>26.020967741935486</v>
      </c>
      <c r="Q15" s="2652">
        <v>1.6</v>
      </c>
      <c r="R15" s="2228">
        <v>26.529000000000003</v>
      </c>
      <c r="S15" s="2652">
        <v>1.2</v>
      </c>
      <c r="T15" s="2228">
        <v>27.599032258064518</v>
      </c>
      <c r="U15" s="2652">
        <v>1.5</v>
      </c>
      <c r="V15" s="2228">
        <v>29.199666666666666</v>
      </c>
      <c r="W15" s="2652">
        <v>1.1000000000000001</v>
      </c>
      <c r="X15" s="2228">
        <v>30.089999999999996</v>
      </c>
      <c r="Y15" s="2652">
        <v>0.8</v>
      </c>
      <c r="Z15" s="2228">
        <v>28.2</v>
      </c>
      <c r="AA15" s="2652">
        <v>0.9</v>
      </c>
      <c r="AB15" s="2214"/>
    </row>
    <row r="16" spans="1:89" s="2211" customFormat="1" ht="27" customHeight="1" x14ac:dyDescent="0.2">
      <c r="A16" s="2650">
        <v>2019</v>
      </c>
      <c r="B16" s="2651">
        <v>30.78</v>
      </c>
      <c r="C16" s="2652">
        <v>1</v>
      </c>
      <c r="D16" s="2651">
        <v>30.639999999999997</v>
      </c>
      <c r="E16" s="2652">
        <v>0.8</v>
      </c>
      <c r="F16" s="2651">
        <v>31.181935483870966</v>
      </c>
      <c r="G16" s="2652">
        <v>1.8</v>
      </c>
      <c r="H16" s="2651">
        <v>29.68</v>
      </c>
      <c r="I16" s="2652">
        <v>1.1000000000000001</v>
      </c>
      <c r="J16" s="2651">
        <v>27.419999999999998</v>
      </c>
      <c r="K16" s="2652">
        <v>0.4</v>
      </c>
      <c r="L16" s="2651">
        <v>25.48</v>
      </c>
      <c r="M16" s="2652">
        <v>0.3</v>
      </c>
      <c r="N16" s="2651">
        <v>25.200000000000003</v>
      </c>
      <c r="O16" s="2652">
        <v>0.9</v>
      </c>
      <c r="P16" s="2651">
        <v>25.5</v>
      </c>
      <c r="Q16" s="2652">
        <v>1.1000000000000001</v>
      </c>
      <c r="R16" s="2651">
        <v>26.139999999999997</v>
      </c>
      <c r="S16" s="2652">
        <v>0.8</v>
      </c>
      <c r="T16" s="2651">
        <v>27.48</v>
      </c>
      <c r="U16" s="2652">
        <v>1.3</v>
      </c>
      <c r="V16" s="2651">
        <v>29.1</v>
      </c>
      <c r="W16" s="2652">
        <v>1</v>
      </c>
      <c r="X16" s="2651">
        <v>30.396774193548385</v>
      </c>
      <c r="Y16" s="2652">
        <v>1.1000000000000001</v>
      </c>
      <c r="Z16" s="2651">
        <v>28.2</v>
      </c>
      <c r="AA16" s="2652">
        <v>0.9</v>
      </c>
    </row>
    <row r="17" spans="1:27" ht="27" customHeight="1" x14ac:dyDescent="0.25">
      <c r="A17" s="2650">
        <v>2020</v>
      </c>
      <c r="B17" s="2651">
        <v>29.8</v>
      </c>
      <c r="C17" s="2652">
        <v>0</v>
      </c>
      <c r="D17" s="2651">
        <v>30</v>
      </c>
      <c r="E17" s="2652">
        <v>0.2</v>
      </c>
      <c r="F17" s="2651">
        <v>29.7</v>
      </c>
      <c r="G17" s="2652">
        <v>0.3</v>
      </c>
      <c r="H17" s="2651">
        <v>28.6</v>
      </c>
      <c r="I17" s="2652">
        <v>0</v>
      </c>
      <c r="J17" s="2651">
        <v>27.3</v>
      </c>
      <c r="K17" s="2652">
        <v>0.3</v>
      </c>
      <c r="L17" s="2651">
        <v>25</v>
      </c>
      <c r="M17" s="2652">
        <v>-0.2</v>
      </c>
      <c r="N17" s="2651">
        <v>24.4</v>
      </c>
      <c r="O17" s="2652">
        <v>0.1</v>
      </c>
      <c r="P17" s="2651">
        <v>24.5</v>
      </c>
      <c r="Q17" s="2652">
        <v>0.1</v>
      </c>
      <c r="R17" s="2651">
        <v>25.4</v>
      </c>
      <c r="S17" s="2652">
        <v>0.1</v>
      </c>
      <c r="T17" s="2651">
        <v>27.5</v>
      </c>
      <c r="U17" s="2652">
        <v>1.3</v>
      </c>
      <c r="V17" s="2651">
        <v>28</v>
      </c>
      <c r="W17" s="2652">
        <v>-0.1</v>
      </c>
      <c r="X17" s="2651">
        <v>29.5</v>
      </c>
      <c r="Y17" s="2652">
        <v>0.2</v>
      </c>
      <c r="Z17" s="2651">
        <v>27.5</v>
      </c>
      <c r="AA17" s="2652">
        <v>0.2</v>
      </c>
    </row>
    <row r="18" spans="1:27" s="2211" customFormat="1" x14ac:dyDescent="0.2">
      <c r="A18" s="2224" t="s">
        <v>3629</v>
      </c>
      <c r="B18" s="2225"/>
      <c r="C18" s="2226"/>
      <c r="D18" s="2225"/>
      <c r="E18" s="2226"/>
      <c r="F18" s="2225"/>
      <c r="G18" s="2226"/>
      <c r="I18" s="2226"/>
      <c r="J18" s="2225"/>
      <c r="K18" s="2226"/>
      <c r="L18" s="2225"/>
      <c r="M18" s="2226"/>
      <c r="N18" s="2225"/>
      <c r="O18" s="2226"/>
      <c r="P18" s="2225"/>
      <c r="Q18" s="2226"/>
      <c r="R18" s="2225"/>
      <c r="S18" s="2226"/>
      <c r="T18" s="2225"/>
      <c r="U18" s="2226"/>
      <c r="V18" s="2225"/>
      <c r="W18" s="2226"/>
      <c r="X18" s="2225"/>
      <c r="Y18" s="2226"/>
      <c r="Z18" s="2227"/>
    </row>
    <row r="19" spans="1:27" ht="16.5" x14ac:dyDescent="0.25">
      <c r="A19" s="1327" t="s">
        <v>3630</v>
      </c>
    </row>
  </sheetData>
  <mergeCells count="29">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N6:O6"/>
    <mergeCell ref="P6:Q6"/>
    <mergeCell ref="R6:S6"/>
    <mergeCell ref="T6:U6"/>
    <mergeCell ref="V6:W6"/>
    <mergeCell ref="X6:Y6"/>
  </mergeCells>
  <hyperlinks>
    <hyperlink ref="A1" location="CONTENT!A1" display="Back to table of contents"/>
  </hyperlinks>
  <pageMargins left="0.5" right="0.5" top="0.5" bottom="0.5" header="0.3" footer="0.3"/>
  <pageSetup paperSize="9" scale="97"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0"/>
  <sheetViews>
    <sheetView showGridLines="0" workbookViewId="0">
      <selection sqref="A1:C1"/>
    </sheetView>
  </sheetViews>
  <sheetFormatPr defaultRowHeight="15" x14ac:dyDescent="0.25"/>
  <cols>
    <col min="1" max="1" width="15.1640625" style="1211" customWidth="1"/>
    <col min="2" max="2" width="6.83203125" style="1211" customWidth="1"/>
    <col min="3" max="3" width="6.83203125" style="2209" customWidth="1"/>
    <col min="4" max="4" width="6.83203125" style="1211" customWidth="1"/>
    <col min="5" max="5" width="6.83203125" style="2209" customWidth="1"/>
    <col min="6" max="6" width="6.83203125" style="1211" customWidth="1"/>
    <col min="7" max="7" width="6.83203125" style="2209" customWidth="1"/>
    <col min="8" max="8" width="6.83203125" style="1211" customWidth="1"/>
    <col min="9" max="9" width="6.83203125" style="2209" customWidth="1"/>
    <col min="10" max="10" width="6.83203125" style="1211" customWidth="1"/>
    <col min="11" max="11" width="6.83203125" style="2209" customWidth="1"/>
    <col min="12" max="12" width="6.83203125" style="1211" customWidth="1"/>
    <col min="13" max="13" width="6.83203125" style="2209" customWidth="1"/>
    <col min="14" max="14" width="6.83203125" style="1211" customWidth="1"/>
    <col min="15" max="15" width="6.83203125" style="2209" customWidth="1"/>
    <col min="16" max="16" width="6.83203125" style="1211" customWidth="1"/>
    <col min="17" max="17" width="6.83203125" style="2209" customWidth="1"/>
    <col min="18" max="18" width="6.83203125" style="1211" customWidth="1"/>
    <col min="19" max="19" width="6.83203125" style="2209" customWidth="1"/>
    <col min="20" max="20" width="6.83203125" style="1211" customWidth="1"/>
    <col min="21" max="21" width="6.83203125" style="2209" customWidth="1"/>
    <col min="22" max="22" width="6.83203125" style="1211" customWidth="1"/>
    <col min="23" max="23" width="6.83203125" style="2209" customWidth="1"/>
    <col min="24" max="24" width="6.83203125" style="1211" customWidth="1"/>
    <col min="25" max="25" width="6.83203125" style="2209" customWidth="1"/>
    <col min="26" max="27" width="6.83203125" style="1211" customWidth="1"/>
    <col min="28" max="255" width="9.33203125" style="1211"/>
    <col min="256" max="256" width="15.1640625" style="1211" customWidth="1"/>
    <col min="257" max="257" width="5.83203125" style="1211" customWidth="1"/>
    <col min="258" max="258" width="6.6640625" style="1211" customWidth="1"/>
    <col min="259" max="263" width="5.83203125" style="1211" customWidth="1"/>
    <col min="264" max="264" width="6" style="1211" customWidth="1"/>
    <col min="265" max="281" width="5.83203125" style="1211" customWidth="1"/>
    <col min="282" max="282" width="11" style="1211" customWidth="1"/>
    <col min="283" max="283" width="10.33203125" style="1211" customWidth="1"/>
    <col min="284" max="511" width="9.33203125" style="1211"/>
    <col min="512" max="512" width="15.1640625" style="1211" customWidth="1"/>
    <col min="513" max="513" width="5.83203125" style="1211" customWidth="1"/>
    <col min="514" max="514" width="6.6640625" style="1211" customWidth="1"/>
    <col min="515" max="519" width="5.83203125" style="1211" customWidth="1"/>
    <col min="520" max="520" width="6" style="1211" customWidth="1"/>
    <col min="521" max="537" width="5.83203125" style="1211" customWidth="1"/>
    <col min="538" max="538" width="11" style="1211" customWidth="1"/>
    <col min="539" max="539" width="10.33203125" style="1211" customWidth="1"/>
    <col min="540" max="767" width="9.33203125" style="1211"/>
    <col min="768" max="768" width="15.1640625" style="1211" customWidth="1"/>
    <col min="769" max="769" width="5.83203125" style="1211" customWidth="1"/>
    <col min="770" max="770" width="6.6640625" style="1211" customWidth="1"/>
    <col min="771" max="775" width="5.83203125" style="1211" customWidth="1"/>
    <col min="776" max="776" width="6" style="1211" customWidth="1"/>
    <col min="777" max="793" width="5.83203125" style="1211" customWidth="1"/>
    <col min="794" max="794" width="11" style="1211" customWidth="1"/>
    <col min="795" max="795" width="10.33203125" style="1211" customWidth="1"/>
    <col min="796" max="1023" width="9.33203125" style="1211"/>
    <col min="1024" max="1024" width="15.1640625" style="1211" customWidth="1"/>
    <col min="1025" max="1025" width="5.83203125" style="1211" customWidth="1"/>
    <col min="1026" max="1026" width="6.6640625" style="1211" customWidth="1"/>
    <col min="1027" max="1031" width="5.83203125" style="1211" customWidth="1"/>
    <col min="1032" max="1032" width="6" style="1211" customWidth="1"/>
    <col min="1033" max="1049" width="5.83203125" style="1211" customWidth="1"/>
    <col min="1050" max="1050" width="11" style="1211" customWidth="1"/>
    <col min="1051" max="1051" width="10.33203125" style="1211" customWidth="1"/>
    <col min="1052" max="1279" width="9.33203125" style="1211"/>
    <col min="1280" max="1280" width="15.1640625" style="1211" customWidth="1"/>
    <col min="1281" max="1281" width="5.83203125" style="1211" customWidth="1"/>
    <col min="1282" max="1282" width="6.6640625" style="1211" customWidth="1"/>
    <col min="1283" max="1287" width="5.83203125" style="1211" customWidth="1"/>
    <col min="1288" max="1288" width="6" style="1211" customWidth="1"/>
    <col min="1289" max="1305" width="5.83203125" style="1211" customWidth="1"/>
    <col min="1306" max="1306" width="11" style="1211" customWidth="1"/>
    <col min="1307" max="1307" width="10.33203125" style="1211" customWidth="1"/>
    <col min="1308" max="1535" width="9.33203125" style="1211"/>
    <col min="1536" max="1536" width="15.1640625" style="1211" customWidth="1"/>
    <col min="1537" max="1537" width="5.83203125" style="1211" customWidth="1"/>
    <col min="1538" max="1538" width="6.6640625" style="1211" customWidth="1"/>
    <col min="1539" max="1543" width="5.83203125" style="1211" customWidth="1"/>
    <col min="1544" max="1544" width="6" style="1211" customWidth="1"/>
    <col min="1545" max="1561" width="5.83203125" style="1211" customWidth="1"/>
    <col min="1562" max="1562" width="11" style="1211" customWidth="1"/>
    <col min="1563" max="1563" width="10.33203125" style="1211" customWidth="1"/>
    <col min="1564" max="1791" width="9.33203125" style="1211"/>
    <col min="1792" max="1792" width="15.1640625" style="1211" customWidth="1"/>
    <col min="1793" max="1793" width="5.83203125" style="1211" customWidth="1"/>
    <col min="1794" max="1794" width="6.6640625" style="1211" customWidth="1"/>
    <col min="1795" max="1799" width="5.83203125" style="1211" customWidth="1"/>
    <col min="1800" max="1800" width="6" style="1211" customWidth="1"/>
    <col min="1801" max="1817" width="5.83203125" style="1211" customWidth="1"/>
    <col min="1818" max="1818" width="11" style="1211" customWidth="1"/>
    <col min="1819" max="1819" width="10.33203125" style="1211" customWidth="1"/>
    <col min="1820" max="2047" width="9.33203125" style="1211"/>
    <col min="2048" max="2048" width="15.1640625" style="1211" customWidth="1"/>
    <col min="2049" max="2049" width="5.83203125" style="1211" customWidth="1"/>
    <col min="2050" max="2050" width="6.6640625" style="1211" customWidth="1"/>
    <col min="2051" max="2055" width="5.83203125" style="1211" customWidth="1"/>
    <col min="2056" max="2056" width="6" style="1211" customWidth="1"/>
    <col min="2057" max="2073" width="5.83203125" style="1211" customWidth="1"/>
    <col min="2074" max="2074" width="11" style="1211" customWidth="1"/>
    <col min="2075" max="2075" width="10.33203125" style="1211" customWidth="1"/>
    <col min="2076" max="2303" width="9.33203125" style="1211"/>
    <col min="2304" max="2304" width="15.1640625" style="1211" customWidth="1"/>
    <col min="2305" max="2305" width="5.83203125" style="1211" customWidth="1"/>
    <col min="2306" max="2306" width="6.6640625" style="1211" customWidth="1"/>
    <col min="2307" max="2311" width="5.83203125" style="1211" customWidth="1"/>
    <col min="2312" max="2312" width="6" style="1211" customWidth="1"/>
    <col min="2313" max="2329" width="5.83203125" style="1211" customWidth="1"/>
    <col min="2330" max="2330" width="11" style="1211" customWidth="1"/>
    <col min="2331" max="2331" width="10.33203125" style="1211" customWidth="1"/>
    <col min="2332" max="2559" width="9.33203125" style="1211"/>
    <col min="2560" max="2560" width="15.1640625" style="1211" customWidth="1"/>
    <col min="2561" max="2561" width="5.83203125" style="1211" customWidth="1"/>
    <col min="2562" max="2562" width="6.6640625" style="1211" customWidth="1"/>
    <col min="2563" max="2567" width="5.83203125" style="1211" customWidth="1"/>
    <col min="2568" max="2568" width="6" style="1211" customWidth="1"/>
    <col min="2569" max="2585" width="5.83203125" style="1211" customWidth="1"/>
    <col min="2586" max="2586" width="11" style="1211" customWidth="1"/>
    <col min="2587" max="2587" width="10.33203125" style="1211" customWidth="1"/>
    <col min="2588" max="2815" width="9.33203125" style="1211"/>
    <col min="2816" max="2816" width="15.1640625" style="1211" customWidth="1"/>
    <col min="2817" max="2817" width="5.83203125" style="1211" customWidth="1"/>
    <col min="2818" max="2818" width="6.6640625" style="1211" customWidth="1"/>
    <col min="2819" max="2823" width="5.83203125" style="1211" customWidth="1"/>
    <col min="2824" max="2824" width="6" style="1211" customWidth="1"/>
    <col min="2825" max="2841" width="5.83203125" style="1211" customWidth="1"/>
    <col min="2842" max="2842" width="11" style="1211" customWidth="1"/>
    <col min="2843" max="2843" width="10.33203125" style="1211" customWidth="1"/>
    <col min="2844" max="3071" width="9.33203125" style="1211"/>
    <col min="3072" max="3072" width="15.1640625" style="1211" customWidth="1"/>
    <col min="3073" max="3073" width="5.83203125" style="1211" customWidth="1"/>
    <col min="3074" max="3074" width="6.6640625" style="1211" customWidth="1"/>
    <col min="3075" max="3079" width="5.83203125" style="1211" customWidth="1"/>
    <col min="3080" max="3080" width="6" style="1211" customWidth="1"/>
    <col min="3081" max="3097" width="5.83203125" style="1211" customWidth="1"/>
    <col min="3098" max="3098" width="11" style="1211" customWidth="1"/>
    <col min="3099" max="3099" width="10.33203125" style="1211" customWidth="1"/>
    <col min="3100" max="3327" width="9.33203125" style="1211"/>
    <col min="3328" max="3328" width="15.1640625" style="1211" customWidth="1"/>
    <col min="3329" max="3329" width="5.83203125" style="1211" customWidth="1"/>
    <col min="3330" max="3330" width="6.6640625" style="1211" customWidth="1"/>
    <col min="3331" max="3335" width="5.83203125" style="1211" customWidth="1"/>
    <col min="3336" max="3336" width="6" style="1211" customWidth="1"/>
    <col min="3337" max="3353" width="5.83203125" style="1211" customWidth="1"/>
    <col min="3354" max="3354" width="11" style="1211" customWidth="1"/>
    <col min="3355" max="3355" width="10.33203125" style="1211" customWidth="1"/>
    <col min="3356" max="3583" width="9.33203125" style="1211"/>
    <col min="3584" max="3584" width="15.1640625" style="1211" customWidth="1"/>
    <col min="3585" max="3585" width="5.83203125" style="1211" customWidth="1"/>
    <col min="3586" max="3586" width="6.6640625" style="1211" customWidth="1"/>
    <col min="3587" max="3591" width="5.83203125" style="1211" customWidth="1"/>
    <col min="3592" max="3592" width="6" style="1211" customWidth="1"/>
    <col min="3593" max="3609" width="5.83203125" style="1211" customWidth="1"/>
    <col min="3610" max="3610" width="11" style="1211" customWidth="1"/>
    <col min="3611" max="3611" width="10.33203125" style="1211" customWidth="1"/>
    <col min="3612" max="3839" width="9.33203125" style="1211"/>
    <col min="3840" max="3840" width="15.1640625" style="1211" customWidth="1"/>
    <col min="3841" max="3841" width="5.83203125" style="1211" customWidth="1"/>
    <col min="3842" max="3842" width="6.6640625" style="1211" customWidth="1"/>
    <col min="3843" max="3847" width="5.83203125" style="1211" customWidth="1"/>
    <col min="3848" max="3848" width="6" style="1211" customWidth="1"/>
    <col min="3849" max="3865" width="5.83203125" style="1211" customWidth="1"/>
    <col min="3866" max="3866" width="11" style="1211" customWidth="1"/>
    <col min="3867" max="3867" width="10.33203125" style="1211" customWidth="1"/>
    <col min="3868" max="4095" width="9.33203125" style="1211"/>
    <col min="4096" max="4096" width="15.1640625" style="1211" customWidth="1"/>
    <col min="4097" max="4097" width="5.83203125" style="1211" customWidth="1"/>
    <col min="4098" max="4098" width="6.6640625" style="1211" customWidth="1"/>
    <col min="4099" max="4103" width="5.83203125" style="1211" customWidth="1"/>
    <col min="4104" max="4104" width="6" style="1211" customWidth="1"/>
    <col min="4105" max="4121" width="5.83203125" style="1211" customWidth="1"/>
    <col min="4122" max="4122" width="11" style="1211" customWidth="1"/>
    <col min="4123" max="4123" width="10.33203125" style="1211" customWidth="1"/>
    <col min="4124" max="4351" width="9.33203125" style="1211"/>
    <col min="4352" max="4352" width="15.1640625" style="1211" customWidth="1"/>
    <col min="4353" max="4353" width="5.83203125" style="1211" customWidth="1"/>
    <col min="4354" max="4354" width="6.6640625" style="1211" customWidth="1"/>
    <col min="4355" max="4359" width="5.83203125" style="1211" customWidth="1"/>
    <col min="4360" max="4360" width="6" style="1211" customWidth="1"/>
    <col min="4361" max="4377" width="5.83203125" style="1211" customWidth="1"/>
    <col min="4378" max="4378" width="11" style="1211" customWidth="1"/>
    <col min="4379" max="4379" width="10.33203125" style="1211" customWidth="1"/>
    <col min="4380" max="4607" width="9.33203125" style="1211"/>
    <col min="4608" max="4608" width="15.1640625" style="1211" customWidth="1"/>
    <col min="4609" max="4609" width="5.83203125" style="1211" customWidth="1"/>
    <col min="4610" max="4610" width="6.6640625" style="1211" customWidth="1"/>
    <col min="4611" max="4615" width="5.83203125" style="1211" customWidth="1"/>
    <col min="4616" max="4616" width="6" style="1211" customWidth="1"/>
    <col min="4617" max="4633" width="5.83203125" style="1211" customWidth="1"/>
    <col min="4634" max="4634" width="11" style="1211" customWidth="1"/>
    <col min="4635" max="4635" width="10.33203125" style="1211" customWidth="1"/>
    <col min="4636" max="4863" width="9.33203125" style="1211"/>
    <col min="4864" max="4864" width="15.1640625" style="1211" customWidth="1"/>
    <col min="4865" max="4865" width="5.83203125" style="1211" customWidth="1"/>
    <col min="4866" max="4866" width="6.6640625" style="1211" customWidth="1"/>
    <col min="4867" max="4871" width="5.83203125" style="1211" customWidth="1"/>
    <col min="4872" max="4872" width="6" style="1211" customWidth="1"/>
    <col min="4873" max="4889" width="5.83203125" style="1211" customWidth="1"/>
    <col min="4890" max="4890" width="11" style="1211" customWidth="1"/>
    <col min="4891" max="4891" width="10.33203125" style="1211" customWidth="1"/>
    <col min="4892" max="5119" width="9.33203125" style="1211"/>
    <col min="5120" max="5120" width="15.1640625" style="1211" customWidth="1"/>
    <col min="5121" max="5121" width="5.83203125" style="1211" customWidth="1"/>
    <col min="5122" max="5122" width="6.6640625" style="1211" customWidth="1"/>
    <col min="5123" max="5127" width="5.83203125" style="1211" customWidth="1"/>
    <col min="5128" max="5128" width="6" style="1211" customWidth="1"/>
    <col min="5129" max="5145" width="5.83203125" style="1211" customWidth="1"/>
    <col min="5146" max="5146" width="11" style="1211" customWidth="1"/>
    <col min="5147" max="5147" width="10.33203125" style="1211" customWidth="1"/>
    <col min="5148" max="5375" width="9.33203125" style="1211"/>
    <col min="5376" max="5376" width="15.1640625" style="1211" customWidth="1"/>
    <col min="5377" max="5377" width="5.83203125" style="1211" customWidth="1"/>
    <col min="5378" max="5378" width="6.6640625" style="1211" customWidth="1"/>
    <col min="5379" max="5383" width="5.83203125" style="1211" customWidth="1"/>
    <col min="5384" max="5384" width="6" style="1211" customWidth="1"/>
    <col min="5385" max="5401" width="5.83203125" style="1211" customWidth="1"/>
    <col min="5402" max="5402" width="11" style="1211" customWidth="1"/>
    <col min="5403" max="5403" width="10.33203125" style="1211" customWidth="1"/>
    <col min="5404" max="5631" width="9.33203125" style="1211"/>
    <col min="5632" max="5632" width="15.1640625" style="1211" customWidth="1"/>
    <col min="5633" max="5633" width="5.83203125" style="1211" customWidth="1"/>
    <col min="5634" max="5634" width="6.6640625" style="1211" customWidth="1"/>
    <col min="5635" max="5639" width="5.83203125" style="1211" customWidth="1"/>
    <col min="5640" max="5640" width="6" style="1211" customWidth="1"/>
    <col min="5641" max="5657" width="5.83203125" style="1211" customWidth="1"/>
    <col min="5658" max="5658" width="11" style="1211" customWidth="1"/>
    <col min="5659" max="5659" width="10.33203125" style="1211" customWidth="1"/>
    <col min="5660" max="5887" width="9.33203125" style="1211"/>
    <col min="5888" max="5888" width="15.1640625" style="1211" customWidth="1"/>
    <col min="5889" max="5889" width="5.83203125" style="1211" customWidth="1"/>
    <col min="5890" max="5890" width="6.6640625" style="1211" customWidth="1"/>
    <col min="5891" max="5895" width="5.83203125" style="1211" customWidth="1"/>
    <col min="5896" max="5896" width="6" style="1211" customWidth="1"/>
    <col min="5897" max="5913" width="5.83203125" style="1211" customWidth="1"/>
    <col min="5914" max="5914" width="11" style="1211" customWidth="1"/>
    <col min="5915" max="5915" width="10.33203125" style="1211" customWidth="1"/>
    <col min="5916" max="6143" width="9.33203125" style="1211"/>
    <col min="6144" max="6144" width="15.1640625" style="1211" customWidth="1"/>
    <col min="6145" max="6145" width="5.83203125" style="1211" customWidth="1"/>
    <col min="6146" max="6146" width="6.6640625" style="1211" customWidth="1"/>
    <col min="6147" max="6151" width="5.83203125" style="1211" customWidth="1"/>
    <col min="6152" max="6152" width="6" style="1211" customWidth="1"/>
    <col min="6153" max="6169" width="5.83203125" style="1211" customWidth="1"/>
    <col min="6170" max="6170" width="11" style="1211" customWidth="1"/>
    <col min="6171" max="6171" width="10.33203125" style="1211" customWidth="1"/>
    <col min="6172" max="6399" width="9.33203125" style="1211"/>
    <col min="6400" max="6400" width="15.1640625" style="1211" customWidth="1"/>
    <col min="6401" max="6401" width="5.83203125" style="1211" customWidth="1"/>
    <col min="6402" max="6402" width="6.6640625" style="1211" customWidth="1"/>
    <col min="6403" max="6407" width="5.83203125" style="1211" customWidth="1"/>
    <col min="6408" max="6408" width="6" style="1211" customWidth="1"/>
    <col min="6409" max="6425" width="5.83203125" style="1211" customWidth="1"/>
    <col min="6426" max="6426" width="11" style="1211" customWidth="1"/>
    <col min="6427" max="6427" width="10.33203125" style="1211" customWidth="1"/>
    <col min="6428" max="6655" width="9.33203125" style="1211"/>
    <col min="6656" max="6656" width="15.1640625" style="1211" customWidth="1"/>
    <col min="6657" max="6657" width="5.83203125" style="1211" customWidth="1"/>
    <col min="6658" max="6658" width="6.6640625" style="1211" customWidth="1"/>
    <col min="6659" max="6663" width="5.83203125" style="1211" customWidth="1"/>
    <col min="6664" max="6664" width="6" style="1211" customWidth="1"/>
    <col min="6665" max="6681" width="5.83203125" style="1211" customWidth="1"/>
    <col min="6682" max="6682" width="11" style="1211" customWidth="1"/>
    <col min="6683" max="6683" width="10.33203125" style="1211" customWidth="1"/>
    <col min="6684" max="6911" width="9.33203125" style="1211"/>
    <col min="6912" max="6912" width="15.1640625" style="1211" customWidth="1"/>
    <col min="6913" max="6913" width="5.83203125" style="1211" customWidth="1"/>
    <col min="6914" max="6914" width="6.6640625" style="1211" customWidth="1"/>
    <col min="6915" max="6919" width="5.83203125" style="1211" customWidth="1"/>
    <col min="6920" max="6920" width="6" style="1211" customWidth="1"/>
    <col min="6921" max="6937" width="5.83203125" style="1211" customWidth="1"/>
    <col min="6938" max="6938" width="11" style="1211" customWidth="1"/>
    <col min="6939" max="6939" width="10.33203125" style="1211" customWidth="1"/>
    <col min="6940" max="7167" width="9.33203125" style="1211"/>
    <col min="7168" max="7168" width="15.1640625" style="1211" customWidth="1"/>
    <col min="7169" max="7169" width="5.83203125" style="1211" customWidth="1"/>
    <col min="7170" max="7170" width="6.6640625" style="1211" customWidth="1"/>
    <col min="7171" max="7175" width="5.83203125" style="1211" customWidth="1"/>
    <col min="7176" max="7176" width="6" style="1211" customWidth="1"/>
    <col min="7177" max="7193" width="5.83203125" style="1211" customWidth="1"/>
    <col min="7194" max="7194" width="11" style="1211" customWidth="1"/>
    <col min="7195" max="7195" width="10.33203125" style="1211" customWidth="1"/>
    <col min="7196" max="7423" width="9.33203125" style="1211"/>
    <col min="7424" max="7424" width="15.1640625" style="1211" customWidth="1"/>
    <col min="7425" max="7425" width="5.83203125" style="1211" customWidth="1"/>
    <col min="7426" max="7426" width="6.6640625" style="1211" customWidth="1"/>
    <col min="7427" max="7431" width="5.83203125" style="1211" customWidth="1"/>
    <col min="7432" max="7432" width="6" style="1211" customWidth="1"/>
    <col min="7433" max="7449" width="5.83203125" style="1211" customWidth="1"/>
    <col min="7450" max="7450" width="11" style="1211" customWidth="1"/>
    <col min="7451" max="7451" width="10.33203125" style="1211" customWidth="1"/>
    <col min="7452" max="7679" width="9.33203125" style="1211"/>
    <col min="7680" max="7680" width="15.1640625" style="1211" customWidth="1"/>
    <col min="7681" max="7681" width="5.83203125" style="1211" customWidth="1"/>
    <col min="7682" max="7682" width="6.6640625" style="1211" customWidth="1"/>
    <col min="7683" max="7687" width="5.83203125" style="1211" customWidth="1"/>
    <col min="7688" max="7688" width="6" style="1211" customWidth="1"/>
    <col min="7689" max="7705" width="5.83203125" style="1211" customWidth="1"/>
    <col min="7706" max="7706" width="11" style="1211" customWidth="1"/>
    <col min="7707" max="7707" width="10.33203125" style="1211" customWidth="1"/>
    <col min="7708" max="7935" width="9.33203125" style="1211"/>
    <col min="7936" max="7936" width="15.1640625" style="1211" customWidth="1"/>
    <col min="7937" max="7937" width="5.83203125" style="1211" customWidth="1"/>
    <col min="7938" max="7938" width="6.6640625" style="1211" customWidth="1"/>
    <col min="7939" max="7943" width="5.83203125" style="1211" customWidth="1"/>
    <col min="7944" max="7944" width="6" style="1211" customWidth="1"/>
    <col min="7945" max="7961" width="5.83203125" style="1211" customWidth="1"/>
    <col min="7962" max="7962" width="11" style="1211" customWidth="1"/>
    <col min="7963" max="7963" width="10.33203125" style="1211" customWidth="1"/>
    <col min="7964" max="8191" width="9.33203125" style="1211"/>
    <col min="8192" max="8192" width="15.1640625" style="1211" customWidth="1"/>
    <col min="8193" max="8193" width="5.83203125" style="1211" customWidth="1"/>
    <col min="8194" max="8194" width="6.6640625" style="1211" customWidth="1"/>
    <col min="8195" max="8199" width="5.83203125" style="1211" customWidth="1"/>
    <col min="8200" max="8200" width="6" style="1211" customWidth="1"/>
    <col min="8201" max="8217" width="5.83203125" style="1211" customWidth="1"/>
    <col min="8218" max="8218" width="11" style="1211" customWidth="1"/>
    <col min="8219" max="8219" width="10.33203125" style="1211" customWidth="1"/>
    <col min="8220" max="8447" width="9.33203125" style="1211"/>
    <col min="8448" max="8448" width="15.1640625" style="1211" customWidth="1"/>
    <col min="8449" max="8449" width="5.83203125" style="1211" customWidth="1"/>
    <col min="8450" max="8450" width="6.6640625" style="1211" customWidth="1"/>
    <col min="8451" max="8455" width="5.83203125" style="1211" customWidth="1"/>
    <col min="8456" max="8456" width="6" style="1211" customWidth="1"/>
    <col min="8457" max="8473" width="5.83203125" style="1211" customWidth="1"/>
    <col min="8474" max="8474" width="11" style="1211" customWidth="1"/>
    <col min="8475" max="8475" width="10.33203125" style="1211" customWidth="1"/>
    <col min="8476" max="8703" width="9.33203125" style="1211"/>
    <col min="8704" max="8704" width="15.1640625" style="1211" customWidth="1"/>
    <col min="8705" max="8705" width="5.83203125" style="1211" customWidth="1"/>
    <col min="8706" max="8706" width="6.6640625" style="1211" customWidth="1"/>
    <col min="8707" max="8711" width="5.83203125" style="1211" customWidth="1"/>
    <col min="8712" max="8712" width="6" style="1211" customWidth="1"/>
    <col min="8713" max="8729" width="5.83203125" style="1211" customWidth="1"/>
    <col min="8730" max="8730" width="11" style="1211" customWidth="1"/>
    <col min="8731" max="8731" width="10.33203125" style="1211" customWidth="1"/>
    <col min="8732" max="8959" width="9.33203125" style="1211"/>
    <col min="8960" max="8960" width="15.1640625" style="1211" customWidth="1"/>
    <col min="8961" max="8961" width="5.83203125" style="1211" customWidth="1"/>
    <col min="8962" max="8962" width="6.6640625" style="1211" customWidth="1"/>
    <col min="8963" max="8967" width="5.83203125" style="1211" customWidth="1"/>
    <col min="8968" max="8968" width="6" style="1211" customWidth="1"/>
    <col min="8969" max="8985" width="5.83203125" style="1211" customWidth="1"/>
    <col min="8986" max="8986" width="11" style="1211" customWidth="1"/>
    <col min="8987" max="8987" width="10.33203125" style="1211" customWidth="1"/>
    <col min="8988" max="9215" width="9.33203125" style="1211"/>
    <col min="9216" max="9216" width="15.1640625" style="1211" customWidth="1"/>
    <col min="9217" max="9217" width="5.83203125" style="1211" customWidth="1"/>
    <col min="9218" max="9218" width="6.6640625" style="1211" customWidth="1"/>
    <col min="9219" max="9223" width="5.83203125" style="1211" customWidth="1"/>
    <col min="9224" max="9224" width="6" style="1211" customWidth="1"/>
    <col min="9225" max="9241" width="5.83203125" style="1211" customWidth="1"/>
    <col min="9242" max="9242" width="11" style="1211" customWidth="1"/>
    <col min="9243" max="9243" width="10.33203125" style="1211" customWidth="1"/>
    <col min="9244" max="9471" width="9.33203125" style="1211"/>
    <col min="9472" max="9472" width="15.1640625" style="1211" customWidth="1"/>
    <col min="9473" max="9473" width="5.83203125" style="1211" customWidth="1"/>
    <col min="9474" max="9474" width="6.6640625" style="1211" customWidth="1"/>
    <col min="9475" max="9479" width="5.83203125" style="1211" customWidth="1"/>
    <col min="9480" max="9480" width="6" style="1211" customWidth="1"/>
    <col min="9481" max="9497" width="5.83203125" style="1211" customWidth="1"/>
    <col min="9498" max="9498" width="11" style="1211" customWidth="1"/>
    <col min="9499" max="9499" width="10.33203125" style="1211" customWidth="1"/>
    <col min="9500" max="9727" width="9.33203125" style="1211"/>
    <col min="9728" max="9728" width="15.1640625" style="1211" customWidth="1"/>
    <col min="9729" max="9729" width="5.83203125" style="1211" customWidth="1"/>
    <col min="9730" max="9730" width="6.6640625" style="1211" customWidth="1"/>
    <col min="9731" max="9735" width="5.83203125" style="1211" customWidth="1"/>
    <col min="9736" max="9736" width="6" style="1211" customWidth="1"/>
    <col min="9737" max="9753" width="5.83203125" style="1211" customWidth="1"/>
    <col min="9754" max="9754" width="11" style="1211" customWidth="1"/>
    <col min="9755" max="9755" width="10.33203125" style="1211" customWidth="1"/>
    <col min="9756" max="9983" width="9.33203125" style="1211"/>
    <col min="9984" max="9984" width="15.1640625" style="1211" customWidth="1"/>
    <col min="9985" max="9985" width="5.83203125" style="1211" customWidth="1"/>
    <col min="9986" max="9986" width="6.6640625" style="1211" customWidth="1"/>
    <col min="9987" max="9991" width="5.83203125" style="1211" customWidth="1"/>
    <col min="9992" max="9992" width="6" style="1211" customWidth="1"/>
    <col min="9993" max="10009" width="5.83203125" style="1211" customWidth="1"/>
    <col min="10010" max="10010" width="11" style="1211" customWidth="1"/>
    <col min="10011" max="10011" width="10.33203125" style="1211" customWidth="1"/>
    <col min="10012" max="10239" width="9.33203125" style="1211"/>
    <col min="10240" max="10240" width="15.1640625" style="1211" customWidth="1"/>
    <col min="10241" max="10241" width="5.83203125" style="1211" customWidth="1"/>
    <col min="10242" max="10242" width="6.6640625" style="1211" customWidth="1"/>
    <col min="10243" max="10247" width="5.83203125" style="1211" customWidth="1"/>
    <col min="10248" max="10248" width="6" style="1211" customWidth="1"/>
    <col min="10249" max="10265" width="5.83203125" style="1211" customWidth="1"/>
    <col min="10266" max="10266" width="11" style="1211" customWidth="1"/>
    <col min="10267" max="10267" width="10.33203125" style="1211" customWidth="1"/>
    <col min="10268" max="10495" width="9.33203125" style="1211"/>
    <col min="10496" max="10496" width="15.1640625" style="1211" customWidth="1"/>
    <col min="10497" max="10497" width="5.83203125" style="1211" customWidth="1"/>
    <col min="10498" max="10498" width="6.6640625" style="1211" customWidth="1"/>
    <col min="10499" max="10503" width="5.83203125" style="1211" customWidth="1"/>
    <col min="10504" max="10504" width="6" style="1211" customWidth="1"/>
    <col min="10505" max="10521" width="5.83203125" style="1211" customWidth="1"/>
    <col min="10522" max="10522" width="11" style="1211" customWidth="1"/>
    <col min="10523" max="10523" width="10.33203125" style="1211" customWidth="1"/>
    <col min="10524" max="10751" width="9.33203125" style="1211"/>
    <col min="10752" max="10752" width="15.1640625" style="1211" customWidth="1"/>
    <col min="10753" max="10753" width="5.83203125" style="1211" customWidth="1"/>
    <col min="10754" max="10754" width="6.6640625" style="1211" customWidth="1"/>
    <col min="10755" max="10759" width="5.83203125" style="1211" customWidth="1"/>
    <col min="10760" max="10760" width="6" style="1211" customWidth="1"/>
    <col min="10761" max="10777" width="5.83203125" style="1211" customWidth="1"/>
    <col min="10778" max="10778" width="11" style="1211" customWidth="1"/>
    <col min="10779" max="10779" width="10.33203125" style="1211" customWidth="1"/>
    <col min="10780" max="11007" width="9.33203125" style="1211"/>
    <col min="11008" max="11008" width="15.1640625" style="1211" customWidth="1"/>
    <col min="11009" max="11009" width="5.83203125" style="1211" customWidth="1"/>
    <col min="11010" max="11010" width="6.6640625" style="1211" customWidth="1"/>
    <col min="11011" max="11015" width="5.83203125" style="1211" customWidth="1"/>
    <col min="11016" max="11016" width="6" style="1211" customWidth="1"/>
    <col min="11017" max="11033" width="5.83203125" style="1211" customWidth="1"/>
    <col min="11034" max="11034" width="11" style="1211" customWidth="1"/>
    <col min="11035" max="11035" width="10.33203125" style="1211" customWidth="1"/>
    <col min="11036" max="11263" width="9.33203125" style="1211"/>
    <col min="11264" max="11264" width="15.1640625" style="1211" customWidth="1"/>
    <col min="11265" max="11265" width="5.83203125" style="1211" customWidth="1"/>
    <col min="11266" max="11266" width="6.6640625" style="1211" customWidth="1"/>
    <col min="11267" max="11271" width="5.83203125" style="1211" customWidth="1"/>
    <col min="11272" max="11272" width="6" style="1211" customWidth="1"/>
    <col min="11273" max="11289" width="5.83203125" style="1211" customWidth="1"/>
    <col min="11290" max="11290" width="11" style="1211" customWidth="1"/>
    <col min="11291" max="11291" width="10.33203125" style="1211" customWidth="1"/>
    <col min="11292" max="11519" width="9.33203125" style="1211"/>
    <col min="11520" max="11520" width="15.1640625" style="1211" customWidth="1"/>
    <col min="11521" max="11521" width="5.83203125" style="1211" customWidth="1"/>
    <col min="11522" max="11522" width="6.6640625" style="1211" customWidth="1"/>
    <col min="11523" max="11527" width="5.83203125" style="1211" customWidth="1"/>
    <col min="11528" max="11528" width="6" style="1211" customWidth="1"/>
    <col min="11529" max="11545" width="5.83203125" style="1211" customWidth="1"/>
    <col min="11546" max="11546" width="11" style="1211" customWidth="1"/>
    <col min="11547" max="11547" width="10.33203125" style="1211" customWidth="1"/>
    <col min="11548" max="11775" width="9.33203125" style="1211"/>
    <col min="11776" max="11776" width="15.1640625" style="1211" customWidth="1"/>
    <col min="11777" max="11777" width="5.83203125" style="1211" customWidth="1"/>
    <col min="11778" max="11778" width="6.6640625" style="1211" customWidth="1"/>
    <col min="11779" max="11783" width="5.83203125" style="1211" customWidth="1"/>
    <col min="11784" max="11784" width="6" style="1211" customWidth="1"/>
    <col min="11785" max="11801" width="5.83203125" style="1211" customWidth="1"/>
    <col min="11802" max="11802" width="11" style="1211" customWidth="1"/>
    <col min="11803" max="11803" width="10.33203125" style="1211" customWidth="1"/>
    <col min="11804" max="12031" width="9.33203125" style="1211"/>
    <col min="12032" max="12032" width="15.1640625" style="1211" customWidth="1"/>
    <col min="12033" max="12033" width="5.83203125" style="1211" customWidth="1"/>
    <col min="12034" max="12034" width="6.6640625" style="1211" customWidth="1"/>
    <col min="12035" max="12039" width="5.83203125" style="1211" customWidth="1"/>
    <col min="12040" max="12040" width="6" style="1211" customWidth="1"/>
    <col min="12041" max="12057" width="5.83203125" style="1211" customWidth="1"/>
    <col min="12058" max="12058" width="11" style="1211" customWidth="1"/>
    <col min="12059" max="12059" width="10.33203125" style="1211" customWidth="1"/>
    <col min="12060" max="12287" width="9.33203125" style="1211"/>
    <col min="12288" max="12288" width="15.1640625" style="1211" customWidth="1"/>
    <col min="12289" max="12289" width="5.83203125" style="1211" customWidth="1"/>
    <col min="12290" max="12290" width="6.6640625" style="1211" customWidth="1"/>
    <col min="12291" max="12295" width="5.83203125" style="1211" customWidth="1"/>
    <col min="12296" max="12296" width="6" style="1211" customWidth="1"/>
    <col min="12297" max="12313" width="5.83203125" style="1211" customWidth="1"/>
    <col min="12314" max="12314" width="11" style="1211" customWidth="1"/>
    <col min="12315" max="12315" width="10.33203125" style="1211" customWidth="1"/>
    <col min="12316" max="12543" width="9.33203125" style="1211"/>
    <col min="12544" max="12544" width="15.1640625" style="1211" customWidth="1"/>
    <col min="12545" max="12545" width="5.83203125" style="1211" customWidth="1"/>
    <col min="12546" max="12546" width="6.6640625" style="1211" customWidth="1"/>
    <col min="12547" max="12551" width="5.83203125" style="1211" customWidth="1"/>
    <col min="12552" max="12552" width="6" style="1211" customWidth="1"/>
    <col min="12553" max="12569" width="5.83203125" style="1211" customWidth="1"/>
    <col min="12570" max="12570" width="11" style="1211" customWidth="1"/>
    <col min="12571" max="12571" width="10.33203125" style="1211" customWidth="1"/>
    <col min="12572" max="12799" width="9.33203125" style="1211"/>
    <col min="12800" max="12800" width="15.1640625" style="1211" customWidth="1"/>
    <col min="12801" max="12801" width="5.83203125" style="1211" customWidth="1"/>
    <col min="12802" max="12802" width="6.6640625" style="1211" customWidth="1"/>
    <col min="12803" max="12807" width="5.83203125" style="1211" customWidth="1"/>
    <col min="12808" max="12808" width="6" style="1211" customWidth="1"/>
    <col min="12809" max="12825" width="5.83203125" style="1211" customWidth="1"/>
    <col min="12826" max="12826" width="11" style="1211" customWidth="1"/>
    <col min="12827" max="12827" width="10.33203125" style="1211" customWidth="1"/>
    <col min="12828" max="13055" width="9.33203125" style="1211"/>
    <col min="13056" max="13056" width="15.1640625" style="1211" customWidth="1"/>
    <col min="13057" max="13057" width="5.83203125" style="1211" customWidth="1"/>
    <col min="13058" max="13058" width="6.6640625" style="1211" customWidth="1"/>
    <col min="13059" max="13063" width="5.83203125" style="1211" customWidth="1"/>
    <col min="13064" max="13064" width="6" style="1211" customWidth="1"/>
    <col min="13065" max="13081" width="5.83203125" style="1211" customWidth="1"/>
    <col min="13082" max="13082" width="11" style="1211" customWidth="1"/>
    <col min="13083" max="13083" width="10.33203125" style="1211" customWidth="1"/>
    <col min="13084" max="13311" width="9.33203125" style="1211"/>
    <col min="13312" max="13312" width="15.1640625" style="1211" customWidth="1"/>
    <col min="13313" max="13313" width="5.83203125" style="1211" customWidth="1"/>
    <col min="13314" max="13314" width="6.6640625" style="1211" customWidth="1"/>
    <col min="13315" max="13319" width="5.83203125" style="1211" customWidth="1"/>
    <col min="13320" max="13320" width="6" style="1211" customWidth="1"/>
    <col min="13321" max="13337" width="5.83203125" style="1211" customWidth="1"/>
    <col min="13338" max="13338" width="11" style="1211" customWidth="1"/>
    <col min="13339" max="13339" width="10.33203125" style="1211" customWidth="1"/>
    <col min="13340" max="13567" width="9.33203125" style="1211"/>
    <col min="13568" max="13568" width="15.1640625" style="1211" customWidth="1"/>
    <col min="13569" max="13569" width="5.83203125" style="1211" customWidth="1"/>
    <col min="13570" max="13570" width="6.6640625" style="1211" customWidth="1"/>
    <col min="13571" max="13575" width="5.83203125" style="1211" customWidth="1"/>
    <col min="13576" max="13576" width="6" style="1211" customWidth="1"/>
    <col min="13577" max="13593" width="5.83203125" style="1211" customWidth="1"/>
    <col min="13594" max="13594" width="11" style="1211" customWidth="1"/>
    <col min="13595" max="13595" width="10.33203125" style="1211" customWidth="1"/>
    <col min="13596" max="13823" width="9.33203125" style="1211"/>
    <col min="13824" max="13824" width="15.1640625" style="1211" customWidth="1"/>
    <col min="13825" max="13825" width="5.83203125" style="1211" customWidth="1"/>
    <col min="13826" max="13826" width="6.6640625" style="1211" customWidth="1"/>
    <col min="13827" max="13831" width="5.83203125" style="1211" customWidth="1"/>
    <col min="13832" max="13832" width="6" style="1211" customWidth="1"/>
    <col min="13833" max="13849" width="5.83203125" style="1211" customWidth="1"/>
    <col min="13850" max="13850" width="11" style="1211" customWidth="1"/>
    <col min="13851" max="13851" width="10.33203125" style="1211" customWidth="1"/>
    <col min="13852" max="14079" width="9.33203125" style="1211"/>
    <col min="14080" max="14080" width="15.1640625" style="1211" customWidth="1"/>
    <col min="14081" max="14081" width="5.83203125" style="1211" customWidth="1"/>
    <col min="14082" max="14082" width="6.6640625" style="1211" customWidth="1"/>
    <col min="14083" max="14087" width="5.83203125" style="1211" customWidth="1"/>
    <col min="14088" max="14088" width="6" style="1211" customWidth="1"/>
    <col min="14089" max="14105" width="5.83203125" style="1211" customWidth="1"/>
    <col min="14106" max="14106" width="11" style="1211" customWidth="1"/>
    <col min="14107" max="14107" width="10.33203125" style="1211" customWidth="1"/>
    <col min="14108" max="14335" width="9.33203125" style="1211"/>
    <col min="14336" max="14336" width="15.1640625" style="1211" customWidth="1"/>
    <col min="14337" max="14337" width="5.83203125" style="1211" customWidth="1"/>
    <col min="14338" max="14338" width="6.6640625" style="1211" customWidth="1"/>
    <col min="14339" max="14343" width="5.83203125" style="1211" customWidth="1"/>
    <col min="14344" max="14344" width="6" style="1211" customWidth="1"/>
    <col min="14345" max="14361" width="5.83203125" style="1211" customWidth="1"/>
    <col min="14362" max="14362" width="11" style="1211" customWidth="1"/>
    <col min="14363" max="14363" width="10.33203125" style="1211" customWidth="1"/>
    <col min="14364" max="14591" width="9.33203125" style="1211"/>
    <col min="14592" max="14592" width="15.1640625" style="1211" customWidth="1"/>
    <col min="14593" max="14593" width="5.83203125" style="1211" customWidth="1"/>
    <col min="14594" max="14594" width="6.6640625" style="1211" customWidth="1"/>
    <col min="14595" max="14599" width="5.83203125" style="1211" customWidth="1"/>
    <col min="14600" max="14600" width="6" style="1211" customWidth="1"/>
    <col min="14601" max="14617" width="5.83203125" style="1211" customWidth="1"/>
    <col min="14618" max="14618" width="11" style="1211" customWidth="1"/>
    <col min="14619" max="14619" width="10.33203125" style="1211" customWidth="1"/>
    <col min="14620" max="14847" width="9.33203125" style="1211"/>
    <col min="14848" max="14848" width="15.1640625" style="1211" customWidth="1"/>
    <col min="14849" max="14849" width="5.83203125" style="1211" customWidth="1"/>
    <col min="14850" max="14850" width="6.6640625" style="1211" customWidth="1"/>
    <col min="14851" max="14855" width="5.83203125" style="1211" customWidth="1"/>
    <col min="14856" max="14856" width="6" style="1211" customWidth="1"/>
    <col min="14857" max="14873" width="5.83203125" style="1211" customWidth="1"/>
    <col min="14874" max="14874" width="11" style="1211" customWidth="1"/>
    <col min="14875" max="14875" width="10.33203125" style="1211" customWidth="1"/>
    <col min="14876" max="15103" width="9.33203125" style="1211"/>
    <col min="15104" max="15104" width="15.1640625" style="1211" customWidth="1"/>
    <col min="15105" max="15105" width="5.83203125" style="1211" customWidth="1"/>
    <col min="15106" max="15106" width="6.6640625" style="1211" customWidth="1"/>
    <col min="15107" max="15111" width="5.83203125" style="1211" customWidth="1"/>
    <col min="15112" max="15112" width="6" style="1211" customWidth="1"/>
    <col min="15113" max="15129" width="5.83203125" style="1211" customWidth="1"/>
    <col min="15130" max="15130" width="11" style="1211" customWidth="1"/>
    <col min="15131" max="15131" width="10.33203125" style="1211" customWidth="1"/>
    <col min="15132" max="15359" width="9.33203125" style="1211"/>
    <col min="15360" max="15360" width="15.1640625" style="1211" customWidth="1"/>
    <col min="15361" max="15361" width="5.83203125" style="1211" customWidth="1"/>
    <col min="15362" max="15362" width="6.6640625" style="1211" customWidth="1"/>
    <col min="15363" max="15367" width="5.83203125" style="1211" customWidth="1"/>
    <col min="15368" max="15368" width="6" style="1211" customWidth="1"/>
    <col min="15369" max="15385" width="5.83203125" style="1211" customWidth="1"/>
    <col min="15386" max="15386" width="11" style="1211" customWidth="1"/>
    <col min="15387" max="15387" width="10.33203125" style="1211" customWidth="1"/>
    <col min="15388" max="15615" width="9.33203125" style="1211"/>
    <col min="15616" max="15616" width="15.1640625" style="1211" customWidth="1"/>
    <col min="15617" max="15617" width="5.83203125" style="1211" customWidth="1"/>
    <col min="15618" max="15618" width="6.6640625" style="1211" customWidth="1"/>
    <col min="15619" max="15623" width="5.83203125" style="1211" customWidth="1"/>
    <col min="15624" max="15624" width="6" style="1211" customWidth="1"/>
    <col min="15625" max="15641" width="5.83203125" style="1211" customWidth="1"/>
    <col min="15642" max="15642" width="11" style="1211" customWidth="1"/>
    <col min="15643" max="15643" width="10.33203125" style="1211" customWidth="1"/>
    <col min="15644" max="15871" width="9.33203125" style="1211"/>
    <col min="15872" max="15872" width="15.1640625" style="1211" customWidth="1"/>
    <col min="15873" max="15873" width="5.83203125" style="1211" customWidth="1"/>
    <col min="15874" max="15874" width="6.6640625" style="1211" customWidth="1"/>
    <col min="15875" max="15879" width="5.83203125" style="1211" customWidth="1"/>
    <col min="15880" max="15880" width="6" style="1211" customWidth="1"/>
    <col min="15881" max="15897" width="5.83203125" style="1211" customWidth="1"/>
    <col min="15898" max="15898" width="11" style="1211" customWidth="1"/>
    <col min="15899" max="15899" width="10.33203125" style="1211" customWidth="1"/>
    <col min="15900" max="16127" width="9.33203125" style="1211"/>
    <col min="16128" max="16128" width="15.1640625" style="1211" customWidth="1"/>
    <col min="16129" max="16129" width="5.83203125" style="1211" customWidth="1"/>
    <col min="16130" max="16130" width="6.6640625" style="1211" customWidth="1"/>
    <col min="16131" max="16135" width="5.83203125" style="1211" customWidth="1"/>
    <col min="16136" max="16136" width="6" style="1211" customWidth="1"/>
    <col min="16137" max="16153" width="5.83203125" style="1211" customWidth="1"/>
    <col min="16154" max="16154" width="11" style="1211" customWidth="1"/>
    <col min="16155" max="16155" width="10.33203125" style="1211" customWidth="1"/>
    <col min="16156" max="16383" width="9.33203125" style="1211"/>
    <col min="16384" max="16384" width="8.83203125" style="1211" customWidth="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3" spans="1:89" ht="15.75" x14ac:dyDescent="0.25">
      <c r="A3" s="2208" t="s">
        <v>3648</v>
      </c>
      <c r="G3" s="2210"/>
    </row>
    <row r="4" spans="1:89" x14ac:dyDescent="0.25">
      <c r="Y4" s="7238" t="s">
        <v>3599</v>
      </c>
      <c r="Z4" s="7238"/>
      <c r="AA4" s="7238"/>
    </row>
    <row r="5" spans="1:89" s="2211" customFormat="1" ht="63.75" customHeight="1" x14ac:dyDescent="0.2">
      <c r="A5" s="7239" t="s">
        <v>3649</v>
      </c>
      <c r="B5" s="7235" t="s">
        <v>3601</v>
      </c>
      <c r="C5" s="7236"/>
      <c r="D5" s="7235" t="s">
        <v>3501</v>
      </c>
      <c r="E5" s="7236"/>
      <c r="F5" s="7235" t="s">
        <v>3502</v>
      </c>
      <c r="G5" s="7236"/>
      <c r="H5" s="7235" t="s">
        <v>3503</v>
      </c>
      <c r="I5" s="7236"/>
      <c r="J5" s="7235" t="s">
        <v>485</v>
      </c>
      <c r="K5" s="7236"/>
      <c r="L5" s="7235" t="s">
        <v>4266</v>
      </c>
      <c r="M5" s="7236"/>
      <c r="N5" s="7235" t="s">
        <v>3635</v>
      </c>
      <c r="O5" s="7236"/>
      <c r="P5" s="7235" t="s">
        <v>3506</v>
      </c>
      <c r="Q5" s="7236"/>
      <c r="R5" s="7235" t="s">
        <v>4267</v>
      </c>
      <c r="S5" s="7236"/>
      <c r="T5" s="7235" t="s">
        <v>3508</v>
      </c>
      <c r="U5" s="7236"/>
      <c r="V5" s="7235" t="s">
        <v>3509</v>
      </c>
      <c r="W5" s="7236"/>
      <c r="X5" s="7235" t="s">
        <v>3510</v>
      </c>
      <c r="Y5" s="7236"/>
      <c r="Z5" s="7235" t="s">
        <v>3650</v>
      </c>
      <c r="AA5" s="7244"/>
    </row>
    <row r="6" spans="1:89" s="2211" customFormat="1" ht="30" customHeight="1" thickBot="1" x14ac:dyDescent="0.25">
      <c r="A6" s="7240"/>
      <c r="B6" s="7232" t="s">
        <v>3651</v>
      </c>
      <c r="C6" s="7234"/>
      <c r="D6" s="7232" t="s">
        <v>3652</v>
      </c>
      <c r="E6" s="7234"/>
      <c r="F6" s="7232" t="s">
        <v>3653</v>
      </c>
      <c r="G6" s="7234"/>
      <c r="H6" s="7232" t="s">
        <v>3654</v>
      </c>
      <c r="I6" s="7234"/>
      <c r="J6" s="7232" t="s">
        <v>3655</v>
      </c>
      <c r="K6" s="7234"/>
      <c r="L6" s="7232" t="s">
        <v>3656</v>
      </c>
      <c r="M6" s="7234"/>
      <c r="N6" s="7232" t="s">
        <v>3657</v>
      </c>
      <c r="O6" s="7234"/>
      <c r="P6" s="7232" t="s">
        <v>3657</v>
      </c>
      <c r="Q6" s="7234"/>
      <c r="R6" s="7232" t="s">
        <v>3658</v>
      </c>
      <c r="S6" s="7234"/>
      <c r="T6" s="7232" t="s">
        <v>3659</v>
      </c>
      <c r="U6" s="7234"/>
      <c r="V6" s="7232" t="s">
        <v>3660</v>
      </c>
      <c r="W6" s="7234"/>
      <c r="X6" s="7232" t="s">
        <v>3654</v>
      </c>
      <c r="Y6" s="7234"/>
      <c r="Z6" s="7232" t="s">
        <v>3660</v>
      </c>
      <c r="AA6" s="7234"/>
    </row>
    <row r="7" spans="1:89" s="2211" customFormat="1" ht="106.5" thickTop="1" x14ac:dyDescent="0.2">
      <c r="A7" s="7241"/>
      <c r="B7" s="2212" t="s">
        <v>3627</v>
      </c>
      <c r="C7" s="2213" t="s">
        <v>3628</v>
      </c>
      <c r="D7" s="2212" t="s">
        <v>3627</v>
      </c>
      <c r="E7" s="2213" t="s">
        <v>3628</v>
      </c>
      <c r="F7" s="2212" t="s">
        <v>3627</v>
      </c>
      <c r="G7" s="2213" t="s">
        <v>3628</v>
      </c>
      <c r="H7" s="2212" t="s">
        <v>3627</v>
      </c>
      <c r="I7" s="2213" t="s">
        <v>3628</v>
      </c>
      <c r="J7" s="2212" t="s">
        <v>3627</v>
      </c>
      <c r="K7" s="2213" t="s">
        <v>3628</v>
      </c>
      <c r="L7" s="2212" t="s">
        <v>3627</v>
      </c>
      <c r="M7" s="2213" t="s">
        <v>3628</v>
      </c>
      <c r="N7" s="2212" t="s">
        <v>3627</v>
      </c>
      <c r="O7" s="2213" t="s">
        <v>3628</v>
      </c>
      <c r="P7" s="2212" t="s">
        <v>3627</v>
      </c>
      <c r="Q7" s="2213" t="s">
        <v>3628</v>
      </c>
      <c r="R7" s="2212" t="s">
        <v>3627</v>
      </c>
      <c r="S7" s="2213" t="s">
        <v>3628</v>
      </c>
      <c r="T7" s="2212" t="s">
        <v>3627</v>
      </c>
      <c r="U7" s="2213" t="s">
        <v>3628</v>
      </c>
      <c r="V7" s="2212" t="s">
        <v>3627</v>
      </c>
      <c r="W7" s="2213" t="s">
        <v>3628</v>
      </c>
      <c r="X7" s="2212" t="s">
        <v>3627</v>
      </c>
      <c r="Y7" s="2213" t="s">
        <v>3628</v>
      </c>
      <c r="Z7" s="2212" t="s">
        <v>3627</v>
      </c>
      <c r="AA7" s="2213" t="s">
        <v>3628</v>
      </c>
      <c r="AB7" s="2214"/>
    </row>
    <row r="8" spans="1:89" s="2211" customFormat="1" ht="33.950000000000003" customHeight="1" x14ac:dyDescent="0.2">
      <c r="A8" s="2215">
        <v>2011</v>
      </c>
      <c r="B8" s="2216">
        <v>22.22</v>
      </c>
      <c r="C8" s="2217">
        <v>-7.9999999999998295E-2</v>
      </c>
      <c r="D8" s="2216">
        <v>23.259999999999998</v>
      </c>
      <c r="E8" s="2217">
        <v>0.67999999999999616</v>
      </c>
      <c r="F8" s="2216">
        <v>22.48</v>
      </c>
      <c r="G8" s="2217">
        <v>0.34000000000000341</v>
      </c>
      <c r="H8" s="2216">
        <v>21.78</v>
      </c>
      <c r="I8" s="2217">
        <v>0.56000000000000227</v>
      </c>
      <c r="J8" s="2216">
        <v>19.439999999999998</v>
      </c>
      <c r="K8" s="2217">
        <v>5.9999999999995168E-2</v>
      </c>
      <c r="L8" s="2216">
        <v>19.22</v>
      </c>
      <c r="M8" s="2217">
        <v>1.6199999999999974</v>
      </c>
      <c r="N8" s="2216">
        <v>17.54</v>
      </c>
      <c r="O8" s="2217">
        <v>0.62000000000000099</v>
      </c>
      <c r="P8" s="2216">
        <v>17.48</v>
      </c>
      <c r="Q8" s="2217">
        <v>0.55999999999999872</v>
      </c>
      <c r="R8" s="2216">
        <v>17.619999999999997</v>
      </c>
      <c r="S8" s="2217">
        <v>0.37999999999999545</v>
      </c>
      <c r="T8" s="2216">
        <v>18.68</v>
      </c>
      <c r="U8" s="2217">
        <v>0.37999999999999901</v>
      </c>
      <c r="V8" s="2216">
        <v>20.48</v>
      </c>
      <c r="W8" s="2217">
        <v>0.92000000000000171</v>
      </c>
      <c r="X8" s="2216">
        <v>21.86</v>
      </c>
      <c r="Y8" s="2217">
        <v>0.67999999999999972</v>
      </c>
      <c r="Z8" s="2216">
        <v>20.171666666666663</v>
      </c>
      <c r="AA8" s="2217">
        <v>0.57166666666666188</v>
      </c>
      <c r="AB8" s="2214"/>
    </row>
    <row r="9" spans="1:89" s="2211" customFormat="1" ht="33.950000000000003" customHeight="1" x14ac:dyDescent="0.2">
      <c r="A9" s="2218">
        <v>2012</v>
      </c>
      <c r="B9" s="2219">
        <v>21.981935483870966</v>
      </c>
      <c r="C9" s="2220">
        <v>-0.31806451612903075</v>
      </c>
      <c r="D9" s="2219">
        <v>23.123448275862067</v>
      </c>
      <c r="E9" s="2220">
        <v>0.54344827586206534</v>
      </c>
      <c r="F9" s="2219">
        <v>22.536322580645162</v>
      </c>
      <c r="G9" s="2220">
        <v>0.39632258064516535</v>
      </c>
      <c r="H9" s="2219">
        <v>22.317333333333334</v>
      </c>
      <c r="I9" s="2220">
        <v>1.097333333333335</v>
      </c>
      <c r="J9" s="2219">
        <v>20.0658064516129</v>
      </c>
      <c r="K9" s="2220">
        <v>0.68580645161289766</v>
      </c>
      <c r="L9" s="2219">
        <v>18.147333333333332</v>
      </c>
      <c r="M9" s="2220">
        <v>0.54733333333333078</v>
      </c>
      <c r="N9" s="2219">
        <v>17.901116625310173</v>
      </c>
      <c r="O9" s="2220">
        <v>0.98111662531017529</v>
      </c>
      <c r="P9" s="2219">
        <v>17.821290322580644</v>
      </c>
      <c r="Q9" s="2220">
        <v>0.90129032258064257</v>
      </c>
      <c r="R9" s="2219">
        <v>17.924666666666667</v>
      </c>
      <c r="S9" s="2220">
        <v>0.68466666666666498</v>
      </c>
      <c r="T9" s="2219">
        <v>19.146451612903224</v>
      </c>
      <c r="U9" s="2220">
        <v>0.84645161290322335</v>
      </c>
      <c r="V9" s="2219">
        <v>20.7</v>
      </c>
      <c r="W9" s="2220">
        <v>1.1400000000000006</v>
      </c>
      <c r="X9" s="2219">
        <v>22.78</v>
      </c>
      <c r="Y9" s="2220">
        <v>1.6000000000000014</v>
      </c>
      <c r="Z9" s="2219">
        <v>20.370475390509871</v>
      </c>
      <c r="AA9" s="2220">
        <v>0.77047539050986913</v>
      </c>
      <c r="AB9" s="2214"/>
    </row>
    <row r="10" spans="1:89" s="2211" customFormat="1" ht="33.950000000000003" customHeight="1" x14ac:dyDescent="0.2">
      <c r="A10" s="2215">
        <v>2013</v>
      </c>
      <c r="B10" s="2216">
        <v>23.1</v>
      </c>
      <c r="C10" s="2217">
        <v>0.80000000000000426</v>
      </c>
      <c r="D10" s="2216">
        <v>23.4</v>
      </c>
      <c r="E10" s="2217">
        <v>0.81999999999999673</v>
      </c>
      <c r="F10" s="2216">
        <v>22.7</v>
      </c>
      <c r="G10" s="2217">
        <v>0.56000000000000227</v>
      </c>
      <c r="H10" s="2216">
        <v>21.9</v>
      </c>
      <c r="I10" s="2217">
        <v>0.67999999999999972</v>
      </c>
      <c r="J10" s="2216">
        <v>18.899999999999999</v>
      </c>
      <c r="K10" s="2217">
        <v>-0.48000000000000398</v>
      </c>
      <c r="L10" s="2216">
        <v>17.600000000000001</v>
      </c>
      <c r="M10" s="2217">
        <v>0</v>
      </c>
      <c r="N10" s="2216">
        <v>16.100000000000001</v>
      </c>
      <c r="O10" s="2217">
        <v>-0.81999999999999673</v>
      </c>
      <c r="P10" s="2216">
        <v>17.5</v>
      </c>
      <c r="Q10" s="2217">
        <v>0.57999999999999829</v>
      </c>
      <c r="R10" s="2216">
        <v>18.2</v>
      </c>
      <c r="S10" s="2217">
        <v>0.9599999999999973</v>
      </c>
      <c r="T10" s="2216">
        <v>19.600000000000001</v>
      </c>
      <c r="U10" s="2217">
        <v>1.3000000000000007</v>
      </c>
      <c r="V10" s="2216">
        <v>20.3</v>
      </c>
      <c r="W10" s="2217">
        <v>0.74000000000000199</v>
      </c>
      <c r="X10" s="2216">
        <v>21.8</v>
      </c>
      <c r="Y10" s="2217">
        <v>0.62000000000000099</v>
      </c>
      <c r="Z10" s="2216">
        <v>20.091666666666665</v>
      </c>
      <c r="AA10" s="2217">
        <v>0.49166666666666359</v>
      </c>
      <c r="AB10" s="2214"/>
    </row>
    <row r="11" spans="1:89" s="2211" customFormat="1" ht="33.950000000000003" customHeight="1" x14ac:dyDescent="0.2">
      <c r="A11" s="2221">
        <v>2014</v>
      </c>
      <c r="B11" s="2222">
        <v>23.3</v>
      </c>
      <c r="C11" s="2223">
        <v>1.0000000000000036</v>
      </c>
      <c r="D11" s="2222">
        <v>23.2</v>
      </c>
      <c r="E11" s="2223">
        <v>0.61999999999999744</v>
      </c>
      <c r="F11" s="2222">
        <v>22.6</v>
      </c>
      <c r="G11" s="2223">
        <v>0.46000000000000441</v>
      </c>
      <c r="H11" s="2222">
        <v>21.5</v>
      </c>
      <c r="I11" s="2223">
        <v>0.28000000000000114</v>
      </c>
      <c r="J11" s="2222">
        <v>19.5</v>
      </c>
      <c r="K11" s="2223">
        <v>0.11999999999999744</v>
      </c>
      <c r="L11" s="2222">
        <v>18.7</v>
      </c>
      <c r="M11" s="2223">
        <v>1.0999999999999979</v>
      </c>
      <c r="N11" s="2222">
        <v>18.600000000000001</v>
      </c>
      <c r="O11" s="2223">
        <v>1.6800000000000033</v>
      </c>
      <c r="P11" s="2222">
        <v>17.7</v>
      </c>
      <c r="Q11" s="2223">
        <v>0.77999999999999758</v>
      </c>
      <c r="R11" s="2222">
        <v>17.600000000000001</v>
      </c>
      <c r="S11" s="2223">
        <v>0.35999999999999943</v>
      </c>
      <c r="T11" s="2222">
        <v>20.100000000000001</v>
      </c>
      <c r="U11" s="2223">
        <v>1.8000000000000007</v>
      </c>
      <c r="V11" s="2222">
        <v>21.4</v>
      </c>
      <c r="W11" s="2223">
        <v>1.8399999999999999</v>
      </c>
      <c r="X11" s="2222">
        <v>22.6</v>
      </c>
      <c r="Y11" s="2223">
        <v>1.4200000000000017</v>
      </c>
      <c r="Z11" s="2222">
        <v>20.566666666666663</v>
      </c>
      <c r="AA11" s="2223">
        <v>0.96666666666666146</v>
      </c>
      <c r="AB11" s="2214"/>
    </row>
    <row r="12" spans="1:89" s="2211" customFormat="1" ht="33.950000000000003" customHeight="1" x14ac:dyDescent="0.2">
      <c r="A12" s="2647">
        <v>2015</v>
      </c>
      <c r="B12" s="2648">
        <v>23.4</v>
      </c>
      <c r="C12" s="2649">
        <v>1.1000000000000001</v>
      </c>
      <c r="D12" s="2648">
        <v>22.6</v>
      </c>
      <c r="E12" s="2649">
        <v>0</v>
      </c>
      <c r="F12" s="2648">
        <v>22.4</v>
      </c>
      <c r="G12" s="2649">
        <v>0.30000000000000004</v>
      </c>
      <c r="H12" s="2648">
        <v>21.5</v>
      </c>
      <c r="I12" s="2649">
        <v>0.30000000000000004</v>
      </c>
      <c r="J12" s="2648">
        <v>20.3</v>
      </c>
      <c r="K12" s="2649">
        <v>0.9</v>
      </c>
      <c r="L12" s="2648">
        <v>19.7</v>
      </c>
      <c r="M12" s="2649">
        <v>2.1</v>
      </c>
      <c r="N12" s="2648">
        <v>18</v>
      </c>
      <c r="O12" s="2649">
        <v>1.1000000000000001</v>
      </c>
      <c r="P12" s="2648">
        <v>17.8</v>
      </c>
      <c r="Q12" s="2649">
        <v>0.9</v>
      </c>
      <c r="R12" s="2648">
        <v>18.100000000000001</v>
      </c>
      <c r="S12" s="2649">
        <v>0.9</v>
      </c>
      <c r="T12" s="2648">
        <v>20</v>
      </c>
      <c r="U12" s="2649">
        <v>1.7000000000000002</v>
      </c>
      <c r="V12" s="2648">
        <v>20.6</v>
      </c>
      <c r="W12" s="2649">
        <v>1</v>
      </c>
      <c r="X12" s="2648">
        <v>22.8</v>
      </c>
      <c r="Y12" s="2649">
        <v>1.6</v>
      </c>
      <c r="Z12" s="2648">
        <v>20.6</v>
      </c>
      <c r="AA12" s="2649">
        <v>1</v>
      </c>
      <c r="AB12" s="2214"/>
    </row>
    <row r="13" spans="1:89" s="2211" customFormat="1" ht="33.950000000000003" customHeight="1" x14ac:dyDescent="0.2">
      <c r="A13" s="2650">
        <v>2016</v>
      </c>
      <c r="B13" s="2651">
        <v>23.3</v>
      </c>
      <c r="C13" s="2652">
        <v>1</v>
      </c>
      <c r="D13" s="2651">
        <v>23.9</v>
      </c>
      <c r="E13" s="2652">
        <v>1.3</v>
      </c>
      <c r="F13" s="2651">
        <v>23.3</v>
      </c>
      <c r="G13" s="2652">
        <v>1.2</v>
      </c>
      <c r="H13" s="2653">
        <v>22.5</v>
      </c>
      <c r="I13" s="2652">
        <v>1.3</v>
      </c>
      <c r="J13" s="2651">
        <v>19.5</v>
      </c>
      <c r="K13" s="2652">
        <v>0.1</v>
      </c>
      <c r="L13" s="2651">
        <v>18.399999999999999</v>
      </c>
      <c r="M13" s="2652">
        <v>0.8</v>
      </c>
      <c r="N13" s="2651">
        <v>17.7</v>
      </c>
      <c r="O13" s="2652">
        <v>0.8</v>
      </c>
      <c r="P13" s="2651">
        <v>18.100000000000001</v>
      </c>
      <c r="Q13" s="2652">
        <v>1.2</v>
      </c>
      <c r="R13" s="2651">
        <v>17.399999999999999</v>
      </c>
      <c r="S13" s="2652">
        <v>0.2</v>
      </c>
      <c r="T13" s="2651">
        <v>19.100000000000001</v>
      </c>
      <c r="U13" s="2652">
        <v>0.8</v>
      </c>
      <c r="V13" s="2651">
        <v>20.3</v>
      </c>
      <c r="W13" s="2652">
        <v>0.7</v>
      </c>
      <c r="X13" s="2651">
        <v>21.2</v>
      </c>
      <c r="Y13" s="2652">
        <v>0</v>
      </c>
      <c r="Z13" s="2651">
        <v>20.399999999999999</v>
      </c>
      <c r="AA13" s="2652">
        <v>0.8</v>
      </c>
      <c r="AB13" s="2214"/>
    </row>
    <row r="14" spans="1:89" s="2211" customFormat="1" ht="33.950000000000003" customHeight="1" x14ac:dyDescent="0.2">
      <c r="A14" s="2650">
        <v>2017</v>
      </c>
      <c r="B14" s="2651">
        <v>22.6</v>
      </c>
      <c r="C14" s="2652">
        <v>0.3</v>
      </c>
      <c r="D14" s="2651">
        <v>22.9</v>
      </c>
      <c r="E14" s="2652">
        <v>0.3</v>
      </c>
      <c r="F14" s="2651">
        <v>23.7</v>
      </c>
      <c r="G14" s="2652">
        <v>1.6</v>
      </c>
      <c r="H14" s="2651">
        <v>22.6</v>
      </c>
      <c r="I14" s="2652">
        <v>1.4</v>
      </c>
      <c r="J14" s="2651">
        <v>21</v>
      </c>
      <c r="K14" s="2652">
        <v>1.6</v>
      </c>
      <c r="L14" s="2651">
        <v>19.2</v>
      </c>
      <c r="M14" s="2652">
        <v>1.6</v>
      </c>
      <c r="N14" s="2651">
        <v>19.100000000000001</v>
      </c>
      <c r="O14" s="2652">
        <v>2.2000000000000002</v>
      </c>
      <c r="P14" s="2651">
        <v>18.7</v>
      </c>
      <c r="Q14" s="2652">
        <v>1.8</v>
      </c>
      <c r="R14" s="2651">
        <v>18.7</v>
      </c>
      <c r="S14" s="2652">
        <v>1.5</v>
      </c>
      <c r="T14" s="2651">
        <v>19.8</v>
      </c>
      <c r="U14" s="2652">
        <v>1.5</v>
      </c>
      <c r="V14" s="2651">
        <v>20.9</v>
      </c>
      <c r="W14" s="2652">
        <v>1.3</v>
      </c>
      <c r="X14" s="2651">
        <v>22.2</v>
      </c>
      <c r="Y14" s="2652">
        <v>1</v>
      </c>
      <c r="Z14" s="2651">
        <v>21</v>
      </c>
      <c r="AA14" s="2652">
        <v>1.4</v>
      </c>
      <c r="AB14" s="2214"/>
    </row>
    <row r="15" spans="1:89" s="2211" customFormat="1" ht="33.950000000000003" customHeight="1" x14ac:dyDescent="0.2">
      <c r="A15" s="2650">
        <v>2018</v>
      </c>
      <c r="B15" s="2651">
        <v>23.27381535038932</v>
      </c>
      <c r="C15" s="2652">
        <v>1</v>
      </c>
      <c r="D15" s="2651">
        <v>23.277380952380952</v>
      </c>
      <c r="E15" s="2652">
        <v>0.7</v>
      </c>
      <c r="F15" s="2651">
        <v>23.403870967741931</v>
      </c>
      <c r="G15" s="2652">
        <v>1.3</v>
      </c>
      <c r="H15" s="2651">
        <v>22.080333333333336</v>
      </c>
      <c r="I15" s="2652">
        <v>0.9</v>
      </c>
      <c r="J15" s="2651">
        <v>20.227096774193548</v>
      </c>
      <c r="K15" s="2652">
        <v>0.8</v>
      </c>
      <c r="L15" s="2651">
        <v>18.768666666666668</v>
      </c>
      <c r="M15" s="2652">
        <v>1.2</v>
      </c>
      <c r="N15" s="2651">
        <v>17.624342431761786</v>
      </c>
      <c r="O15" s="2652">
        <v>0.7</v>
      </c>
      <c r="P15" s="2651">
        <v>17.96516129032258</v>
      </c>
      <c r="Q15" s="2652">
        <v>1.1000000000000001</v>
      </c>
      <c r="R15" s="2651">
        <v>18.896999999999998</v>
      </c>
      <c r="S15" s="2652">
        <v>1.7</v>
      </c>
      <c r="T15" s="2651">
        <v>18.925161290322581</v>
      </c>
      <c r="U15" s="2652">
        <v>0.6</v>
      </c>
      <c r="V15" s="2651">
        <v>21.351551724137931</v>
      </c>
      <c r="W15" s="2652">
        <v>1.8</v>
      </c>
      <c r="X15" s="2651">
        <v>22.315806451612904</v>
      </c>
      <c r="Y15" s="2652">
        <v>1.1000000000000001</v>
      </c>
      <c r="Z15" s="2651">
        <v>20.7</v>
      </c>
      <c r="AA15" s="2652">
        <v>1.1000000000000001</v>
      </c>
      <c r="AB15" s="2214"/>
    </row>
    <row r="16" spans="1:89" s="2211" customFormat="1" ht="33.950000000000003" customHeight="1" x14ac:dyDescent="0.2">
      <c r="A16" s="2650">
        <v>2019</v>
      </c>
      <c r="B16" s="2651">
        <v>23.48</v>
      </c>
      <c r="C16" s="2652">
        <v>1.2</v>
      </c>
      <c r="D16" s="2651">
        <v>22.98</v>
      </c>
      <c r="E16" s="2652">
        <v>0.4</v>
      </c>
      <c r="F16" s="2651">
        <v>22.866451612903226</v>
      </c>
      <c r="G16" s="2652">
        <v>0.8</v>
      </c>
      <c r="H16" s="2651">
        <v>22.64</v>
      </c>
      <c r="I16" s="2652">
        <v>1.4</v>
      </c>
      <c r="J16" s="2651">
        <v>20.059999999999999</v>
      </c>
      <c r="K16" s="2652">
        <v>0.7</v>
      </c>
      <c r="L16" s="2651">
        <v>19.04</v>
      </c>
      <c r="M16" s="2652">
        <v>1.4</v>
      </c>
      <c r="N16" s="2651">
        <v>18.3</v>
      </c>
      <c r="O16" s="2652">
        <v>1.4</v>
      </c>
      <c r="P16" s="2651">
        <v>18.2</v>
      </c>
      <c r="Q16" s="2652">
        <v>1.3</v>
      </c>
      <c r="R16" s="2651">
        <v>18.068666666666665</v>
      </c>
      <c r="S16" s="2652">
        <v>0.9</v>
      </c>
      <c r="T16" s="2651">
        <v>19.48</v>
      </c>
      <c r="U16" s="2652">
        <v>1.2</v>
      </c>
      <c r="V16" s="2651">
        <v>21.03466666666667</v>
      </c>
      <c r="W16" s="2652">
        <v>1.4</v>
      </c>
      <c r="X16" s="2651">
        <v>22.9</v>
      </c>
      <c r="Y16" s="2652">
        <v>1.7</v>
      </c>
      <c r="Z16" s="2651">
        <v>20.8</v>
      </c>
      <c r="AA16" s="2652">
        <v>1.2</v>
      </c>
    </row>
    <row r="17" spans="1:41" ht="33.950000000000003" customHeight="1" x14ac:dyDescent="0.25">
      <c r="A17" s="2650">
        <v>2020</v>
      </c>
      <c r="B17" s="2651">
        <v>22.9</v>
      </c>
      <c r="C17" s="2652">
        <v>0.6</v>
      </c>
      <c r="D17" s="2651">
        <v>22.98</v>
      </c>
      <c r="E17" s="2652">
        <v>0.4</v>
      </c>
      <c r="F17" s="2651">
        <v>23</v>
      </c>
      <c r="G17" s="2652">
        <v>0.9</v>
      </c>
      <c r="H17" s="2651">
        <v>21.3</v>
      </c>
      <c r="I17" s="2652">
        <v>0.1</v>
      </c>
      <c r="J17" s="2651">
        <v>19.2</v>
      </c>
      <c r="K17" s="2652">
        <v>-0.2</v>
      </c>
      <c r="L17" s="2651">
        <v>18.600000000000001</v>
      </c>
      <c r="M17" s="2652">
        <v>1</v>
      </c>
      <c r="N17" s="2651">
        <v>17.7</v>
      </c>
      <c r="O17" s="2652">
        <v>0.8</v>
      </c>
      <c r="P17" s="2651">
        <v>17.100000000000001</v>
      </c>
      <c r="Q17" s="2652">
        <v>0.2</v>
      </c>
      <c r="R17" s="2651">
        <v>17.8</v>
      </c>
      <c r="S17" s="2652">
        <v>0.6</v>
      </c>
      <c r="T17" s="2651">
        <v>19.399999999999999</v>
      </c>
      <c r="U17" s="2652">
        <v>1.1000000000000001</v>
      </c>
      <c r="V17" s="2651">
        <v>19.600000000000001</v>
      </c>
      <c r="W17" s="2652">
        <v>0</v>
      </c>
      <c r="X17" s="2651">
        <v>22.4</v>
      </c>
      <c r="Y17" s="2652">
        <v>1.2</v>
      </c>
      <c r="Z17" s="2651">
        <v>20.2</v>
      </c>
      <c r="AA17" s="2652">
        <v>0.6</v>
      </c>
    </row>
    <row r="18" spans="1:41" s="2211" customFormat="1" x14ac:dyDescent="0.2">
      <c r="A18" s="2224" t="s">
        <v>3629</v>
      </c>
      <c r="B18" s="2225"/>
      <c r="C18" s="2226"/>
      <c r="D18" s="2225"/>
      <c r="E18" s="2226"/>
      <c r="F18" s="2225"/>
      <c r="G18" s="2226"/>
      <c r="I18" s="2226"/>
      <c r="J18" s="2225"/>
      <c r="K18" s="2226"/>
      <c r="L18" s="2225"/>
      <c r="M18" s="2226"/>
      <c r="N18" s="2225"/>
      <c r="O18" s="2226"/>
      <c r="P18" s="2225"/>
      <c r="Q18" s="2226"/>
      <c r="R18" s="2225"/>
      <c r="S18" s="2226"/>
      <c r="T18" s="2225"/>
      <c r="U18" s="2226"/>
      <c r="V18" s="2225"/>
      <c r="W18" s="2226"/>
      <c r="X18" s="2225"/>
      <c r="Y18" s="2226"/>
      <c r="Z18" s="2227"/>
    </row>
    <row r="19" spans="1:41" ht="16.5" x14ac:dyDescent="0.25">
      <c r="A19" s="1327" t="s">
        <v>3630</v>
      </c>
      <c r="AC19" s="1212"/>
      <c r="AD19" s="1212"/>
      <c r="AE19" s="1212"/>
      <c r="AF19" s="1212"/>
      <c r="AG19" s="1212"/>
      <c r="AH19" s="1212"/>
      <c r="AI19" s="1212"/>
      <c r="AJ19" s="1212"/>
      <c r="AK19" s="1212"/>
      <c r="AL19" s="1212"/>
      <c r="AM19" s="1212"/>
      <c r="AN19" s="1212"/>
      <c r="AO19" s="1212"/>
    </row>
    <row r="20" spans="1:41" x14ac:dyDescent="0.25">
      <c r="AC20" s="1212"/>
      <c r="AD20" s="1212"/>
      <c r="AE20" s="1212"/>
      <c r="AF20" s="1212"/>
      <c r="AG20" s="1212"/>
      <c r="AH20" s="1212"/>
      <c r="AI20" s="1212"/>
      <c r="AJ20" s="1212"/>
      <c r="AK20" s="1212"/>
      <c r="AL20" s="1212"/>
      <c r="AM20" s="1212"/>
      <c r="AN20" s="1212"/>
      <c r="AO20" s="1212"/>
    </row>
  </sheetData>
  <mergeCells count="29">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N6:O6"/>
    <mergeCell ref="P6:Q6"/>
    <mergeCell ref="R6:S6"/>
    <mergeCell ref="T6:U6"/>
    <mergeCell ref="V6:W6"/>
    <mergeCell ref="X6:Y6"/>
  </mergeCells>
  <hyperlinks>
    <hyperlink ref="A1" location="CONTENT!A1" display="Back to table of contents"/>
  </hyperlinks>
  <pageMargins left="0.5" right="0.5" top="0.5" bottom="0.5" header="0.3" footer="0.3"/>
  <pageSetup paperSize="9" scale="79"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showGridLines="0" workbookViewId="0">
      <selection sqref="A1:C1"/>
    </sheetView>
  </sheetViews>
  <sheetFormatPr defaultRowHeight="12.75" x14ac:dyDescent="0.2"/>
  <cols>
    <col min="1" max="1" width="13.6640625" style="1950" customWidth="1"/>
    <col min="2" max="15" width="9.83203125" style="1950" customWidth="1"/>
    <col min="16" max="16" width="3" style="1950" customWidth="1"/>
    <col min="17" max="17" width="2.1640625" style="1950" customWidth="1"/>
    <col min="18" max="249" width="9.33203125" style="1950"/>
    <col min="250" max="250" width="10.1640625" style="1950" customWidth="1"/>
    <col min="251" max="251" width="12.5" style="1950" customWidth="1"/>
    <col min="252" max="252" width="9.1640625" style="1950" customWidth="1"/>
    <col min="253" max="254" width="10.1640625" style="1950" customWidth="1"/>
    <col min="255" max="255" width="9.1640625" style="1950" customWidth="1"/>
    <col min="256" max="256" width="10.5" style="1950" customWidth="1"/>
    <col min="257" max="257" width="10.6640625" style="1950" customWidth="1"/>
    <col min="258" max="258" width="11.6640625" style="1950" customWidth="1"/>
    <col min="259" max="259" width="11" style="1950" customWidth="1"/>
    <col min="260" max="260" width="10.83203125" style="1950" customWidth="1"/>
    <col min="261" max="261" width="11.1640625" style="1950" customWidth="1"/>
    <col min="262" max="263" width="11.6640625" style="1950" customWidth="1"/>
    <col min="264" max="264" width="12.83203125" style="1950" customWidth="1"/>
    <col min="265" max="265" width="3" style="1950" customWidth="1"/>
    <col min="266" max="266" width="9" style="1950" customWidth="1"/>
    <col min="267" max="267" width="2.1640625" style="1950" customWidth="1"/>
    <col min="268" max="505" width="9.33203125" style="1950"/>
    <col min="506" max="506" width="10.1640625" style="1950" customWidth="1"/>
    <col min="507" max="507" width="12.5" style="1950" customWidth="1"/>
    <col min="508" max="508" width="9.1640625" style="1950" customWidth="1"/>
    <col min="509" max="510" width="10.1640625" style="1950" customWidth="1"/>
    <col min="511" max="511" width="9.1640625" style="1950" customWidth="1"/>
    <col min="512" max="512" width="10.5" style="1950" customWidth="1"/>
    <col min="513" max="513" width="10.6640625" style="1950" customWidth="1"/>
    <col min="514" max="514" width="11.6640625" style="1950" customWidth="1"/>
    <col min="515" max="515" width="11" style="1950" customWidth="1"/>
    <col min="516" max="516" width="10.83203125" style="1950" customWidth="1"/>
    <col min="517" max="517" width="11.1640625" style="1950" customWidth="1"/>
    <col min="518" max="519" width="11.6640625" style="1950" customWidth="1"/>
    <col min="520" max="520" width="12.83203125" style="1950" customWidth="1"/>
    <col min="521" max="521" width="3" style="1950" customWidth="1"/>
    <col min="522" max="522" width="9" style="1950" customWidth="1"/>
    <col min="523" max="523" width="2.1640625" style="1950" customWidth="1"/>
    <col min="524" max="761" width="9.33203125" style="1950"/>
    <col min="762" max="762" width="10.1640625" style="1950" customWidth="1"/>
    <col min="763" max="763" width="12.5" style="1950" customWidth="1"/>
    <col min="764" max="764" width="9.1640625" style="1950" customWidth="1"/>
    <col min="765" max="766" width="10.1640625" style="1950" customWidth="1"/>
    <col min="767" max="767" width="9.1640625" style="1950" customWidth="1"/>
    <col min="768" max="768" width="10.5" style="1950" customWidth="1"/>
    <col min="769" max="769" width="10.6640625" style="1950" customWidth="1"/>
    <col min="770" max="770" width="11.6640625" style="1950" customWidth="1"/>
    <col min="771" max="771" width="11" style="1950" customWidth="1"/>
    <col min="772" max="772" width="10.83203125" style="1950" customWidth="1"/>
    <col min="773" max="773" width="11.1640625" style="1950" customWidth="1"/>
    <col min="774" max="775" width="11.6640625" style="1950" customWidth="1"/>
    <col min="776" max="776" width="12.83203125" style="1950" customWidth="1"/>
    <col min="777" max="777" width="3" style="1950" customWidth="1"/>
    <col min="778" max="778" width="9" style="1950" customWidth="1"/>
    <col min="779" max="779" width="2.1640625" style="1950" customWidth="1"/>
    <col min="780" max="1017" width="9.33203125" style="1950"/>
    <col min="1018" max="1018" width="10.1640625" style="1950" customWidth="1"/>
    <col min="1019" max="1019" width="12.5" style="1950" customWidth="1"/>
    <col min="1020" max="1020" width="9.1640625" style="1950" customWidth="1"/>
    <col min="1021" max="1022" width="10.1640625" style="1950" customWidth="1"/>
    <col min="1023" max="1023" width="9.1640625" style="1950" customWidth="1"/>
    <col min="1024" max="1024" width="10.5" style="1950" customWidth="1"/>
    <col min="1025" max="1025" width="10.6640625" style="1950" customWidth="1"/>
    <col min="1026" max="1026" width="11.6640625" style="1950" customWidth="1"/>
    <col min="1027" max="1027" width="11" style="1950" customWidth="1"/>
    <col min="1028" max="1028" width="10.83203125" style="1950" customWidth="1"/>
    <col min="1029" max="1029" width="11.1640625" style="1950" customWidth="1"/>
    <col min="1030" max="1031" width="11.6640625" style="1950" customWidth="1"/>
    <col min="1032" max="1032" width="12.83203125" style="1950" customWidth="1"/>
    <col min="1033" max="1033" width="3" style="1950" customWidth="1"/>
    <col min="1034" max="1034" width="9" style="1950" customWidth="1"/>
    <col min="1035" max="1035" width="2.1640625" style="1950" customWidth="1"/>
    <col min="1036" max="1273" width="9.33203125" style="1950"/>
    <col min="1274" max="1274" width="10.1640625" style="1950" customWidth="1"/>
    <col min="1275" max="1275" width="12.5" style="1950" customWidth="1"/>
    <col min="1276" max="1276" width="9.1640625" style="1950" customWidth="1"/>
    <col min="1277" max="1278" width="10.1640625" style="1950" customWidth="1"/>
    <col min="1279" max="1279" width="9.1640625" style="1950" customWidth="1"/>
    <col min="1280" max="1280" width="10.5" style="1950" customWidth="1"/>
    <col min="1281" max="1281" width="10.6640625" style="1950" customWidth="1"/>
    <col min="1282" max="1282" width="11.6640625" style="1950" customWidth="1"/>
    <col min="1283" max="1283" width="11" style="1950" customWidth="1"/>
    <col min="1284" max="1284" width="10.83203125" style="1950" customWidth="1"/>
    <col min="1285" max="1285" width="11.1640625" style="1950" customWidth="1"/>
    <col min="1286" max="1287" width="11.6640625" style="1950" customWidth="1"/>
    <col min="1288" max="1288" width="12.83203125" style="1950" customWidth="1"/>
    <col min="1289" max="1289" width="3" style="1950" customWidth="1"/>
    <col min="1290" max="1290" width="9" style="1950" customWidth="1"/>
    <col min="1291" max="1291" width="2.1640625" style="1950" customWidth="1"/>
    <col min="1292" max="1529" width="9.33203125" style="1950"/>
    <col min="1530" max="1530" width="10.1640625" style="1950" customWidth="1"/>
    <col min="1531" max="1531" width="12.5" style="1950" customWidth="1"/>
    <col min="1532" max="1532" width="9.1640625" style="1950" customWidth="1"/>
    <col min="1533" max="1534" width="10.1640625" style="1950" customWidth="1"/>
    <col min="1535" max="1535" width="9.1640625" style="1950" customWidth="1"/>
    <col min="1536" max="1536" width="10.5" style="1950" customWidth="1"/>
    <col min="1537" max="1537" width="10.6640625" style="1950" customWidth="1"/>
    <col min="1538" max="1538" width="11.6640625" style="1950" customWidth="1"/>
    <col min="1539" max="1539" width="11" style="1950" customWidth="1"/>
    <col min="1540" max="1540" width="10.83203125" style="1950" customWidth="1"/>
    <col min="1541" max="1541" width="11.1640625" style="1950" customWidth="1"/>
    <col min="1542" max="1543" width="11.6640625" style="1950" customWidth="1"/>
    <col min="1544" max="1544" width="12.83203125" style="1950" customWidth="1"/>
    <col min="1545" max="1545" width="3" style="1950" customWidth="1"/>
    <col min="1546" max="1546" width="9" style="1950" customWidth="1"/>
    <col min="1547" max="1547" width="2.1640625" style="1950" customWidth="1"/>
    <col min="1548" max="1785" width="9.33203125" style="1950"/>
    <col min="1786" max="1786" width="10.1640625" style="1950" customWidth="1"/>
    <col min="1787" max="1787" width="12.5" style="1950" customWidth="1"/>
    <col min="1788" max="1788" width="9.1640625" style="1950" customWidth="1"/>
    <col min="1789" max="1790" width="10.1640625" style="1950" customWidth="1"/>
    <col min="1791" max="1791" width="9.1640625" style="1950" customWidth="1"/>
    <col min="1792" max="1792" width="10.5" style="1950" customWidth="1"/>
    <col min="1793" max="1793" width="10.6640625" style="1950" customWidth="1"/>
    <col min="1794" max="1794" width="11.6640625" style="1950" customWidth="1"/>
    <col min="1795" max="1795" width="11" style="1950" customWidth="1"/>
    <col min="1796" max="1796" width="10.83203125" style="1950" customWidth="1"/>
    <col min="1797" max="1797" width="11.1640625" style="1950" customWidth="1"/>
    <col min="1798" max="1799" width="11.6640625" style="1950" customWidth="1"/>
    <col min="1800" max="1800" width="12.83203125" style="1950" customWidth="1"/>
    <col min="1801" max="1801" width="3" style="1950" customWidth="1"/>
    <col min="1802" max="1802" width="9" style="1950" customWidth="1"/>
    <col min="1803" max="1803" width="2.1640625" style="1950" customWidth="1"/>
    <col min="1804" max="2041" width="9.33203125" style="1950"/>
    <col min="2042" max="2042" width="10.1640625" style="1950" customWidth="1"/>
    <col min="2043" max="2043" width="12.5" style="1950" customWidth="1"/>
    <col min="2044" max="2044" width="9.1640625" style="1950" customWidth="1"/>
    <col min="2045" max="2046" width="10.1640625" style="1950" customWidth="1"/>
    <col min="2047" max="2047" width="9.1640625" style="1950" customWidth="1"/>
    <col min="2048" max="2048" width="10.5" style="1950" customWidth="1"/>
    <col min="2049" max="2049" width="10.6640625" style="1950" customWidth="1"/>
    <col min="2050" max="2050" width="11.6640625" style="1950" customWidth="1"/>
    <col min="2051" max="2051" width="11" style="1950" customWidth="1"/>
    <col min="2052" max="2052" width="10.83203125" style="1950" customWidth="1"/>
    <col min="2053" max="2053" width="11.1640625" style="1950" customWidth="1"/>
    <col min="2054" max="2055" width="11.6640625" style="1950" customWidth="1"/>
    <col min="2056" max="2056" width="12.83203125" style="1950" customWidth="1"/>
    <col min="2057" max="2057" width="3" style="1950" customWidth="1"/>
    <col min="2058" max="2058" width="9" style="1950" customWidth="1"/>
    <col min="2059" max="2059" width="2.1640625" style="1950" customWidth="1"/>
    <col min="2060" max="2297" width="9.33203125" style="1950"/>
    <col min="2298" max="2298" width="10.1640625" style="1950" customWidth="1"/>
    <col min="2299" max="2299" width="12.5" style="1950" customWidth="1"/>
    <col min="2300" max="2300" width="9.1640625" style="1950" customWidth="1"/>
    <col min="2301" max="2302" width="10.1640625" style="1950" customWidth="1"/>
    <col min="2303" max="2303" width="9.1640625" style="1950" customWidth="1"/>
    <col min="2304" max="2304" width="10.5" style="1950" customWidth="1"/>
    <col min="2305" max="2305" width="10.6640625" style="1950" customWidth="1"/>
    <col min="2306" max="2306" width="11.6640625" style="1950" customWidth="1"/>
    <col min="2307" max="2307" width="11" style="1950" customWidth="1"/>
    <col min="2308" max="2308" width="10.83203125" style="1950" customWidth="1"/>
    <col min="2309" max="2309" width="11.1640625" style="1950" customWidth="1"/>
    <col min="2310" max="2311" width="11.6640625" style="1950" customWidth="1"/>
    <col min="2312" max="2312" width="12.83203125" style="1950" customWidth="1"/>
    <col min="2313" max="2313" width="3" style="1950" customWidth="1"/>
    <col min="2314" max="2314" width="9" style="1950" customWidth="1"/>
    <col min="2315" max="2315" width="2.1640625" style="1950" customWidth="1"/>
    <col min="2316" max="2553" width="9.33203125" style="1950"/>
    <col min="2554" max="2554" width="10.1640625" style="1950" customWidth="1"/>
    <col min="2555" max="2555" width="12.5" style="1950" customWidth="1"/>
    <col min="2556" max="2556" width="9.1640625" style="1950" customWidth="1"/>
    <col min="2557" max="2558" width="10.1640625" style="1950" customWidth="1"/>
    <col min="2559" max="2559" width="9.1640625" style="1950" customWidth="1"/>
    <col min="2560" max="2560" width="10.5" style="1950" customWidth="1"/>
    <col min="2561" max="2561" width="10.6640625" style="1950" customWidth="1"/>
    <col min="2562" max="2562" width="11.6640625" style="1950" customWidth="1"/>
    <col min="2563" max="2563" width="11" style="1950" customWidth="1"/>
    <col min="2564" max="2564" width="10.83203125" style="1950" customWidth="1"/>
    <col min="2565" max="2565" width="11.1640625" style="1950" customWidth="1"/>
    <col min="2566" max="2567" width="11.6640625" style="1950" customWidth="1"/>
    <col min="2568" max="2568" width="12.83203125" style="1950" customWidth="1"/>
    <col min="2569" max="2569" width="3" style="1950" customWidth="1"/>
    <col min="2570" max="2570" width="9" style="1950" customWidth="1"/>
    <col min="2571" max="2571" width="2.1640625" style="1950" customWidth="1"/>
    <col min="2572" max="2809" width="9.33203125" style="1950"/>
    <col min="2810" max="2810" width="10.1640625" style="1950" customWidth="1"/>
    <col min="2811" max="2811" width="12.5" style="1950" customWidth="1"/>
    <col min="2812" max="2812" width="9.1640625" style="1950" customWidth="1"/>
    <col min="2813" max="2814" width="10.1640625" style="1950" customWidth="1"/>
    <col min="2815" max="2815" width="9.1640625" style="1950" customWidth="1"/>
    <col min="2816" max="2816" width="10.5" style="1950" customWidth="1"/>
    <col min="2817" max="2817" width="10.6640625" style="1950" customWidth="1"/>
    <col min="2818" max="2818" width="11.6640625" style="1950" customWidth="1"/>
    <col min="2819" max="2819" width="11" style="1950" customWidth="1"/>
    <col min="2820" max="2820" width="10.83203125" style="1950" customWidth="1"/>
    <col min="2821" max="2821" width="11.1640625" style="1950" customWidth="1"/>
    <col min="2822" max="2823" width="11.6640625" style="1950" customWidth="1"/>
    <col min="2824" max="2824" width="12.83203125" style="1950" customWidth="1"/>
    <col min="2825" max="2825" width="3" style="1950" customWidth="1"/>
    <col min="2826" max="2826" width="9" style="1950" customWidth="1"/>
    <col min="2827" max="2827" width="2.1640625" style="1950" customWidth="1"/>
    <col min="2828" max="3065" width="9.33203125" style="1950"/>
    <col min="3066" max="3066" width="10.1640625" style="1950" customWidth="1"/>
    <col min="3067" max="3067" width="12.5" style="1950" customWidth="1"/>
    <col min="3068" max="3068" width="9.1640625" style="1950" customWidth="1"/>
    <col min="3069" max="3070" width="10.1640625" style="1950" customWidth="1"/>
    <col min="3071" max="3071" width="9.1640625" style="1950" customWidth="1"/>
    <col min="3072" max="3072" width="10.5" style="1950" customWidth="1"/>
    <col min="3073" max="3073" width="10.6640625" style="1950" customWidth="1"/>
    <col min="3074" max="3074" width="11.6640625" style="1950" customWidth="1"/>
    <col min="3075" max="3075" width="11" style="1950" customWidth="1"/>
    <col min="3076" max="3076" width="10.83203125" style="1950" customWidth="1"/>
    <col min="3077" max="3077" width="11.1640625" style="1950" customWidth="1"/>
    <col min="3078" max="3079" width="11.6640625" style="1950" customWidth="1"/>
    <col min="3080" max="3080" width="12.83203125" style="1950" customWidth="1"/>
    <col min="3081" max="3081" width="3" style="1950" customWidth="1"/>
    <col min="3082" max="3082" width="9" style="1950" customWidth="1"/>
    <col min="3083" max="3083" width="2.1640625" style="1950" customWidth="1"/>
    <col min="3084" max="3321" width="9.33203125" style="1950"/>
    <col min="3322" max="3322" width="10.1640625" style="1950" customWidth="1"/>
    <col min="3323" max="3323" width="12.5" style="1950" customWidth="1"/>
    <col min="3324" max="3324" width="9.1640625" style="1950" customWidth="1"/>
    <col min="3325" max="3326" width="10.1640625" style="1950" customWidth="1"/>
    <col min="3327" max="3327" width="9.1640625" style="1950" customWidth="1"/>
    <col min="3328" max="3328" width="10.5" style="1950" customWidth="1"/>
    <col min="3329" max="3329" width="10.6640625" style="1950" customWidth="1"/>
    <col min="3330" max="3330" width="11.6640625" style="1950" customWidth="1"/>
    <col min="3331" max="3331" width="11" style="1950" customWidth="1"/>
    <col min="3332" max="3332" width="10.83203125" style="1950" customWidth="1"/>
    <col min="3333" max="3333" width="11.1640625" style="1950" customWidth="1"/>
    <col min="3334" max="3335" width="11.6640625" style="1950" customWidth="1"/>
    <col min="3336" max="3336" width="12.83203125" style="1950" customWidth="1"/>
    <col min="3337" max="3337" width="3" style="1950" customWidth="1"/>
    <col min="3338" max="3338" width="9" style="1950" customWidth="1"/>
    <col min="3339" max="3339" width="2.1640625" style="1950" customWidth="1"/>
    <col min="3340" max="3577" width="9.33203125" style="1950"/>
    <col min="3578" max="3578" width="10.1640625" style="1950" customWidth="1"/>
    <col min="3579" max="3579" width="12.5" style="1950" customWidth="1"/>
    <col min="3580" max="3580" width="9.1640625" style="1950" customWidth="1"/>
    <col min="3581" max="3582" width="10.1640625" style="1950" customWidth="1"/>
    <col min="3583" max="3583" width="9.1640625" style="1950" customWidth="1"/>
    <col min="3584" max="3584" width="10.5" style="1950" customWidth="1"/>
    <col min="3585" max="3585" width="10.6640625" style="1950" customWidth="1"/>
    <col min="3586" max="3586" width="11.6640625" style="1950" customWidth="1"/>
    <col min="3587" max="3587" width="11" style="1950" customWidth="1"/>
    <col min="3588" max="3588" width="10.83203125" style="1950" customWidth="1"/>
    <col min="3589" max="3589" width="11.1640625" style="1950" customWidth="1"/>
    <col min="3590" max="3591" width="11.6640625" style="1950" customWidth="1"/>
    <col min="3592" max="3592" width="12.83203125" style="1950" customWidth="1"/>
    <col min="3593" max="3593" width="3" style="1950" customWidth="1"/>
    <col min="3594" max="3594" width="9" style="1950" customWidth="1"/>
    <col min="3595" max="3595" width="2.1640625" style="1950" customWidth="1"/>
    <col min="3596" max="3833" width="9.33203125" style="1950"/>
    <col min="3834" max="3834" width="10.1640625" style="1950" customWidth="1"/>
    <col min="3835" max="3835" width="12.5" style="1950" customWidth="1"/>
    <col min="3836" max="3836" width="9.1640625" style="1950" customWidth="1"/>
    <col min="3837" max="3838" width="10.1640625" style="1950" customWidth="1"/>
    <col min="3839" max="3839" width="9.1640625" style="1950" customWidth="1"/>
    <col min="3840" max="3840" width="10.5" style="1950" customWidth="1"/>
    <col min="3841" max="3841" width="10.6640625" style="1950" customWidth="1"/>
    <col min="3842" max="3842" width="11.6640625" style="1950" customWidth="1"/>
    <col min="3843" max="3843" width="11" style="1950" customWidth="1"/>
    <col min="3844" max="3844" width="10.83203125" style="1950" customWidth="1"/>
    <col min="3845" max="3845" width="11.1640625" style="1950" customWidth="1"/>
    <col min="3846" max="3847" width="11.6640625" style="1950" customWidth="1"/>
    <col min="3848" max="3848" width="12.83203125" style="1950" customWidth="1"/>
    <col min="3849" max="3849" width="3" style="1950" customWidth="1"/>
    <col min="3850" max="3850" width="9" style="1950" customWidth="1"/>
    <col min="3851" max="3851" width="2.1640625" style="1950" customWidth="1"/>
    <col min="3852" max="4089" width="9.33203125" style="1950"/>
    <col min="4090" max="4090" width="10.1640625" style="1950" customWidth="1"/>
    <col min="4091" max="4091" width="12.5" style="1950" customWidth="1"/>
    <col min="4092" max="4092" width="9.1640625" style="1950" customWidth="1"/>
    <col min="4093" max="4094" width="10.1640625" style="1950" customWidth="1"/>
    <col min="4095" max="4095" width="9.1640625" style="1950" customWidth="1"/>
    <col min="4096" max="4096" width="10.5" style="1950" customWidth="1"/>
    <col min="4097" max="4097" width="10.6640625" style="1950" customWidth="1"/>
    <col min="4098" max="4098" width="11.6640625" style="1950" customWidth="1"/>
    <col min="4099" max="4099" width="11" style="1950" customWidth="1"/>
    <col min="4100" max="4100" width="10.83203125" style="1950" customWidth="1"/>
    <col min="4101" max="4101" width="11.1640625" style="1950" customWidth="1"/>
    <col min="4102" max="4103" width="11.6640625" style="1950" customWidth="1"/>
    <col min="4104" max="4104" width="12.83203125" style="1950" customWidth="1"/>
    <col min="4105" max="4105" width="3" style="1950" customWidth="1"/>
    <col min="4106" max="4106" width="9" style="1950" customWidth="1"/>
    <col min="4107" max="4107" width="2.1640625" style="1950" customWidth="1"/>
    <col min="4108" max="4345" width="9.33203125" style="1950"/>
    <col min="4346" max="4346" width="10.1640625" style="1950" customWidth="1"/>
    <col min="4347" max="4347" width="12.5" style="1950" customWidth="1"/>
    <col min="4348" max="4348" width="9.1640625" style="1950" customWidth="1"/>
    <col min="4349" max="4350" width="10.1640625" style="1950" customWidth="1"/>
    <col min="4351" max="4351" width="9.1640625" style="1950" customWidth="1"/>
    <col min="4352" max="4352" width="10.5" style="1950" customWidth="1"/>
    <col min="4353" max="4353" width="10.6640625" style="1950" customWidth="1"/>
    <col min="4354" max="4354" width="11.6640625" style="1950" customWidth="1"/>
    <col min="4355" max="4355" width="11" style="1950" customWidth="1"/>
    <col min="4356" max="4356" width="10.83203125" style="1950" customWidth="1"/>
    <col min="4357" max="4357" width="11.1640625" style="1950" customWidth="1"/>
    <col min="4358" max="4359" width="11.6640625" style="1950" customWidth="1"/>
    <col min="4360" max="4360" width="12.83203125" style="1950" customWidth="1"/>
    <col min="4361" max="4361" width="3" style="1950" customWidth="1"/>
    <col min="4362" max="4362" width="9" style="1950" customWidth="1"/>
    <col min="4363" max="4363" width="2.1640625" style="1950" customWidth="1"/>
    <col min="4364" max="4601" width="9.33203125" style="1950"/>
    <col min="4602" max="4602" width="10.1640625" style="1950" customWidth="1"/>
    <col min="4603" max="4603" width="12.5" style="1950" customWidth="1"/>
    <col min="4604" max="4604" width="9.1640625" style="1950" customWidth="1"/>
    <col min="4605" max="4606" width="10.1640625" style="1950" customWidth="1"/>
    <col min="4607" max="4607" width="9.1640625" style="1950" customWidth="1"/>
    <col min="4608" max="4608" width="10.5" style="1950" customWidth="1"/>
    <col min="4609" max="4609" width="10.6640625" style="1950" customWidth="1"/>
    <col min="4610" max="4610" width="11.6640625" style="1950" customWidth="1"/>
    <col min="4611" max="4611" width="11" style="1950" customWidth="1"/>
    <col min="4612" max="4612" width="10.83203125" style="1950" customWidth="1"/>
    <col min="4613" max="4613" width="11.1640625" style="1950" customWidth="1"/>
    <col min="4614" max="4615" width="11.6640625" style="1950" customWidth="1"/>
    <col min="4616" max="4616" width="12.83203125" style="1950" customWidth="1"/>
    <col min="4617" max="4617" width="3" style="1950" customWidth="1"/>
    <col min="4618" max="4618" width="9" style="1950" customWidth="1"/>
    <col min="4619" max="4619" width="2.1640625" style="1950" customWidth="1"/>
    <col min="4620" max="4857" width="9.33203125" style="1950"/>
    <col min="4858" max="4858" width="10.1640625" style="1950" customWidth="1"/>
    <col min="4859" max="4859" width="12.5" style="1950" customWidth="1"/>
    <col min="4860" max="4860" width="9.1640625" style="1950" customWidth="1"/>
    <col min="4861" max="4862" width="10.1640625" style="1950" customWidth="1"/>
    <col min="4863" max="4863" width="9.1640625" style="1950" customWidth="1"/>
    <col min="4864" max="4864" width="10.5" style="1950" customWidth="1"/>
    <col min="4865" max="4865" width="10.6640625" style="1950" customWidth="1"/>
    <col min="4866" max="4866" width="11.6640625" style="1950" customWidth="1"/>
    <col min="4867" max="4867" width="11" style="1950" customWidth="1"/>
    <col min="4868" max="4868" width="10.83203125" style="1950" customWidth="1"/>
    <col min="4869" max="4869" width="11.1640625" style="1950" customWidth="1"/>
    <col min="4870" max="4871" width="11.6640625" style="1950" customWidth="1"/>
    <col min="4872" max="4872" width="12.83203125" style="1950" customWidth="1"/>
    <col min="4873" max="4873" width="3" style="1950" customWidth="1"/>
    <col min="4874" max="4874" width="9" style="1950" customWidth="1"/>
    <col min="4875" max="4875" width="2.1640625" style="1950" customWidth="1"/>
    <col min="4876" max="5113" width="9.33203125" style="1950"/>
    <col min="5114" max="5114" width="10.1640625" style="1950" customWidth="1"/>
    <col min="5115" max="5115" width="12.5" style="1950" customWidth="1"/>
    <col min="5116" max="5116" width="9.1640625" style="1950" customWidth="1"/>
    <col min="5117" max="5118" width="10.1640625" style="1950" customWidth="1"/>
    <col min="5119" max="5119" width="9.1640625" style="1950" customWidth="1"/>
    <col min="5120" max="5120" width="10.5" style="1950" customWidth="1"/>
    <col min="5121" max="5121" width="10.6640625" style="1950" customWidth="1"/>
    <col min="5122" max="5122" width="11.6640625" style="1950" customWidth="1"/>
    <col min="5123" max="5123" width="11" style="1950" customWidth="1"/>
    <col min="5124" max="5124" width="10.83203125" style="1950" customWidth="1"/>
    <col min="5125" max="5125" width="11.1640625" style="1950" customWidth="1"/>
    <col min="5126" max="5127" width="11.6640625" style="1950" customWidth="1"/>
    <col min="5128" max="5128" width="12.83203125" style="1950" customWidth="1"/>
    <col min="5129" max="5129" width="3" style="1950" customWidth="1"/>
    <col min="5130" max="5130" width="9" style="1950" customWidth="1"/>
    <col min="5131" max="5131" width="2.1640625" style="1950" customWidth="1"/>
    <col min="5132" max="5369" width="9.33203125" style="1950"/>
    <col min="5370" max="5370" width="10.1640625" style="1950" customWidth="1"/>
    <col min="5371" max="5371" width="12.5" style="1950" customWidth="1"/>
    <col min="5372" max="5372" width="9.1640625" style="1950" customWidth="1"/>
    <col min="5373" max="5374" width="10.1640625" style="1950" customWidth="1"/>
    <col min="5375" max="5375" width="9.1640625" style="1950" customWidth="1"/>
    <col min="5376" max="5376" width="10.5" style="1950" customWidth="1"/>
    <col min="5377" max="5377" width="10.6640625" style="1950" customWidth="1"/>
    <col min="5378" max="5378" width="11.6640625" style="1950" customWidth="1"/>
    <col min="5379" max="5379" width="11" style="1950" customWidth="1"/>
    <col min="5380" max="5380" width="10.83203125" style="1950" customWidth="1"/>
    <col min="5381" max="5381" width="11.1640625" style="1950" customWidth="1"/>
    <col min="5382" max="5383" width="11.6640625" style="1950" customWidth="1"/>
    <col min="5384" max="5384" width="12.83203125" style="1950" customWidth="1"/>
    <col min="5385" max="5385" width="3" style="1950" customWidth="1"/>
    <col min="5386" max="5386" width="9" style="1950" customWidth="1"/>
    <col min="5387" max="5387" width="2.1640625" style="1950" customWidth="1"/>
    <col min="5388" max="5625" width="9.33203125" style="1950"/>
    <col min="5626" max="5626" width="10.1640625" style="1950" customWidth="1"/>
    <col min="5627" max="5627" width="12.5" style="1950" customWidth="1"/>
    <col min="5628" max="5628" width="9.1640625" style="1950" customWidth="1"/>
    <col min="5629" max="5630" width="10.1640625" style="1950" customWidth="1"/>
    <col min="5631" max="5631" width="9.1640625" style="1950" customWidth="1"/>
    <col min="5632" max="5632" width="10.5" style="1950" customWidth="1"/>
    <col min="5633" max="5633" width="10.6640625" style="1950" customWidth="1"/>
    <col min="5634" max="5634" width="11.6640625" style="1950" customWidth="1"/>
    <col min="5635" max="5635" width="11" style="1950" customWidth="1"/>
    <col min="5636" max="5636" width="10.83203125" style="1950" customWidth="1"/>
    <col min="5637" max="5637" width="11.1640625" style="1950" customWidth="1"/>
    <col min="5638" max="5639" width="11.6640625" style="1950" customWidth="1"/>
    <col min="5640" max="5640" width="12.83203125" style="1950" customWidth="1"/>
    <col min="5641" max="5641" width="3" style="1950" customWidth="1"/>
    <col min="5642" max="5642" width="9" style="1950" customWidth="1"/>
    <col min="5643" max="5643" width="2.1640625" style="1950" customWidth="1"/>
    <col min="5644" max="5881" width="9.33203125" style="1950"/>
    <col min="5882" max="5882" width="10.1640625" style="1950" customWidth="1"/>
    <col min="5883" max="5883" width="12.5" style="1950" customWidth="1"/>
    <col min="5884" max="5884" width="9.1640625" style="1950" customWidth="1"/>
    <col min="5885" max="5886" width="10.1640625" style="1950" customWidth="1"/>
    <col min="5887" max="5887" width="9.1640625" style="1950" customWidth="1"/>
    <col min="5888" max="5888" width="10.5" style="1950" customWidth="1"/>
    <col min="5889" max="5889" width="10.6640625" style="1950" customWidth="1"/>
    <col min="5890" max="5890" width="11.6640625" style="1950" customWidth="1"/>
    <col min="5891" max="5891" width="11" style="1950" customWidth="1"/>
    <col min="5892" max="5892" width="10.83203125" style="1950" customWidth="1"/>
    <col min="5893" max="5893" width="11.1640625" style="1950" customWidth="1"/>
    <col min="5894" max="5895" width="11.6640625" style="1950" customWidth="1"/>
    <col min="5896" max="5896" width="12.83203125" style="1950" customWidth="1"/>
    <col min="5897" max="5897" width="3" style="1950" customWidth="1"/>
    <col min="5898" max="5898" width="9" style="1950" customWidth="1"/>
    <col min="5899" max="5899" width="2.1640625" style="1950" customWidth="1"/>
    <col min="5900" max="6137" width="9.33203125" style="1950"/>
    <col min="6138" max="6138" width="10.1640625" style="1950" customWidth="1"/>
    <col min="6139" max="6139" width="12.5" style="1950" customWidth="1"/>
    <col min="6140" max="6140" width="9.1640625" style="1950" customWidth="1"/>
    <col min="6141" max="6142" width="10.1640625" style="1950" customWidth="1"/>
    <col min="6143" max="6143" width="9.1640625" style="1950" customWidth="1"/>
    <col min="6144" max="6144" width="10.5" style="1950" customWidth="1"/>
    <col min="6145" max="6145" width="10.6640625" style="1950" customWidth="1"/>
    <col min="6146" max="6146" width="11.6640625" style="1950" customWidth="1"/>
    <col min="6147" max="6147" width="11" style="1950" customWidth="1"/>
    <col min="6148" max="6148" width="10.83203125" style="1950" customWidth="1"/>
    <col min="6149" max="6149" width="11.1640625" style="1950" customWidth="1"/>
    <col min="6150" max="6151" width="11.6640625" style="1950" customWidth="1"/>
    <col min="6152" max="6152" width="12.83203125" style="1950" customWidth="1"/>
    <col min="6153" max="6153" width="3" style="1950" customWidth="1"/>
    <col min="6154" max="6154" width="9" style="1950" customWidth="1"/>
    <col min="6155" max="6155" width="2.1640625" style="1950" customWidth="1"/>
    <col min="6156" max="6393" width="9.33203125" style="1950"/>
    <col min="6394" max="6394" width="10.1640625" style="1950" customWidth="1"/>
    <col min="6395" max="6395" width="12.5" style="1950" customWidth="1"/>
    <col min="6396" max="6396" width="9.1640625" style="1950" customWidth="1"/>
    <col min="6397" max="6398" width="10.1640625" style="1950" customWidth="1"/>
    <col min="6399" max="6399" width="9.1640625" style="1950" customWidth="1"/>
    <col min="6400" max="6400" width="10.5" style="1950" customWidth="1"/>
    <col min="6401" max="6401" width="10.6640625" style="1950" customWidth="1"/>
    <col min="6402" max="6402" width="11.6640625" style="1950" customWidth="1"/>
    <col min="6403" max="6403" width="11" style="1950" customWidth="1"/>
    <col min="6404" max="6404" width="10.83203125" style="1950" customWidth="1"/>
    <col min="6405" max="6405" width="11.1640625" style="1950" customWidth="1"/>
    <col min="6406" max="6407" width="11.6640625" style="1950" customWidth="1"/>
    <col min="6408" max="6408" width="12.83203125" style="1950" customWidth="1"/>
    <col min="6409" max="6409" width="3" style="1950" customWidth="1"/>
    <col min="6410" max="6410" width="9" style="1950" customWidth="1"/>
    <col min="6411" max="6411" width="2.1640625" style="1950" customWidth="1"/>
    <col min="6412" max="6649" width="9.33203125" style="1950"/>
    <col min="6650" max="6650" width="10.1640625" style="1950" customWidth="1"/>
    <col min="6651" max="6651" width="12.5" style="1950" customWidth="1"/>
    <col min="6652" max="6652" width="9.1640625" style="1950" customWidth="1"/>
    <col min="6653" max="6654" width="10.1640625" style="1950" customWidth="1"/>
    <col min="6655" max="6655" width="9.1640625" style="1950" customWidth="1"/>
    <col min="6656" max="6656" width="10.5" style="1950" customWidth="1"/>
    <col min="6657" max="6657" width="10.6640625" style="1950" customWidth="1"/>
    <col min="6658" max="6658" width="11.6640625" style="1950" customWidth="1"/>
    <col min="6659" max="6659" width="11" style="1950" customWidth="1"/>
    <col min="6660" max="6660" width="10.83203125" style="1950" customWidth="1"/>
    <col min="6661" max="6661" width="11.1640625" style="1950" customWidth="1"/>
    <col min="6662" max="6663" width="11.6640625" style="1950" customWidth="1"/>
    <col min="6664" max="6664" width="12.83203125" style="1950" customWidth="1"/>
    <col min="6665" max="6665" width="3" style="1950" customWidth="1"/>
    <col min="6666" max="6666" width="9" style="1950" customWidth="1"/>
    <col min="6667" max="6667" width="2.1640625" style="1950" customWidth="1"/>
    <col min="6668" max="6905" width="9.33203125" style="1950"/>
    <col min="6906" max="6906" width="10.1640625" style="1950" customWidth="1"/>
    <col min="6907" max="6907" width="12.5" style="1950" customWidth="1"/>
    <col min="6908" max="6908" width="9.1640625" style="1950" customWidth="1"/>
    <col min="6909" max="6910" width="10.1640625" style="1950" customWidth="1"/>
    <col min="6911" max="6911" width="9.1640625" style="1950" customWidth="1"/>
    <col min="6912" max="6912" width="10.5" style="1950" customWidth="1"/>
    <col min="6913" max="6913" width="10.6640625" style="1950" customWidth="1"/>
    <col min="6914" max="6914" width="11.6640625" style="1950" customWidth="1"/>
    <col min="6915" max="6915" width="11" style="1950" customWidth="1"/>
    <col min="6916" max="6916" width="10.83203125" style="1950" customWidth="1"/>
    <col min="6917" max="6917" width="11.1640625" style="1950" customWidth="1"/>
    <col min="6918" max="6919" width="11.6640625" style="1950" customWidth="1"/>
    <col min="6920" max="6920" width="12.83203125" style="1950" customWidth="1"/>
    <col min="6921" max="6921" width="3" style="1950" customWidth="1"/>
    <col min="6922" max="6922" width="9" style="1950" customWidth="1"/>
    <col min="6923" max="6923" width="2.1640625" style="1950" customWidth="1"/>
    <col min="6924" max="7161" width="9.33203125" style="1950"/>
    <col min="7162" max="7162" width="10.1640625" style="1950" customWidth="1"/>
    <col min="7163" max="7163" width="12.5" style="1950" customWidth="1"/>
    <col min="7164" max="7164" width="9.1640625" style="1950" customWidth="1"/>
    <col min="7165" max="7166" width="10.1640625" style="1950" customWidth="1"/>
    <col min="7167" max="7167" width="9.1640625" style="1950" customWidth="1"/>
    <col min="7168" max="7168" width="10.5" style="1950" customWidth="1"/>
    <col min="7169" max="7169" width="10.6640625" style="1950" customWidth="1"/>
    <col min="7170" max="7170" width="11.6640625" style="1950" customWidth="1"/>
    <col min="7171" max="7171" width="11" style="1950" customWidth="1"/>
    <col min="7172" max="7172" width="10.83203125" style="1950" customWidth="1"/>
    <col min="7173" max="7173" width="11.1640625" style="1950" customWidth="1"/>
    <col min="7174" max="7175" width="11.6640625" style="1950" customWidth="1"/>
    <col min="7176" max="7176" width="12.83203125" style="1950" customWidth="1"/>
    <col min="7177" max="7177" width="3" style="1950" customWidth="1"/>
    <col min="7178" max="7178" width="9" style="1950" customWidth="1"/>
    <col min="7179" max="7179" width="2.1640625" style="1950" customWidth="1"/>
    <col min="7180" max="7417" width="9.33203125" style="1950"/>
    <col min="7418" max="7418" width="10.1640625" style="1950" customWidth="1"/>
    <col min="7419" max="7419" width="12.5" style="1950" customWidth="1"/>
    <col min="7420" max="7420" width="9.1640625" style="1950" customWidth="1"/>
    <col min="7421" max="7422" width="10.1640625" style="1950" customWidth="1"/>
    <col min="7423" max="7423" width="9.1640625" style="1950" customWidth="1"/>
    <col min="7424" max="7424" width="10.5" style="1950" customWidth="1"/>
    <col min="7425" max="7425" width="10.6640625" style="1950" customWidth="1"/>
    <col min="7426" max="7426" width="11.6640625" style="1950" customWidth="1"/>
    <col min="7427" max="7427" width="11" style="1950" customWidth="1"/>
    <col min="7428" max="7428" width="10.83203125" style="1950" customWidth="1"/>
    <col min="7429" max="7429" width="11.1640625" style="1950" customWidth="1"/>
    <col min="7430" max="7431" width="11.6640625" style="1950" customWidth="1"/>
    <col min="7432" max="7432" width="12.83203125" style="1950" customWidth="1"/>
    <col min="7433" max="7433" width="3" style="1950" customWidth="1"/>
    <col min="7434" max="7434" width="9" style="1950" customWidth="1"/>
    <col min="7435" max="7435" width="2.1640625" style="1950" customWidth="1"/>
    <col min="7436" max="7673" width="9.33203125" style="1950"/>
    <col min="7674" max="7674" width="10.1640625" style="1950" customWidth="1"/>
    <col min="7675" max="7675" width="12.5" style="1950" customWidth="1"/>
    <col min="7676" max="7676" width="9.1640625" style="1950" customWidth="1"/>
    <col min="7677" max="7678" width="10.1640625" style="1950" customWidth="1"/>
    <col min="7679" max="7679" width="9.1640625" style="1950" customWidth="1"/>
    <col min="7680" max="7680" width="10.5" style="1950" customWidth="1"/>
    <col min="7681" max="7681" width="10.6640625" style="1950" customWidth="1"/>
    <col min="7682" max="7682" width="11.6640625" style="1950" customWidth="1"/>
    <col min="7683" max="7683" width="11" style="1950" customWidth="1"/>
    <col min="7684" max="7684" width="10.83203125" style="1950" customWidth="1"/>
    <col min="7685" max="7685" width="11.1640625" style="1950" customWidth="1"/>
    <col min="7686" max="7687" width="11.6640625" style="1950" customWidth="1"/>
    <col min="7688" max="7688" width="12.83203125" style="1950" customWidth="1"/>
    <col min="7689" max="7689" width="3" style="1950" customWidth="1"/>
    <col min="7690" max="7690" width="9" style="1950" customWidth="1"/>
    <col min="7691" max="7691" width="2.1640625" style="1950" customWidth="1"/>
    <col min="7692" max="7929" width="9.33203125" style="1950"/>
    <col min="7930" max="7930" width="10.1640625" style="1950" customWidth="1"/>
    <col min="7931" max="7931" width="12.5" style="1950" customWidth="1"/>
    <col min="7932" max="7932" width="9.1640625" style="1950" customWidth="1"/>
    <col min="7933" max="7934" width="10.1640625" style="1950" customWidth="1"/>
    <col min="7935" max="7935" width="9.1640625" style="1950" customWidth="1"/>
    <col min="7936" max="7936" width="10.5" style="1950" customWidth="1"/>
    <col min="7937" max="7937" width="10.6640625" style="1950" customWidth="1"/>
    <col min="7938" max="7938" width="11.6640625" style="1950" customWidth="1"/>
    <col min="7939" max="7939" width="11" style="1950" customWidth="1"/>
    <col min="7940" max="7940" width="10.83203125" style="1950" customWidth="1"/>
    <col min="7941" max="7941" width="11.1640625" style="1950" customWidth="1"/>
    <col min="7942" max="7943" width="11.6640625" style="1950" customWidth="1"/>
    <col min="7944" max="7944" width="12.83203125" style="1950" customWidth="1"/>
    <col min="7945" max="7945" width="3" style="1950" customWidth="1"/>
    <col min="7946" max="7946" width="9" style="1950" customWidth="1"/>
    <col min="7947" max="7947" width="2.1640625" style="1950" customWidth="1"/>
    <col min="7948" max="8185" width="9.33203125" style="1950"/>
    <col min="8186" max="8186" width="10.1640625" style="1950" customWidth="1"/>
    <col min="8187" max="8187" width="12.5" style="1950" customWidth="1"/>
    <col min="8188" max="8188" width="9.1640625" style="1950" customWidth="1"/>
    <col min="8189" max="8190" width="10.1640625" style="1950" customWidth="1"/>
    <col min="8191" max="8191" width="9.1640625" style="1950" customWidth="1"/>
    <col min="8192" max="8192" width="10.5" style="1950" customWidth="1"/>
    <col min="8193" max="8193" width="10.6640625" style="1950" customWidth="1"/>
    <col min="8194" max="8194" width="11.6640625" style="1950" customWidth="1"/>
    <col min="8195" max="8195" width="11" style="1950" customWidth="1"/>
    <col min="8196" max="8196" width="10.83203125" style="1950" customWidth="1"/>
    <col min="8197" max="8197" width="11.1640625" style="1950" customWidth="1"/>
    <col min="8198" max="8199" width="11.6640625" style="1950" customWidth="1"/>
    <col min="8200" max="8200" width="12.83203125" style="1950" customWidth="1"/>
    <col min="8201" max="8201" width="3" style="1950" customWidth="1"/>
    <col min="8202" max="8202" width="9" style="1950" customWidth="1"/>
    <col min="8203" max="8203" width="2.1640625" style="1950" customWidth="1"/>
    <col min="8204" max="8441" width="9.33203125" style="1950"/>
    <col min="8442" max="8442" width="10.1640625" style="1950" customWidth="1"/>
    <col min="8443" max="8443" width="12.5" style="1950" customWidth="1"/>
    <col min="8444" max="8444" width="9.1640625" style="1950" customWidth="1"/>
    <col min="8445" max="8446" width="10.1640625" style="1950" customWidth="1"/>
    <col min="8447" max="8447" width="9.1640625" style="1950" customWidth="1"/>
    <col min="8448" max="8448" width="10.5" style="1950" customWidth="1"/>
    <col min="8449" max="8449" width="10.6640625" style="1950" customWidth="1"/>
    <col min="8450" max="8450" width="11.6640625" style="1950" customWidth="1"/>
    <col min="8451" max="8451" width="11" style="1950" customWidth="1"/>
    <col min="8452" max="8452" width="10.83203125" style="1950" customWidth="1"/>
    <col min="8453" max="8453" width="11.1640625" style="1950" customWidth="1"/>
    <col min="8454" max="8455" width="11.6640625" style="1950" customWidth="1"/>
    <col min="8456" max="8456" width="12.83203125" style="1950" customWidth="1"/>
    <col min="8457" max="8457" width="3" style="1950" customWidth="1"/>
    <col min="8458" max="8458" width="9" style="1950" customWidth="1"/>
    <col min="8459" max="8459" width="2.1640625" style="1950" customWidth="1"/>
    <col min="8460" max="8697" width="9.33203125" style="1950"/>
    <col min="8698" max="8698" width="10.1640625" style="1950" customWidth="1"/>
    <col min="8699" max="8699" width="12.5" style="1950" customWidth="1"/>
    <col min="8700" max="8700" width="9.1640625" style="1950" customWidth="1"/>
    <col min="8701" max="8702" width="10.1640625" style="1950" customWidth="1"/>
    <col min="8703" max="8703" width="9.1640625" style="1950" customWidth="1"/>
    <col min="8704" max="8704" width="10.5" style="1950" customWidth="1"/>
    <col min="8705" max="8705" width="10.6640625" style="1950" customWidth="1"/>
    <col min="8706" max="8706" width="11.6640625" style="1950" customWidth="1"/>
    <col min="8707" max="8707" width="11" style="1950" customWidth="1"/>
    <col min="8708" max="8708" width="10.83203125" style="1950" customWidth="1"/>
    <col min="8709" max="8709" width="11.1640625" style="1950" customWidth="1"/>
    <col min="8710" max="8711" width="11.6640625" style="1950" customWidth="1"/>
    <col min="8712" max="8712" width="12.83203125" style="1950" customWidth="1"/>
    <col min="8713" max="8713" width="3" style="1950" customWidth="1"/>
    <col min="8714" max="8714" width="9" style="1950" customWidth="1"/>
    <col min="8715" max="8715" width="2.1640625" style="1950" customWidth="1"/>
    <col min="8716" max="8953" width="9.33203125" style="1950"/>
    <col min="8954" max="8954" width="10.1640625" style="1950" customWidth="1"/>
    <col min="8955" max="8955" width="12.5" style="1950" customWidth="1"/>
    <col min="8956" max="8956" width="9.1640625" style="1950" customWidth="1"/>
    <col min="8957" max="8958" width="10.1640625" style="1950" customWidth="1"/>
    <col min="8959" max="8959" width="9.1640625" style="1950" customWidth="1"/>
    <col min="8960" max="8960" width="10.5" style="1950" customWidth="1"/>
    <col min="8961" max="8961" width="10.6640625" style="1950" customWidth="1"/>
    <col min="8962" max="8962" width="11.6640625" style="1950" customWidth="1"/>
    <col min="8963" max="8963" width="11" style="1950" customWidth="1"/>
    <col min="8964" max="8964" width="10.83203125" style="1950" customWidth="1"/>
    <col min="8965" max="8965" width="11.1640625" style="1950" customWidth="1"/>
    <col min="8966" max="8967" width="11.6640625" style="1950" customWidth="1"/>
    <col min="8968" max="8968" width="12.83203125" style="1950" customWidth="1"/>
    <col min="8969" max="8969" width="3" style="1950" customWidth="1"/>
    <col min="8970" max="8970" width="9" style="1950" customWidth="1"/>
    <col min="8971" max="8971" width="2.1640625" style="1950" customWidth="1"/>
    <col min="8972" max="9209" width="9.33203125" style="1950"/>
    <col min="9210" max="9210" width="10.1640625" style="1950" customWidth="1"/>
    <col min="9211" max="9211" width="12.5" style="1950" customWidth="1"/>
    <col min="9212" max="9212" width="9.1640625" style="1950" customWidth="1"/>
    <col min="9213" max="9214" width="10.1640625" style="1950" customWidth="1"/>
    <col min="9215" max="9215" width="9.1640625" style="1950" customWidth="1"/>
    <col min="9216" max="9216" width="10.5" style="1950" customWidth="1"/>
    <col min="9217" max="9217" width="10.6640625" style="1950" customWidth="1"/>
    <col min="9218" max="9218" width="11.6640625" style="1950" customWidth="1"/>
    <col min="9219" max="9219" width="11" style="1950" customWidth="1"/>
    <col min="9220" max="9220" width="10.83203125" style="1950" customWidth="1"/>
    <col min="9221" max="9221" width="11.1640625" style="1950" customWidth="1"/>
    <col min="9222" max="9223" width="11.6640625" style="1950" customWidth="1"/>
    <col min="9224" max="9224" width="12.83203125" style="1950" customWidth="1"/>
    <col min="9225" max="9225" width="3" style="1950" customWidth="1"/>
    <col min="9226" max="9226" width="9" style="1950" customWidth="1"/>
    <col min="9227" max="9227" width="2.1640625" style="1950" customWidth="1"/>
    <col min="9228" max="9465" width="9.33203125" style="1950"/>
    <col min="9466" max="9466" width="10.1640625" style="1950" customWidth="1"/>
    <col min="9467" max="9467" width="12.5" style="1950" customWidth="1"/>
    <col min="9468" max="9468" width="9.1640625" style="1950" customWidth="1"/>
    <col min="9469" max="9470" width="10.1640625" style="1950" customWidth="1"/>
    <col min="9471" max="9471" width="9.1640625" style="1950" customWidth="1"/>
    <col min="9472" max="9472" width="10.5" style="1950" customWidth="1"/>
    <col min="9473" max="9473" width="10.6640625" style="1950" customWidth="1"/>
    <col min="9474" max="9474" width="11.6640625" style="1950" customWidth="1"/>
    <col min="9475" max="9475" width="11" style="1950" customWidth="1"/>
    <col min="9476" max="9476" width="10.83203125" style="1950" customWidth="1"/>
    <col min="9477" max="9477" width="11.1640625" style="1950" customWidth="1"/>
    <col min="9478" max="9479" width="11.6640625" style="1950" customWidth="1"/>
    <col min="9480" max="9480" width="12.83203125" style="1950" customWidth="1"/>
    <col min="9481" max="9481" width="3" style="1950" customWidth="1"/>
    <col min="9482" max="9482" width="9" style="1950" customWidth="1"/>
    <col min="9483" max="9483" width="2.1640625" style="1950" customWidth="1"/>
    <col min="9484" max="9721" width="9.33203125" style="1950"/>
    <col min="9722" max="9722" width="10.1640625" style="1950" customWidth="1"/>
    <col min="9723" max="9723" width="12.5" style="1950" customWidth="1"/>
    <col min="9724" max="9724" width="9.1640625" style="1950" customWidth="1"/>
    <col min="9725" max="9726" width="10.1640625" style="1950" customWidth="1"/>
    <col min="9727" max="9727" width="9.1640625" style="1950" customWidth="1"/>
    <col min="9728" max="9728" width="10.5" style="1950" customWidth="1"/>
    <col min="9729" max="9729" width="10.6640625" style="1950" customWidth="1"/>
    <col min="9730" max="9730" width="11.6640625" style="1950" customWidth="1"/>
    <col min="9731" max="9731" width="11" style="1950" customWidth="1"/>
    <col min="9732" max="9732" width="10.83203125" style="1950" customWidth="1"/>
    <col min="9733" max="9733" width="11.1640625" style="1950" customWidth="1"/>
    <col min="9734" max="9735" width="11.6640625" style="1950" customWidth="1"/>
    <col min="9736" max="9736" width="12.83203125" style="1950" customWidth="1"/>
    <col min="9737" max="9737" width="3" style="1950" customWidth="1"/>
    <col min="9738" max="9738" width="9" style="1950" customWidth="1"/>
    <col min="9739" max="9739" width="2.1640625" style="1950" customWidth="1"/>
    <col min="9740" max="9977" width="9.33203125" style="1950"/>
    <col min="9978" max="9978" width="10.1640625" style="1950" customWidth="1"/>
    <col min="9979" max="9979" width="12.5" style="1950" customWidth="1"/>
    <col min="9980" max="9980" width="9.1640625" style="1950" customWidth="1"/>
    <col min="9981" max="9982" width="10.1640625" style="1950" customWidth="1"/>
    <col min="9983" max="9983" width="9.1640625" style="1950" customWidth="1"/>
    <col min="9984" max="9984" width="10.5" style="1950" customWidth="1"/>
    <col min="9985" max="9985" width="10.6640625" style="1950" customWidth="1"/>
    <col min="9986" max="9986" width="11.6640625" style="1950" customWidth="1"/>
    <col min="9987" max="9987" width="11" style="1950" customWidth="1"/>
    <col min="9988" max="9988" width="10.83203125" style="1950" customWidth="1"/>
    <col min="9989" max="9989" width="11.1640625" style="1950" customWidth="1"/>
    <col min="9990" max="9991" width="11.6640625" style="1950" customWidth="1"/>
    <col min="9992" max="9992" width="12.83203125" style="1950" customWidth="1"/>
    <col min="9993" max="9993" width="3" style="1950" customWidth="1"/>
    <col min="9994" max="9994" width="9" style="1950" customWidth="1"/>
    <col min="9995" max="9995" width="2.1640625" style="1950" customWidth="1"/>
    <col min="9996" max="10233" width="9.33203125" style="1950"/>
    <col min="10234" max="10234" width="10.1640625" style="1950" customWidth="1"/>
    <col min="10235" max="10235" width="12.5" style="1950" customWidth="1"/>
    <col min="10236" max="10236" width="9.1640625" style="1950" customWidth="1"/>
    <col min="10237" max="10238" width="10.1640625" style="1950" customWidth="1"/>
    <col min="10239" max="10239" width="9.1640625" style="1950" customWidth="1"/>
    <col min="10240" max="10240" width="10.5" style="1950" customWidth="1"/>
    <col min="10241" max="10241" width="10.6640625" style="1950" customWidth="1"/>
    <col min="10242" max="10242" width="11.6640625" style="1950" customWidth="1"/>
    <col min="10243" max="10243" width="11" style="1950" customWidth="1"/>
    <col min="10244" max="10244" width="10.83203125" style="1950" customWidth="1"/>
    <col min="10245" max="10245" width="11.1640625" style="1950" customWidth="1"/>
    <col min="10246" max="10247" width="11.6640625" style="1950" customWidth="1"/>
    <col min="10248" max="10248" width="12.83203125" style="1950" customWidth="1"/>
    <col min="10249" max="10249" width="3" style="1950" customWidth="1"/>
    <col min="10250" max="10250" width="9" style="1950" customWidth="1"/>
    <col min="10251" max="10251" width="2.1640625" style="1950" customWidth="1"/>
    <col min="10252" max="10489" width="9.33203125" style="1950"/>
    <col min="10490" max="10490" width="10.1640625" style="1950" customWidth="1"/>
    <col min="10491" max="10491" width="12.5" style="1950" customWidth="1"/>
    <col min="10492" max="10492" width="9.1640625" style="1950" customWidth="1"/>
    <col min="10493" max="10494" width="10.1640625" style="1950" customWidth="1"/>
    <col min="10495" max="10495" width="9.1640625" style="1950" customWidth="1"/>
    <col min="10496" max="10496" width="10.5" style="1950" customWidth="1"/>
    <col min="10497" max="10497" width="10.6640625" style="1950" customWidth="1"/>
    <col min="10498" max="10498" width="11.6640625" style="1950" customWidth="1"/>
    <col min="10499" max="10499" width="11" style="1950" customWidth="1"/>
    <col min="10500" max="10500" width="10.83203125" style="1950" customWidth="1"/>
    <col min="10501" max="10501" width="11.1640625" style="1950" customWidth="1"/>
    <col min="10502" max="10503" width="11.6640625" style="1950" customWidth="1"/>
    <col min="10504" max="10504" width="12.83203125" style="1950" customWidth="1"/>
    <col min="10505" max="10505" width="3" style="1950" customWidth="1"/>
    <col min="10506" max="10506" width="9" style="1950" customWidth="1"/>
    <col min="10507" max="10507" width="2.1640625" style="1950" customWidth="1"/>
    <col min="10508" max="10745" width="9.33203125" style="1950"/>
    <col min="10746" max="10746" width="10.1640625" style="1950" customWidth="1"/>
    <col min="10747" max="10747" width="12.5" style="1950" customWidth="1"/>
    <col min="10748" max="10748" width="9.1640625" style="1950" customWidth="1"/>
    <col min="10749" max="10750" width="10.1640625" style="1950" customWidth="1"/>
    <col min="10751" max="10751" width="9.1640625" style="1950" customWidth="1"/>
    <col min="10752" max="10752" width="10.5" style="1950" customWidth="1"/>
    <col min="10753" max="10753" width="10.6640625" style="1950" customWidth="1"/>
    <col min="10754" max="10754" width="11.6640625" style="1950" customWidth="1"/>
    <col min="10755" max="10755" width="11" style="1950" customWidth="1"/>
    <col min="10756" max="10756" width="10.83203125" style="1950" customWidth="1"/>
    <col min="10757" max="10757" width="11.1640625" style="1950" customWidth="1"/>
    <col min="10758" max="10759" width="11.6640625" style="1950" customWidth="1"/>
    <col min="10760" max="10760" width="12.83203125" style="1950" customWidth="1"/>
    <col min="10761" max="10761" width="3" style="1950" customWidth="1"/>
    <col min="10762" max="10762" width="9" style="1950" customWidth="1"/>
    <col min="10763" max="10763" width="2.1640625" style="1950" customWidth="1"/>
    <col min="10764" max="11001" width="9.33203125" style="1950"/>
    <col min="11002" max="11002" width="10.1640625" style="1950" customWidth="1"/>
    <col min="11003" max="11003" width="12.5" style="1950" customWidth="1"/>
    <col min="11004" max="11004" width="9.1640625" style="1950" customWidth="1"/>
    <col min="11005" max="11006" width="10.1640625" style="1950" customWidth="1"/>
    <col min="11007" max="11007" width="9.1640625" style="1950" customWidth="1"/>
    <col min="11008" max="11008" width="10.5" style="1950" customWidth="1"/>
    <col min="11009" max="11009" width="10.6640625" style="1950" customWidth="1"/>
    <col min="11010" max="11010" width="11.6640625" style="1950" customWidth="1"/>
    <col min="11011" max="11011" width="11" style="1950" customWidth="1"/>
    <col min="11012" max="11012" width="10.83203125" style="1950" customWidth="1"/>
    <col min="11013" max="11013" width="11.1640625" style="1950" customWidth="1"/>
    <col min="11014" max="11015" width="11.6640625" style="1950" customWidth="1"/>
    <col min="11016" max="11016" width="12.83203125" style="1950" customWidth="1"/>
    <col min="11017" max="11017" width="3" style="1950" customWidth="1"/>
    <col min="11018" max="11018" width="9" style="1950" customWidth="1"/>
    <col min="11019" max="11019" width="2.1640625" style="1950" customWidth="1"/>
    <col min="11020" max="11257" width="9.33203125" style="1950"/>
    <col min="11258" max="11258" width="10.1640625" style="1950" customWidth="1"/>
    <col min="11259" max="11259" width="12.5" style="1950" customWidth="1"/>
    <col min="11260" max="11260" width="9.1640625" style="1950" customWidth="1"/>
    <col min="11261" max="11262" width="10.1640625" style="1950" customWidth="1"/>
    <col min="11263" max="11263" width="9.1640625" style="1950" customWidth="1"/>
    <col min="11264" max="11264" width="10.5" style="1950" customWidth="1"/>
    <col min="11265" max="11265" width="10.6640625" style="1950" customWidth="1"/>
    <col min="11266" max="11266" width="11.6640625" style="1950" customWidth="1"/>
    <col min="11267" max="11267" width="11" style="1950" customWidth="1"/>
    <col min="11268" max="11268" width="10.83203125" style="1950" customWidth="1"/>
    <col min="11269" max="11269" width="11.1640625" style="1950" customWidth="1"/>
    <col min="11270" max="11271" width="11.6640625" style="1950" customWidth="1"/>
    <col min="11272" max="11272" width="12.83203125" style="1950" customWidth="1"/>
    <col min="11273" max="11273" width="3" style="1950" customWidth="1"/>
    <col min="11274" max="11274" width="9" style="1950" customWidth="1"/>
    <col min="11275" max="11275" width="2.1640625" style="1950" customWidth="1"/>
    <col min="11276" max="11513" width="9.33203125" style="1950"/>
    <col min="11514" max="11514" width="10.1640625" style="1950" customWidth="1"/>
    <col min="11515" max="11515" width="12.5" style="1950" customWidth="1"/>
    <col min="11516" max="11516" width="9.1640625" style="1950" customWidth="1"/>
    <col min="11517" max="11518" width="10.1640625" style="1950" customWidth="1"/>
    <col min="11519" max="11519" width="9.1640625" style="1950" customWidth="1"/>
    <col min="11520" max="11520" width="10.5" style="1950" customWidth="1"/>
    <col min="11521" max="11521" width="10.6640625" style="1950" customWidth="1"/>
    <col min="11522" max="11522" width="11.6640625" style="1950" customWidth="1"/>
    <col min="11523" max="11523" width="11" style="1950" customWidth="1"/>
    <col min="11524" max="11524" width="10.83203125" style="1950" customWidth="1"/>
    <col min="11525" max="11525" width="11.1640625" style="1950" customWidth="1"/>
    <col min="11526" max="11527" width="11.6640625" style="1950" customWidth="1"/>
    <col min="11528" max="11528" width="12.83203125" style="1950" customWidth="1"/>
    <col min="11529" max="11529" width="3" style="1950" customWidth="1"/>
    <col min="11530" max="11530" width="9" style="1950" customWidth="1"/>
    <col min="11531" max="11531" width="2.1640625" style="1950" customWidth="1"/>
    <col min="11532" max="11769" width="9.33203125" style="1950"/>
    <col min="11770" max="11770" width="10.1640625" style="1950" customWidth="1"/>
    <col min="11771" max="11771" width="12.5" style="1950" customWidth="1"/>
    <col min="11772" max="11772" width="9.1640625" style="1950" customWidth="1"/>
    <col min="11773" max="11774" width="10.1640625" style="1950" customWidth="1"/>
    <col min="11775" max="11775" width="9.1640625" style="1950" customWidth="1"/>
    <col min="11776" max="11776" width="10.5" style="1950" customWidth="1"/>
    <col min="11777" max="11777" width="10.6640625" style="1950" customWidth="1"/>
    <col min="11778" max="11778" width="11.6640625" style="1950" customWidth="1"/>
    <col min="11779" max="11779" width="11" style="1950" customWidth="1"/>
    <col min="11780" max="11780" width="10.83203125" style="1950" customWidth="1"/>
    <col min="11781" max="11781" width="11.1640625" style="1950" customWidth="1"/>
    <col min="11782" max="11783" width="11.6640625" style="1950" customWidth="1"/>
    <col min="11784" max="11784" width="12.83203125" style="1950" customWidth="1"/>
    <col min="11785" max="11785" width="3" style="1950" customWidth="1"/>
    <col min="11786" max="11786" width="9" style="1950" customWidth="1"/>
    <col min="11787" max="11787" width="2.1640625" style="1950" customWidth="1"/>
    <col min="11788" max="12025" width="9.33203125" style="1950"/>
    <col min="12026" max="12026" width="10.1640625" style="1950" customWidth="1"/>
    <col min="12027" max="12027" width="12.5" style="1950" customWidth="1"/>
    <col min="12028" max="12028" width="9.1640625" style="1950" customWidth="1"/>
    <col min="12029" max="12030" width="10.1640625" style="1950" customWidth="1"/>
    <col min="12031" max="12031" width="9.1640625" style="1950" customWidth="1"/>
    <col min="12032" max="12032" width="10.5" style="1950" customWidth="1"/>
    <col min="12033" max="12033" width="10.6640625" style="1950" customWidth="1"/>
    <col min="12034" max="12034" width="11.6640625" style="1950" customWidth="1"/>
    <col min="12035" max="12035" width="11" style="1950" customWidth="1"/>
    <col min="12036" max="12036" width="10.83203125" style="1950" customWidth="1"/>
    <col min="12037" max="12037" width="11.1640625" style="1950" customWidth="1"/>
    <col min="12038" max="12039" width="11.6640625" style="1950" customWidth="1"/>
    <col min="12040" max="12040" width="12.83203125" style="1950" customWidth="1"/>
    <col min="12041" max="12041" width="3" style="1950" customWidth="1"/>
    <col min="12042" max="12042" width="9" style="1950" customWidth="1"/>
    <col min="12043" max="12043" width="2.1640625" style="1950" customWidth="1"/>
    <col min="12044" max="12281" width="9.33203125" style="1950"/>
    <col min="12282" max="12282" width="10.1640625" style="1950" customWidth="1"/>
    <col min="12283" max="12283" width="12.5" style="1950" customWidth="1"/>
    <col min="12284" max="12284" width="9.1640625" style="1950" customWidth="1"/>
    <col min="12285" max="12286" width="10.1640625" style="1950" customWidth="1"/>
    <col min="12287" max="12287" width="9.1640625" style="1950" customWidth="1"/>
    <col min="12288" max="12288" width="10.5" style="1950" customWidth="1"/>
    <col min="12289" max="12289" width="10.6640625" style="1950" customWidth="1"/>
    <col min="12290" max="12290" width="11.6640625" style="1950" customWidth="1"/>
    <col min="12291" max="12291" width="11" style="1950" customWidth="1"/>
    <col min="12292" max="12292" width="10.83203125" style="1950" customWidth="1"/>
    <col min="12293" max="12293" width="11.1640625" style="1950" customWidth="1"/>
    <col min="12294" max="12295" width="11.6640625" style="1950" customWidth="1"/>
    <col min="12296" max="12296" width="12.83203125" style="1950" customWidth="1"/>
    <col min="12297" max="12297" width="3" style="1950" customWidth="1"/>
    <col min="12298" max="12298" width="9" style="1950" customWidth="1"/>
    <col min="12299" max="12299" width="2.1640625" style="1950" customWidth="1"/>
    <col min="12300" max="12537" width="9.33203125" style="1950"/>
    <col min="12538" max="12538" width="10.1640625" style="1950" customWidth="1"/>
    <col min="12539" max="12539" width="12.5" style="1950" customWidth="1"/>
    <col min="12540" max="12540" width="9.1640625" style="1950" customWidth="1"/>
    <col min="12541" max="12542" width="10.1640625" style="1950" customWidth="1"/>
    <col min="12543" max="12543" width="9.1640625" style="1950" customWidth="1"/>
    <col min="12544" max="12544" width="10.5" style="1950" customWidth="1"/>
    <col min="12545" max="12545" width="10.6640625" style="1950" customWidth="1"/>
    <col min="12546" max="12546" width="11.6640625" style="1950" customWidth="1"/>
    <col min="12547" max="12547" width="11" style="1950" customWidth="1"/>
    <col min="12548" max="12548" width="10.83203125" style="1950" customWidth="1"/>
    <col min="12549" max="12549" width="11.1640625" style="1950" customWidth="1"/>
    <col min="12550" max="12551" width="11.6640625" style="1950" customWidth="1"/>
    <col min="12552" max="12552" width="12.83203125" style="1950" customWidth="1"/>
    <col min="12553" max="12553" width="3" style="1950" customWidth="1"/>
    <col min="12554" max="12554" width="9" style="1950" customWidth="1"/>
    <col min="12555" max="12555" width="2.1640625" style="1950" customWidth="1"/>
    <col min="12556" max="12793" width="9.33203125" style="1950"/>
    <col min="12794" max="12794" width="10.1640625" style="1950" customWidth="1"/>
    <col min="12795" max="12795" width="12.5" style="1950" customWidth="1"/>
    <col min="12796" max="12796" width="9.1640625" style="1950" customWidth="1"/>
    <col min="12797" max="12798" width="10.1640625" style="1950" customWidth="1"/>
    <col min="12799" max="12799" width="9.1640625" style="1950" customWidth="1"/>
    <col min="12800" max="12800" width="10.5" style="1950" customWidth="1"/>
    <col min="12801" max="12801" width="10.6640625" style="1950" customWidth="1"/>
    <col min="12802" max="12802" width="11.6640625" style="1950" customWidth="1"/>
    <col min="12803" max="12803" width="11" style="1950" customWidth="1"/>
    <col min="12804" max="12804" width="10.83203125" style="1950" customWidth="1"/>
    <col min="12805" max="12805" width="11.1640625" style="1950" customWidth="1"/>
    <col min="12806" max="12807" width="11.6640625" style="1950" customWidth="1"/>
    <col min="12808" max="12808" width="12.83203125" style="1950" customWidth="1"/>
    <col min="12809" max="12809" width="3" style="1950" customWidth="1"/>
    <col min="12810" max="12810" width="9" style="1950" customWidth="1"/>
    <col min="12811" max="12811" width="2.1640625" style="1950" customWidth="1"/>
    <col min="12812" max="13049" width="9.33203125" style="1950"/>
    <col min="13050" max="13050" width="10.1640625" style="1950" customWidth="1"/>
    <col min="13051" max="13051" width="12.5" style="1950" customWidth="1"/>
    <col min="13052" max="13052" width="9.1640625" style="1950" customWidth="1"/>
    <col min="13053" max="13054" width="10.1640625" style="1950" customWidth="1"/>
    <col min="13055" max="13055" width="9.1640625" style="1950" customWidth="1"/>
    <col min="13056" max="13056" width="10.5" style="1950" customWidth="1"/>
    <col min="13057" max="13057" width="10.6640625" style="1950" customWidth="1"/>
    <col min="13058" max="13058" width="11.6640625" style="1950" customWidth="1"/>
    <col min="13059" max="13059" width="11" style="1950" customWidth="1"/>
    <col min="13060" max="13060" width="10.83203125" style="1950" customWidth="1"/>
    <col min="13061" max="13061" width="11.1640625" style="1950" customWidth="1"/>
    <col min="13062" max="13063" width="11.6640625" style="1950" customWidth="1"/>
    <col min="13064" max="13064" width="12.83203125" style="1950" customWidth="1"/>
    <col min="13065" max="13065" width="3" style="1950" customWidth="1"/>
    <col min="13066" max="13066" width="9" style="1950" customWidth="1"/>
    <col min="13067" max="13067" width="2.1640625" style="1950" customWidth="1"/>
    <col min="13068" max="13305" width="9.33203125" style="1950"/>
    <col min="13306" max="13306" width="10.1640625" style="1950" customWidth="1"/>
    <col min="13307" max="13307" width="12.5" style="1950" customWidth="1"/>
    <col min="13308" max="13308" width="9.1640625" style="1950" customWidth="1"/>
    <col min="13309" max="13310" width="10.1640625" style="1950" customWidth="1"/>
    <col min="13311" max="13311" width="9.1640625" style="1950" customWidth="1"/>
    <col min="13312" max="13312" width="10.5" style="1950" customWidth="1"/>
    <col min="13313" max="13313" width="10.6640625" style="1950" customWidth="1"/>
    <col min="13314" max="13314" width="11.6640625" style="1950" customWidth="1"/>
    <col min="13315" max="13315" width="11" style="1950" customWidth="1"/>
    <col min="13316" max="13316" width="10.83203125" style="1950" customWidth="1"/>
    <col min="13317" max="13317" width="11.1640625" style="1950" customWidth="1"/>
    <col min="13318" max="13319" width="11.6640625" style="1950" customWidth="1"/>
    <col min="13320" max="13320" width="12.83203125" style="1950" customWidth="1"/>
    <col min="13321" max="13321" width="3" style="1950" customWidth="1"/>
    <col min="13322" max="13322" width="9" style="1950" customWidth="1"/>
    <col min="13323" max="13323" width="2.1640625" style="1950" customWidth="1"/>
    <col min="13324" max="13561" width="9.33203125" style="1950"/>
    <col min="13562" max="13562" width="10.1640625" style="1950" customWidth="1"/>
    <col min="13563" max="13563" width="12.5" style="1950" customWidth="1"/>
    <col min="13564" max="13564" width="9.1640625" style="1950" customWidth="1"/>
    <col min="13565" max="13566" width="10.1640625" style="1950" customWidth="1"/>
    <col min="13567" max="13567" width="9.1640625" style="1950" customWidth="1"/>
    <col min="13568" max="13568" width="10.5" style="1950" customWidth="1"/>
    <col min="13569" max="13569" width="10.6640625" style="1950" customWidth="1"/>
    <col min="13570" max="13570" width="11.6640625" style="1950" customWidth="1"/>
    <col min="13571" max="13571" width="11" style="1950" customWidth="1"/>
    <col min="13572" max="13572" width="10.83203125" style="1950" customWidth="1"/>
    <col min="13573" max="13573" width="11.1640625" style="1950" customWidth="1"/>
    <col min="13574" max="13575" width="11.6640625" style="1950" customWidth="1"/>
    <col min="13576" max="13576" width="12.83203125" style="1950" customWidth="1"/>
    <col min="13577" max="13577" width="3" style="1950" customWidth="1"/>
    <col min="13578" max="13578" width="9" style="1950" customWidth="1"/>
    <col min="13579" max="13579" width="2.1640625" style="1950" customWidth="1"/>
    <col min="13580" max="13817" width="9.33203125" style="1950"/>
    <col min="13818" max="13818" width="10.1640625" style="1950" customWidth="1"/>
    <col min="13819" max="13819" width="12.5" style="1950" customWidth="1"/>
    <col min="13820" max="13820" width="9.1640625" style="1950" customWidth="1"/>
    <col min="13821" max="13822" width="10.1640625" style="1950" customWidth="1"/>
    <col min="13823" max="13823" width="9.1640625" style="1950" customWidth="1"/>
    <col min="13824" max="13824" width="10.5" style="1950" customWidth="1"/>
    <col min="13825" max="13825" width="10.6640625" style="1950" customWidth="1"/>
    <col min="13826" max="13826" width="11.6640625" style="1950" customWidth="1"/>
    <col min="13827" max="13827" width="11" style="1950" customWidth="1"/>
    <col min="13828" max="13828" width="10.83203125" style="1950" customWidth="1"/>
    <col min="13829" max="13829" width="11.1640625" style="1950" customWidth="1"/>
    <col min="13830" max="13831" width="11.6640625" style="1950" customWidth="1"/>
    <col min="13832" max="13832" width="12.83203125" style="1950" customWidth="1"/>
    <col min="13833" max="13833" width="3" style="1950" customWidth="1"/>
    <col min="13834" max="13834" width="9" style="1950" customWidth="1"/>
    <col min="13835" max="13835" width="2.1640625" style="1950" customWidth="1"/>
    <col min="13836" max="14073" width="9.33203125" style="1950"/>
    <col min="14074" max="14074" width="10.1640625" style="1950" customWidth="1"/>
    <col min="14075" max="14075" width="12.5" style="1950" customWidth="1"/>
    <col min="14076" max="14076" width="9.1640625" style="1950" customWidth="1"/>
    <col min="14077" max="14078" width="10.1640625" style="1950" customWidth="1"/>
    <col min="14079" max="14079" width="9.1640625" style="1950" customWidth="1"/>
    <col min="14080" max="14080" width="10.5" style="1950" customWidth="1"/>
    <col min="14081" max="14081" width="10.6640625" style="1950" customWidth="1"/>
    <col min="14082" max="14082" width="11.6640625" style="1950" customWidth="1"/>
    <col min="14083" max="14083" width="11" style="1950" customWidth="1"/>
    <col min="14084" max="14084" width="10.83203125" style="1950" customWidth="1"/>
    <col min="14085" max="14085" width="11.1640625" style="1950" customWidth="1"/>
    <col min="14086" max="14087" width="11.6640625" style="1950" customWidth="1"/>
    <col min="14088" max="14088" width="12.83203125" style="1950" customWidth="1"/>
    <col min="14089" max="14089" width="3" style="1950" customWidth="1"/>
    <col min="14090" max="14090" width="9" style="1950" customWidth="1"/>
    <col min="14091" max="14091" width="2.1640625" style="1950" customWidth="1"/>
    <col min="14092" max="14329" width="9.33203125" style="1950"/>
    <col min="14330" max="14330" width="10.1640625" style="1950" customWidth="1"/>
    <col min="14331" max="14331" width="12.5" style="1950" customWidth="1"/>
    <col min="14332" max="14332" width="9.1640625" style="1950" customWidth="1"/>
    <col min="14333" max="14334" width="10.1640625" style="1950" customWidth="1"/>
    <col min="14335" max="14335" width="9.1640625" style="1950" customWidth="1"/>
    <col min="14336" max="14336" width="10.5" style="1950" customWidth="1"/>
    <col min="14337" max="14337" width="10.6640625" style="1950" customWidth="1"/>
    <col min="14338" max="14338" width="11.6640625" style="1950" customWidth="1"/>
    <col min="14339" max="14339" width="11" style="1950" customWidth="1"/>
    <col min="14340" max="14340" width="10.83203125" style="1950" customWidth="1"/>
    <col min="14341" max="14341" width="11.1640625" style="1950" customWidth="1"/>
    <col min="14342" max="14343" width="11.6640625" style="1950" customWidth="1"/>
    <col min="14344" max="14344" width="12.83203125" style="1950" customWidth="1"/>
    <col min="14345" max="14345" width="3" style="1950" customWidth="1"/>
    <col min="14346" max="14346" width="9" style="1950" customWidth="1"/>
    <col min="14347" max="14347" width="2.1640625" style="1950" customWidth="1"/>
    <col min="14348" max="14585" width="9.33203125" style="1950"/>
    <col min="14586" max="14586" width="10.1640625" style="1950" customWidth="1"/>
    <col min="14587" max="14587" width="12.5" style="1950" customWidth="1"/>
    <col min="14588" max="14588" width="9.1640625" style="1950" customWidth="1"/>
    <col min="14589" max="14590" width="10.1640625" style="1950" customWidth="1"/>
    <col min="14591" max="14591" width="9.1640625" style="1950" customWidth="1"/>
    <col min="14592" max="14592" width="10.5" style="1950" customWidth="1"/>
    <col min="14593" max="14593" width="10.6640625" style="1950" customWidth="1"/>
    <col min="14594" max="14594" width="11.6640625" style="1950" customWidth="1"/>
    <col min="14595" max="14595" width="11" style="1950" customWidth="1"/>
    <col min="14596" max="14596" width="10.83203125" style="1950" customWidth="1"/>
    <col min="14597" max="14597" width="11.1640625" style="1950" customWidth="1"/>
    <col min="14598" max="14599" width="11.6640625" style="1950" customWidth="1"/>
    <col min="14600" max="14600" width="12.83203125" style="1950" customWidth="1"/>
    <col min="14601" max="14601" width="3" style="1950" customWidth="1"/>
    <col min="14602" max="14602" width="9" style="1950" customWidth="1"/>
    <col min="14603" max="14603" width="2.1640625" style="1950" customWidth="1"/>
    <col min="14604" max="14841" width="9.33203125" style="1950"/>
    <col min="14842" max="14842" width="10.1640625" style="1950" customWidth="1"/>
    <col min="14843" max="14843" width="12.5" style="1950" customWidth="1"/>
    <col min="14844" max="14844" width="9.1640625" style="1950" customWidth="1"/>
    <col min="14845" max="14846" width="10.1640625" style="1950" customWidth="1"/>
    <col min="14847" max="14847" width="9.1640625" style="1950" customWidth="1"/>
    <col min="14848" max="14848" width="10.5" style="1950" customWidth="1"/>
    <col min="14849" max="14849" width="10.6640625" style="1950" customWidth="1"/>
    <col min="14850" max="14850" width="11.6640625" style="1950" customWidth="1"/>
    <col min="14851" max="14851" width="11" style="1950" customWidth="1"/>
    <col min="14852" max="14852" width="10.83203125" style="1950" customWidth="1"/>
    <col min="14853" max="14853" width="11.1640625" style="1950" customWidth="1"/>
    <col min="14854" max="14855" width="11.6640625" style="1950" customWidth="1"/>
    <col min="14856" max="14856" width="12.83203125" style="1950" customWidth="1"/>
    <col min="14857" max="14857" width="3" style="1950" customWidth="1"/>
    <col min="14858" max="14858" width="9" style="1950" customWidth="1"/>
    <col min="14859" max="14859" width="2.1640625" style="1950" customWidth="1"/>
    <col min="14860" max="15097" width="9.33203125" style="1950"/>
    <col min="15098" max="15098" width="10.1640625" style="1950" customWidth="1"/>
    <col min="15099" max="15099" width="12.5" style="1950" customWidth="1"/>
    <col min="15100" max="15100" width="9.1640625" style="1950" customWidth="1"/>
    <col min="15101" max="15102" width="10.1640625" style="1950" customWidth="1"/>
    <col min="15103" max="15103" width="9.1640625" style="1950" customWidth="1"/>
    <col min="15104" max="15104" width="10.5" style="1950" customWidth="1"/>
    <col min="15105" max="15105" width="10.6640625" style="1950" customWidth="1"/>
    <col min="15106" max="15106" width="11.6640625" style="1950" customWidth="1"/>
    <col min="15107" max="15107" width="11" style="1950" customWidth="1"/>
    <col min="15108" max="15108" width="10.83203125" style="1950" customWidth="1"/>
    <col min="15109" max="15109" width="11.1640625" style="1950" customWidth="1"/>
    <col min="15110" max="15111" width="11.6640625" style="1950" customWidth="1"/>
    <col min="15112" max="15112" width="12.83203125" style="1950" customWidth="1"/>
    <col min="15113" max="15113" width="3" style="1950" customWidth="1"/>
    <col min="15114" max="15114" width="9" style="1950" customWidth="1"/>
    <col min="15115" max="15115" width="2.1640625" style="1950" customWidth="1"/>
    <col min="15116" max="15353" width="9.33203125" style="1950"/>
    <col min="15354" max="15354" width="10.1640625" style="1950" customWidth="1"/>
    <col min="15355" max="15355" width="12.5" style="1950" customWidth="1"/>
    <col min="15356" max="15356" width="9.1640625" style="1950" customWidth="1"/>
    <col min="15357" max="15358" width="10.1640625" style="1950" customWidth="1"/>
    <col min="15359" max="15359" width="9.1640625" style="1950" customWidth="1"/>
    <col min="15360" max="15360" width="10.5" style="1950" customWidth="1"/>
    <col min="15361" max="15361" width="10.6640625" style="1950" customWidth="1"/>
    <col min="15362" max="15362" width="11.6640625" style="1950" customWidth="1"/>
    <col min="15363" max="15363" width="11" style="1950" customWidth="1"/>
    <col min="15364" max="15364" width="10.83203125" style="1950" customWidth="1"/>
    <col min="15365" max="15365" width="11.1640625" style="1950" customWidth="1"/>
    <col min="15366" max="15367" width="11.6640625" style="1950" customWidth="1"/>
    <col min="15368" max="15368" width="12.83203125" style="1950" customWidth="1"/>
    <col min="15369" max="15369" width="3" style="1950" customWidth="1"/>
    <col min="15370" max="15370" width="9" style="1950" customWidth="1"/>
    <col min="15371" max="15371" width="2.1640625" style="1950" customWidth="1"/>
    <col min="15372" max="15609" width="9.33203125" style="1950"/>
    <col min="15610" max="15610" width="10.1640625" style="1950" customWidth="1"/>
    <col min="15611" max="15611" width="12.5" style="1950" customWidth="1"/>
    <col min="15612" max="15612" width="9.1640625" style="1950" customWidth="1"/>
    <col min="15613" max="15614" width="10.1640625" style="1950" customWidth="1"/>
    <col min="15615" max="15615" width="9.1640625" style="1950" customWidth="1"/>
    <col min="15616" max="15616" width="10.5" style="1950" customWidth="1"/>
    <col min="15617" max="15617" width="10.6640625" style="1950" customWidth="1"/>
    <col min="15618" max="15618" width="11.6640625" style="1950" customWidth="1"/>
    <col min="15619" max="15619" width="11" style="1950" customWidth="1"/>
    <col min="15620" max="15620" width="10.83203125" style="1950" customWidth="1"/>
    <col min="15621" max="15621" width="11.1640625" style="1950" customWidth="1"/>
    <col min="15622" max="15623" width="11.6640625" style="1950" customWidth="1"/>
    <col min="15624" max="15624" width="12.83203125" style="1950" customWidth="1"/>
    <col min="15625" max="15625" width="3" style="1950" customWidth="1"/>
    <col min="15626" max="15626" width="9" style="1950" customWidth="1"/>
    <col min="15627" max="15627" width="2.1640625" style="1950" customWidth="1"/>
    <col min="15628" max="15865" width="9.33203125" style="1950"/>
    <col min="15866" max="15866" width="10.1640625" style="1950" customWidth="1"/>
    <col min="15867" max="15867" width="12.5" style="1950" customWidth="1"/>
    <col min="15868" max="15868" width="9.1640625" style="1950" customWidth="1"/>
    <col min="15869" max="15870" width="10.1640625" style="1950" customWidth="1"/>
    <col min="15871" max="15871" width="9.1640625" style="1950" customWidth="1"/>
    <col min="15872" max="15872" width="10.5" style="1950" customWidth="1"/>
    <col min="15873" max="15873" width="10.6640625" style="1950" customWidth="1"/>
    <col min="15874" max="15874" width="11.6640625" style="1950" customWidth="1"/>
    <col min="15875" max="15875" width="11" style="1950" customWidth="1"/>
    <col min="15876" max="15876" width="10.83203125" style="1950" customWidth="1"/>
    <col min="15877" max="15877" width="11.1640625" style="1950" customWidth="1"/>
    <col min="15878" max="15879" width="11.6640625" style="1950" customWidth="1"/>
    <col min="15880" max="15880" width="12.83203125" style="1950" customWidth="1"/>
    <col min="15881" max="15881" width="3" style="1950" customWidth="1"/>
    <col min="15882" max="15882" width="9" style="1950" customWidth="1"/>
    <col min="15883" max="15883" width="2.1640625" style="1950" customWidth="1"/>
    <col min="15884" max="16121" width="9.33203125" style="1950"/>
    <col min="16122" max="16122" width="10.1640625" style="1950" customWidth="1"/>
    <col min="16123" max="16123" width="12.5" style="1950" customWidth="1"/>
    <col min="16124" max="16124" width="9.1640625" style="1950" customWidth="1"/>
    <col min="16125" max="16126" width="10.1640625" style="1950" customWidth="1"/>
    <col min="16127" max="16127" width="9.1640625" style="1950" customWidth="1"/>
    <col min="16128" max="16128" width="10.5" style="1950" customWidth="1"/>
    <col min="16129" max="16129" width="10.6640625" style="1950" customWidth="1"/>
    <col min="16130" max="16130" width="11.6640625" style="1950" customWidth="1"/>
    <col min="16131" max="16131" width="11" style="1950" customWidth="1"/>
    <col min="16132" max="16132" width="10.83203125" style="1950" customWidth="1"/>
    <col min="16133" max="16133" width="11.1640625" style="1950" customWidth="1"/>
    <col min="16134" max="16135" width="11.6640625" style="1950" customWidth="1"/>
    <col min="16136" max="16136" width="12.83203125" style="1950" customWidth="1"/>
    <col min="16137" max="16137" width="3" style="1950" customWidth="1"/>
    <col min="16138" max="16138" width="9" style="1950" customWidth="1"/>
    <col min="16139" max="16139" width="2.1640625" style="1950" customWidth="1"/>
    <col min="16140" max="16377" width="9.33203125" style="1950"/>
    <col min="16378" max="16384" width="8.83203125" style="1950" customWidth="1"/>
  </cols>
  <sheetData>
    <row r="1" spans="1:83"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row>
    <row r="2" spans="1:83" ht="20.25" x14ac:dyDescent="0.3">
      <c r="A2" s="2229" t="s">
        <v>3661</v>
      </c>
      <c r="B2" s="2230"/>
      <c r="C2" s="2231"/>
      <c r="D2" s="2231"/>
      <c r="E2" s="2231"/>
      <c r="F2" s="2231"/>
      <c r="G2" s="2231"/>
      <c r="H2" s="2231"/>
      <c r="I2" s="2231"/>
    </row>
    <row r="3" spans="1:83" ht="15.6" customHeight="1" x14ac:dyDescent="0.3">
      <c r="A3" s="2229"/>
      <c r="B3" s="2230"/>
      <c r="C3" s="2231"/>
      <c r="D3" s="2231"/>
      <c r="E3" s="2231"/>
      <c r="F3" s="2231"/>
      <c r="G3" s="2231"/>
      <c r="H3" s="2231"/>
      <c r="I3" s="2231"/>
      <c r="O3" s="2232" t="s">
        <v>3335</v>
      </c>
      <c r="P3" s="2232"/>
    </row>
    <row r="4" spans="1:83" s="6085" customFormat="1" ht="27.95" customHeight="1" x14ac:dyDescent="0.2">
      <c r="A4" s="7247" t="s">
        <v>313</v>
      </c>
      <c r="B4" s="7248" t="s">
        <v>24</v>
      </c>
      <c r="C4" s="7248"/>
      <c r="D4" s="7248"/>
      <c r="E4" s="7248"/>
      <c r="F4" s="7248"/>
      <c r="G4" s="7248"/>
      <c r="H4" s="7248"/>
      <c r="I4" s="7248" t="s">
        <v>3662</v>
      </c>
      <c r="J4" s="7248"/>
      <c r="K4" s="7248"/>
      <c r="L4" s="7248"/>
      <c r="M4" s="7248"/>
      <c r="N4" s="7248"/>
      <c r="O4" s="7248"/>
      <c r="P4" s="2233"/>
      <c r="Q4" s="6087"/>
    </row>
    <row r="5" spans="1:83" s="6085" customFormat="1" ht="27.95" customHeight="1" x14ac:dyDescent="0.2">
      <c r="A5" s="7247"/>
      <c r="B5" s="7249" t="s">
        <v>3663</v>
      </c>
      <c r="C5" s="7245">
        <v>2018</v>
      </c>
      <c r="D5" s="7246"/>
      <c r="E5" s="7251">
        <v>2019</v>
      </c>
      <c r="F5" s="7252"/>
      <c r="G5" s="7251">
        <v>2020</v>
      </c>
      <c r="H5" s="7252"/>
      <c r="I5" s="7249" t="s">
        <v>3663</v>
      </c>
      <c r="J5" s="7245">
        <v>2018</v>
      </c>
      <c r="K5" s="7246"/>
      <c r="L5" s="7245">
        <v>2019</v>
      </c>
      <c r="M5" s="7246"/>
      <c r="N5" s="7245">
        <v>2020</v>
      </c>
      <c r="O5" s="7246"/>
      <c r="P5" s="2234"/>
      <c r="Q5" s="2235"/>
    </row>
    <row r="6" spans="1:83" s="6085" customFormat="1" ht="27.95" customHeight="1" x14ac:dyDescent="0.2">
      <c r="A6" s="7247"/>
      <c r="B6" s="7250"/>
      <c r="C6" s="2236" t="s">
        <v>3664</v>
      </c>
      <c r="D6" s="2237" t="s">
        <v>3665</v>
      </c>
      <c r="E6" s="2236" t="s">
        <v>3664</v>
      </c>
      <c r="F6" s="2237" t="s">
        <v>3665</v>
      </c>
      <c r="G6" s="2236" t="s">
        <v>3664</v>
      </c>
      <c r="H6" s="2237" t="s">
        <v>3665</v>
      </c>
      <c r="I6" s="7250"/>
      <c r="J6" s="2238" t="s">
        <v>3664</v>
      </c>
      <c r="K6" s="2239" t="s">
        <v>3666</v>
      </c>
      <c r="L6" s="2238" t="s">
        <v>3664</v>
      </c>
      <c r="M6" s="2240" t="s">
        <v>3666</v>
      </c>
      <c r="N6" s="2238" t="s">
        <v>3664</v>
      </c>
      <c r="O6" s="2240" t="s">
        <v>3666</v>
      </c>
      <c r="P6" s="2241"/>
      <c r="Q6" s="2241"/>
    </row>
    <row r="7" spans="1:83" s="6085" customFormat="1" ht="27.95" customHeight="1" x14ac:dyDescent="0.2">
      <c r="A7" s="6088" t="s">
        <v>2</v>
      </c>
      <c r="B7" s="2242">
        <v>2003</v>
      </c>
      <c r="C7" s="2243">
        <f>SUM(C8:C19)</f>
        <v>2816.2613043478264</v>
      </c>
      <c r="D7" s="2244">
        <v>141</v>
      </c>
      <c r="E7" s="2243">
        <v>2130</v>
      </c>
      <c r="F7" s="2245">
        <v>106</v>
      </c>
      <c r="G7" s="2243">
        <v>1993</v>
      </c>
      <c r="H7" s="2245">
        <v>100</v>
      </c>
      <c r="I7" s="2246">
        <v>1102</v>
      </c>
      <c r="J7" s="2243">
        <v>1602</v>
      </c>
      <c r="K7" s="2244">
        <v>145.37205081669691</v>
      </c>
      <c r="L7" s="2243">
        <v>1534</v>
      </c>
      <c r="M7" s="2243">
        <v>139</v>
      </c>
      <c r="N7" s="2243">
        <v>1039</v>
      </c>
      <c r="O7" s="2245">
        <v>94</v>
      </c>
      <c r="P7" s="6089"/>
      <c r="Q7" s="2247"/>
      <c r="R7" s="6090"/>
    </row>
    <row r="8" spans="1:83" s="6085" customFormat="1" ht="27.95" customHeight="1" x14ac:dyDescent="0.2">
      <c r="A8" s="6091" t="s">
        <v>3500</v>
      </c>
      <c r="B8" s="2248">
        <v>263</v>
      </c>
      <c r="C8" s="2249">
        <v>794.37826086956511</v>
      </c>
      <c r="D8" s="2250">
        <v>302</v>
      </c>
      <c r="E8" s="2251">
        <v>263</v>
      </c>
      <c r="F8" s="2252">
        <v>100</v>
      </c>
      <c r="G8" s="2251">
        <v>352</v>
      </c>
      <c r="H8" s="2252">
        <v>134</v>
      </c>
      <c r="I8" s="2253">
        <v>149</v>
      </c>
      <c r="J8" s="2249">
        <v>407.1</v>
      </c>
      <c r="K8" s="2254">
        <v>273.22147651006713</v>
      </c>
      <c r="L8" s="2251">
        <v>106</v>
      </c>
      <c r="M8" s="2251">
        <v>71</v>
      </c>
      <c r="N8" s="2251">
        <v>123</v>
      </c>
      <c r="O8" s="2252">
        <v>82</v>
      </c>
      <c r="P8" s="6089"/>
      <c r="Q8" s="2255"/>
      <c r="R8" s="6090"/>
    </row>
    <row r="9" spans="1:83" s="6085" customFormat="1" ht="27.95" customHeight="1" x14ac:dyDescent="0.2">
      <c r="A9" s="6091" t="s">
        <v>3501</v>
      </c>
      <c r="B9" s="2248">
        <v>348</v>
      </c>
      <c r="C9" s="2249">
        <v>337.28260869565219</v>
      </c>
      <c r="D9" s="2250">
        <v>97</v>
      </c>
      <c r="E9" s="2251">
        <v>232</v>
      </c>
      <c r="F9" s="2252">
        <v>67</v>
      </c>
      <c r="G9" s="2251">
        <v>269</v>
      </c>
      <c r="H9" s="2252">
        <v>77</v>
      </c>
      <c r="I9" s="2253">
        <v>160</v>
      </c>
      <c r="J9" s="2249">
        <v>147.69999999999996</v>
      </c>
      <c r="K9" s="2254">
        <v>92</v>
      </c>
      <c r="L9" s="2251">
        <v>151</v>
      </c>
      <c r="M9" s="2252">
        <v>94</v>
      </c>
      <c r="N9" s="2251">
        <v>106</v>
      </c>
      <c r="O9" s="2252">
        <v>66</v>
      </c>
      <c r="P9" s="6089"/>
      <c r="Q9" s="2255"/>
      <c r="R9" s="6090"/>
    </row>
    <row r="10" spans="1:83" s="6085" customFormat="1" ht="27.95" customHeight="1" x14ac:dyDescent="0.2">
      <c r="A10" s="6091" t="s">
        <v>3502</v>
      </c>
      <c r="B10" s="2248">
        <v>263</v>
      </c>
      <c r="C10" s="2249">
        <v>319.24782608695654</v>
      </c>
      <c r="D10" s="2250">
        <v>121</v>
      </c>
      <c r="E10" s="2251">
        <v>144</v>
      </c>
      <c r="F10" s="2252">
        <v>55</v>
      </c>
      <c r="G10" s="2251">
        <v>405</v>
      </c>
      <c r="H10" s="2252">
        <v>154</v>
      </c>
      <c r="I10" s="2253">
        <v>133</v>
      </c>
      <c r="J10" s="2249">
        <v>207.29999999999993</v>
      </c>
      <c r="K10" s="2254">
        <v>155</v>
      </c>
      <c r="L10" s="2251">
        <v>386</v>
      </c>
      <c r="M10" s="2252">
        <v>290</v>
      </c>
      <c r="N10" s="2251">
        <v>304</v>
      </c>
      <c r="O10" s="2252">
        <v>229</v>
      </c>
      <c r="P10" s="6089"/>
      <c r="Q10" s="2255"/>
      <c r="R10" s="6090"/>
    </row>
    <row r="11" spans="1:83" s="6085" customFormat="1" ht="27.95" customHeight="1" x14ac:dyDescent="0.2">
      <c r="A11" s="6091" t="s">
        <v>3503</v>
      </c>
      <c r="B11" s="2248">
        <v>212</v>
      </c>
      <c r="C11" s="2249">
        <v>393.91739130434786</v>
      </c>
      <c r="D11" s="2250">
        <v>186</v>
      </c>
      <c r="E11" s="2251">
        <v>339</v>
      </c>
      <c r="F11" s="2252">
        <v>160</v>
      </c>
      <c r="G11" s="2251">
        <v>169</v>
      </c>
      <c r="H11" s="2252">
        <v>80</v>
      </c>
      <c r="I11" s="2253">
        <v>138</v>
      </c>
      <c r="J11" s="2249">
        <v>316.60000000000002</v>
      </c>
      <c r="K11" s="2254">
        <v>229</v>
      </c>
      <c r="L11" s="2251">
        <v>130</v>
      </c>
      <c r="M11" s="2252">
        <v>94</v>
      </c>
      <c r="N11" s="2251">
        <v>127</v>
      </c>
      <c r="O11" s="2252">
        <v>92</v>
      </c>
      <c r="P11" s="6089"/>
      <c r="Q11" s="2255"/>
      <c r="R11" s="6090"/>
    </row>
    <row r="12" spans="1:83" s="6085" customFormat="1" ht="27.95" customHeight="1" x14ac:dyDescent="0.2">
      <c r="A12" s="6091" t="s">
        <v>485</v>
      </c>
      <c r="B12" s="2248">
        <v>148</v>
      </c>
      <c r="C12" s="2249">
        <v>77.865652173913034</v>
      </c>
      <c r="D12" s="2250">
        <v>53</v>
      </c>
      <c r="E12" s="2251">
        <v>126</v>
      </c>
      <c r="F12" s="2252">
        <v>85</v>
      </c>
      <c r="G12" s="2251">
        <v>68</v>
      </c>
      <c r="H12" s="2252">
        <v>46</v>
      </c>
      <c r="I12" s="2253">
        <v>84</v>
      </c>
      <c r="J12" s="2249">
        <v>37</v>
      </c>
      <c r="K12" s="2254">
        <v>44.047619047619044</v>
      </c>
      <c r="L12" s="2251">
        <v>223</v>
      </c>
      <c r="M12" s="2252">
        <v>266</v>
      </c>
      <c r="N12" s="2251">
        <v>81</v>
      </c>
      <c r="O12" s="2252">
        <v>97</v>
      </c>
      <c r="P12" s="6089"/>
      <c r="Q12" s="2255"/>
      <c r="R12" s="6092"/>
    </row>
    <row r="13" spans="1:83" s="6085" customFormat="1" ht="27.95" customHeight="1" x14ac:dyDescent="0.2">
      <c r="A13" s="6091" t="s">
        <v>3504</v>
      </c>
      <c r="B13" s="2248">
        <v>107</v>
      </c>
      <c r="C13" s="2249">
        <v>102.82173913043479</v>
      </c>
      <c r="D13" s="2250">
        <v>96</v>
      </c>
      <c r="E13" s="2251">
        <v>185</v>
      </c>
      <c r="F13" s="2252">
        <v>173</v>
      </c>
      <c r="G13" s="2251">
        <v>192</v>
      </c>
      <c r="H13" s="2646">
        <v>179</v>
      </c>
      <c r="I13" s="2253">
        <v>72</v>
      </c>
      <c r="J13" s="2249">
        <v>96</v>
      </c>
      <c r="K13" s="2254">
        <v>133.33333333333331</v>
      </c>
      <c r="L13" s="2251">
        <v>112</v>
      </c>
      <c r="M13" s="2252">
        <v>155</v>
      </c>
      <c r="N13" s="2251">
        <v>41</v>
      </c>
      <c r="O13" s="2252">
        <v>57</v>
      </c>
      <c r="P13" s="6089"/>
      <c r="Q13" s="2255"/>
      <c r="R13" s="6092"/>
    </row>
    <row r="14" spans="1:83" s="6085" customFormat="1" ht="27.95" customHeight="1" x14ac:dyDescent="0.2">
      <c r="A14" s="6091" t="s">
        <v>3505</v>
      </c>
      <c r="B14" s="2248">
        <v>125</v>
      </c>
      <c r="C14" s="2249">
        <v>153.75217391304349</v>
      </c>
      <c r="D14" s="2250">
        <v>123</v>
      </c>
      <c r="E14" s="2251">
        <v>171</v>
      </c>
      <c r="F14" s="2252">
        <v>137</v>
      </c>
      <c r="G14" s="2251">
        <v>76</v>
      </c>
      <c r="H14" s="2252">
        <v>61</v>
      </c>
      <c r="I14" s="2253">
        <v>87</v>
      </c>
      <c r="J14" s="2249">
        <v>130.5</v>
      </c>
      <c r="K14" s="2254">
        <v>151</v>
      </c>
      <c r="L14" s="2251">
        <v>84</v>
      </c>
      <c r="M14" s="2252">
        <v>94</v>
      </c>
      <c r="N14" s="2251">
        <v>36</v>
      </c>
      <c r="O14" s="2252">
        <v>41</v>
      </c>
      <c r="P14" s="6089"/>
      <c r="Q14" s="2255"/>
      <c r="R14" s="6090"/>
    </row>
    <row r="15" spans="1:83" s="6085" customFormat="1" ht="27.95" customHeight="1" x14ac:dyDescent="0.2">
      <c r="A15" s="6091" t="s">
        <v>3506</v>
      </c>
      <c r="B15" s="2248">
        <v>106</v>
      </c>
      <c r="C15" s="2249">
        <v>36.052173913043482</v>
      </c>
      <c r="D15" s="2250">
        <v>34</v>
      </c>
      <c r="E15" s="2251">
        <v>119</v>
      </c>
      <c r="F15" s="2252">
        <v>112</v>
      </c>
      <c r="G15" s="2251">
        <v>61</v>
      </c>
      <c r="H15" s="2252">
        <v>58</v>
      </c>
      <c r="I15" s="2253">
        <v>63</v>
      </c>
      <c r="J15" s="2249">
        <v>39</v>
      </c>
      <c r="K15" s="2254">
        <v>61.904761904761905</v>
      </c>
      <c r="L15" s="2251">
        <v>47</v>
      </c>
      <c r="M15" s="2252">
        <v>75</v>
      </c>
      <c r="N15" s="2251">
        <v>32</v>
      </c>
      <c r="O15" s="2252">
        <v>51</v>
      </c>
      <c r="P15" s="6089"/>
      <c r="Q15" s="2255"/>
      <c r="R15" s="6092"/>
    </row>
    <row r="16" spans="1:83" s="6085" customFormat="1" ht="27.95" customHeight="1" x14ac:dyDescent="0.2">
      <c r="A16" s="6091" t="s">
        <v>3507</v>
      </c>
      <c r="B16" s="2248">
        <v>96</v>
      </c>
      <c r="C16" s="2249">
        <v>86.965217391304336</v>
      </c>
      <c r="D16" s="2250">
        <v>91</v>
      </c>
      <c r="E16" s="2251">
        <v>81</v>
      </c>
      <c r="F16" s="2252">
        <v>84</v>
      </c>
      <c r="G16" s="2251">
        <v>70</v>
      </c>
      <c r="H16" s="2252">
        <v>73</v>
      </c>
      <c r="I16" s="2253">
        <v>51</v>
      </c>
      <c r="J16" s="2249">
        <v>30.2</v>
      </c>
      <c r="K16" s="2254">
        <v>60</v>
      </c>
      <c r="L16" s="2251">
        <v>21</v>
      </c>
      <c r="M16" s="2252">
        <v>81</v>
      </c>
      <c r="N16" s="2251">
        <v>34</v>
      </c>
      <c r="O16" s="2252">
        <v>67</v>
      </c>
      <c r="P16" s="6089"/>
      <c r="Q16" s="2255"/>
      <c r="R16" s="6092"/>
    </row>
    <row r="17" spans="1:18" s="6085" customFormat="1" ht="27.95" customHeight="1" x14ac:dyDescent="0.2">
      <c r="A17" s="6091" t="s">
        <v>3508</v>
      </c>
      <c r="B17" s="2248">
        <v>77</v>
      </c>
      <c r="C17" s="2249">
        <v>54.660869565217396</v>
      </c>
      <c r="D17" s="2250">
        <v>71</v>
      </c>
      <c r="E17" s="2251">
        <v>89</v>
      </c>
      <c r="F17" s="2252">
        <v>116</v>
      </c>
      <c r="G17" s="2251">
        <v>49</v>
      </c>
      <c r="H17" s="2252">
        <v>64</v>
      </c>
      <c r="I17" s="2253">
        <v>43</v>
      </c>
      <c r="J17" s="2249">
        <v>48.2</v>
      </c>
      <c r="K17" s="2254">
        <v>111</v>
      </c>
      <c r="L17" s="2251">
        <v>26</v>
      </c>
      <c r="M17" s="2252">
        <v>60</v>
      </c>
      <c r="N17" s="2251">
        <v>47</v>
      </c>
      <c r="O17" s="2252">
        <v>110</v>
      </c>
      <c r="P17" s="6089"/>
      <c r="Q17" s="2255"/>
      <c r="R17" s="6090"/>
    </row>
    <row r="18" spans="1:18" s="6085" customFormat="1" ht="27.95" customHeight="1" x14ac:dyDescent="0.2">
      <c r="A18" s="6091" t="s">
        <v>3509</v>
      </c>
      <c r="B18" s="2248">
        <v>78</v>
      </c>
      <c r="C18" s="2249">
        <v>194.83478260869569</v>
      </c>
      <c r="D18" s="2250">
        <v>250</v>
      </c>
      <c r="E18" s="2251">
        <v>86</v>
      </c>
      <c r="F18" s="2252">
        <v>110</v>
      </c>
      <c r="G18" s="2251">
        <v>65</v>
      </c>
      <c r="H18" s="2252">
        <v>83</v>
      </c>
      <c r="I18" s="2253">
        <v>64</v>
      </c>
      <c r="J18" s="2249">
        <v>72.400000000000006</v>
      </c>
      <c r="K18" s="2254">
        <v>113.12500000000001</v>
      </c>
      <c r="L18" s="2251">
        <v>61</v>
      </c>
      <c r="M18" s="2252">
        <v>95</v>
      </c>
      <c r="N18" s="2251">
        <v>53</v>
      </c>
      <c r="O18" s="2252">
        <v>83</v>
      </c>
      <c r="P18" s="6089"/>
      <c r="Q18" s="2255"/>
      <c r="R18" s="6090"/>
    </row>
    <row r="19" spans="1:18" s="6085" customFormat="1" ht="27.95" customHeight="1" x14ac:dyDescent="0.2">
      <c r="A19" s="6093" t="s">
        <v>3510</v>
      </c>
      <c r="B19" s="2256">
        <v>180</v>
      </c>
      <c r="C19" s="2257">
        <v>264.48260869565217</v>
      </c>
      <c r="D19" s="2258">
        <v>147</v>
      </c>
      <c r="E19" s="2259">
        <v>295</v>
      </c>
      <c r="F19" s="2260">
        <v>164</v>
      </c>
      <c r="G19" s="2259">
        <v>217</v>
      </c>
      <c r="H19" s="2260">
        <v>121</v>
      </c>
      <c r="I19" s="2261">
        <v>58</v>
      </c>
      <c r="J19" s="2257">
        <v>69.5</v>
      </c>
      <c r="K19" s="2262">
        <v>120</v>
      </c>
      <c r="L19" s="2259">
        <v>187</v>
      </c>
      <c r="M19" s="2259">
        <v>317</v>
      </c>
      <c r="N19" s="2259">
        <v>55</v>
      </c>
      <c r="O19" s="2260">
        <v>95</v>
      </c>
      <c r="P19" s="6089"/>
      <c r="Q19" s="2255"/>
      <c r="R19" s="6090"/>
    </row>
    <row r="20" spans="1:18" s="6085" customFormat="1" ht="27.95" customHeight="1" x14ac:dyDescent="0.2">
      <c r="A20" s="6094" t="s">
        <v>3629</v>
      </c>
      <c r="B20" s="2263"/>
      <c r="C20" s="2264"/>
      <c r="D20" s="2255"/>
      <c r="E20" s="2264"/>
      <c r="F20" s="2255"/>
      <c r="G20" s="2255"/>
      <c r="H20" s="2255"/>
      <c r="I20" s="2247"/>
    </row>
    <row r="21" spans="1:18" ht="15.75" x14ac:dyDescent="0.25">
      <c r="A21" s="1887"/>
      <c r="B21" s="2063"/>
      <c r="C21" s="2063"/>
      <c r="D21" s="2063"/>
      <c r="E21" s="2063"/>
      <c r="F21" s="2063"/>
      <c r="G21" s="2063"/>
      <c r="H21" s="2063"/>
      <c r="I21" s="2063"/>
    </row>
    <row r="22" spans="1:18" x14ac:dyDescent="0.2">
      <c r="C22" s="2265"/>
    </row>
    <row r="23" spans="1:18" x14ac:dyDescent="0.2">
      <c r="C23" s="2265"/>
    </row>
  </sheetData>
  <mergeCells count="12">
    <mergeCell ref="L5:M5"/>
    <mergeCell ref="N5:O5"/>
    <mergeCell ref="A1:C1"/>
    <mergeCell ref="A4:A6"/>
    <mergeCell ref="B4:H4"/>
    <mergeCell ref="I4:O4"/>
    <mergeCell ref="B5:B6"/>
    <mergeCell ref="C5:D5"/>
    <mergeCell ref="E5:F5"/>
    <mergeCell ref="G5:H5"/>
    <mergeCell ref="I5:I6"/>
    <mergeCell ref="J5:K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workbookViewId="0">
      <selection sqref="A1:C1"/>
    </sheetView>
  </sheetViews>
  <sheetFormatPr defaultColWidth="12" defaultRowHeight="12.75" x14ac:dyDescent="0.2"/>
  <cols>
    <col min="1" max="9" width="16.6640625" customWidth="1"/>
    <col min="10" max="10" width="8.5" customWidth="1"/>
  </cols>
  <sheetData>
    <row r="1" spans="1:9" ht="15.75" x14ac:dyDescent="0.25">
      <c r="A1" s="6263" t="s">
        <v>801</v>
      </c>
      <c r="B1" s="6263"/>
      <c r="C1" s="6263"/>
      <c r="D1" s="758"/>
      <c r="E1" s="758"/>
      <c r="F1" s="758"/>
      <c r="G1" s="758"/>
      <c r="H1" s="759"/>
      <c r="I1" s="759"/>
    </row>
    <row r="2" spans="1:9" ht="22.5" customHeight="1" x14ac:dyDescent="0.25">
      <c r="A2" s="302" t="s">
        <v>754</v>
      </c>
      <c r="B2" s="69"/>
      <c r="C2" s="69"/>
      <c r="D2" s="69"/>
      <c r="E2" s="69"/>
      <c r="F2" s="69"/>
      <c r="G2" s="69"/>
      <c r="H2" s="69"/>
      <c r="I2" s="69"/>
    </row>
    <row r="3" spans="1:9" ht="25.5" customHeight="1" thickBot="1" x14ac:dyDescent="0.3">
      <c r="A3" s="353" t="s">
        <v>203</v>
      </c>
      <c r="B3" s="354" t="s">
        <v>204</v>
      </c>
      <c r="C3" s="69"/>
      <c r="D3" s="69"/>
      <c r="E3" s="69"/>
      <c r="F3" s="69"/>
      <c r="G3" s="69"/>
      <c r="H3" s="69"/>
      <c r="I3" s="69"/>
    </row>
    <row r="4" spans="1:9" ht="21" customHeight="1" thickBot="1" x14ac:dyDescent="0.25">
      <c r="A4" s="355"/>
      <c r="B4" s="356" t="s">
        <v>205</v>
      </c>
      <c r="C4" s="357"/>
      <c r="D4" s="358"/>
      <c r="E4" s="359"/>
      <c r="F4" s="356" t="s">
        <v>755</v>
      </c>
      <c r="G4" s="357"/>
      <c r="H4" s="358"/>
      <c r="I4" s="359"/>
    </row>
    <row r="5" spans="1:9" ht="18" customHeight="1" x14ac:dyDescent="0.2">
      <c r="A5" s="2586" t="s">
        <v>164</v>
      </c>
      <c r="B5" s="360"/>
      <c r="C5" s="361"/>
      <c r="D5" s="362" t="s">
        <v>4</v>
      </c>
      <c r="E5" s="359"/>
      <c r="F5" s="360"/>
      <c r="G5" s="361"/>
      <c r="H5" s="362" t="s">
        <v>4</v>
      </c>
      <c r="I5" s="359"/>
    </row>
    <row r="6" spans="1:9" ht="19.5" customHeight="1" thickBot="1" x14ac:dyDescent="0.25">
      <c r="A6" s="363" t="s">
        <v>167</v>
      </c>
      <c r="B6" s="363" t="s">
        <v>5</v>
      </c>
      <c r="C6" s="364" t="s">
        <v>6</v>
      </c>
      <c r="D6" s="365" t="s">
        <v>90</v>
      </c>
      <c r="E6" s="366" t="s">
        <v>200</v>
      </c>
      <c r="F6" s="363" t="s">
        <v>5</v>
      </c>
      <c r="G6" s="364" t="s">
        <v>6</v>
      </c>
      <c r="H6" s="365" t="s">
        <v>90</v>
      </c>
      <c r="I6" s="366" t="s">
        <v>200</v>
      </c>
    </row>
    <row r="7" spans="1:9" ht="18.600000000000001" customHeight="1" x14ac:dyDescent="0.25">
      <c r="A7" s="367" t="s">
        <v>169</v>
      </c>
      <c r="B7" s="368">
        <v>6223</v>
      </c>
      <c r="C7" s="369">
        <v>5996</v>
      </c>
      <c r="D7" s="370">
        <v>12219</v>
      </c>
      <c r="E7" s="371">
        <v>1</v>
      </c>
      <c r="F7" s="368">
        <v>6029</v>
      </c>
      <c r="G7" s="369">
        <v>5970</v>
      </c>
      <c r="H7" s="370">
        <v>11999</v>
      </c>
      <c r="I7" s="371">
        <v>1</v>
      </c>
    </row>
    <row r="8" spans="1:9" ht="18.600000000000001" customHeight="1" x14ac:dyDescent="0.25">
      <c r="A8" s="367" t="s">
        <v>170</v>
      </c>
      <c r="B8" s="368">
        <v>24895</v>
      </c>
      <c r="C8" s="369">
        <v>23688</v>
      </c>
      <c r="D8" s="370">
        <v>48583</v>
      </c>
      <c r="E8" s="371">
        <v>4</v>
      </c>
      <c r="F8" s="368">
        <v>24819</v>
      </c>
      <c r="G8" s="369">
        <v>23625</v>
      </c>
      <c r="H8" s="370">
        <v>48444</v>
      </c>
      <c r="I8" s="371">
        <v>4</v>
      </c>
    </row>
    <row r="9" spans="1:9" ht="18.600000000000001" customHeight="1" x14ac:dyDescent="0.25">
      <c r="A9" s="338" t="s">
        <v>171</v>
      </c>
      <c r="B9" s="373">
        <v>34343</v>
      </c>
      <c r="C9" s="374">
        <v>33399</v>
      </c>
      <c r="D9" s="370">
        <v>67742</v>
      </c>
      <c r="E9" s="371">
        <v>5.5</v>
      </c>
      <c r="F9" s="373">
        <v>33389</v>
      </c>
      <c r="G9" s="374">
        <v>32334</v>
      </c>
      <c r="H9" s="370">
        <v>65723</v>
      </c>
      <c r="I9" s="371">
        <v>5.4</v>
      </c>
    </row>
    <row r="10" spans="1:9" ht="18.600000000000001" customHeight="1" x14ac:dyDescent="0.25">
      <c r="A10" s="338" t="s">
        <v>172</v>
      </c>
      <c r="B10" s="373">
        <v>41294</v>
      </c>
      <c r="C10" s="374">
        <v>40069</v>
      </c>
      <c r="D10" s="370">
        <v>81363</v>
      </c>
      <c r="E10" s="371">
        <v>6.7</v>
      </c>
      <c r="F10" s="373">
        <v>39584</v>
      </c>
      <c r="G10" s="374">
        <v>38405</v>
      </c>
      <c r="H10" s="370">
        <v>77989</v>
      </c>
      <c r="I10" s="371">
        <v>6.4</v>
      </c>
    </row>
    <row r="11" spans="1:9" ht="18.600000000000001" customHeight="1" x14ac:dyDescent="0.25">
      <c r="A11" s="338" t="s">
        <v>173</v>
      </c>
      <c r="B11" s="373">
        <v>47324</v>
      </c>
      <c r="C11" s="374">
        <v>45735</v>
      </c>
      <c r="D11" s="370">
        <v>93059</v>
      </c>
      <c r="E11" s="371">
        <v>7.6</v>
      </c>
      <c r="F11" s="373">
        <v>46597</v>
      </c>
      <c r="G11" s="374">
        <v>45262</v>
      </c>
      <c r="H11" s="370">
        <v>91859</v>
      </c>
      <c r="I11" s="371">
        <v>7.5</v>
      </c>
    </row>
    <row r="12" spans="1:9" ht="18.600000000000001" customHeight="1" x14ac:dyDescent="0.25">
      <c r="A12" s="338" t="s">
        <v>174</v>
      </c>
      <c r="B12" s="373">
        <v>46901</v>
      </c>
      <c r="C12" s="374">
        <v>45706</v>
      </c>
      <c r="D12" s="370">
        <v>92607</v>
      </c>
      <c r="E12" s="371">
        <v>7.6</v>
      </c>
      <c r="F12" s="373">
        <v>46867</v>
      </c>
      <c r="G12" s="374">
        <v>45380</v>
      </c>
      <c r="H12" s="370">
        <v>92247</v>
      </c>
      <c r="I12" s="371">
        <v>7.5</v>
      </c>
    </row>
    <row r="13" spans="1:9" ht="18.600000000000001" customHeight="1" x14ac:dyDescent="0.25">
      <c r="A13" s="338" t="s">
        <v>175</v>
      </c>
      <c r="B13" s="373">
        <v>47894</v>
      </c>
      <c r="C13" s="369">
        <v>46716</v>
      </c>
      <c r="D13" s="370">
        <v>94610</v>
      </c>
      <c r="E13" s="371">
        <v>7.8</v>
      </c>
      <c r="F13" s="369">
        <v>48054</v>
      </c>
      <c r="G13" s="369">
        <v>46913</v>
      </c>
      <c r="H13" s="2775">
        <v>94967</v>
      </c>
      <c r="I13" s="371">
        <v>7.8</v>
      </c>
    </row>
    <row r="14" spans="1:9" ht="18.600000000000001" customHeight="1" x14ac:dyDescent="0.25">
      <c r="A14" s="375" t="s">
        <v>176</v>
      </c>
      <c r="B14" s="376">
        <v>41443</v>
      </c>
      <c r="C14" s="369">
        <v>40327</v>
      </c>
      <c r="D14" s="370">
        <v>81770</v>
      </c>
      <c r="E14" s="371">
        <v>6.7</v>
      </c>
      <c r="F14" s="369">
        <v>42154</v>
      </c>
      <c r="G14" s="369">
        <v>40893</v>
      </c>
      <c r="H14" s="370">
        <v>83047</v>
      </c>
      <c r="I14" s="371">
        <v>6.8</v>
      </c>
    </row>
    <row r="15" spans="1:9" ht="18.600000000000001" customHeight="1" x14ac:dyDescent="0.25">
      <c r="A15" s="375" t="s">
        <v>177</v>
      </c>
      <c r="B15" s="376">
        <v>46517</v>
      </c>
      <c r="C15" s="369">
        <v>45205</v>
      </c>
      <c r="D15" s="370">
        <v>91722</v>
      </c>
      <c r="E15" s="371">
        <v>7.5</v>
      </c>
      <c r="F15" s="369">
        <v>44206</v>
      </c>
      <c r="G15" s="369">
        <v>42828</v>
      </c>
      <c r="H15" s="370">
        <v>87034</v>
      </c>
      <c r="I15" s="371">
        <v>7.1</v>
      </c>
    </row>
    <row r="16" spans="1:9" ht="18.600000000000001" customHeight="1" x14ac:dyDescent="0.25">
      <c r="A16" s="375" t="s">
        <v>178</v>
      </c>
      <c r="B16" s="376">
        <v>45890</v>
      </c>
      <c r="C16" s="369">
        <v>44193</v>
      </c>
      <c r="D16" s="370">
        <v>90083</v>
      </c>
      <c r="E16" s="371">
        <v>7.3</v>
      </c>
      <c r="F16" s="369">
        <v>47052</v>
      </c>
      <c r="G16" s="369">
        <v>45568</v>
      </c>
      <c r="H16" s="370">
        <v>92620</v>
      </c>
      <c r="I16" s="371">
        <v>7.6</v>
      </c>
    </row>
    <row r="17" spans="1:9" ht="18.600000000000001" customHeight="1" x14ac:dyDescent="0.25">
      <c r="A17" s="375" t="s">
        <v>179</v>
      </c>
      <c r="B17" s="376">
        <v>40092</v>
      </c>
      <c r="C17" s="369">
        <v>39163</v>
      </c>
      <c r="D17" s="370">
        <v>79255</v>
      </c>
      <c r="E17" s="371">
        <v>6.5</v>
      </c>
      <c r="F17" s="369">
        <v>40107</v>
      </c>
      <c r="G17" s="369">
        <v>39121</v>
      </c>
      <c r="H17" s="370">
        <v>79228</v>
      </c>
      <c r="I17" s="371">
        <v>6.5</v>
      </c>
    </row>
    <row r="18" spans="1:9" ht="18.600000000000001" customHeight="1" x14ac:dyDescent="0.25">
      <c r="A18" s="338" t="s">
        <v>180</v>
      </c>
      <c r="B18" s="373">
        <v>43818</v>
      </c>
      <c r="C18" s="369">
        <v>44039</v>
      </c>
      <c r="D18" s="370">
        <v>87857</v>
      </c>
      <c r="E18" s="371">
        <v>7.2</v>
      </c>
      <c r="F18" s="369">
        <v>42928</v>
      </c>
      <c r="G18" s="369">
        <v>42821</v>
      </c>
      <c r="H18" s="370">
        <v>85749</v>
      </c>
      <c r="I18" s="371">
        <v>7</v>
      </c>
    </row>
    <row r="19" spans="1:9" ht="18.600000000000001" customHeight="1" x14ac:dyDescent="0.25">
      <c r="A19" s="338" t="s">
        <v>181</v>
      </c>
      <c r="B19" s="373">
        <v>42508</v>
      </c>
      <c r="C19" s="374">
        <v>44103</v>
      </c>
      <c r="D19" s="370">
        <v>86611</v>
      </c>
      <c r="E19" s="371">
        <v>7.1</v>
      </c>
      <c r="F19" s="373">
        <v>43173</v>
      </c>
      <c r="G19" s="374">
        <v>44832</v>
      </c>
      <c r="H19" s="370">
        <v>88005</v>
      </c>
      <c r="I19" s="371">
        <v>7.2</v>
      </c>
    </row>
    <row r="20" spans="1:9" ht="18.600000000000001" customHeight="1" x14ac:dyDescent="0.25">
      <c r="A20" s="338" t="s">
        <v>182</v>
      </c>
      <c r="B20" s="373">
        <v>34827</v>
      </c>
      <c r="C20" s="374">
        <v>37823</v>
      </c>
      <c r="D20" s="370">
        <v>72650</v>
      </c>
      <c r="E20" s="371">
        <v>5.9</v>
      </c>
      <c r="F20" s="373">
        <v>35912</v>
      </c>
      <c r="G20" s="374">
        <v>38954</v>
      </c>
      <c r="H20" s="370">
        <v>74866</v>
      </c>
      <c r="I20" s="371">
        <v>6.1</v>
      </c>
    </row>
    <row r="21" spans="1:9" ht="18.600000000000001" customHeight="1" x14ac:dyDescent="0.25">
      <c r="A21" s="338" t="s">
        <v>183</v>
      </c>
      <c r="B21" s="373">
        <v>27685</v>
      </c>
      <c r="C21" s="374">
        <v>32049</v>
      </c>
      <c r="D21" s="370">
        <v>59734</v>
      </c>
      <c r="E21" s="371">
        <v>4.9000000000000004</v>
      </c>
      <c r="F21" s="373">
        <v>27995</v>
      </c>
      <c r="G21" s="374">
        <v>32419</v>
      </c>
      <c r="H21" s="370">
        <v>60414</v>
      </c>
      <c r="I21" s="371">
        <v>4.9000000000000004</v>
      </c>
    </row>
    <row r="22" spans="1:9" ht="18.600000000000001" customHeight="1" x14ac:dyDescent="0.25">
      <c r="A22" s="338" t="s">
        <v>184</v>
      </c>
      <c r="B22" s="373">
        <v>16030</v>
      </c>
      <c r="C22" s="374">
        <v>20767</v>
      </c>
      <c r="D22" s="370">
        <v>36797</v>
      </c>
      <c r="E22" s="371">
        <v>3</v>
      </c>
      <c r="F22" s="373">
        <v>17399</v>
      </c>
      <c r="G22" s="374">
        <v>22200</v>
      </c>
      <c r="H22" s="370">
        <v>39599</v>
      </c>
      <c r="I22" s="371">
        <v>3.2</v>
      </c>
    </row>
    <row r="23" spans="1:9" ht="18.600000000000001" customHeight="1" x14ac:dyDescent="0.25">
      <c r="A23" s="338" t="s">
        <v>185</v>
      </c>
      <c r="B23" s="373">
        <v>8799</v>
      </c>
      <c r="C23" s="374">
        <v>12856</v>
      </c>
      <c r="D23" s="370">
        <v>21655</v>
      </c>
      <c r="E23" s="371">
        <v>1.8</v>
      </c>
      <c r="F23" s="373">
        <v>9471</v>
      </c>
      <c r="G23" s="374">
        <v>13675</v>
      </c>
      <c r="H23" s="370">
        <v>23146</v>
      </c>
      <c r="I23" s="371">
        <v>1.9</v>
      </c>
    </row>
    <row r="24" spans="1:9" ht="18.600000000000001" customHeight="1" x14ac:dyDescent="0.25">
      <c r="A24" s="338" t="s">
        <v>186</v>
      </c>
      <c r="B24" s="373">
        <v>5159</v>
      </c>
      <c r="C24" s="374">
        <v>8611</v>
      </c>
      <c r="D24" s="370">
        <v>13770</v>
      </c>
      <c r="E24" s="371">
        <v>1.1000000000000001</v>
      </c>
      <c r="F24" s="373">
        <v>5391</v>
      </c>
      <c r="G24" s="374">
        <v>8835</v>
      </c>
      <c r="H24" s="370">
        <v>14226</v>
      </c>
      <c r="I24" s="371">
        <v>1.2</v>
      </c>
    </row>
    <row r="25" spans="1:9" ht="18.600000000000001" customHeight="1" thickBot="1" x14ac:dyDescent="0.3">
      <c r="A25" s="338" t="s">
        <v>187</v>
      </c>
      <c r="B25" s="373">
        <v>3254</v>
      </c>
      <c r="C25" s="374">
        <v>6999</v>
      </c>
      <c r="D25" s="370">
        <v>10253</v>
      </c>
      <c r="E25" s="371">
        <v>0.8</v>
      </c>
      <c r="F25" s="373">
        <v>3433</v>
      </c>
      <c r="G25" s="374">
        <v>7326</v>
      </c>
      <c r="H25" s="370">
        <v>10759</v>
      </c>
      <c r="I25" s="371">
        <v>0.9</v>
      </c>
    </row>
    <row r="26" spans="1:9" ht="18.600000000000001" customHeight="1" thickBot="1" x14ac:dyDescent="0.25">
      <c r="A26" s="345" t="s">
        <v>189</v>
      </c>
      <c r="B26" s="377">
        <v>604896</v>
      </c>
      <c r="C26" s="377">
        <v>617444</v>
      </c>
      <c r="D26" s="377">
        <v>1222340</v>
      </c>
      <c r="E26" s="378">
        <v>100</v>
      </c>
      <c r="F26" s="290">
        <v>604560</v>
      </c>
      <c r="G26" s="290">
        <v>617361</v>
      </c>
      <c r="H26" s="290">
        <v>1221921</v>
      </c>
      <c r="I26" s="378">
        <v>100.00000000000001</v>
      </c>
    </row>
    <row r="27" spans="1:9" ht="9.75" customHeight="1" x14ac:dyDescent="0.25">
      <c r="A27" s="379"/>
      <c r="B27" s="380"/>
      <c r="C27" s="380"/>
      <c r="D27" s="381"/>
      <c r="E27" s="382"/>
      <c r="F27" s="380"/>
      <c r="G27" s="380"/>
      <c r="H27" s="381"/>
      <c r="I27" s="382"/>
    </row>
    <row r="28" spans="1:9" ht="16.5" customHeight="1" x14ac:dyDescent="0.25">
      <c r="A28" s="383" t="s">
        <v>206</v>
      </c>
      <c r="B28" s="69"/>
      <c r="C28" s="69"/>
      <c r="D28" s="69"/>
      <c r="E28" s="69"/>
      <c r="F28" s="69"/>
      <c r="G28" s="69"/>
      <c r="H28" s="69"/>
      <c r="I28" s="69"/>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A7" numberStoredAsText="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34"/>
  <sheetViews>
    <sheetView showGridLines="0" workbookViewId="0">
      <selection sqref="A1:C1"/>
    </sheetView>
  </sheetViews>
  <sheetFormatPr defaultRowHeight="15" x14ac:dyDescent="0.25"/>
  <cols>
    <col min="1" max="2" width="9.33203125" style="1211"/>
    <col min="3" max="3" width="20.33203125" style="1211" customWidth="1"/>
    <col min="4" max="10" width="11.5" style="1211" bestFit="1" customWidth="1"/>
    <col min="11" max="11" width="10.83203125" style="1211" customWidth="1"/>
    <col min="12" max="13" width="11.5" style="1211" bestFit="1" customWidth="1"/>
    <col min="14" max="14" width="63.33203125" style="1211" customWidth="1"/>
    <col min="15" max="252" width="9.33203125" style="1211"/>
    <col min="253" max="253" width="39.6640625" style="1211" customWidth="1"/>
    <col min="254" max="263" width="15" style="1211" customWidth="1"/>
    <col min="264" max="264" width="6.6640625" style="1211" customWidth="1"/>
    <col min="265" max="508" width="9.33203125" style="1211"/>
    <col min="509" max="509" width="39.6640625" style="1211" customWidth="1"/>
    <col min="510" max="519" width="15" style="1211" customWidth="1"/>
    <col min="520" max="520" width="6.6640625" style="1211" customWidth="1"/>
    <col min="521" max="764" width="9.33203125" style="1211"/>
    <col min="765" max="765" width="39.6640625" style="1211" customWidth="1"/>
    <col min="766" max="775" width="15" style="1211" customWidth="1"/>
    <col min="776" max="776" width="6.6640625" style="1211" customWidth="1"/>
    <col min="777" max="1020" width="9.33203125" style="1211"/>
    <col min="1021" max="1021" width="39.6640625" style="1211" customWidth="1"/>
    <col min="1022" max="1031" width="15" style="1211" customWidth="1"/>
    <col min="1032" max="1032" width="6.6640625" style="1211" customWidth="1"/>
    <col min="1033" max="1276" width="9.33203125" style="1211"/>
    <col min="1277" max="1277" width="39.6640625" style="1211" customWidth="1"/>
    <col min="1278" max="1287" width="15" style="1211" customWidth="1"/>
    <col min="1288" max="1288" width="6.6640625" style="1211" customWidth="1"/>
    <col min="1289" max="1532" width="9.33203125" style="1211"/>
    <col min="1533" max="1533" width="39.6640625" style="1211" customWidth="1"/>
    <col min="1534" max="1543" width="15" style="1211" customWidth="1"/>
    <col min="1544" max="1544" width="6.6640625" style="1211" customWidth="1"/>
    <col min="1545" max="1788" width="9.33203125" style="1211"/>
    <col min="1789" max="1789" width="39.6640625" style="1211" customWidth="1"/>
    <col min="1790" max="1799" width="15" style="1211" customWidth="1"/>
    <col min="1800" max="1800" width="6.6640625" style="1211" customWidth="1"/>
    <col min="1801" max="2044" width="9.33203125" style="1211"/>
    <col min="2045" max="2045" width="39.6640625" style="1211" customWidth="1"/>
    <col min="2046" max="2055" width="15" style="1211" customWidth="1"/>
    <col min="2056" max="2056" width="6.6640625" style="1211" customWidth="1"/>
    <col min="2057" max="2300" width="9.33203125" style="1211"/>
    <col min="2301" max="2301" width="39.6640625" style="1211" customWidth="1"/>
    <col min="2302" max="2311" width="15" style="1211" customWidth="1"/>
    <col min="2312" max="2312" width="6.6640625" style="1211" customWidth="1"/>
    <col min="2313" max="2556" width="9.33203125" style="1211"/>
    <col min="2557" max="2557" width="39.6640625" style="1211" customWidth="1"/>
    <col min="2558" max="2567" width="15" style="1211" customWidth="1"/>
    <col min="2568" max="2568" width="6.6640625" style="1211" customWidth="1"/>
    <col min="2569" max="2812" width="9.33203125" style="1211"/>
    <col min="2813" max="2813" width="39.6640625" style="1211" customWidth="1"/>
    <col min="2814" max="2823" width="15" style="1211" customWidth="1"/>
    <col min="2824" max="2824" width="6.6640625" style="1211" customWidth="1"/>
    <col min="2825" max="3068" width="9.33203125" style="1211"/>
    <col min="3069" max="3069" width="39.6640625" style="1211" customWidth="1"/>
    <col min="3070" max="3079" width="15" style="1211" customWidth="1"/>
    <col min="3080" max="3080" width="6.6640625" style="1211" customWidth="1"/>
    <col min="3081" max="3324" width="9.33203125" style="1211"/>
    <col min="3325" max="3325" width="39.6640625" style="1211" customWidth="1"/>
    <col min="3326" max="3335" width="15" style="1211" customWidth="1"/>
    <col min="3336" max="3336" width="6.6640625" style="1211" customWidth="1"/>
    <col min="3337" max="3580" width="9.33203125" style="1211"/>
    <col min="3581" max="3581" width="39.6640625" style="1211" customWidth="1"/>
    <col min="3582" max="3591" width="15" style="1211" customWidth="1"/>
    <col min="3592" max="3592" width="6.6640625" style="1211" customWidth="1"/>
    <col min="3593" max="3836" width="9.33203125" style="1211"/>
    <col min="3837" max="3837" width="39.6640625" style="1211" customWidth="1"/>
    <col min="3838" max="3847" width="15" style="1211" customWidth="1"/>
    <col min="3848" max="3848" width="6.6640625" style="1211" customWidth="1"/>
    <col min="3849" max="4092" width="9.33203125" style="1211"/>
    <col min="4093" max="4093" width="39.6640625" style="1211" customWidth="1"/>
    <col min="4094" max="4103" width="15" style="1211" customWidth="1"/>
    <col min="4104" max="4104" width="6.6640625" style="1211" customWidth="1"/>
    <col min="4105" max="4348" width="9.33203125" style="1211"/>
    <col min="4349" max="4349" width="39.6640625" style="1211" customWidth="1"/>
    <col min="4350" max="4359" width="15" style="1211" customWidth="1"/>
    <col min="4360" max="4360" width="6.6640625" style="1211" customWidth="1"/>
    <col min="4361" max="4604" width="9.33203125" style="1211"/>
    <col min="4605" max="4605" width="39.6640625" style="1211" customWidth="1"/>
    <col min="4606" max="4615" width="15" style="1211" customWidth="1"/>
    <col min="4616" max="4616" width="6.6640625" style="1211" customWidth="1"/>
    <col min="4617" max="4860" width="9.33203125" style="1211"/>
    <col min="4861" max="4861" width="39.6640625" style="1211" customWidth="1"/>
    <col min="4862" max="4871" width="15" style="1211" customWidth="1"/>
    <col min="4872" max="4872" width="6.6640625" style="1211" customWidth="1"/>
    <col min="4873" max="5116" width="9.33203125" style="1211"/>
    <col min="5117" max="5117" width="39.6640625" style="1211" customWidth="1"/>
    <col min="5118" max="5127" width="15" style="1211" customWidth="1"/>
    <col min="5128" max="5128" width="6.6640625" style="1211" customWidth="1"/>
    <col min="5129" max="5372" width="9.33203125" style="1211"/>
    <col min="5373" max="5373" width="39.6640625" style="1211" customWidth="1"/>
    <col min="5374" max="5383" width="15" style="1211" customWidth="1"/>
    <col min="5384" max="5384" width="6.6640625" style="1211" customWidth="1"/>
    <col min="5385" max="5628" width="9.33203125" style="1211"/>
    <col min="5629" max="5629" width="39.6640625" style="1211" customWidth="1"/>
    <col min="5630" max="5639" width="15" style="1211" customWidth="1"/>
    <col min="5640" max="5640" width="6.6640625" style="1211" customWidth="1"/>
    <col min="5641" max="5884" width="9.33203125" style="1211"/>
    <col min="5885" max="5885" width="39.6640625" style="1211" customWidth="1"/>
    <col min="5886" max="5895" width="15" style="1211" customWidth="1"/>
    <col min="5896" max="5896" width="6.6640625" style="1211" customWidth="1"/>
    <col min="5897" max="6140" width="9.33203125" style="1211"/>
    <col min="6141" max="6141" width="39.6640625" style="1211" customWidth="1"/>
    <col min="6142" max="6151" width="15" style="1211" customWidth="1"/>
    <col min="6152" max="6152" width="6.6640625" style="1211" customWidth="1"/>
    <col min="6153" max="6396" width="9.33203125" style="1211"/>
    <col min="6397" max="6397" width="39.6640625" style="1211" customWidth="1"/>
    <col min="6398" max="6407" width="15" style="1211" customWidth="1"/>
    <col min="6408" max="6408" width="6.6640625" style="1211" customWidth="1"/>
    <col min="6409" max="6652" width="9.33203125" style="1211"/>
    <col min="6653" max="6653" width="39.6640625" style="1211" customWidth="1"/>
    <col min="6654" max="6663" width="15" style="1211" customWidth="1"/>
    <col min="6664" max="6664" width="6.6640625" style="1211" customWidth="1"/>
    <col min="6665" max="6908" width="9.33203125" style="1211"/>
    <col min="6909" max="6909" width="39.6640625" style="1211" customWidth="1"/>
    <col min="6910" max="6919" width="15" style="1211" customWidth="1"/>
    <col min="6920" max="6920" width="6.6640625" style="1211" customWidth="1"/>
    <col min="6921" max="7164" width="9.33203125" style="1211"/>
    <col min="7165" max="7165" width="39.6640625" style="1211" customWidth="1"/>
    <col min="7166" max="7175" width="15" style="1211" customWidth="1"/>
    <col min="7176" max="7176" width="6.6640625" style="1211" customWidth="1"/>
    <col min="7177" max="7420" width="9.33203125" style="1211"/>
    <col min="7421" max="7421" width="39.6640625" style="1211" customWidth="1"/>
    <col min="7422" max="7431" width="15" style="1211" customWidth="1"/>
    <col min="7432" max="7432" width="6.6640625" style="1211" customWidth="1"/>
    <col min="7433" max="7676" width="9.33203125" style="1211"/>
    <col min="7677" max="7677" width="39.6640625" style="1211" customWidth="1"/>
    <col min="7678" max="7687" width="15" style="1211" customWidth="1"/>
    <col min="7688" max="7688" width="6.6640625" style="1211" customWidth="1"/>
    <col min="7689" max="7932" width="9.33203125" style="1211"/>
    <col min="7933" max="7933" width="39.6640625" style="1211" customWidth="1"/>
    <col min="7934" max="7943" width="15" style="1211" customWidth="1"/>
    <col min="7944" max="7944" width="6.6640625" style="1211" customWidth="1"/>
    <col min="7945" max="8188" width="9.33203125" style="1211"/>
    <col min="8189" max="8189" width="39.6640625" style="1211" customWidth="1"/>
    <col min="8190" max="8199" width="15" style="1211" customWidth="1"/>
    <col min="8200" max="8200" width="6.6640625" style="1211" customWidth="1"/>
    <col min="8201" max="8444" width="9.33203125" style="1211"/>
    <col min="8445" max="8445" width="39.6640625" style="1211" customWidth="1"/>
    <col min="8446" max="8455" width="15" style="1211" customWidth="1"/>
    <col min="8456" max="8456" width="6.6640625" style="1211" customWidth="1"/>
    <col min="8457" max="8700" width="9.33203125" style="1211"/>
    <col min="8701" max="8701" width="39.6640625" style="1211" customWidth="1"/>
    <col min="8702" max="8711" width="15" style="1211" customWidth="1"/>
    <col min="8712" max="8712" width="6.6640625" style="1211" customWidth="1"/>
    <col min="8713" max="8956" width="9.33203125" style="1211"/>
    <col min="8957" max="8957" width="39.6640625" style="1211" customWidth="1"/>
    <col min="8958" max="8967" width="15" style="1211" customWidth="1"/>
    <col min="8968" max="8968" width="6.6640625" style="1211" customWidth="1"/>
    <col min="8969" max="9212" width="9.33203125" style="1211"/>
    <col min="9213" max="9213" width="39.6640625" style="1211" customWidth="1"/>
    <col min="9214" max="9223" width="15" style="1211" customWidth="1"/>
    <col min="9224" max="9224" width="6.6640625" style="1211" customWidth="1"/>
    <col min="9225" max="9468" width="9.33203125" style="1211"/>
    <col min="9469" max="9469" width="39.6640625" style="1211" customWidth="1"/>
    <col min="9470" max="9479" width="15" style="1211" customWidth="1"/>
    <col min="9480" max="9480" width="6.6640625" style="1211" customWidth="1"/>
    <col min="9481" max="9724" width="9.33203125" style="1211"/>
    <col min="9725" max="9725" width="39.6640625" style="1211" customWidth="1"/>
    <col min="9726" max="9735" width="15" style="1211" customWidth="1"/>
    <col min="9736" max="9736" width="6.6640625" style="1211" customWidth="1"/>
    <col min="9737" max="9980" width="9.33203125" style="1211"/>
    <col min="9981" max="9981" width="39.6640625" style="1211" customWidth="1"/>
    <col min="9982" max="9991" width="15" style="1211" customWidth="1"/>
    <col min="9992" max="9992" width="6.6640625" style="1211" customWidth="1"/>
    <col min="9993" max="10236" width="9.33203125" style="1211"/>
    <col min="10237" max="10237" width="39.6640625" style="1211" customWidth="1"/>
    <col min="10238" max="10247" width="15" style="1211" customWidth="1"/>
    <col min="10248" max="10248" width="6.6640625" style="1211" customWidth="1"/>
    <col min="10249" max="10492" width="9.33203125" style="1211"/>
    <col min="10493" max="10493" width="39.6640625" style="1211" customWidth="1"/>
    <col min="10494" max="10503" width="15" style="1211" customWidth="1"/>
    <col min="10504" max="10504" width="6.6640625" style="1211" customWidth="1"/>
    <col min="10505" max="10748" width="9.33203125" style="1211"/>
    <col min="10749" max="10749" width="39.6640625" style="1211" customWidth="1"/>
    <col min="10750" max="10759" width="15" style="1211" customWidth="1"/>
    <col min="10760" max="10760" width="6.6640625" style="1211" customWidth="1"/>
    <col min="10761" max="11004" width="9.33203125" style="1211"/>
    <col min="11005" max="11005" width="39.6640625" style="1211" customWidth="1"/>
    <col min="11006" max="11015" width="15" style="1211" customWidth="1"/>
    <col min="11016" max="11016" width="6.6640625" style="1211" customWidth="1"/>
    <col min="11017" max="11260" width="9.33203125" style="1211"/>
    <col min="11261" max="11261" width="39.6640625" style="1211" customWidth="1"/>
    <col min="11262" max="11271" width="15" style="1211" customWidth="1"/>
    <col min="11272" max="11272" width="6.6640625" style="1211" customWidth="1"/>
    <col min="11273" max="11516" width="9.33203125" style="1211"/>
    <col min="11517" max="11517" width="39.6640625" style="1211" customWidth="1"/>
    <col min="11518" max="11527" width="15" style="1211" customWidth="1"/>
    <col min="11528" max="11528" width="6.6640625" style="1211" customWidth="1"/>
    <col min="11529" max="11772" width="9.33203125" style="1211"/>
    <col min="11773" max="11773" width="39.6640625" style="1211" customWidth="1"/>
    <col min="11774" max="11783" width="15" style="1211" customWidth="1"/>
    <col min="11784" max="11784" width="6.6640625" style="1211" customWidth="1"/>
    <col min="11785" max="12028" width="9.33203125" style="1211"/>
    <col min="12029" max="12029" width="39.6640625" style="1211" customWidth="1"/>
    <col min="12030" max="12039" width="15" style="1211" customWidth="1"/>
    <col min="12040" max="12040" width="6.6640625" style="1211" customWidth="1"/>
    <col min="12041" max="12284" width="9.33203125" style="1211"/>
    <col min="12285" max="12285" width="39.6640625" style="1211" customWidth="1"/>
    <col min="12286" max="12295" width="15" style="1211" customWidth="1"/>
    <col min="12296" max="12296" width="6.6640625" style="1211" customWidth="1"/>
    <col min="12297" max="12540" width="9.33203125" style="1211"/>
    <col min="12541" max="12541" width="39.6640625" style="1211" customWidth="1"/>
    <col min="12542" max="12551" width="15" style="1211" customWidth="1"/>
    <col min="12552" max="12552" width="6.6640625" style="1211" customWidth="1"/>
    <col min="12553" max="12796" width="9.33203125" style="1211"/>
    <col min="12797" max="12797" width="39.6640625" style="1211" customWidth="1"/>
    <col min="12798" max="12807" width="15" style="1211" customWidth="1"/>
    <col min="12808" max="12808" width="6.6640625" style="1211" customWidth="1"/>
    <col min="12809" max="13052" width="9.33203125" style="1211"/>
    <col min="13053" max="13053" width="39.6640625" style="1211" customWidth="1"/>
    <col min="13054" max="13063" width="15" style="1211" customWidth="1"/>
    <col min="13064" max="13064" width="6.6640625" style="1211" customWidth="1"/>
    <col min="13065" max="13308" width="9.33203125" style="1211"/>
    <col min="13309" max="13309" width="39.6640625" style="1211" customWidth="1"/>
    <col min="13310" max="13319" width="15" style="1211" customWidth="1"/>
    <col min="13320" max="13320" width="6.6640625" style="1211" customWidth="1"/>
    <col min="13321" max="13564" width="9.33203125" style="1211"/>
    <col min="13565" max="13565" width="39.6640625" style="1211" customWidth="1"/>
    <col min="13566" max="13575" width="15" style="1211" customWidth="1"/>
    <col min="13576" max="13576" width="6.6640625" style="1211" customWidth="1"/>
    <col min="13577" max="13820" width="9.33203125" style="1211"/>
    <col min="13821" max="13821" width="39.6640625" style="1211" customWidth="1"/>
    <col min="13822" max="13831" width="15" style="1211" customWidth="1"/>
    <col min="13832" max="13832" width="6.6640625" style="1211" customWidth="1"/>
    <col min="13833" max="14076" width="9.33203125" style="1211"/>
    <col min="14077" max="14077" width="39.6640625" style="1211" customWidth="1"/>
    <col min="14078" max="14087" width="15" style="1211" customWidth="1"/>
    <col min="14088" max="14088" width="6.6640625" style="1211" customWidth="1"/>
    <col min="14089" max="14332" width="9.33203125" style="1211"/>
    <col min="14333" max="14333" width="39.6640625" style="1211" customWidth="1"/>
    <col min="14334" max="14343" width="15" style="1211" customWidth="1"/>
    <col min="14344" max="14344" width="6.6640625" style="1211" customWidth="1"/>
    <col min="14345" max="14588" width="9.33203125" style="1211"/>
    <col min="14589" max="14589" width="39.6640625" style="1211" customWidth="1"/>
    <col min="14590" max="14599" width="15" style="1211" customWidth="1"/>
    <col min="14600" max="14600" width="6.6640625" style="1211" customWidth="1"/>
    <col min="14601" max="14844" width="9.33203125" style="1211"/>
    <col min="14845" max="14845" width="39.6640625" style="1211" customWidth="1"/>
    <col min="14846" max="14855" width="15" style="1211" customWidth="1"/>
    <col min="14856" max="14856" width="6.6640625" style="1211" customWidth="1"/>
    <col min="14857" max="15100" width="9.33203125" style="1211"/>
    <col min="15101" max="15101" width="39.6640625" style="1211" customWidth="1"/>
    <col min="15102" max="15111" width="15" style="1211" customWidth="1"/>
    <col min="15112" max="15112" width="6.6640625" style="1211" customWidth="1"/>
    <col min="15113" max="15356" width="9.33203125" style="1211"/>
    <col min="15357" max="15357" width="39.6640625" style="1211" customWidth="1"/>
    <col min="15358" max="15367" width="15" style="1211" customWidth="1"/>
    <col min="15368" max="15368" width="6.6640625" style="1211" customWidth="1"/>
    <col min="15369" max="15612" width="9.33203125" style="1211"/>
    <col min="15613" max="15613" width="39.6640625" style="1211" customWidth="1"/>
    <col min="15614" max="15623" width="15" style="1211" customWidth="1"/>
    <col min="15624" max="15624" width="6.6640625" style="1211" customWidth="1"/>
    <col min="15625" max="15868" width="9.33203125" style="1211"/>
    <col min="15869" max="15869" width="39.6640625" style="1211" customWidth="1"/>
    <col min="15870" max="15879" width="15" style="1211" customWidth="1"/>
    <col min="15880" max="15880" width="6.6640625" style="1211" customWidth="1"/>
    <col min="15881" max="16124" width="9.33203125" style="1211"/>
    <col min="16125" max="16125" width="39.6640625" style="1211" customWidth="1"/>
    <col min="16126" max="16135" width="15" style="1211" customWidth="1"/>
    <col min="16136" max="16136" width="6.6640625" style="1211" customWidth="1"/>
    <col min="16137" max="16382" width="9.33203125" style="1211"/>
    <col min="16383" max="16384" width="8.83203125" style="1211" customWidth="1"/>
  </cols>
  <sheetData>
    <row r="1" spans="1:88"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row>
    <row r="2" spans="1:88" x14ac:dyDescent="0.25">
      <c r="A2" s="2266" t="s">
        <v>3667</v>
      </c>
      <c r="E2" s="2210"/>
      <c r="F2" s="2267"/>
      <c r="G2" s="2210"/>
    </row>
    <row r="3" spans="1:88" x14ac:dyDescent="0.25">
      <c r="A3" s="2268"/>
      <c r="E3" s="2269"/>
      <c r="F3" s="2270"/>
      <c r="G3" s="2269"/>
      <c r="I3" s="2269"/>
      <c r="J3" s="2269"/>
      <c r="K3" s="2269"/>
      <c r="L3" s="2269"/>
      <c r="M3" s="2271" t="s">
        <v>3201</v>
      </c>
    </row>
    <row r="4" spans="1:88" x14ac:dyDescent="0.25">
      <c r="A4" s="7256" t="s">
        <v>3668</v>
      </c>
      <c r="B4" s="7257"/>
      <c r="C4" s="7257"/>
      <c r="D4" s="2272">
        <v>2011</v>
      </c>
      <c r="E4" s="2272">
        <v>2012</v>
      </c>
      <c r="F4" s="2272">
        <v>2013</v>
      </c>
      <c r="G4" s="2272">
        <v>2014</v>
      </c>
      <c r="H4" s="2272">
        <v>2015</v>
      </c>
      <c r="I4" s="2272">
        <v>2016</v>
      </c>
      <c r="J4" s="2272">
        <v>2017</v>
      </c>
      <c r="K4" s="2272">
        <v>2018</v>
      </c>
      <c r="L4" s="2272">
        <v>2019</v>
      </c>
      <c r="M4" s="2272">
        <v>2020</v>
      </c>
    </row>
    <row r="5" spans="1:88" x14ac:dyDescent="0.25">
      <c r="A5" s="2273" t="s">
        <v>3669</v>
      </c>
      <c r="B5" s="2274"/>
      <c r="C5" s="2274"/>
      <c r="D5" s="2275">
        <v>22140</v>
      </c>
      <c r="E5" s="2275">
        <v>22143</v>
      </c>
      <c r="F5" s="2276">
        <v>22108</v>
      </c>
      <c r="G5" s="2276">
        <v>22103</v>
      </c>
      <c r="H5" s="2277">
        <v>22069</v>
      </c>
      <c r="I5" s="2277">
        <v>22066</v>
      </c>
      <c r="J5" s="2277">
        <v>22066</v>
      </c>
      <c r="K5" s="2278">
        <v>22048</v>
      </c>
      <c r="L5" s="2278">
        <v>22031</v>
      </c>
      <c r="M5" s="2278">
        <v>22011</v>
      </c>
    </row>
    <row r="6" spans="1:88" x14ac:dyDescent="0.25">
      <c r="A6" s="2279" t="s">
        <v>3670</v>
      </c>
      <c r="B6" s="2280"/>
      <c r="C6" s="2280"/>
      <c r="D6" s="2281">
        <v>11897</v>
      </c>
      <c r="E6" s="2281">
        <v>11900</v>
      </c>
      <c r="F6" s="2282">
        <v>11867</v>
      </c>
      <c r="G6" s="2282">
        <v>11830</v>
      </c>
      <c r="H6" s="2283">
        <v>11804</v>
      </c>
      <c r="I6" s="2283">
        <v>11798</v>
      </c>
      <c r="J6" s="2283">
        <v>11802</v>
      </c>
      <c r="K6" s="2284">
        <v>11799</v>
      </c>
      <c r="L6" s="2284">
        <v>11799</v>
      </c>
      <c r="M6" s="2284">
        <v>11779</v>
      </c>
    </row>
    <row r="7" spans="1:88" x14ac:dyDescent="0.25">
      <c r="A7" s="2279" t="s">
        <v>3671</v>
      </c>
      <c r="B7" s="2285"/>
      <c r="C7" s="2285"/>
      <c r="D7" s="2281">
        <v>799</v>
      </c>
      <c r="E7" s="2281">
        <v>799</v>
      </c>
      <c r="F7" s="2282">
        <v>799</v>
      </c>
      <c r="G7" s="2282">
        <v>799</v>
      </c>
      <c r="H7" s="2283">
        <v>799</v>
      </c>
      <c r="I7" s="2283">
        <v>799</v>
      </c>
      <c r="J7" s="2283">
        <v>799</v>
      </c>
      <c r="K7" s="2284">
        <v>799</v>
      </c>
      <c r="L7" s="2284">
        <v>799</v>
      </c>
      <c r="M7" s="2284">
        <v>799</v>
      </c>
    </row>
    <row r="8" spans="1:88" x14ac:dyDescent="0.25">
      <c r="A8" s="2286" t="s">
        <v>3672</v>
      </c>
      <c r="B8" s="2287"/>
      <c r="C8" s="2288"/>
      <c r="D8" s="2289">
        <v>200</v>
      </c>
      <c r="E8" s="2289">
        <v>200</v>
      </c>
      <c r="F8" s="2290">
        <v>200</v>
      </c>
      <c r="G8" s="2290">
        <v>200</v>
      </c>
      <c r="H8" s="2291">
        <v>200</v>
      </c>
      <c r="I8" s="2291">
        <v>200</v>
      </c>
      <c r="J8" s="2291">
        <v>200</v>
      </c>
      <c r="K8" s="2292">
        <v>200</v>
      </c>
      <c r="L8" s="2292">
        <v>200</v>
      </c>
      <c r="M8" s="2292">
        <v>200</v>
      </c>
    </row>
    <row r="9" spans="1:88" x14ac:dyDescent="0.25">
      <c r="A9" s="2286" t="s">
        <v>3673</v>
      </c>
      <c r="B9" s="2287"/>
      <c r="C9" s="2288"/>
      <c r="D9" s="2289">
        <v>599</v>
      </c>
      <c r="E9" s="2289">
        <v>599</v>
      </c>
      <c r="F9" s="2290">
        <v>599</v>
      </c>
      <c r="G9" s="2290">
        <v>599</v>
      </c>
      <c r="H9" s="2291">
        <v>599</v>
      </c>
      <c r="I9" s="2291">
        <v>599</v>
      </c>
      <c r="J9" s="2291">
        <v>599</v>
      </c>
      <c r="K9" s="2292">
        <v>599</v>
      </c>
      <c r="L9" s="2292">
        <v>599</v>
      </c>
      <c r="M9" s="2292">
        <v>599</v>
      </c>
    </row>
    <row r="10" spans="1:88" x14ac:dyDescent="0.25">
      <c r="A10" s="2279" t="s">
        <v>3674</v>
      </c>
      <c r="B10" s="2285"/>
      <c r="C10" s="2285"/>
      <c r="D10" s="2281">
        <v>6574</v>
      </c>
      <c r="E10" s="2281">
        <v>6574</v>
      </c>
      <c r="F10" s="2282">
        <v>6574</v>
      </c>
      <c r="G10" s="2282">
        <v>6574</v>
      </c>
      <c r="H10" s="2283">
        <v>6574</v>
      </c>
      <c r="I10" s="2283">
        <v>6574</v>
      </c>
      <c r="J10" s="2283">
        <v>6574</v>
      </c>
      <c r="K10" s="2284">
        <v>6574</v>
      </c>
      <c r="L10" s="2284">
        <v>6574</v>
      </c>
      <c r="M10" s="2284">
        <v>6574</v>
      </c>
    </row>
    <row r="11" spans="1:88" ht="18" x14ac:dyDescent="0.25">
      <c r="A11" s="2279" t="s">
        <v>3675</v>
      </c>
      <c r="B11" s="2285"/>
      <c r="C11" s="2285"/>
      <c r="D11" s="2281">
        <v>497</v>
      </c>
      <c r="E11" s="2281">
        <v>497</v>
      </c>
      <c r="F11" s="2282">
        <v>497</v>
      </c>
      <c r="G11" s="2282">
        <v>497</v>
      </c>
      <c r="H11" s="2283">
        <v>497</v>
      </c>
      <c r="I11" s="2283">
        <v>497</v>
      </c>
      <c r="J11" s="2283">
        <v>497</v>
      </c>
      <c r="K11" s="2284">
        <v>497</v>
      </c>
      <c r="L11" s="2284">
        <v>497</v>
      </c>
      <c r="M11" s="2284">
        <v>497</v>
      </c>
    </row>
    <row r="12" spans="1:88" ht="18" x14ac:dyDescent="0.25">
      <c r="A12" s="2279" t="s">
        <v>3676</v>
      </c>
      <c r="B12" s="2285"/>
      <c r="C12" s="2285"/>
      <c r="D12" s="2281">
        <v>134</v>
      </c>
      <c r="E12" s="2281">
        <v>134</v>
      </c>
      <c r="F12" s="2282">
        <v>134</v>
      </c>
      <c r="G12" s="2282">
        <v>134</v>
      </c>
      <c r="H12" s="2283">
        <v>134</v>
      </c>
      <c r="I12" s="2283">
        <v>134</v>
      </c>
      <c r="J12" s="2283">
        <v>137</v>
      </c>
      <c r="K12" s="2284" t="s">
        <v>3677</v>
      </c>
      <c r="L12" s="2284">
        <v>136</v>
      </c>
      <c r="M12" s="2284">
        <v>136</v>
      </c>
    </row>
    <row r="13" spans="1:88" x14ac:dyDescent="0.25">
      <c r="A13" s="2279" t="s">
        <v>3678</v>
      </c>
      <c r="B13" s="2285"/>
      <c r="C13" s="2285"/>
      <c r="D13" s="2281">
        <v>275</v>
      </c>
      <c r="E13" s="2281">
        <v>275</v>
      </c>
      <c r="F13" s="2281">
        <v>275</v>
      </c>
      <c r="G13" s="2282">
        <v>275</v>
      </c>
      <c r="H13" s="2645">
        <v>275</v>
      </c>
      <c r="I13" s="2283">
        <v>275</v>
      </c>
      <c r="J13" s="2283">
        <v>275</v>
      </c>
      <c r="K13" s="2284">
        <v>275</v>
      </c>
      <c r="L13" s="2284">
        <v>275</v>
      </c>
      <c r="M13" s="2284">
        <v>275</v>
      </c>
    </row>
    <row r="14" spans="1:88" x14ac:dyDescent="0.25">
      <c r="A14" s="7258" t="s">
        <v>3679</v>
      </c>
      <c r="B14" s="7259"/>
      <c r="C14" s="7260"/>
      <c r="D14" s="2281">
        <v>46</v>
      </c>
      <c r="E14" s="2281">
        <v>46</v>
      </c>
      <c r="F14" s="2281">
        <v>46</v>
      </c>
      <c r="G14" s="2282">
        <v>46</v>
      </c>
      <c r="H14" s="2283">
        <v>46</v>
      </c>
      <c r="I14" s="2283">
        <v>46</v>
      </c>
      <c r="J14" s="2283">
        <v>46</v>
      </c>
      <c r="K14" s="2284">
        <v>46</v>
      </c>
      <c r="L14" s="2284">
        <v>46</v>
      </c>
      <c r="M14" s="2284">
        <v>46</v>
      </c>
    </row>
    <row r="15" spans="1:88" x14ac:dyDescent="0.25">
      <c r="A15" s="2293" t="s">
        <v>3680</v>
      </c>
      <c r="B15" s="2294"/>
      <c r="C15" s="2295"/>
      <c r="D15" s="2289">
        <v>26</v>
      </c>
      <c r="E15" s="2289">
        <v>26</v>
      </c>
      <c r="F15" s="2289">
        <v>26</v>
      </c>
      <c r="G15" s="2289">
        <v>26</v>
      </c>
      <c r="H15" s="2289">
        <v>26</v>
      </c>
      <c r="I15" s="2289">
        <v>26</v>
      </c>
      <c r="J15" s="2289">
        <v>26</v>
      </c>
      <c r="K15" s="2292">
        <v>26</v>
      </c>
      <c r="L15" s="2292">
        <v>26</v>
      </c>
      <c r="M15" s="2292">
        <v>26</v>
      </c>
    </row>
    <row r="16" spans="1:88" x14ac:dyDescent="0.25">
      <c r="A16" s="2293" t="s">
        <v>3681</v>
      </c>
      <c r="B16" s="2294"/>
      <c r="C16" s="2295"/>
      <c r="D16" s="2289">
        <v>20</v>
      </c>
      <c r="E16" s="2289">
        <v>20</v>
      </c>
      <c r="F16" s="2289">
        <v>20</v>
      </c>
      <c r="G16" s="2289">
        <v>20</v>
      </c>
      <c r="H16" s="2289">
        <v>20</v>
      </c>
      <c r="I16" s="2289">
        <v>20</v>
      </c>
      <c r="J16" s="2289">
        <v>20</v>
      </c>
      <c r="K16" s="2292">
        <v>20</v>
      </c>
      <c r="L16" s="2292">
        <v>20</v>
      </c>
      <c r="M16" s="2292">
        <v>20</v>
      </c>
    </row>
    <row r="17" spans="1:13" ht="18" x14ac:dyDescent="0.25">
      <c r="A17" s="7261" t="s">
        <v>3682</v>
      </c>
      <c r="B17" s="7262"/>
      <c r="C17" s="7263"/>
      <c r="D17" s="2281">
        <v>1287</v>
      </c>
      <c r="E17" s="2281">
        <v>1287</v>
      </c>
      <c r="F17" s="2282">
        <v>1286</v>
      </c>
      <c r="G17" s="2282">
        <v>1323</v>
      </c>
      <c r="H17" s="2283">
        <v>1315</v>
      </c>
      <c r="I17" s="2283">
        <v>1320</v>
      </c>
      <c r="J17" s="2283">
        <v>1313</v>
      </c>
      <c r="K17" s="2284" t="s">
        <v>3683</v>
      </c>
      <c r="L17" s="2284">
        <v>1316</v>
      </c>
      <c r="M17" s="2284">
        <v>1316</v>
      </c>
    </row>
    <row r="18" spans="1:13" x14ac:dyDescent="0.25">
      <c r="A18" s="2279" t="s">
        <v>3684</v>
      </c>
      <c r="B18" s="2285"/>
      <c r="C18" s="2285"/>
      <c r="D18" s="2281">
        <v>631</v>
      </c>
      <c r="E18" s="2281">
        <v>631</v>
      </c>
      <c r="F18" s="2282">
        <v>630</v>
      </c>
      <c r="G18" s="2282">
        <v>625</v>
      </c>
      <c r="H18" s="2283">
        <v>625</v>
      </c>
      <c r="I18" s="2283">
        <v>623</v>
      </c>
      <c r="J18" s="2283">
        <v>623</v>
      </c>
      <c r="K18" s="2284">
        <v>606</v>
      </c>
      <c r="L18" s="2284">
        <v>589</v>
      </c>
      <c r="M18" s="2284">
        <v>589</v>
      </c>
    </row>
    <row r="19" spans="1:13" x14ac:dyDescent="0.25">
      <c r="A19" s="2296" t="s">
        <v>3685</v>
      </c>
      <c r="B19" s="2288"/>
      <c r="C19" s="2288"/>
      <c r="D19" s="2289">
        <v>222</v>
      </c>
      <c r="E19" s="2289">
        <v>222</v>
      </c>
      <c r="F19" s="2290">
        <v>221</v>
      </c>
      <c r="G19" s="2290">
        <v>216</v>
      </c>
      <c r="H19" s="2291">
        <v>216</v>
      </c>
      <c r="I19" s="2291">
        <v>214</v>
      </c>
      <c r="J19" s="2291">
        <v>214</v>
      </c>
      <c r="K19" s="2292">
        <v>214</v>
      </c>
      <c r="L19" s="2292">
        <v>197</v>
      </c>
      <c r="M19" s="2292">
        <v>197</v>
      </c>
    </row>
    <row r="20" spans="1:13" x14ac:dyDescent="0.25">
      <c r="A20" s="7264" t="s">
        <v>3686</v>
      </c>
      <c r="B20" s="7265"/>
      <c r="C20" s="7266"/>
      <c r="D20" s="2289">
        <v>230</v>
      </c>
      <c r="E20" s="2289">
        <v>230</v>
      </c>
      <c r="F20" s="2290">
        <v>230</v>
      </c>
      <c r="G20" s="2290">
        <v>230</v>
      </c>
      <c r="H20" s="2291">
        <v>230</v>
      </c>
      <c r="I20" s="2291">
        <v>230</v>
      </c>
      <c r="J20" s="2291">
        <v>230</v>
      </c>
      <c r="K20" s="2292">
        <v>230</v>
      </c>
      <c r="L20" s="2292">
        <v>230</v>
      </c>
      <c r="M20" s="2292">
        <v>230</v>
      </c>
    </row>
    <row r="21" spans="1:13" x14ac:dyDescent="0.25">
      <c r="A21" s="2296" t="s">
        <v>3687</v>
      </c>
      <c r="B21" s="2288"/>
      <c r="C21" s="2288"/>
      <c r="D21" s="2289">
        <v>179</v>
      </c>
      <c r="E21" s="2289">
        <v>179</v>
      </c>
      <c r="F21" s="2290">
        <v>179</v>
      </c>
      <c r="G21" s="2290">
        <v>179</v>
      </c>
      <c r="H21" s="2291">
        <v>179</v>
      </c>
      <c r="I21" s="2291">
        <v>179</v>
      </c>
      <c r="J21" s="2291">
        <v>179</v>
      </c>
      <c r="K21" s="2292">
        <v>162</v>
      </c>
      <c r="L21" s="2292">
        <v>162</v>
      </c>
      <c r="M21" s="2292">
        <v>162</v>
      </c>
    </row>
    <row r="22" spans="1:13" x14ac:dyDescent="0.25">
      <c r="A22" s="2297"/>
      <c r="B22" s="2280"/>
      <c r="C22" s="2280"/>
      <c r="D22" s="2281"/>
      <c r="E22" s="2281"/>
      <c r="F22" s="2281"/>
      <c r="G22" s="2281"/>
      <c r="H22" s="2298"/>
      <c r="I22" s="2298"/>
      <c r="J22" s="2298"/>
      <c r="K22" s="2298"/>
      <c r="L22" s="2298"/>
      <c r="M22" s="2298"/>
    </row>
    <row r="23" spans="1:13" ht="18" x14ac:dyDescent="0.25">
      <c r="A23" s="2273" t="s">
        <v>3688</v>
      </c>
      <c r="B23" s="2280"/>
      <c r="C23" s="2280"/>
      <c r="D23" s="2275">
        <v>25000</v>
      </c>
      <c r="E23" s="2275">
        <v>25000</v>
      </c>
      <c r="F23" s="2276">
        <v>25000</v>
      </c>
      <c r="G23" s="2276">
        <v>25000</v>
      </c>
      <c r="H23" s="2277">
        <v>25000</v>
      </c>
      <c r="I23" s="2277">
        <v>25000</v>
      </c>
      <c r="J23" s="2277">
        <v>25000</v>
      </c>
      <c r="K23" s="2278">
        <v>25000</v>
      </c>
      <c r="L23" s="2277">
        <v>25000</v>
      </c>
      <c r="M23" s="2277">
        <v>25000</v>
      </c>
    </row>
    <row r="24" spans="1:13" x14ac:dyDescent="0.25">
      <c r="A24" s="2279" t="s">
        <v>3689</v>
      </c>
      <c r="B24" s="2285"/>
      <c r="C24" s="2280"/>
      <c r="D24" s="2281">
        <v>6553</v>
      </c>
      <c r="E24" s="2281">
        <v>6553</v>
      </c>
      <c r="F24" s="2282">
        <v>6553</v>
      </c>
      <c r="G24" s="2282">
        <v>6553</v>
      </c>
      <c r="H24" s="2283">
        <v>6553</v>
      </c>
      <c r="I24" s="2283">
        <v>6553</v>
      </c>
      <c r="J24" s="2283">
        <v>6553</v>
      </c>
      <c r="K24" s="2284">
        <v>6553</v>
      </c>
      <c r="L24" s="2283">
        <v>6553</v>
      </c>
      <c r="M24" s="2283">
        <v>6553</v>
      </c>
    </row>
    <row r="25" spans="1:13" x14ac:dyDescent="0.25">
      <c r="A25" s="2296" t="s">
        <v>3690</v>
      </c>
      <c r="B25" s="2288"/>
      <c r="C25" s="2288"/>
      <c r="D25" s="2289">
        <v>3800</v>
      </c>
      <c r="E25" s="2289">
        <v>3800</v>
      </c>
      <c r="F25" s="2290">
        <v>3800</v>
      </c>
      <c r="G25" s="2290">
        <v>3800</v>
      </c>
      <c r="H25" s="2291">
        <v>3800</v>
      </c>
      <c r="I25" s="2291">
        <v>3800</v>
      </c>
      <c r="J25" s="2291">
        <v>3800</v>
      </c>
      <c r="K25" s="2292">
        <v>3800</v>
      </c>
      <c r="L25" s="2291">
        <v>3800</v>
      </c>
      <c r="M25" s="2291">
        <v>3800</v>
      </c>
    </row>
    <row r="26" spans="1:13" x14ac:dyDescent="0.25">
      <c r="A26" s="2296" t="s">
        <v>3691</v>
      </c>
      <c r="B26" s="2288"/>
      <c r="C26" s="2288"/>
      <c r="D26" s="2289">
        <v>2740</v>
      </c>
      <c r="E26" s="2289">
        <v>2740</v>
      </c>
      <c r="F26" s="2290">
        <v>2740</v>
      </c>
      <c r="G26" s="2290">
        <v>2740</v>
      </c>
      <c r="H26" s="2291">
        <v>2740</v>
      </c>
      <c r="I26" s="2291">
        <v>2740</v>
      </c>
      <c r="J26" s="2291">
        <v>2740</v>
      </c>
      <c r="K26" s="2292">
        <v>2740</v>
      </c>
      <c r="L26" s="2291">
        <v>2740</v>
      </c>
      <c r="M26" s="2291">
        <v>2740</v>
      </c>
    </row>
    <row r="27" spans="1:13" x14ac:dyDescent="0.25">
      <c r="A27" s="2296" t="s">
        <v>3692</v>
      </c>
      <c r="B27" s="2288"/>
      <c r="C27" s="2288"/>
      <c r="D27" s="2289">
        <v>13</v>
      </c>
      <c r="E27" s="2289">
        <v>13</v>
      </c>
      <c r="F27" s="2290">
        <v>13</v>
      </c>
      <c r="G27" s="2290">
        <v>13</v>
      </c>
      <c r="H27" s="2291">
        <v>13</v>
      </c>
      <c r="I27" s="2291">
        <v>13</v>
      </c>
      <c r="J27" s="2291">
        <v>13</v>
      </c>
      <c r="K27" s="2292">
        <v>13</v>
      </c>
      <c r="L27" s="2291">
        <v>13</v>
      </c>
      <c r="M27" s="2291">
        <v>13</v>
      </c>
    </row>
    <row r="28" spans="1:13" ht="18" x14ac:dyDescent="0.25">
      <c r="A28" s="2299" t="s">
        <v>3693</v>
      </c>
      <c r="B28" s="2285"/>
      <c r="C28" s="2285"/>
      <c r="D28" s="2281">
        <v>18447</v>
      </c>
      <c r="E28" s="2281">
        <v>18447</v>
      </c>
      <c r="F28" s="2282">
        <v>18447</v>
      </c>
      <c r="G28" s="2282">
        <v>18447</v>
      </c>
      <c r="H28" s="2283">
        <v>18447</v>
      </c>
      <c r="I28" s="2283">
        <v>18447</v>
      </c>
      <c r="J28" s="2283">
        <v>18447</v>
      </c>
      <c r="K28" s="2284">
        <v>18447</v>
      </c>
      <c r="L28" s="2283">
        <v>18447</v>
      </c>
      <c r="M28" s="2283">
        <v>18447</v>
      </c>
    </row>
    <row r="29" spans="1:13" x14ac:dyDescent="0.25">
      <c r="A29" s="7253" t="s">
        <v>237</v>
      </c>
      <c r="B29" s="7254"/>
      <c r="C29" s="7255"/>
      <c r="D29" s="2300">
        <v>47140</v>
      </c>
      <c r="E29" s="2300">
        <v>47143</v>
      </c>
      <c r="F29" s="2301">
        <v>47108</v>
      </c>
      <c r="G29" s="2301">
        <v>47103</v>
      </c>
      <c r="H29" s="2301">
        <v>47069</v>
      </c>
      <c r="I29" s="2301">
        <v>47066</v>
      </c>
      <c r="J29" s="2301">
        <v>47066</v>
      </c>
      <c r="K29" s="2301">
        <v>47048</v>
      </c>
      <c r="L29" s="2302">
        <v>47031</v>
      </c>
      <c r="M29" s="2302">
        <v>47011</v>
      </c>
    </row>
    <row r="30" spans="1:13" x14ac:dyDescent="0.25">
      <c r="A30" s="2303" t="s">
        <v>3694</v>
      </c>
      <c r="B30" s="2304"/>
      <c r="C30" s="2304"/>
      <c r="D30" s="2305"/>
      <c r="E30" s="2305"/>
      <c r="F30" s="2305"/>
    </row>
    <row r="31" spans="1:13" ht="18" x14ac:dyDescent="0.25">
      <c r="A31" s="2306" t="s">
        <v>3695</v>
      </c>
    </row>
    <row r="32" spans="1:13" ht="18" x14ac:dyDescent="0.25">
      <c r="A32" s="2307" t="s">
        <v>3696</v>
      </c>
    </row>
    <row r="33" spans="1:1" ht="18" x14ac:dyDescent="0.25">
      <c r="A33" s="2280" t="s">
        <v>3697</v>
      </c>
    </row>
    <row r="34" spans="1:1" ht="18" x14ac:dyDescent="0.25">
      <c r="A34" s="2306" t="s">
        <v>3698</v>
      </c>
    </row>
  </sheetData>
  <mergeCells count="6">
    <mergeCell ref="A29:C29"/>
    <mergeCell ref="A1:C1"/>
    <mergeCell ref="A4:C4"/>
    <mergeCell ref="A14:C14"/>
    <mergeCell ref="A17:C17"/>
    <mergeCell ref="A20:C20"/>
  </mergeCells>
  <hyperlinks>
    <hyperlink ref="A1" location="CONTENT!A1" display="Back to table of contents"/>
  </hyperlinks>
  <pageMargins left="0.5" right="0.5" top="0.5" bottom="0.5" header="0.3" footer="0.3"/>
  <pageSetup paperSize="9" scale="99" orientation="landscape"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1"/>
  <sheetViews>
    <sheetView showGridLines="0" workbookViewId="0">
      <selection sqref="A1:C1"/>
    </sheetView>
  </sheetViews>
  <sheetFormatPr defaultRowHeight="15.75" x14ac:dyDescent="0.25"/>
  <cols>
    <col min="1" max="1" width="24.5" style="2308" customWidth="1"/>
    <col min="2" max="6" width="12.83203125" style="2308" customWidth="1"/>
    <col min="7" max="7" width="14" style="2308" customWidth="1"/>
    <col min="8" max="11" width="12.83203125" style="2308" customWidth="1"/>
    <col min="12" max="254" width="9.33203125" style="2308"/>
    <col min="255" max="255" width="24.5" style="2308" customWidth="1"/>
    <col min="256" max="260" width="12.83203125" style="2308" customWidth="1"/>
    <col min="261" max="261" width="14" style="2308" customWidth="1"/>
    <col min="262" max="265" width="12.83203125" style="2308" customWidth="1"/>
    <col min="266" max="510" width="9.33203125" style="2308"/>
    <col min="511" max="511" width="24.5" style="2308" customWidth="1"/>
    <col min="512" max="516" width="12.83203125" style="2308" customWidth="1"/>
    <col min="517" max="517" width="14" style="2308" customWidth="1"/>
    <col min="518" max="521" width="12.83203125" style="2308" customWidth="1"/>
    <col min="522" max="766" width="9.33203125" style="2308"/>
    <col min="767" max="767" width="24.5" style="2308" customWidth="1"/>
    <col min="768" max="772" width="12.83203125" style="2308" customWidth="1"/>
    <col min="773" max="773" width="14" style="2308" customWidth="1"/>
    <col min="774" max="777" width="12.83203125" style="2308" customWidth="1"/>
    <col min="778" max="1022" width="9.33203125" style="2308"/>
    <col min="1023" max="1023" width="24.5" style="2308" customWidth="1"/>
    <col min="1024" max="1028" width="12.83203125" style="2308" customWidth="1"/>
    <col min="1029" max="1029" width="14" style="2308" customWidth="1"/>
    <col min="1030" max="1033" width="12.83203125" style="2308" customWidth="1"/>
    <col min="1034" max="1278" width="9.33203125" style="2308"/>
    <col min="1279" max="1279" width="24.5" style="2308" customWidth="1"/>
    <col min="1280" max="1284" width="12.83203125" style="2308" customWidth="1"/>
    <col min="1285" max="1285" width="14" style="2308" customWidth="1"/>
    <col min="1286" max="1289" width="12.83203125" style="2308" customWidth="1"/>
    <col min="1290" max="1534" width="9.33203125" style="2308"/>
    <col min="1535" max="1535" width="24.5" style="2308" customWidth="1"/>
    <col min="1536" max="1540" width="12.83203125" style="2308" customWidth="1"/>
    <col min="1541" max="1541" width="14" style="2308" customWidth="1"/>
    <col min="1542" max="1545" width="12.83203125" style="2308" customWidth="1"/>
    <col min="1546" max="1790" width="9.33203125" style="2308"/>
    <col min="1791" max="1791" width="24.5" style="2308" customWidth="1"/>
    <col min="1792" max="1796" width="12.83203125" style="2308" customWidth="1"/>
    <col min="1797" max="1797" width="14" style="2308" customWidth="1"/>
    <col min="1798" max="1801" width="12.83203125" style="2308" customWidth="1"/>
    <col min="1802" max="2046" width="9.33203125" style="2308"/>
    <col min="2047" max="2047" width="24.5" style="2308" customWidth="1"/>
    <col min="2048" max="2052" width="12.83203125" style="2308" customWidth="1"/>
    <col min="2053" max="2053" width="14" style="2308" customWidth="1"/>
    <col min="2054" max="2057" width="12.83203125" style="2308" customWidth="1"/>
    <col min="2058" max="2302" width="9.33203125" style="2308"/>
    <col min="2303" max="2303" width="24.5" style="2308" customWidth="1"/>
    <col min="2304" max="2308" width="12.83203125" style="2308" customWidth="1"/>
    <col min="2309" max="2309" width="14" style="2308" customWidth="1"/>
    <col min="2310" max="2313" width="12.83203125" style="2308" customWidth="1"/>
    <col min="2314" max="2558" width="9.33203125" style="2308"/>
    <col min="2559" max="2559" width="24.5" style="2308" customWidth="1"/>
    <col min="2560" max="2564" width="12.83203125" style="2308" customWidth="1"/>
    <col min="2565" max="2565" width="14" style="2308" customWidth="1"/>
    <col min="2566" max="2569" width="12.83203125" style="2308" customWidth="1"/>
    <col min="2570" max="2814" width="9.33203125" style="2308"/>
    <col min="2815" max="2815" width="24.5" style="2308" customWidth="1"/>
    <col min="2816" max="2820" width="12.83203125" style="2308" customWidth="1"/>
    <col min="2821" max="2821" width="14" style="2308" customWidth="1"/>
    <col min="2822" max="2825" width="12.83203125" style="2308" customWidth="1"/>
    <col min="2826" max="3070" width="9.33203125" style="2308"/>
    <col min="3071" max="3071" width="24.5" style="2308" customWidth="1"/>
    <col min="3072" max="3076" width="12.83203125" style="2308" customWidth="1"/>
    <col min="3077" max="3077" width="14" style="2308" customWidth="1"/>
    <col min="3078" max="3081" width="12.83203125" style="2308" customWidth="1"/>
    <col min="3082" max="3326" width="9.33203125" style="2308"/>
    <col min="3327" max="3327" width="24.5" style="2308" customWidth="1"/>
    <col min="3328" max="3332" width="12.83203125" style="2308" customWidth="1"/>
    <col min="3333" max="3333" width="14" style="2308" customWidth="1"/>
    <col min="3334" max="3337" width="12.83203125" style="2308" customWidth="1"/>
    <col min="3338" max="3582" width="9.33203125" style="2308"/>
    <col min="3583" max="3583" width="24.5" style="2308" customWidth="1"/>
    <col min="3584" max="3588" width="12.83203125" style="2308" customWidth="1"/>
    <col min="3589" max="3589" width="14" style="2308" customWidth="1"/>
    <col min="3590" max="3593" width="12.83203125" style="2308" customWidth="1"/>
    <col min="3594" max="3838" width="9.33203125" style="2308"/>
    <col min="3839" max="3839" width="24.5" style="2308" customWidth="1"/>
    <col min="3840" max="3844" width="12.83203125" style="2308" customWidth="1"/>
    <col min="3845" max="3845" width="14" style="2308" customWidth="1"/>
    <col min="3846" max="3849" width="12.83203125" style="2308" customWidth="1"/>
    <col min="3850" max="4094" width="9.33203125" style="2308"/>
    <col min="4095" max="4095" width="24.5" style="2308" customWidth="1"/>
    <col min="4096" max="4100" width="12.83203125" style="2308" customWidth="1"/>
    <col min="4101" max="4101" width="14" style="2308" customWidth="1"/>
    <col min="4102" max="4105" width="12.83203125" style="2308" customWidth="1"/>
    <col min="4106" max="4350" width="9.33203125" style="2308"/>
    <col min="4351" max="4351" width="24.5" style="2308" customWidth="1"/>
    <col min="4352" max="4356" width="12.83203125" style="2308" customWidth="1"/>
    <col min="4357" max="4357" width="14" style="2308" customWidth="1"/>
    <col min="4358" max="4361" width="12.83203125" style="2308" customWidth="1"/>
    <col min="4362" max="4606" width="9.33203125" style="2308"/>
    <col min="4607" max="4607" width="24.5" style="2308" customWidth="1"/>
    <col min="4608" max="4612" width="12.83203125" style="2308" customWidth="1"/>
    <col min="4613" max="4613" width="14" style="2308" customWidth="1"/>
    <col min="4614" max="4617" width="12.83203125" style="2308" customWidth="1"/>
    <col min="4618" max="4862" width="9.33203125" style="2308"/>
    <col min="4863" max="4863" width="24.5" style="2308" customWidth="1"/>
    <col min="4864" max="4868" width="12.83203125" style="2308" customWidth="1"/>
    <col min="4869" max="4869" width="14" style="2308" customWidth="1"/>
    <col min="4870" max="4873" width="12.83203125" style="2308" customWidth="1"/>
    <col min="4874" max="5118" width="9.33203125" style="2308"/>
    <col min="5119" max="5119" width="24.5" style="2308" customWidth="1"/>
    <col min="5120" max="5124" width="12.83203125" style="2308" customWidth="1"/>
    <col min="5125" max="5125" width="14" style="2308" customWidth="1"/>
    <col min="5126" max="5129" width="12.83203125" style="2308" customWidth="1"/>
    <col min="5130" max="5374" width="9.33203125" style="2308"/>
    <col min="5375" max="5375" width="24.5" style="2308" customWidth="1"/>
    <col min="5376" max="5380" width="12.83203125" style="2308" customWidth="1"/>
    <col min="5381" max="5381" width="14" style="2308" customWidth="1"/>
    <col min="5382" max="5385" width="12.83203125" style="2308" customWidth="1"/>
    <col min="5386" max="5630" width="9.33203125" style="2308"/>
    <col min="5631" max="5631" width="24.5" style="2308" customWidth="1"/>
    <col min="5632" max="5636" width="12.83203125" style="2308" customWidth="1"/>
    <col min="5637" max="5637" width="14" style="2308" customWidth="1"/>
    <col min="5638" max="5641" width="12.83203125" style="2308" customWidth="1"/>
    <col min="5642" max="5886" width="9.33203125" style="2308"/>
    <col min="5887" max="5887" width="24.5" style="2308" customWidth="1"/>
    <col min="5888" max="5892" width="12.83203125" style="2308" customWidth="1"/>
    <col min="5893" max="5893" width="14" style="2308" customWidth="1"/>
    <col min="5894" max="5897" width="12.83203125" style="2308" customWidth="1"/>
    <col min="5898" max="6142" width="9.33203125" style="2308"/>
    <col min="6143" max="6143" width="24.5" style="2308" customWidth="1"/>
    <col min="6144" max="6148" width="12.83203125" style="2308" customWidth="1"/>
    <col min="6149" max="6149" width="14" style="2308" customWidth="1"/>
    <col min="6150" max="6153" width="12.83203125" style="2308" customWidth="1"/>
    <col min="6154" max="6398" width="9.33203125" style="2308"/>
    <col min="6399" max="6399" width="24.5" style="2308" customWidth="1"/>
    <col min="6400" max="6404" width="12.83203125" style="2308" customWidth="1"/>
    <col min="6405" max="6405" width="14" style="2308" customWidth="1"/>
    <col min="6406" max="6409" width="12.83203125" style="2308" customWidth="1"/>
    <col min="6410" max="6654" width="9.33203125" style="2308"/>
    <col min="6655" max="6655" width="24.5" style="2308" customWidth="1"/>
    <col min="6656" max="6660" width="12.83203125" style="2308" customWidth="1"/>
    <col min="6661" max="6661" width="14" style="2308" customWidth="1"/>
    <col min="6662" max="6665" width="12.83203125" style="2308" customWidth="1"/>
    <col min="6666" max="6910" width="9.33203125" style="2308"/>
    <col min="6911" max="6911" width="24.5" style="2308" customWidth="1"/>
    <col min="6912" max="6916" width="12.83203125" style="2308" customWidth="1"/>
    <col min="6917" max="6917" width="14" style="2308" customWidth="1"/>
    <col min="6918" max="6921" width="12.83203125" style="2308" customWidth="1"/>
    <col min="6922" max="7166" width="9.33203125" style="2308"/>
    <col min="7167" max="7167" width="24.5" style="2308" customWidth="1"/>
    <col min="7168" max="7172" width="12.83203125" style="2308" customWidth="1"/>
    <col min="7173" max="7173" width="14" style="2308" customWidth="1"/>
    <col min="7174" max="7177" width="12.83203125" style="2308" customWidth="1"/>
    <col min="7178" max="7422" width="9.33203125" style="2308"/>
    <col min="7423" max="7423" width="24.5" style="2308" customWidth="1"/>
    <col min="7424" max="7428" width="12.83203125" style="2308" customWidth="1"/>
    <col min="7429" max="7429" width="14" style="2308" customWidth="1"/>
    <col min="7430" max="7433" width="12.83203125" style="2308" customWidth="1"/>
    <col min="7434" max="7678" width="9.33203125" style="2308"/>
    <col min="7679" max="7679" width="24.5" style="2308" customWidth="1"/>
    <col min="7680" max="7684" width="12.83203125" style="2308" customWidth="1"/>
    <col min="7685" max="7685" width="14" style="2308" customWidth="1"/>
    <col min="7686" max="7689" width="12.83203125" style="2308" customWidth="1"/>
    <col min="7690" max="7934" width="9.33203125" style="2308"/>
    <col min="7935" max="7935" width="24.5" style="2308" customWidth="1"/>
    <col min="7936" max="7940" width="12.83203125" style="2308" customWidth="1"/>
    <col min="7941" max="7941" width="14" style="2308" customWidth="1"/>
    <col min="7942" max="7945" width="12.83203125" style="2308" customWidth="1"/>
    <col min="7946" max="8190" width="9.33203125" style="2308"/>
    <col min="8191" max="8191" width="24.5" style="2308" customWidth="1"/>
    <col min="8192" max="8196" width="12.83203125" style="2308" customWidth="1"/>
    <col min="8197" max="8197" width="14" style="2308" customWidth="1"/>
    <col min="8198" max="8201" width="12.83203125" style="2308" customWidth="1"/>
    <col min="8202" max="8446" width="9.33203125" style="2308"/>
    <col min="8447" max="8447" width="24.5" style="2308" customWidth="1"/>
    <col min="8448" max="8452" width="12.83203125" style="2308" customWidth="1"/>
    <col min="8453" max="8453" width="14" style="2308" customWidth="1"/>
    <col min="8454" max="8457" width="12.83203125" style="2308" customWidth="1"/>
    <col min="8458" max="8702" width="9.33203125" style="2308"/>
    <col min="8703" max="8703" width="24.5" style="2308" customWidth="1"/>
    <col min="8704" max="8708" width="12.83203125" style="2308" customWidth="1"/>
    <col min="8709" max="8709" width="14" style="2308" customWidth="1"/>
    <col min="8710" max="8713" width="12.83203125" style="2308" customWidth="1"/>
    <col min="8714" max="8958" width="9.33203125" style="2308"/>
    <col min="8959" max="8959" width="24.5" style="2308" customWidth="1"/>
    <col min="8960" max="8964" width="12.83203125" style="2308" customWidth="1"/>
    <col min="8965" max="8965" width="14" style="2308" customWidth="1"/>
    <col min="8966" max="8969" width="12.83203125" style="2308" customWidth="1"/>
    <col min="8970" max="9214" width="9.33203125" style="2308"/>
    <col min="9215" max="9215" width="24.5" style="2308" customWidth="1"/>
    <col min="9216" max="9220" width="12.83203125" style="2308" customWidth="1"/>
    <col min="9221" max="9221" width="14" style="2308" customWidth="1"/>
    <col min="9222" max="9225" width="12.83203125" style="2308" customWidth="1"/>
    <col min="9226" max="9470" width="9.33203125" style="2308"/>
    <col min="9471" max="9471" width="24.5" style="2308" customWidth="1"/>
    <col min="9472" max="9476" width="12.83203125" style="2308" customWidth="1"/>
    <col min="9477" max="9477" width="14" style="2308" customWidth="1"/>
    <col min="9478" max="9481" width="12.83203125" style="2308" customWidth="1"/>
    <col min="9482" max="9726" width="9.33203125" style="2308"/>
    <col min="9727" max="9727" width="24.5" style="2308" customWidth="1"/>
    <col min="9728" max="9732" width="12.83203125" style="2308" customWidth="1"/>
    <col min="9733" max="9733" width="14" style="2308" customWidth="1"/>
    <col min="9734" max="9737" width="12.83203125" style="2308" customWidth="1"/>
    <col min="9738" max="9982" width="9.33203125" style="2308"/>
    <col min="9983" max="9983" width="24.5" style="2308" customWidth="1"/>
    <col min="9984" max="9988" width="12.83203125" style="2308" customWidth="1"/>
    <col min="9989" max="9989" width="14" style="2308" customWidth="1"/>
    <col min="9990" max="9993" width="12.83203125" style="2308" customWidth="1"/>
    <col min="9994" max="10238" width="9.33203125" style="2308"/>
    <col min="10239" max="10239" width="24.5" style="2308" customWidth="1"/>
    <col min="10240" max="10244" width="12.83203125" style="2308" customWidth="1"/>
    <col min="10245" max="10245" width="14" style="2308" customWidth="1"/>
    <col min="10246" max="10249" width="12.83203125" style="2308" customWidth="1"/>
    <col min="10250" max="10494" width="9.33203125" style="2308"/>
    <col min="10495" max="10495" width="24.5" style="2308" customWidth="1"/>
    <col min="10496" max="10500" width="12.83203125" style="2308" customWidth="1"/>
    <col min="10501" max="10501" width="14" style="2308" customWidth="1"/>
    <col min="10502" max="10505" width="12.83203125" style="2308" customWidth="1"/>
    <col min="10506" max="10750" width="9.33203125" style="2308"/>
    <col min="10751" max="10751" width="24.5" style="2308" customWidth="1"/>
    <col min="10752" max="10756" width="12.83203125" style="2308" customWidth="1"/>
    <col min="10757" max="10757" width="14" style="2308" customWidth="1"/>
    <col min="10758" max="10761" width="12.83203125" style="2308" customWidth="1"/>
    <col min="10762" max="11006" width="9.33203125" style="2308"/>
    <col min="11007" max="11007" width="24.5" style="2308" customWidth="1"/>
    <col min="11008" max="11012" width="12.83203125" style="2308" customWidth="1"/>
    <col min="11013" max="11013" width="14" style="2308" customWidth="1"/>
    <col min="11014" max="11017" width="12.83203125" style="2308" customWidth="1"/>
    <col min="11018" max="11262" width="9.33203125" style="2308"/>
    <col min="11263" max="11263" width="24.5" style="2308" customWidth="1"/>
    <col min="11264" max="11268" width="12.83203125" style="2308" customWidth="1"/>
    <col min="11269" max="11269" width="14" style="2308" customWidth="1"/>
    <col min="11270" max="11273" width="12.83203125" style="2308" customWidth="1"/>
    <col min="11274" max="11518" width="9.33203125" style="2308"/>
    <col min="11519" max="11519" width="24.5" style="2308" customWidth="1"/>
    <col min="11520" max="11524" width="12.83203125" style="2308" customWidth="1"/>
    <col min="11525" max="11525" width="14" style="2308" customWidth="1"/>
    <col min="11526" max="11529" width="12.83203125" style="2308" customWidth="1"/>
    <col min="11530" max="11774" width="9.33203125" style="2308"/>
    <col min="11775" max="11775" width="24.5" style="2308" customWidth="1"/>
    <col min="11776" max="11780" width="12.83203125" style="2308" customWidth="1"/>
    <col min="11781" max="11781" width="14" style="2308" customWidth="1"/>
    <col min="11782" max="11785" width="12.83203125" style="2308" customWidth="1"/>
    <col min="11786" max="12030" width="9.33203125" style="2308"/>
    <col min="12031" max="12031" width="24.5" style="2308" customWidth="1"/>
    <col min="12032" max="12036" width="12.83203125" style="2308" customWidth="1"/>
    <col min="12037" max="12037" width="14" style="2308" customWidth="1"/>
    <col min="12038" max="12041" width="12.83203125" style="2308" customWidth="1"/>
    <col min="12042" max="12286" width="9.33203125" style="2308"/>
    <col min="12287" max="12287" width="24.5" style="2308" customWidth="1"/>
    <col min="12288" max="12292" width="12.83203125" style="2308" customWidth="1"/>
    <col min="12293" max="12293" width="14" style="2308" customWidth="1"/>
    <col min="12294" max="12297" width="12.83203125" style="2308" customWidth="1"/>
    <col min="12298" max="12542" width="9.33203125" style="2308"/>
    <col min="12543" max="12543" width="24.5" style="2308" customWidth="1"/>
    <col min="12544" max="12548" width="12.83203125" style="2308" customWidth="1"/>
    <col min="12549" max="12549" width="14" style="2308" customWidth="1"/>
    <col min="12550" max="12553" width="12.83203125" style="2308" customWidth="1"/>
    <col min="12554" max="12798" width="9.33203125" style="2308"/>
    <col min="12799" max="12799" width="24.5" style="2308" customWidth="1"/>
    <col min="12800" max="12804" width="12.83203125" style="2308" customWidth="1"/>
    <col min="12805" max="12805" width="14" style="2308" customWidth="1"/>
    <col min="12806" max="12809" width="12.83203125" style="2308" customWidth="1"/>
    <col min="12810" max="13054" width="9.33203125" style="2308"/>
    <col min="13055" max="13055" width="24.5" style="2308" customWidth="1"/>
    <col min="13056" max="13060" width="12.83203125" style="2308" customWidth="1"/>
    <col min="13061" max="13061" width="14" style="2308" customWidth="1"/>
    <col min="13062" max="13065" width="12.83203125" style="2308" customWidth="1"/>
    <col min="13066" max="13310" width="9.33203125" style="2308"/>
    <col min="13311" max="13311" width="24.5" style="2308" customWidth="1"/>
    <col min="13312" max="13316" width="12.83203125" style="2308" customWidth="1"/>
    <col min="13317" max="13317" width="14" style="2308" customWidth="1"/>
    <col min="13318" max="13321" width="12.83203125" style="2308" customWidth="1"/>
    <col min="13322" max="13566" width="9.33203125" style="2308"/>
    <col min="13567" max="13567" width="24.5" style="2308" customWidth="1"/>
    <col min="13568" max="13572" width="12.83203125" style="2308" customWidth="1"/>
    <col min="13573" max="13573" width="14" style="2308" customWidth="1"/>
    <col min="13574" max="13577" width="12.83203125" style="2308" customWidth="1"/>
    <col min="13578" max="13822" width="9.33203125" style="2308"/>
    <col min="13823" max="13823" width="24.5" style="2308" customWidth="1"/>
    <col min="13824" max="13828" width="12.83203125" style="2308" customWidth="1"/>
    <col min="13829" max="13829" width="14" style="2308" customWidth="1"/>
    <col min="13830" max="13833" width="12.83203125" style="2308" customWidth="1"/>
    <col min="13834" max="14078" width="9.33203125" style="2308"/>
    <col min="14079" max="14079" width="24.5" style="2308" customWidth="1"/>
    <col min="14080" max="14084" width="12.83203125" style="2308" customWidth="1"/>
    <col min="14085" max="14085" width="14" style="2308" customWidth="1"/>
    <col min="14086" max="14089" width="12.83203125" style="2308" customWidth="1"/>
    <col min="14090" max="14334" width="9.33203125" style="2308"/>
    <col min="14335" max="14335" width="24.5" style="2308" customWidth="1"/>
    <col min="14336" max="14340" width="12.83203125" style="2308" customWidth="1"/>
    <col min="14341" max="14341" width="14" style="2308" customWidth="1"/>
    <col min="14342" max="14345" width="12.83203125" style="2308" customWidth="1"/>
    <col min="14346" max="14590" width="9.33203125" style="2308"/>
    <col min="14591" max="14591" width="24.5" style="2308" customWidth="1"/>
    <col min="14592" max="14596" width="12.83203125" style="2308" customWidth="1"/>
    <col min="14597" max="14597" width="14" style="2308" customWidth="1"/>
    <col min="14598" max="14601" width="12.83203125" style="2308" customWidth="1"/>
    <col min="14602" max="14846" width="9.33203125" style="2308"/>
    <col min="14847" max="14847" width="24.5" style="2308" customWidth="1"/>
    <col min="14848" max="14852" width="12.83203125" style="2308" customWidth="1"/>
    <col min="14853" max="14853" width="14" style="2308" customWidth="1"/>
    <col min="14854" max="14857" width="12.83203125" style="2308" customWidth="1"/>
    <col min="14858" max="15102" width="9.33203125" style="2308"/>
    <col min="15103" max="15103" width="24.5" style="2308" customWidth="1"/>
    <col min="15104" max="15108" width="12.83203125" style="2308" customWidth="1"/>
    <col min="15109" max="15109" width="14" style="2308" customWidth="1"/>
    <col min="15110" max="15113" width="12.83203125" style="2308" customWidth="1"/>
    <col min="15114" max="15358" width="9.33203125" style="2308"/>
    <col min="15359" max="15359" width="24.5" style="2308" customWidth="1"/>
    <col min="15360" max="15364" width="12.83203125" style="2308" customWidth="1"/>
    <col min="15365" max="15365" width="14" style="2308" customWidth="1"/>
    <col min="15366" max="15369" width="12.83203125" style="2308" customWidth="1"/>
    <col min="15370" max="15614" width="9.33203125" style="2308"/>
    <col min="15615" max="15615" width="24.5" style="2308" customWidth="1"/>
    <col min="15616" max="15620" width="12.83203125" style="2308" customWidth="1"/>
    <col min="15621" max="15621" width="14" style="2308" customWidth="1"/>
    <col min="15622" max="15625" width="12.83203125" style="2308" customWidth="1"/>
    <col min="15626" max="15870" width="9.33203125" style="2308"/>
    <col min="15871" max="15871" width="24.5" style="2308" customWidth="1"/>
    <col min="15872" max="15876" width="12.83203125" style="2308" customWidth="1"/>
    <col min="15877" max="15877" width="14" style="2308" customWidth="1"/>
    <col min="15878" max="15881" width="12.83203125" style="2308" customWidth="1"/>
    <col min="15882" max="16126" width="9.33203125" style="2308"/>
    <col min="16127" max="16127" width="24.5" style="2308" customWidth="1"/>
    <col min="16128" max="16132" width="12.83203125" style="2308" customWidth="1"/>
    <col min="16133" max="16133" width="14" style="2308" customWidth="1"/>
    <col min="16134" max="16137" width="12.83203125" style="2308" customWidth="1"/>
    <col min="16138" max="16384" width="9.33203125" style="2308"/>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75" x14ac:dyDescent="0.25">
      <c r="A2" s="2208" t="s">
        <v>3699</v>
      </c>
    </row>
    <row r="3" spans="1:90" x14ac:dyDescent="0.25">
      <c r="A3" s="2309"/>
      <c r="B3" s="2310"/>
      <c r="C3" s="2310"/>
      <c r="F3" s="2311"/>
      <c r="G3" s="2311"/>
      <c r="J3" s="2311"/>
      <c r="K3" s="2311" t="s">
        <v>3201</v>
      </c>
    </row>
    <row r="4" spans="1:90" x14ac:dyDescent="0.25">
      <c r="A4" s="2312" t="s">
        <v>3700</v>
      </c>
      <c r="B4" s="2313" t="s">
        <v>809</v>
      </c>
      <c r="C4" s="2313" t="s">
        <v>810</v>
      </c>
      <c r="D4" s="2313" t="s">
        <v>917</v>
      </c>
      <c r="E4" s="2313" t="s">
        <v>2551</v>
      </c>
      <c r="F4" s="2313" t="s">
        <v>2552</v>
      </c>
      <c r="G4" s="2313" t="s">
        <v>909</v>
      </c>
      <c r="H4" s="2313" t="s">
        <v>2553</v>
      </c>
      <c r="I4" s="2314" t="s">
        <v>3293</v>
      </c>
      <c r="J4" s="2313" t="s">
        <v>918</v>
      </c>
      <c r="K4" s="2313" t="s">
        <v>920</v>
      </c>
    </row>
    <row r="5" spans="1:90" x14ac:dyDescent="0.25">
      <c r="A5" s="2315" t="s">
        <v>3701</v>
      </c>
      <c r="B5" s="2316">
        <v>9813</v>
      </c>
      <c r="C5" s="2316">
        <v>9816</v>
      </c>
      <c r="D5" s="2316">
        <v>9816</v>
      </c>
      <c r="E5" s="2316">
        <v>9774</v>
      </c>
      <c r="F5" s="2316">
        <v>9748</v>
      </c>
      <c r="G5" s="2316">
        <v>9742</v>
      </c>
      <c r="H5" s="2316">
        <v>9741</v>
      </c>
      <c r="I5" s="2316">
        <v>9727</v>
      </c>
      <c r="J5" s="2317">
        <f>J6+J7</f>
        <v>9726.6166999999987</v>
      </c>
      <c r="K5" s="2317">
        <v>9707</v>
      </c>
    </row>
    <row r="6" spans="1:90" x14ac:dyDescent="0.25">
      <c r="A6" s="2318" t="s">
        <v>3702</v>
      </c>
      <c r="B6" s="2319">
        <v>8176</v>
      </c>
      <c r="C6" s="2319">
        <v>8179</v>
      </c>
      <c r="D6" s="2320">
        <v>8179</v>
      </c>
      <c r="E6" s="2319">
        <v>8137</v>
      </c>
      <c r="F6" s="2319">
        <v>8111</v>
      </c>
      <c r="G6" s="2319">
        <v>8105</v>
      </c>
      <c r="H6" s="2319">
        <v>8104</v>
      </c>
      <c r="I6" s="2321">
        <v>8088</v>
      </c>
      <c r="J6" s="2321">
        <f>I6-0.3833</f>
        <v>8087.6166999999996</v>
      </c>
      <c r="K6" s="2321">
        <v>8068</v>
      </c>
    </row>
    <row r="7" spans="1:90" x14ac:dyDescent="0.25">
      <c r="A7" s="2318" t="s">
        <v>3703</v>
      </c>
      <c r="B7" s="2319">
        <v>1637</v>
      </c>
      <c r="C7" s="2319">
        <v>1637</v>
      </c>
      <c r="D7" s="2320">
        <v>1637</v>
      </c>
      <c r="E7" s="2319">
        <v>1637</v>
      </c>
      <c r="F7" s="2319">
        <v>1637</v>
      </c>
      <c r="G7" s="2319">
        <v>1637</v>
      </c>
      <c r="H7" s="2319">
        <v>1637</v>
      </c>
      <c r="I7" s="2319">
        <v>1639</v>
      </c>
      <c r="J7" s="2319">
        <v>1639</v>
      </c>
      <c r="K7" s="2319">
        <v>1639</v>
      </c>
    </row>
    <row r="8" spans="1:90" x14ac:dyDescent="0.25">
      <c r="A8" s="2315" t="s">
        <v>3704</v>
      </c>
      <c r="B8" s="2322">
        <v>2306</v>
      </c>
      <c r="C8" s="2322">
        <v>2306</v>
      </c>
      <c r="D8" s="2322">
        <v>2272</v>
      </c>
      <c r="E8" s="2322">
        <v>2272</v>
      </c>
      <c r="F8" s="2322">
        <v>2272</v>
      </c>
      <c r="G8" s="2322">
        <v>2270</v>
      </c>
      <c r="H8" s="2322">
        <v>2275</v>
      </c>
      <c r="I8" s="2322">
        <f>I9+I10</f>
        <v>2286</v>
      </c>
      <c r="J8" s="2322">
        <f>J9+J10</f>
        <v>2269</v>
      </c>
      <c r="K8" s="2322">
        <f>K9+K10</f>
        <v>2269</v>
      </c>
    </row>
    <row r="9" spans="1:90" ht="31.5" x14ac:dyDescent="0.25">
      <c r="A9" s="2323" t="s">
        <v>3705</v>
      </c>
      <c r="B9" s="2319">
        <v>1443</v>
      </c>
      <c r="C9" s="2319">
        <v>1443</v>
      </c>
      <c r="D9" s="2320">
        <v>1409</v>
      </c>
      <c r="E9" s="2319">
        <v>1404</v>
      </c>
      <c r="F9" s="2319">
        <v>1404</v>
      </c>
      <c r="G9" s="2319">
        <v>1402</v>
      </c>
      <c r="H9" s="2319">
        <v>1402</v>
      </c>
      <c r="I9" s="2321">
        <v>1402</v>
      </c>
      <c r="J9" s="2321">
        <v>1385</v>
      </c>
      <c r="K9" s="2321">
        <v>1385</v>
      </c>
    </row>
    <row r="10" spans="1:90" x14ac:dyDescent="0.25">
      <c r="A10" s="2318" t="s">
        <v>3706</v>
      </c>
      <c r="B10" s="2319">
        <v>863</v>
      </c>
      <c r="C10" s="2319">
        <v>863</v>
      </c>
      <c r="D10" s="2320">
        <v>863</v>
      </c>
      <c r="E10" s="2319">
        <v>868</v>
      </c>
      <c r="F10" s="2319">
        <v>868</v>
      </c>
      <c r="G10" s="2319">
        <v>868</v>
      </c>
      <c r="H10" s="2319">
        <v>873</v>
      </c>
      <c r="I10" s="2321">
        <v>884</v>
      </c>
      <c r="J10" s="2321">
        <v>884</v>
      </c>
      <c r="K10" s="2321">
        <v>884</v>
      </c>
    </row>
    <row r="11" spans="1:90" x14ac:dyDescent="0.25">
      <c r="A11" s="2324" t="s">
        <v>237</v>
      </c>
      <c r="B11" s="2325">
        <v>12119</v>
      </c>
      <c r="C11" s="2325">
        <v>12122</v>
      </c>
      <c r="D11" s="2325">
        <v>12088</v>
      </c>
      <c r="E11" s="2325">
        <v>12046</v>
      </c>
      <c r="F11" s="2325">
        <v>12020</v>
      </c>
      <c r="G11" s="2325">
        <v>12012</v>
      </c>
      <c r="H11" s="2325">
        <v>12016</v>
      </c>
      <c r="I11" s="2325">
        <f>I8+I5</f>
        <v>12013</v>
      </c>
      <c r="J11" s="2325">
        <f>J8+J5</f>
        <v>11995.616699999999</v>
      </c>
      <c r="K11" s="2325">
        <f t="shared" ref="K11" si="0">K8+K5</f>
        <v>11976</v>
      </c>
    </row>
    <row r="12" spans="1:90" x14ac:dyDescent="0.25">
      <c r="A12" s="2326"/>
      <c r="B12" s="2327"/>
      <c r="C12" s="2327"/>
      <c r="D12" s="2327"/>
      <c r="E12" s="2327"/>
      <c r="F12" s="2327"/>
      <c r="G12" s="2327"/>
      <c r="H12" s="2327"/>
      <c r="I12" s="2328"/>
      <c r="J12" s="2327"/>
      <c r="K12" s="2327"/>
    </row>
    <row r="13" spans="1:90" x14ac:dyDescent="0.25">
      <c r="A13" s="2329" t="s">
        <v>3707</v>
      </c>
      <c r="H13" s="1327"/>
    </row>
    <row r="14" spans="1:90" x14ac:dyDescent="0.25">
      <c r="A14" s="2329" t="s">
        <v>3708</v>
      </c>
    </row>
    <row r="15" spans="1:90" x14ac:dyDescent="0.25">
      <c r="A15" s="7267"/>
      <c r="B15" s="7267"/>
      <c r="C15" s="7267"/>
      <c r="D15" s="7267"/>
      <c r="E15" s="7267"/>
      <c r="F15" s="7267"/>
      <c r="G15" s="7267"/>
      <c r="H15" s="7267"/>
      <c r="I15" s="7267"/>
      <c r="J15" s="7267"/>
    </row>
    <row r="16" spans="1:90" s="1921" customFormat="1" ht="16.5" x14ac:dyDescent="0.25">
      <c r="A16" s="2330" t="s">
        <v>3709</v>
      </c>
      <c r="B16" s="2331"/>
      <c r="C16" s="2331"/>
      <c r="D16" s="2332"/>
      <c r="E16" s="2332"/>
      <c r="F16" s="2332"/>
      <c r="G16" s="2332"/>
      <c r="H16" s="2332"/>
      <c r="I16" s="2332"/>
      <c r="J16" s="2333"/>
      <c r="K16" s="2333"/>
    </row>
    <row r="17" spans="1:11" s="1921" customFormat="1" ht="16.5" x14ac:dyDescent="0.25">
      <c r="A17" s="2330"/>
      <c r="B17" s="2331"/>
      <c r="C17" s="2331"/>
      <c r="D17" s="2332"/>
      <c r="E17" s="2332"/>
      <c r="F17" s="2332"/>
      <c r="G17" s="2332"/>
      <c r="H17" s="2332"/>
      <c r="I17" s="7268" t="s">
        <v>3710</v>
      </c>
      <c r="J17" s="7268"/>
      <c r="K17" s="7268"/>
    </row>
    <row r="18" spans="1:11" s="1921" customFormat="1" ht="18.75" x14ac:dyDescent="0.25">
      <c r="A18" s="2334" t="s">
        <v>2</v>
      </c>
      <c r="B18" s="2335" t="s">
        <v>809</v>
      </c>
      <c r="C18" s="2335" t="s">
        <v>810</v>
      </c>
      <c r="D18" s="2335" t="s">
        <v>917</v>
      </c>
      <c r="E18" s="2336" t="s">
        <v>2551</v>
      </c>
      <c r="F18" s="2336" t="s">
        <v>2552</v>
      </c>
      <c r="G18" s="2336" t="s">
        <v>909</v>
      </c>
      <c r="H18" s="2336" t="s">
        <v>2553</v>
      </c>
      <c r="I18" s="2336" t="s">
        <v>3293</v>
      </c>
      <c r="J18" s="2337" t="s">
        <v>918</v>
      </c>
      <c r="K18" s="2337" t="s">
        <v>920</v>
      </c>
    </row>
    <row r="19" spans="1:11" s="1921" customFormat="1" ht="18.75" x14ac:dyDescent="0.25">
      <c r="A19" s="2338" t="s">
        <v>3711</v>
      </c>
      <c r="B19" s="2339">
        <v>10960</v>
      </c>
      <c r="C19" s="2339">
        <v>8232</v>
      </c>
      <c r="D19" s="2339">
        <v>5317</v>
      </c>
      <c r="E19" s="2339">
        <v>4847</v>
      </c>
      <c r="F19" s="2339">
        <v>3451</v>
      </c>
      <c r="G19" s="2339">
        <v>6511</v>
      </c>
      <c r="H19" s="2339">
        <v>5652</v>
      </c>
      <c r="I19" s="2339">
        <v>5293</v>
      </c>
      <c r="J19" s="2340">
        <v>7466</v>
      </c>
      <c r="K19" s="2340">
        <v>5829</v>
      </c>
    </row>
    <row r="20" spans="1:11" s="1921" customFormat="1" ht="18.75" x14ac:dyDescent="0.25">
      <c r="A20" s="2341" t="s">
        <v>3712</v>
      </c>
      <c r="B20" s="2342">
        <v>3207</v>
      </c>
      <c r="C20" s="2342">
        <v>2354</v>
      </c>
      <c r="D20" s="2342">
        <v>948</v>
      </c>
      <c r="E20" s="2342">
        <v>976</v>
      </c>
      <c r="F20" s="2342">
        <v>598</v>
      </c>
      <c r="G20" s="2342">
        <v>1155</v>
      </c>
      <c r="H20" s="2342">
        <v>1071</v>
      </c>
      <c r="I20" s="2342">
        <v>998</v>
      </c>
      <c r="J20" s="2342">
        <v>1132</v>
      </c>
      <c r="K20" s="2342">
        <v>757</v>
      </c>
    </row>
    <row r="21" spans="1:11" s="1921" customFormat="1" ht="18.75" x14ac:dyDescent="0.25">
      <c r="A21" s="2343" t="s">
        <v>3713</v>
      </c>
      <c r="B21" s="2344">
        <v>3077</v>
      </c>
      <c r="C21" s="2344">
        <v>2164</v>
      </c>
      <c r="D21" s="2344">
        <v>853</v>
      </c>
      <c r="E21" s="2344">
        <v>786</v>
      </c>
      <c r="F21" s="2344">
        <v>537</v>
      </c>
      <c r="G21" s="2344">
        <v>974</v>
      </c>
      <c r="H21" s="2344">
        <v>863</v>
      </c>
      <c r="I21" s="2344">
        <v>837</v>
      </c>
      <c r="J21" s="2345">
        <v>858</v>
      </c>
      <c r="K21" s="2345">
        <v>297</v>
      </c>
    </row>
    <row r="22" spans="1:11" s="1921" customFormat="1" ht="18.75" x14ac:dyDescent="0.25">
      <c r="A22" s="2343" t="s">
        <v>3714</v>
      </c>
      <c r="B22" s="2344">
        <v>130</v>
      </c>
      <c r="C22" s="2344">
        <v>190</v>
      </c>
      <c r="D22" s="2344">
        <v>95</v>
      </c>
      <c r="E22" s="2344">
        <v>190</v>
      </c>
      <c r="F22" s="2344">
        <v>61</v>
      </c>
      <c r="G22" s="2344">
        <v>181</v>
      </c>
      <c r="H22" s="2344">
        <v>208</v>
      </c>
      <c r="I22" s="2344">
        <v>161</v>
      </c>
      <c r="J22" s="2345">
        <v>274</v>
      </c>
      <c r="K22" s="2345">
        <v>460</v>
      </c>
    </row>
    <row r="23" spans="1:11" s="1921" customFormat="1" ht="18.75" x14ac:dyDescent="0.25">
      <c r="A23" s="2341" t="s">
        <v>3715</v>
      </c>
      <c r="B23" s="2342">
        <v>1281</v>
      </c>
      <c r="C23" s="2342">
        <v>801</v>
      </c>
      <c r="D23" s="2342">
        <v>484</v>
      </c>
      <c r="E23" s="2342">
        <v>260</v>
      </c>
      <c r="F23" s="2342">
        <v>168</v>
      </c>
      <c r="G23" s="2342">
        <v>178</v>
      </c>
      <c r="H23" s="2342">
        <v>202</v>
      </c>
      <c r="I23" s="2342">
        <v>183</v>
      </c>
      <c r="J23" s="2342">
        <v>300</v>
      </c>
      <c r="K23" s="2342">
        <v>568</v>
      </c>
    </row>
    <row r="24" spans="1:11" s="1921" customFormat="1" ht="18.75" x14ac:dyDescent="0.25">
      <c r="A24" s="2343" t="s">
        <v>3713</v>
      </c>
      <c r="B24" s="2344">
        <v>1098</v>
      </c>
      <c r="C24" s="2344">
        <v>489</v>
      </c>
      <c r="D24" s="2344">
        <v>321</v>
      </c>
      <c r="E24" s="2344">
        <v>100</v>
      </c>
      <c r="F24" s="2344">
        <v>77</v>
      </c>
      <c r="G24" s="2344">
        <v>68</v>
      </c>
      <c r="H24" s="2344">
        <v>76</v>
      </c>
      <c r="I24" s="2344">
        <v>9</v>
      </c>
      <c r="J24" s="2345">
        <v>105</v>
      </c>
      <c r="K24" s="2345">
        <v>44</v>
      </c>
    </row>
    <row r="25" spans="1:11" s="1921" customFormat="1" ht="18.75" x14ac:dyDescent="0.25">
      <c r="A25" s="2343" t="s">
        <v>3716</v>
      </c>
      <c r="B25" s="2344">
        <v>183</v>
      </c>
      <c r="C25" s="2344">
        <v>312</v>
      </c>
      <c r="D25" s="2344">
        <v>163</v>
      </c>
      <c r="E25" s="2344">
        <v>160</v>
      </c>
      <c r="F25" s="2344">
        <v>91</v>
      </c>
      <c r="G25" s="2344">
        <v>110</v>
      </c>
      <c r="H25" s="2344">
        <v>126</v>
      </c>
      <c r="I25" s="2344">
        <v>174</v>
      </c>
      <c r="J25" s="2345">
        <v>195</v>
      </c>
      <c r="K25" s="2345">
        <v>524</v>
      </c>
    </row>
    <row r="26" spans="1:11" s="1921" customFormat="1" ht="18.75" x14ac:dyDescent="0.25">
      <c r="A26" s="2341" t="s">
        <v>3360</v>
      </c>
      <c r="B26" s="2342">
        <v>6472</v>
      </c>
      <c r="C26" s="2342">
        <v>5077</v>
      </c>
      <c r="D26" s="2342">
        <v>3885</v>
      </c>
      <c r="E26" s="2342">
        <v>3611</v>
      </c>
      <c r="F26" s="2342">
        <v>2685</v>
      </c>
      <c r="G26" s="2342">
        <v>5178</v>
      </c>
      <c r="H26" s="2342">
        <v>4379</v>
      </c>
      <c r="I26" s="2342">
        <v>4112</v>
      </c>
      <c r="J26" s="2342">
        <v>6034</v>
      </c>
      <c r="K26" s="2342">
        <v>4504</v>
      </c>
    </row>
    <row r="27" spans="1:11" s="1921" customFormat="1" ht="18.75" x14ac:dyDescent="0.25">
      <c r="A27" s="2343" t="s">
        <v>3713</v>
      </c>
      <c r="B27" s="2344">
        <v>5965</v>
      </c>
      <c r="C27" s="2344">
        <v>4658</v>
      </c>
      <c r="D27" s="2344">
        <v>3520</v>
      </c>
      <c r="E27" s="2344">
        <v>3111</v>
      </c>
      <c r="F27" s="2344">
        <v>2512</v>
      </c>
      <c r="G27" s="2344">
        <v>4741</v>
      </c>
      <c r="H27" s="2344">
        <v>4116</v>
      </c>
      <c r="I27" s="2344">
        <v>3821</v>
      </c>
      <c r="J27" s="2345">
        <v>5456</v>
      </c>
      <c r="K27" s="2345">
        <v>3517</v>
      </c>
    </row>
    <row r="28" spans="1:11" s="1921" customFormat="1" ht="18.75" x14ac:dyDescent="0.25">
      <c r="A28" s="2343" t="s">
        <v>3716</v>
      </c>
      <c r="B28" s="2346">
        <v>507</v>
      </c>
      <c r="C28" s="2346">
        <v>419</v>
      </c>
      <c r="D28" s="2346">
        <v>365</v>
      </c>
      <c r="E28" s="2346">
        <v>500</v>
      </c>
      <c r="F28" s="2346">
        <v>173</v>
      </c>
      <c r="G28" s="2346">
        <v>437</v>
      </c>
      <c r="H28" s="2346">
        <v>263</v>
      </c>
      <c r="I28" s="2346">
        <v>291</v>
      </c>
      <c r="J28" s="2345">
        <v>578</v>
      </c>
      <c r="K28" s="2345">
        <v>987</v>
      </c>
    </row>
    <row r="29" spans="1:11" s="1921" customFormat="1" ht="16.5" x14ac:dyDescent="0.25">
      <c r="A29" s="2347"/>
      <c r="B29" s="2348"/>
      <c r="C29" s="2348"/>
      <c r="D29" s="2348"/>
      <c r="E29" s="2348"/>
      <c r="F29" s="2348"/>
      <c r="G29" s="2348"/>
      <c r="H29" s="2348"/>
      <c r="I29" s="2348"/>
      <c r="J29" s="2348"/>
      <c r="K29" s="2348"/>
    </row>
    <row r="30" spans="1:11" s="1922" customFormat="1" ht="15" x14ac:dyDescent="0.25">
      <c r="A30" s="2349" t="s">
        <v>3707</v>
      </c>
    </row>
    <row r="31" spans="1:11" s="1922" customFormat="1" ht="18" x14ac:dyDescent="0.25">
      <c r="A31" s="1922" t="s">
        <v>3717</v>
      </c>
    </row>
  </sheetData>
  <mergeCells count="3">
    <mergeCell ref="A1:C1"/>
    <mergeCell ref="A15:J15"/>
    <mergeCell ref="I17:K17"/>
  </mergeCells>
  <hyperlinks>
    <hyperlink ref="A1" location="CONTENT!A1" display="Back to table of contents"/>
  </hyperlinks>
  <pageMargins left="0.5" right="0.5" top="0.5" bottom="0.5" header="0.3" footer="0.3"/>
  <pageSetup paperSize="9" scale="99" orientation="landscape" r:id="rId1"/>
  <headerFooter alignWithMargins="0"/>
  <tableParts count="2">
    <tablePart r:id="rId2"/>
    <tablePart r:id="rId3"/>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
  <sheetViews>
    <sheetView showGridLines="0" workbookViewId="0">
      <selection sqref="A1:C1"/>
    </sheetView>
  </sheetViews>
  <sheetFormatPr defaultRowHeight="15" x14ac:dyDescent="0.2"/>
  <cols>
    <col min="1" max="1" width="11.6640625" style="1978" customWidth="1"/>
    <col min="2" max="2" width="33.5" style="1978" customWidth="1"/>
    <col min="3" max="3" width="30.83203125" style="1978" customWidth="1"/>
    <col min="4" max="5" width="18.5" style="1978" customWidth="1"/>
    <col min="6" max="6" width="18.5" style="6073" customWidth="1"/>
    <col min="7" max="7" width="18.5" style="1978" customWidth="1"/>
    <col min="8" max="247" width="9.33203125" style="1978"/>
    <col min="248" max="248" width="11.6640625" style="1978" customWidth="1"/>
    <col min="249" max="249" width="33.5" style="1978" customWidth="1"/>
    <col min="250" max="250" width="30.83203125" style="1978" customWidth="1"/>
    <col min="251" max="254" width="18.5" style="1978" customWidth="1"/>
    <col min="255" max="255" width="11.1640625" style="1978" customWidth="1"/>
    <col min="256" max="503" width="9.33203125" style="1978"/>
    <col min="504" max="504" width="11.6640625" style="1978" customWidth="1"/>
    <col min="505" max="505" width="33.5" style="1978" customWidth="1"/>
    <col min="506" max="506" width="30.83203125" style="1978" customWidth="1"/>
    <col min="507" max="510" width="18.5" style="1978" customWidth="1"/>
    <col min="511" max="511" width="11.1640625" style="1978" customWidth="1"/>
    <col min="512" max="759" width="9.33203125" style="1978"/>
    <col min="760" max="760" width="11.6640625" style="1978" customWidth="1"/>
    <col min="761" max="761" width="33.5" style="1978" customWidth="1"/>
    <col min="762" max="762" width="30.83203125" style="1978" customWidth="1"/>
    <col min="763" max="766" width="18.5" style="1978" customWidth="1"/>
    <col min="767" max="767" width="11.1640625" style="1978" customWidth="1"/>
    <col min="768" max="1015" width="9.33203125" style="1978"/>
    <col min="1016" max="1016" width="11.6640625" style="1978" customWidth="1"/>
    <col min="1017" max="1017" width="33.5" style="1978" customWidth="1"/>
    <col min="1018" max="1018" width="30.83203125" style="1978" customWidth="1"/>
    <col min="1019" max="1022" width="18.5" style="1978" customWidth="1"/>
    <col min="1023" max="1023" width="11.1640625" style="1978" customWidth="1"/>
    <col min="1024" max="1271" width="9.33203125" style="1978"/>
    <col min="1272" max="1272" width="11.6640625" style="1978" customWidth="1"/>
    <col min="1273" max="1273" width="33.5" style="1978" customWidth="1"/>
    <col min="1274" max="1274" width="30.83203125" style="1978" customWidth="1"/>
    <col min="1275" max="1278" width="18.5" style="1978" customWidth="1"/>
    <col min="1279" max="1279" width="11.1640625" style="1978" customWidth="1"/>
    <col min="1280" max="1527" width="9.33203125" style="1978"/>
    <col min="1528" max="1528" width="11.6640625" style="1978" customWidth="1"/>
    <col min="1529" max="1529" width="33.5" style="1978" customWidth="1"/>
    <col min="1530" max="1530" width="30.83203125" style="1978" customWidth="1"/>
    <col min="1531" max="1534" width="18.5" style="1978" customWidth="1"/>
    <col min="1535" max="1535" width="11.1640625" style="1978" customWidth="1"/>
    <col min="1536" max="1783" width="9.33203125" style="1978"/>
    <col min="1784" max="1784" width="11.6640625" style="1978" customWidth="1"/>
    <col min="1785" max="1785" width="33.5" style="1978" customWidth="1"/>
    <col min="1786" max="1786" width="30.83203125" style="1978" customWidth="1"/>
    <col min="1787" max="1790" width="18.5" style="1978" customWidth="1"/>
    <col min="1791" max="1791" width="11.1640625" style="1978" customWidth="1"/>
    <col min="1792" max="2039" width="9.33203125" style="1978"/>
    <col min="2040" max="2040" width="11.6640625" style="1978" customWidth="1"/>
    <col min="2041" max="2041" width="33.5" style="1978" customWidth="1"/>
    <col min="2042" max="2042" width="30.83203125" style="1978" customWidth="1"/>
    <col min="2043" max="2046" width="18.5" style="1978" customWidth="1"/>
    <col min="2047" max="2047" width="11.1640625" style="1978" customWidth="1"/>
    <col min="2048" max="2295" width="9.33203125" style="1978"/>
    <col min="2296" max="2296" width="11.6640625" style="1978" customWidth="1"/>
    <col min="2297" max="2297" width="33.5" style="1978" customWidth="1"/>
    <col min="2298" max="2298" width="30.83203125" style="1978" customWidth="1"/>
    <col min="2299" max="2302" width="18.5" style="1978" customWidth="1"/>
    <col min="2303" max="2303" width="11.1640625" style="1978" customWidth="1"/>
    <col min="2304" max="2551" width="9.33203125" style="1978"/>
    <col min="2552" max="2552" width="11.6640625" style="1978" customWidth="1"/>
    <col min="2553" max="2553" width="33.5" style="1978" customWidth="1"/>
    <col min="2554" max="2554" width="30.83203125" style="1978" customWidth="1"/>
    <col min="2555" max="2558" width="18.5" style="1978" customWidth="1"/>
    <col min="2559" max="2559" width="11.1640625" style="1978" customWidth="1"/>
    <col min="2560" max="2807" width="9.33203125" style="1978"/>
    <col min="2808" max="2808" width="11.6640625" style="1978" customWidth="1"/>
    <col min="2809" max="2809" width="33.5" style="1978" customWidth="1"/>
    <col min="2810" max="2810" width="30.83203125" style="1978" customWidth="1"/>
    <col min="2811" max="2814" width="18.5" style="1978" customWidth="1"/>
    <col min="2815" max="2815" width="11.1640625" style="1978" customWidth="1"/>
    <col min="2816" max="3063" width="9.33203125" style="1978"/>
    <col min="3064" max="3064" width="11.6640625" style="1978" customWidth="1"/>
    <col min="3065" max="3065" width="33.5" style="1978" customWidth="1"/>
    <col min="3066" max="3066" width="30.83203125" style="1978" customWidth="1"/>
    <col min="3067" max="3070" width="18.5" style="1978" customWidth="1"/>
    <col min="3071" max="3071" width="11.1640625" style="1978" customWidth="1"/>
    <col min="3072" max="3319" width="9.33203125" style="1978"/>
    <col min="3320" max="3320" width="11.6640625" style="1978" customWidth="1"/>
    <col min="3321" max="3321" width="33.5" style="1978" customWidth="1"/>
    <col min="3322" max="3322" width="30.83203125" style="1978" customWidth="1"/>
    <col min="3323" max="3326" width="18.5" style="1978" customWidth="1"/>
    <col min="3327" max="3327" width="11.1640625" style="1978" customWidth="1"/>
    <col min="3328" max="3575" width="9.33203125" style="1978"/>
    <col min="3576" max="3576" width="11.6640625" style="1978" customWidth="1"/>
    <col min="3577" max="3577" width="33.5" style="1978" customWidth="1"/>
    <col min="3578" max="3578" width="30.83203125" style="1978" customWidth="1"/>
    <col min="3579" max="3582" width="18.5" style="1978" customWidth="1"/>
    <col min="3583" max="3583" width="11.1640625" style="1978" customWidth="1"/>
    <col min="3584" max="3831" width="9.33203125" style="1978"/>
    <col min="3832" max="3832" width="11.6640625" style="1978" customWidth="1"/>
    <col min="3833" max="3833" width="33.5" style="1978" customWidth="1"/>
    <col min="3834" max="3834" width="30.83203125" style="1978" customWidth="1"/>
    <col min="3835" max="3838" width="18.5" style="1978" customWidth="1"/>
    <col min="3839" max="3839" width="11.1640625" style="1978" customWidth="1"/>
    <col min="3840" max="4087" width="9.33203125" style="1978"/>
    <col min="4088" max="4088" width="11.6640625" style="1978" customWidth="1"/>
    <col min="4089" max="4089" width="33.5" style="1978" customWidth="1"/>
    <col min="4090" max="4090" width="30.83203125" style="1978" customWidth="1"/>
    <col min="4091" max="4094" width="18.5" style="1978" customWidth="1"/>
    <col min="4095" max="4095" width="11.1640625" style="1978" customWidth="1"/>
    <col min="4096" max="4343" width="9.33203125" style="1978"/>
    <col min="4344" max="4344" width="11.6640625" style="1978" customWidth="1"/>
    <col min="4345" max="4345" width="33.5" style="1978" customWidth="1"/>
    <col min="4346" max="4346" width="30.83203125" style="1978" customWidth="1"/>
    <col min="4347" max="4350" width="18.5" style="1978" customWidth="1"/>
    <col min="4351" max="4351" width="11.1640625" style="1978" customWidth="1"/>
    <col min="4352" max="4599" width="9.33203125" style="1978"/>
    <col min="4600" max="4600" width="11.6640625" style="1978" customWidth="1"/>
    <col min="4601" max="4601" width="33.5" style="1978" customWidth="1"/>
    <col min="4602" max="4602" width="30.83203125" style="1978" customWidth="1"/>
    <col min="4603" max="4606" width="18.5" style="1978" customWidth="1"/>
    <col min="4607" max="4607" width="11.1640625" style="1978" customWidth="1"/>
    <col min="4608" max="4855" width="9.33203125" style="1978"/>
    <col min="4856" max="4856" width="11.6640625" style="1978" customWidth="1"/>
    <col min="4857" max="4857" width="33.5" style="1978" customWidth="1"/>
    <col min="4858" max="4858" width="30.83203125" style="1978" customWidth="1"/>
    <col min="4859" max="4862" width="18.5" style="1978" customWidth="1"/>
    <col min="4863" max="4863" width="11.1640625" style="1978" customWidth="1"/>
    <col min="4864" max="5111" width="9.33203125" style="1978"/>
    <col min="5112" max="5112" width="11.6640625" style="1978" customWidth="1"/>
    <col min="5113" max="5113" width="33.5" style="1978" customWidth="1"/>
    <col min="5114" max="5114" width="30.83203125" style="1978" customWidth="1"/>
    <col min="5115" max="5118" width="18.5" style="1978" customWidth="1"/>
    <col min="5119" max="5119" width="11.1640625" style="1978" customWidth="1"/>
    <col min="5120" max="5367" width="9.33203125" style="1978"/>
    <col min="5368" max="5368" width="11.6640625" style="1978" customWidth="1"/>
    <col min="5369" max="5369" width="33.5" style="1978" customWidth="1"/>
    <col min="5370" max="5370" width="30.83203125" style="1978" customWidth="1"/>
    <col min="5371" max="5374" width="18.5" style="1978" customWidth="1"/>
    <col min="5375" max="5375" width="11.1640625" style="1978" customWidth="1"/>
    <col min="5376" max="5623" width="9.33203125" style="1978"/>
    <col min="5624" max="5624" width="11.6640625" style="1978" customWidth="1"/>
    <col min="5625" max="5625" width="33.5" style="1978" customWidth="1"/>
    <col min="5626" max="5626" width="30.83203125" style="1978" customWidth="1"/>
    <col min="5627" max="5630" width="18.5" style="1978" customWidth="1"/>
    <col min="5631" max="5631" width="11.1640625" style="1978" customWidth="1"/>
    <col min="5632" max="5879" width="9.33203125" style="1978"/>
    <col min="5880" max="5880" width="11.6640625" style="1978" customWidth="1"/>
    <col min="5881" max="5881" width="33.5" style="1978" customWidth="1"/>
    <col min="5882" max="5882" width="30.83203125" style="1978" customWidth="1"/>
    <col min="5883" max="5886" width="18.5" style="1978" customWidth="1"/>
    <col min="5887" max="5887" width="11.1640625" style="1978" customWidth="1"/>
    <col min="5888" max="6135" width="9.33203125" style="1978"/>
    <col min="6136" max="6136" width="11.6640625" style="1978" customWidth="1"/>
    <col min="6137" max="6137" width="33.5" style="1978" customWidth="1"/>
    <col min="6138" max="6138" width="30.83203125" style="1978" customWidth="1"/>
    <col min="6139" max="6142" width="18.5" style="1978" customWidth="1"/>
    <col min="6143" max="6143" width="11.1640625" style="1978" customWidth="1"/>
    <col min="6144" max="6391" width="9.33203125" style="1978"/>
    <col min="6392" max="6392" width="11.6640625" style="1978" customWidth="1"/>
    <col min="6393" max="6393" width="33.5" style="1978" customWidth="1"/>
    <col min="6394" max="6394" width="30.83203125" style="1978" customWidth="1"/>
    <col min="6395" max="6398" width="18.5" style="1978" customWidth="1"/>
    <col min="6399" max="6399" width="11.1640625" style="1978" customWidth="1"/>
    <col min="6400" max="6647" width="9.33203125" style="1978"/>
    <col min="6648" max="6648" width="11.6640625" style="1978" customWidth="1"/>
    <col min="6649" max="6649" width="33.5" style="1978" customWidth="1"/>
    <col min="6650" max="6650" width="30.83203125" style="1978" customWidth="1"/>
    <col min="6651" max="6654" width="18.5" style="1978" customWidth="1"/>
    <col min="6655" max="6655" width="11.1640625" style="1978" customWidth="1"/>
    <col min="6656" max="6903" width="9.33203125" style="1978"/>
    <col min="6904" max="6904" width="11.6640625" style="1978" customWidth="1"/>
    <col min="6905" max="6905" width="33.5" style="1978" customWidth="1"/>
    <col min="6906" max="6906" width="30.83203125" style="1978" customWidth="1"/>
    <col min="6907" max="6910" width="18.5" style="1978" customWidth="1"/>
    <col min="6911" max="6911" width="11.1640625" style="1978" customWidth="1"/>
    <col min="6912" max="7159" width="9.33203125" style="1978"/>
    <col min="7160" max="7160" width="11.6640625" style="1978" customWidth="1"/>
    <col min="7161" max="7161" width="33.5" style="1978" customWidth="1"/>
    <col min="7162" max="7162" width="30.83203125" style="1978" customWidth="1"/>
    <col min="7163" max="7166" width="18.5" style="1978" customWidth="1"/>
    <col min="7167" max="7167" width="11.1640625" style="1978" customWidth="1"/>
    <col min="7168" max="7415" width="9.33203125" style="1978"/>
    <col min="7416" max="7416" width="11.6640625" style="1978" customWidth="1"/>
    <col min="7417" max="7417" width="33.5" style="1978" customWidth="1"/>
    <col min="7418" max="7418" width="30.83203125" style="1978" customWidth="1"/>
    <col min="7419" max="7422" width="18.5" style="1978" customWidth="1"/>
    <col min="7423" max="7423" width="11.1640625" style="1978" customWidth="1"/>
    <col min="7424" max="7671" width="9.33203125" style="1978"/>
    <col min="7672" max="7672" width="11.6640625" style="1978" customWidth="1"/>
    <col min="7673" max="7673" width="33.5" style="1978" customWidth="1"/>
    <col min="7674" max="7674" width="30.83203125" style="1978" customWidth="1"/>
    <col min="7675" max="7678" width="18.5" style="1978" customWidth="1"/>
    <col min="7679" max="7679" width="11.1640625" style="1978" customWidth="1"/>
    <col min="7680" max="7927" width="9.33203125" style="1978"/>
    <col min="7928" max="7928" width="11.6640625" style="1978" customWidth="1"/>
    <col min="7929" max="7929" width="33.5" style="1978" customWidth="1"/>
    <col min="7930" max="7930" width="30.83203125" style="1978" customWidth="1"/>
    <col min="7931" max="7934" width="18.5" style="1978" customWidth="1"/>
    <col min="7935" max="7935" width="11.1640625" style="1978" customWidth="1"/>
    <col min="7936" max="8183" width="9.33203125" style="1978"/>
    <col min="8184" max="8184" width="11.6640625" style="1978" customWidth="1"/>
    <col min="8185" max="8185" width="33.5" style="1978" customWidth="1"/>
    <col min="8186" max="8186" width="30.83203125" style="1978" customWidth="1"/>
    <col min="8187" max="8190" width="18.5" style="1978" customWidth="1"/>
    <col min="8191" max="8191" width="11.1640625" style="1978" customWidth="1"/>
    <col min="8192" max="8439" width="9.33203125" style="1978"/>
    <col min="8440" max="8440" width="11.6640625" style="1978" customWidth="1"/>
    <col min="8441" max="8441" width="33.5" style="1978" customWidth="1"/>
    <col min="8442" max="8442" width="30.83203125" style="1978" customWidth="1"/>
    <col min="8443" max="8446" width="18.5" style="1978" customWidth="1"/>
    <col min="8447" max="8447" width="11.1640625" style="1978" customWidth="1"/>
    <col min="8448" max="8695" width="9.33203125" style="1978"/>
    <col min="8696" max="8696" width="11.6640625" style="1978" customWidth="1"/>
    <col min="8697" max="8697" width="33.5" style="1978" customWidth="1"/>
    <col min="8698" max="8698" width="30.83203125" style="1978" customWidth="1"/>
    <col min="8699" max="8702" width="18.5" style="1978" customWidth="1"/>
    <col min="8703" max="8703" width="11.1640625" style="1978" customWidth="1"/>
    <col min="8704" max="8951" width="9.33203125" style="1978"/>
    <col min="8952" max="8952" width="11.6640625" style="1978" customWidth="1"/>
    <col min="8953" max="8953" width="33.5" style="1978" customWidth="1"/>
    <col min="8954" max="8954" width="30.83203125" style="1978" customWidth="1"/>
    <col min="8955" max="8958" width="18.5" style="1978" customWidth="1"/>
    <col min="8959" max="8959" width="11.1640625" style="1978" customWidth="1"/>
    <col min="8960" max="9207" width="9.33203125" style="1978"/>
    <col min="9208" max="9208" width="11.6640625" style="1978" customWidth="1"/>
    <col min="9209" max="9209" width="33.5" style="1978" customWidth="1"/>
    <col min="9210" max="9210" width="30.83203125" style="1978" customWidth="1"/>
    <col min="9211" max="9214" width="18.5" style="1978" customWidth="1"/>
    <col min="9215" max="9215" width="11.1640625" style="1978" customWidth="1"/>
    <col min="9216" max="9463" width="9.33203125" style="1978"/>
    <col min="9464" max="9464" width="11.6640625" style="1978" customWidth="1"/>
    <col min="9465" max="9465" width="33.5" style="1978" customWidth="1"/>
    <col min="9466" max="9466" width="30.83203125" style="1978" customWidth="1"/>
    <col min="9467" max="9470" width="18.5" style="1978" customWidth="1"/>
    <col min="9471" max="9471" width="11.1640625" style="1978" customWidth="1"/>
    <col min="9472" max="9719" width="9.33203125" style="1978"/>
    <col min="9720" max="9720" width="11.6640625" style="1978" customWidth="1"/>
    <col min="9721" max="9721" width="33.5" style="1978" customWidth="1"/>
    <col min="9722" max="9722" width="30.83203125" style="1978" customWidth="1"/>
    <col min="9723" max="9726" width="18.5" style="1978" customWidth="1"/>
    <col min="9727" max="9727" width="11.1640625" style="1978" customWidth="1"/>
    <col min="9728" max="9975" width="9.33203125" style="1978"/>
    <col min="9976" max="9976" width="11.6640625" style="1978" customWidth="1"/>
    <col min="9977" max="9977" width="33.5" style="1978" customWidth="1"/>
    <col min="9978" max="9978" width="30.83203125" style="1978" customWidth="1"/>
    <col min="9979" max="9982" width="18.5" style="1978" customWidth="1"/>
    <col min="9983" max="9983" width="11.1640625" style="1978" customWidth="1"/>
    <col min="9984" max="10231" width="9.33203125" style="1978"/>
    <col min="10232" max="10232" width="11.6640625" style="1978" customWidth="1"/>
    <col min="10233" max="10233" width="33.5" style="1978" customWidth="1"/>
    <col min="10234" max="10234" width="30.83203125" style="1978" customWidth="1"/>
    <col min="10235" max="10238" width="18.5" style="1978" customWidth="1"/>
    <col min="10239" max="10239" width="11.1640625" style="1978" customWidth="1"/>
    <col min="10240" max="10487" width="9.33203125" style="1978"/>
    <col min="10488" max="10488" width="11.6640625" style="1978" customWidth="1"/>
    <col min="10489" max="10489" width="33.5" style="1978" customWidth="1"/>
    <col min="10490" max="10490" width="30.83203125" style="1978" customWidth="1"/>
    <col min="10491" max="10494" width="18.5" style="1978" customWidth="1"/>
    <col min="10495" max="10495" width="11.1640625" style="1978" customWidth="1"/>
    <col min="10496" max="10743" width="9.33203125" style="1978"/>
    <col min="10744" max="10744" width="11.6640625" style="1978" customWidth="1"/>
    <col min="10745" max="10745" width="33.5" style="1978" customWidth="1"/>
    <col min="10746" max="10746" width="30.83203125" style="1978" customWidth="1"/>
    <col min="10747" max="10750" width="18.5" style="1978" customWidth="1"/>
    <col min="10751" max="10751" width="11.1640625" style="1978" customWidth="1"/>
    <col min="10752" max="10999" width="9.33203125" style="1978"/>
    <col min="11000" max="11000" width="11.6640625" style="1978" customWidth="1"/>
    <col min="11001" max="11001" width="33.5" style="1978" customWidth="1"/>
    <col min="11002" max="11002" width="30.83203125" style="1978" customWidth="1"/>
    <col min="11003" max="11006" width="18.5" style="1978" customWidth="1"/>
    <col min="11007" max="11007" width="11.1640625" style="1978" customWidth="1"/>
    <col min="11008" max="11255" width="9.33203125" style="1978"/>
    <col min="11256" max="11256" width="11.6640625" style="1978" customWidth="1"/>
    <col min="11257" max="11257" width="33.5" style="1978" customWidth="1"/>
    <col min="11258" max="11258" width="30.83203125" style="1978" customWidth="1"/>
    <col min="11259" max="11262" width="18.5" style="1978" customWidth="1"/>
    <col min="11263" max="11263" width="11.1640625" style="1978" customWidth="1"/>
    <col min="11264" max="11511" width="9.33203125" style="1978"/>
    <col min="11512" max="11512" width="11.6640625" style="1978" customWidth="1"/>
    <col min="11513" max="11513" width="33.5" style="1978" customWidth="1"/>
    <col min="11514" max="11514" width="30.83203125" style="1978" customWidth="1"/>
    <col min="11515" max="11518" width="18.5" style="1978" customWidth="1"/>
    <col min="11519" max="11519" width="11.1640625" style="1978" customWidth="1"/>
    <col min="11520" max="11767" width="9.33203125" style="1978"/>
    <col min="11768" max="11768" width="11.6640625" style="1978" customWidth="1"/>
    <col min="11769" max="11769" width="33.5" style="1978" customWidth="1"/>
    <col min="11770" max="11770" width="30.83203125" style="1978" customWidth="1"/>
    <col min="11771" max="11774" width="18.5" style="1978" customWidth="1"/>
    <col min="11775" max="11775" width="11.1640625" style="1978" customWidth="1"/>
    <col min="11776" max="12023" width="9.33203125" style="1978"/>
    <col min="12024" max="12024" width="11.6640625" style="1978" customWidth="1"/>
    <col min="12025" max="12025" width="33.5" style="1978" customWidth="1"/>
    <col min="12026" max="12026" width="30.83203125" style="1978" customWidth="1"/>
    <col min="12027" max="12030" width="18.5" style="1978" customWidth="1"/>
    <col min="12031" max="12031" width="11.1640625" style="1978" customWidth="1"/>
    <col min="12032" max="12279" width="9.33203125" style="1978"/>
    <col min="12280" max="12280" width="11.6640625" style="1978" customWidth="1"/>
    <col min="12281" max="12281" width="33.5" style="1978" customWidth="1"/>
    <col min="12282" max="12282" width="30.83203125" style="1978" customWidth="1"/>
    <col min="12283" max="12286" width="18.5" style="1978" customWidth="1"/>
    <col min="12287" max="12287" width="11.1640625" style="1978" customWidth="1"/>
    <col min="12288" max="12535" width="9.33203125" style="1978"/>
    <col min="12536" max="12536" width="11.6640625" style="1978" customWidth="1"/>
    <col min="12537" max="12537" width="33.5" style="1978" customWidth="1"/>
    <col min="12538" max="12538" width="30.83203125" style="1978" customWidth="1"/>
    <col min="12539" max="12542" width="18.5" style="1978" customWidth="1"/>
    <col min="12543" max="12543" width="11.1640625" style="1978" customWidth="1"/>
    <col min="12544" max="12791" width="9.33203125" style="1978"/>
    <col min="12792" max="12792" width="11.6640625" style="1978" customWidth="1"/>
    <col min="12793" max="12793" width="33.5" style="1978" customWidth="1"/>
    <col min="12794" max="12794" width="30.83203125" style="1978" customWidth="1"/>
    <col min="12795" max="12798" width="18.5" style="1978" customWidth="1"/>
    <col min="12799" max="12799" width="11.1640625" style="1978" customWidth="1"/>
    <col min="12800" max="13047" width="9.33203125" style="1978"/>
    <col min="13048" max="13048" width="11.6640625" style="1978" customWidth="1"/>
    <col min="13049" max="13049" width="33.5" style="1978" customWidth="1"/>
    <col min="13050" max="13050" width="30.83203125" style="1978" customWidth="1"/>
    <col min="13051" max="13054" width="18.5" style="1978" customWidth="1"/>
    <col min="13055" max="13055" width="11.1640625" style="1978" customWidth="1"/>
    <col min="13056" max="13303" width="9.33203125" style="1978"/>
    <col min="13304" max="13304" width="11.6640625" style="1978" customWidth="1"/>
    <col min="13305" max="13305" width="33.5" style="1978" customWidth="1"/>
    <col min="13306" max="13306" width="30.83203125" style="1978" customWidth="1"/>
    <col min="13307" max="13310" width="18.5" style="1978" customWidth="1"/>
    <col min="13311" max="13311" width="11.1640625" style="1978" customWidth="1"/>
    <col min="13312" max="13559" width="9.33203125" style="1978"/>
    <col min="13560" max="13560" width="11.6640625" style="1978" customWidth="1"/>
    <col min="13561" max="13561" width="33.5" style="1978" customWidth="1"/>
    <col min="13562" max="13562" width="30.83203125" style="1978" customWidth="1"/>
    <col min="13563" max="13566" width="18.5" style="1978" customWidth="1"/>
    <col min="13567" max="13567" width="11.1640625" style="1978" customWidth="1"/>
    <col min="13568" max="13815" width="9.33203125" style="1978"/>
    <col min="13816" max="13816" width="11.6640625" style="1978" customWidth="1"/>
    <col min="13817" max="13817" width="33.5" style="1978" customWidth="1"/>
    <col min="13818" max="13818" width="30.83203125" style="1978" customWidth="1"/>
    <col min="13819" max="13822" width="18.5" style="1978" customWidth="1"/>
    <col min="13823" max="13823" width="11.1640625" style="1978" customWidth="1"/>
    <col min="13824" max="14071" width="9.33203125" style="1978"/>
    <col min="14072" max="14072" width="11.6640625" style="1978" customWidth="1"/>
    <col min="14073" max="14073" width="33.5" style="1978" customWidth="1"/>
    <col min="14074" max="14074" width="30.83203125" style="1978" customWidth="1"/>
    <col min="14075" max="14078" width="18.5" style="1978" customWidth="1"/>
    <col min="14079" max="14079" width="11.1640625" style="1978" customWidth="1"/>
    <col min="14080" max="14327" width="9.33203125" style="1978"/>
    <col min="14328" max="14328" width="11.6640625" style="1978" customWidth="1"/>
    <col min="14329" max="14329" width="33.5" style="1978" customWidth="1"/>
    <col min="14330" max="14330" width="30.83203125" style="1978" customWidth="1"/>
    <col min="14331" max="14334" width="18.5" style="1978" customWidth="1"/>
    <col min="14335" max="14335" width="11.1640625" style="1978" customWidth="1"/>
    <col min="14336" max="14583" width="9.33203125" style="1978"/>
    <col min="14584" max="14584" width="11.6640625" style="1978" customWidth="1"/>
    <col min="14585" max="14585" width="33.5" style="1978" customWidth="1"/>
    <col min="14586" max="14586" width="30.83203125" style="1978" customWidth="1"/>
    <col min="14587" max="14590" width="18.5" style="1978" customWidth="1"/>
    <col min="14591" max="14591" width="11.1640625" style="1978" customWidth="1"/>
    <col min="14592" max="14839" width="9.33203125" style="1978"/>
    <col min="14840" max="14840" width="11.6640625" style="1978" customWidth="1"/>
    <col min="14841" max="14841" width="33.5" style="1978" customWidth="1"/>
    <col min="14842" max="14842" width="30.83203125" style="1978" customWidth="1"/>
    <col min="14843" max="14846" width="18.5" style="1978" customWidth="1"/>
    <col min="14847" max="14847" width="11.1640625" style="1978" customWidth="1"/>
    <col min="14848" max="15095" width="9.33203125" style="1978"/>
    <col min="15096" max="15096" width="11.6640625" style="1978" customWidth="1"/>
    <col min="15097" max="15097" width="33.5" style="1978" customWidth="1"/>
    <col min="15098" max="15098" width="30.83203125" style="1978" customWidth="1"/>
    <col min="15099" max="15102" width="18.5" style="1978" customWidth="1"/>
    <col min="15103" max="15103" width="11.1640625" style="1978" customWidth="1"/>
    <col min="15104" max="15351" width="9.33203125" style="1978"/>
    <col min="15352" max="15352" width="11.6640625" style="1978" customWidth="1"/>
    <col min="15353" max="15353" width="33.5" style="1978" customWidth="1"/>
    <col min="15354" max="15354" width="30.83203125" style="1978" customWidth="1"/>
    <col min="15355" max="15358" width="18.5" style="1978" customWidth="1"/>
    <col min="15359" max="15359" width="11.1640625" style="1978" customWidth="1"/>
    <col min="15360" max="15607" width="9.33203125" style="1978"/>
    <col min="15608" max="15608" width="11.6640625" style="1978" customWidth="1"/>
    <col min="15609" max="15609" width="33.5" style="1978" customWidth="1"/>
    <col min="15610" max="15610" width="30.83203125" style="1978" customWidth="1"/>
    <col min="15611" max="15614" width="18.5" style="1978" customWidth="1"/>
    <col min="15615" max="15615" width="11.1640625" style="1978" customWidth="1"/>
    <col min="15616" max="15863" width="9.33203125" style="1978"/>
    <col min="15864" max="15864" width="11.6640625" style="1978" customWidth="1"/>
    <col min="15865" max="15865" width="33.5" style="1978" customWidth="1"/>
    <col min="15866" max="15866" width="30.83203125" style="1978" customWidth="1"/>
    <col min="15867" max="15870" width="18.5" style="1978" customWidth="1"/>
    <col min="15871" max="15871" width="11.1640625" style="1978" customWidth="1"/>
    <col min="15872" max="16119" width="9.33203125" style="1978"/>
    <col min="16120" max="16120" width="11.6640625" style="1978" customWidth="1"/>
    <col min="16121" max="16121" width="33.5" style="1978" customWidth="1"/>
    <col min="16122" max="16122" width="30.83203125" style="1978" customWidth="1"/>
    <col min="16123" max="16126" width="18.5" style="1978" customWidth="1"/>
    <col min="16127" max="16127" width="11.1640625" style="1978" customWidth="1"/>
    <col min="16128" max="16375" width="9.33203125" style="1978"/>
    <col min="16376" max="16384" width="8.83203125" style="1978" customWidth="1"/>
  </cols>
  <sheetData>
    <row r="1" spans="1:81" s="4485" customFormat="1" ht="15.75"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row>
    <row r="2" spans="1:81" ht="16.5" x14ac:dyDescent="0.2">
      <c r="A2" s="1970" t="s">
        <v>3718</v>
      </c>
    </row>
    <row r="3" spans="1:81" x14ac:dyDescent="0.2">
      <c r="A3" s="1970"/>
      <c r="D3" s="6074"/>
      <c r="F3" s="6075"/>
      <c r="G3" s="6075"/>
    </row>
    <row r="4" spans="1:81" ht="50.1" customHeight="1" x14ac:dyDescent="0.2">
      <c r="A4" s="2350" t="s">
        <v>3719</v>
      </c>
      <c r="B4" s="1937"/>
      <c r="C4" s="2351" t="s">
        <v>1685</v>
      </c>
      <c r="D4" s="2352">
        <v>2017</v>
      </c>
      <c r="E4" s="2352">
        <v>2018</v>
      </c>
      <c r="F4" s="2352">
        <v>2019</v>
      </c>
      <c r="G4" s="2352">
        <v>2020</v>
      </c>
    </row>
    <row r="5" spans="1:81" ht="50.1" customHeight="1" x14ac:dyDescent="0.2">
      <c r="A5" s="6076" t="s">
        <v>3720</v>
      </c>
      <c r="B5" s="6077"/>
      <c r="C5" s="6078"/>
      <c r="D5" s="1924"/>
      <c r="E5" s="1924"/>
      <c r="F5" s="1924"/>
      <c r="G5" s="1924"/>
    </row>
    <row r="6" spans="1:81" ht="50.1" customHeight="1" x14ac:dyDescent="0.2">
      <c r="A6" s="6079" t="s">
        <v>3721</v>
      </c>
      <c r="B6" s="6080"/>
      <c r="C6" s="6081" t="s">
        <v>3722</v>
      </c>
      <c r="D6" s="2353">
        <v>4226.17</v>
      </c>
      <c r="E6" s="2353">
        <v>4190.46</v>
      </c>
      <c r="F6" s="2353">
        <v>4264.2</v>
      </c>
      <c r="G6" s="2353">
        <v>3653.96</v>
      </c>
    </row>
    <row r="7" spans="1:81" ht="50.1" customHeight="1" x14ac:dyDescent="0.2">
      <c r="A7" s="6079" t="s">
        <v>3723</v>
      </c>
      <c r="B7" s="6080"/>
      <c r="C7" s="6081" t="s">
        <v>3722</v>
      </c>
      <c r="D7" s="2353">
        <v>57.25</v>
      </c>
      <c r="E7" s="2353">
        <v>59.54</v>
      </c>
      <c r="F7" s="2353">
        <v>63.86</v>
      </c>
      <c r="G7" s="2353">
        <v>65.64</v>
      </c>
    </row>
    <row r="8" spans="1:81" ht="50.1" customHeight="1" x14ac:dyDescent="0.2">
      <c r="A8" s="6079" t="s">
        <v>3724</v>
      </c>
      <c r="B8" s="6080"/>
      <c r="C8" s="6081" t="s">
        <v>3722</v>
      </c>
      <c r="D8" s="2353">
        <v>0.56000000000000005</v>
      </c>
      <c r="E8" s="2353">
        <v>0.52</v>
      </c>
      <c r="F8" s="2353">
        <v>0.52</v>
      </c>
      <c r="G8" s="2353">
        <v>0.49</v>
      </c>
    </row>
    <row r="9" spans="1:81" ht="50.1" customHeight="1" x14ac:dyDescent="0.2">
      <c r="A9" s="6079" t="s">
        <v>3725</v>
      </c>
      <c r="B9" s="6080"/>
      <c r="C9" s="6081" t="s">
        <v>3726</v>
      </c>
      <c r="D9" s="2353">
        <v>10.06</v>
      </c>
      <c r="E9" s="2353">
        <v>11.19</v>
      </c>
      <c r="F9" s="2353">
        <v>12.05</v>
      </c>
      <c r="G9" s="2353">
        <v>14.76</v>
      </c>
    </row>
    <row r="10" spans="1:81" ht="50.1" customHeight="1" x14ac:dyDescent="0.2">
      <c r="A10" s="6079" t="s">
        <v>3727</v>
      </c>
      <c r="B10" s="6080"/>
      <c r="C10" s="6081" t="s">
        <v>3726</v>
      </c>
      <c r="D10" s="2353">
        <v>5612.08</v>
      </c>
      <c r="E10" s="2353">
        <v>5613.19</v>
      </c>
      <c r="F10" s="2353">
        <v>5777.04</v>
      </c>
      <c r="G10" s="2353">
        <v>5200.32</v>
      </c>
    </row>
    <row r="11" spans="1:81" ht="50.1" customHeight="1" x14ac:dyDescent="0.2">
      <c r="A11" s="6082" t="s">
        <v>3728</v>
      </c>
      <c r="B11" s="6083"/>
      <c r="C11" s="6084" t="s">
        <v>3726</v>
      </c>
      <c r="D11" s="2354">
        <v>5247.36</v>
      </c>
      <c r="E11" s="2354">
        <v>5248.19</v>
      </c>
      <c r="F11" s="2354">
        <v>5416.14</v>
      </c>
      <c r="G11" s="2354">
        <v>4837.3</v>
      </c>
    </row>
    <row r="13" spans="1:81" x14ac:dyDescent="0.2">
      <c r="A13" s="7269" t="s">
        <v>3729</v>
      </c>
      <c r="B13" s="7269"/>
      <c r="C13" s="7269"/>
      <c r="D13" s="7269"/>
      <c r="E13" s="7269"/>
      <c r="F13" s="7269"/>
      <c r="G13" s="7269"/>
      <c r="H13" s="6085"/>
    </row>
    <row r="14" spans="1:81" ht="18" x14ac:dyDescent="0.2">
      <c r="A14" s="6086" t="s">
        <v>3730</v>
      </c>
    </row>
    <row r="15" spans="1:81" ht="18" x14ac:dyDescent="0.2">
      <c r="A15" s="1978" t="s">
        <v>3731</v>
      </c>
    </row>
  </sheetData>
  <mergeCells count="2">
    <mergeCell ref="A1:C1"/>
    <mergeCell ref="A13:G13"/>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election sqref="A1:C1"/>
    </sheetView>
  </sheetViews>
  <sheetFormatPr defaultColWidth="9.33203125" defaultRowHeight="15" x14ac:dyDescent="0.25"/>
  <cols>
    <col min="1" max="1" width="33" style="1922" customWidth="1"/>
    <col min="2" max="8" width="16.83203125" style="1922" customWidth="1"/>
    <col min="9" max="16384" width="9.33203125" style="1922"/>
  </cols>
  <sheetData>
    <row r="1" spans="1:8" s="758" customFormat="1" ht="15.75" x14ac:dyDescent="0.25">
      <c r="A1" s="6263" t="s">
        <v>801</v>
      </c>
      <c r="B1" s="6263"/>
      <c r="C1" s="6263"/>
      <c r="H1" s="759"/>
    </row>
    <row r="2" spans="1:8" x14ac:dyDescent="0.25">
      <c r="A2" s="2355" t="s">
        <v>3732</v>
      </c>
    </row>
    <row r="3" spans="1:8" x14ac:dyDescent="0.25">
      <c r="A3" s="2356"/>
      <c r="B3" s="2356"/>
      <c r="C3" s="2356"/>
      <c r="D3" s="2356"/>
      <c r="E3" s="2356"/>
      <c r="F3" s="2356"/>
      <c r="G3" s="2356"/>
      <c r="H3" s="2357" t="s">
        <v>3733</v>
      </c>
    </row>
    <row r="4" spans="1:8" ht="30" customHeight="1" x14ac:dyDescent="0.25">
      <c r="A4" s="2358" t="s">
        <v>3734</v>
      </c>
      <c r="B4" s="2358" t="s">
        <v>2551</v>
      </c>
      <c r="C4" s="2358" t="s">
        <v>2552</v>
      </c>
      <c r="D4" s="2358">
        <v>2016</v>
      </c>
      <c r="E4" s="2358">
        <v>2017</v>
      </c>
      <c r="F4" s="2358">
        <v>2018</v>
      </c>
      <c r="G4" s="2358">
        <v>2019</v>
      </c>
      <c r="H4" s="2358">
        <v>2020</v>
      </c>
    </row>
    <row r="5" spans="1:8" ht="30" customHeight="1" x14ac:dyDescent="0.25">
      <c r="A5" s="2359" t="s">
        <v>3735</v>
      </c>
      <c r="B5" s="2360">
        <v>401785</v>
      </c>
      <c r="C5" s="2360">
        <v>431995</v>
      </c>
      <c r="D5" s="2360">
        <v>428032</v>
      </c>
      <c r="E5" s="2360">
        <f>415106.58+47317.4+2.8+3.94</f>
        <v>462430.72000000003</v>
      </c>
      <c r="F5" s="2360">
        <v>522292</v>
      </c>
      <c r="G5" s="2360">
        <v>512907.93</v>
      </c>
      <c r="H5" s="2360">
        <v>475942</v>
      </c>
    </row>
    <row r="6" spans="1:8" ht="30" customHeight="1" x14ac:dyDescent="0.25">
      <c r="A6" s="2361" t="s">
        <v>1906</v>
      </c>
      <c r="B6" s="2360">
        <v>2363</v>
      </c>
      <c r="C6" s="2360">
        <v>1488</v>
      </c>
      <c r="D6" s="2360">
        <v>2757</v>
      </c>
      <c r="E6" s="2360">
        <v>2090.1</v>
      </c>
      <c r="F6" s="2360">
        <v>4872</v>
      </c>
      <c r="G6" s="2360">
        <v>9577.7000000000007</v>
      </c>
      <c r="H6" s="2360">
        <v>16082</v>
      </c>
    </row>
    <row r="7" spans="1:8" ht="30" customHeight="1" x14ac:dyDescent="0.25">
      <c r="A7" s="2359" t="s">
        <v>3736</v>
      </c>
      <c r="B7" s="2360">
        <v>190</v>
      </c>
      <c r="C7" s="2360">
        <v>279</v>
      </c>
      <c r="D7" s="2360">
        <v>263</v>
      </c>
      <c r="E7" s="2360">
        <f>506.84</f>
        <v>506.84</v>
      </c>
      <c r="F7" s="2360">
        <v>471</v>
      </c>
      <c r="G7" s="2360">
        <v>397.3</v>
      </c>
      <c r="H7" s="2360">
        <v>453</v>
      </c>
    </row>
    <row r="8" spans="1:8" ht="30" customHeight="1" x14ac:dyDescent="0.25">
      <c r="A8" s="2361" t="s">
        <v>3055</v>
      </c>
      <c r="B8" s="2360">
        <v>18</v>
      </c>
      <c r="C8" s="2360">
        <v>9</v>
      </c>
      <c r="D8" s="2360">
        <v>0</v>
      </c>
      <c r="E8" s="2360">
        <v>0</v>
      </c>
      <c r="F8" s="2360">
        <v>0</v>
      </c>
      <c r="G8" s="2360">
        <v>0</v>
      </c>
      <c r="H8" s="2360">
        <v>1066</v>
      </c>
    </row>
    <row r="9" spans="1:8" ht="30" customHeight="1" x14ac:dyDescent="0.25">
      <c r="A9" s="2361" t="s">
        <v>3737</v>
      </c>
      <c r="B9" s="2360">
        <v>5191</v>
      </c>
      <c r="C9" s="2360">
        <v>4692</v>
      </c>
      <c r="D9" s="2360">
        <v>4284</v>
      </c>
      <c r="E9" s="2360">
        <f>5059.08+21.81</f>
        <v>5080.8900000000003</v>
      </c>
      <c r="F9" s="2360">
        <v>4592</v>
      </c>
      <c r="G9" s="2360">
        <v>1928.96</v>
      </c>
      <c r="H9" s="2360">
        <v>5074</v>
      </c>
    </row>
    <row r="10" spans="1:8" ht="30" customHeight="1" x14ac:dyDescent="0.25">
      <c r="A10" s="2361" t="s">
        <v>3738</v>
      </c>
      <c r="B10" s="2360">
        <v>5707</v>
      </c>
      <c r="C10" s="2360">
        <v>6333</v>
      </c>
      <c r="D10" s="2360">
        <v>7028</v>
      </c>
      <c r="E10" s="2360">
        <v>7576.16</v>
      </c>
      <c r="F10" s="2360">
        <v>8094</v>
      </c>
      <c r="G10" s="2360">
        <v>8389.98</v>
      </c>
      <c r="H10" s="2360">
        <v>7552</v>
      </c>
    </row>
    <row r="11" spans="1:8" ht="30" customHeight="1" x14ac:dyDescent="0.25">
      <c r="A11" s="2361" t="s">
        <v>3739</v>
      </c>
      <c r="B11" s="2360">
        <v>431</v>
      </c>
      <c r="C11" s="2360">
        <v>486</v>
      </c>
      <c r="D11" s="2360">
        <v>492</v>
      </c>
      <c r="E11" s="2360">
        <v>854.8</v>
      </c>
      <c r="F11" s="2360">
        <v>671</v>
      </c>
      <c r="G11" s="2360">
        <v>564</v>
      </c>
      <c r="H11" s="2360">
        <v>647</v>
      </c>
    </row>
    <row r="12" spans="1:8" ht="30" customHeight="1" x14ac:dyDescent="0.25">
      <c r="A12" s="2361" t="s">
        <v>3740</v>
      </c>
      <c r="B12" s="2360">
        <v>26</v>
      </c>
      <c r="C12" s="2360">
        <v>15</v>
      </c>
      <c r="D12" s="2360">
        <v>34</v>
      </c>
      <c r="E12" s="2360">
        <v>40.96</v>
      </c>
      <c r="F12" s="2360">
        <v>136</v>
      </c>
      <c r="G12" s="2360">
        <v>87.4</v>
      </c>
      <c r="H12" s="2360">
        <v>113</v>
      </c>
    </row>
    <row r="13" spans="1:8" ht="30" customHeight="1" x14ac:dyDescent="0.25">
      <c r="A13" s="2361" t="s">
        <v>3741</v>
      </c>
      <c r="B13" s="2360">
        <v>1586</v>
      </c>
      <c r="C13" s="2360">
        <v>2840</v>
      </c>
      <c r="D13" s="2360">
        <v>1125</v>
      </c>
      <c r="E13" s="2360">
        <v>1340</v>
      </c>
      <c r="F13" s="2360">
        <v>1049</v>
      </c>
      <c r="G13" s="2360">
        <v>1121.1600000000001</v>
      </c>
      <c r="H13" s="2644">
        <v>871</v>
      </c>
    </row>
    <row r="14" spans="1:8" ht="30" customHeight="1" x14ac:dyDescent="0.25">
      <c r="A14" s="2359" t="s">
        <v>3742</v>
      </c>
      <c r="B14" s="2360">
        <v>1</v>
      </c>
      <c r="C14" s="2360">
        <v>17</v>
      </c>
      <c r="D14" s="2360">
        <v>1</v>
      </c>
      <c r="E14" s="2360">
        <v>934</v>
      </c>
      <c r="F14" s="2360">
        <v>805</v>
      </c>
      <c r="G14" s="2360">
        <v>939.18</v>
      </c>
      <c r="H14" s="2360">
        <v>946</v>
      </c>
    </row>
    <row r="15" spans="1:8" ht="30" customHeight="1" x14ac:dyDescent="0.25">
      <c r="A15" s="2361" t="s">
        <v>3743</v>
      </c>
      <c r="B15" s="2360">
        <v>5</v>
      </c>
      <c r="C15" s="2360">
        <v>10</v>
      </c>
      <c r="D15" s="2360">
        <v>2</v>
      </c>
      <c r="E15" s="2360">
        <f>3.04+6.46+3.56+10.66</f>
        <v>23.72</v>
      </c>
      <c r="F15" s="2360">
        <v>50</v>
      </c>
      <c r="G15" s="2360">
        <v>34.119999999999997</v>
      </c>
      <c r="H15" s="2360">
        <v>344</v>
      </c>
    </row>
    <row r="16" spans="1:8" ht="30" customHeight="1" x14ac:dyDescent="0.25">
      <c r="A16" s="2361" t="s">
        <v>3744</v>
      </c>
      <c r="B16" s="2360">
        <v>175</v>
      </c>
      <c r="C16" s="2360">
        <v>312</v>
      </c>
      <c r="D16" s="2360">
        <v>677</v>
      </c>
      <c r="E16" s="2360">
        <v>1318</v>
      </c>
      <c r="F16" s="2360">
        <v>165</v>
      </c>
      <c r="G16" s="2360">
        <v>1199.3599999999999</v>
      </c>
      <c r="H16" s="2360">
        <v>3</v>
      </c>
    </row>
    <row r="17" spans="1:8" ht="30" customHeight="1" x14ac:dyDescent="0.25">
      <c r="A17" s="2358" t="s">
        <v>237</v>
      </c>
      <c r="B17" s="2362">
        <v>417478</v>
      </c>
      <c r="C17" s="2362">
        <v>448476</v>
      </c>
      <c r="D17" s="2363">
        <v>444695</v>
      </c>
      <c r="E17" s="2363">
        <v>482196</v>
      </c>
      <c r="F17" s="2363">
        <v>543197</v>
      </c>
      <c r="G17" s="2363">
        <v>537147</v>
      </c>
      <c r="H17" s="2363">
        <v>509093</v>
      </c>
    </row>
    <row r="18" spans="1:8" ht="15" customHeight="1" x14ac:dyDescent="0.25">
      <c r="A18" s="7271" t="s">
        <v>3745</v>
      </c>
      <c r="B18" s="7271"/>
      <c r="C18" s="7271"/>
      <c r="D18" s="7271"/>
      <c r="E18" s="7271"/>
      <c r="F18" s="7271"/>
      <c r="G18" s="7271"/>
      <c r="H18" s="7271"/>
    </row>
    <row r="19" spans="1:8" x14ac:dyDescent="0.25">
      <c r="A19" s="1978" t="s">
        <v>3746</v>
      </c>
      <c r="B19" s="1978"/>
      <c r="C19" s="1978"/>
      <c r="D19" s="1978"/>
      <c r="E19" s="1978"/>
      <c r="F19" s="1978"/>
      <c r="G19" s="1978"/>
      <c r="H19" s="1978"/>
    </row>
    <row r="20" spans="1:8" ht="18" x14ac:dyDescent="0.25">
      <c r="A20" s="7270" t="s">
        <v>3747</v>
      </c>
      <c r="B20" s="7270"/>
      <c r="C20" s="7270"/>
      <c r="D20" s="1978" t="s">
        <v>3748</v>
      </c>
      <c r="E20" s="1978"/>
      <c r="F20" s="1978"/>
      <c r="G20" s="1978"/>
      <c r="H20" s="1978"/>
    </row>
    <row r="22" spans="1:8" x14ac:dyDescent="0.25">
      <c r="A22" s="2364"/>
      <c r="B22" s="2364"/>
      <c r="C22" s="2364"/>
      <c r="D22" s="2364"/>
      <c r="E22" s="2364"/>
      <c r="F22" s="2364"/>
      <c r="G22" s="2364"/>
      <c r="H22" s="2364"/>
    </row>
  </sheetData>
  <mergeCells count="3">
    <mergeCell ref="A1:C1"/>
    <mergeCell ref="A20:C20"/>
    <mergeCell ref="A18:H18"/>
  </mergeCells>
  <hyperlinks>
    <hyperlink ref="A1" location="CONTENT!A1" display="Back to table of contents"/>
  </hyperlinks>
  <pageMargins left="0.5" right="0.5" top="0.5" bottom="0.5" header="0.3" footer="0.3"/>
  <pageSetup paperSize="9" orientation="landscape" r:id="rId1"/>
  <headerFooter alignWithMargins="0"/>
  <ignoredErrors>
    <ignoredError sqref="B4:C4"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showGridLines="0" workbookViewId="0"/>
  </sheetViews>
  <sheetFormatPr defaultRowHeight="15.75" x14ac:dyDescent="0.25"/>
  <cols>
    <col min="1" max="1" width="36.83203125" style="2365" customWidth="1"/>
    <col min="2" max="10" width="12.6640625" style="2365" customWidth="1"/>
    <col min="11" max="253" width="9.33203125" style="2365"/>
    <col min="254" max="254" width="30.6640625" style="2365" customWidth="1"/>
    <col min="255" max="263" width="9.83203125" style="2365" customWidth="1"/>
    <col min="264" max="264" width="10.6640625" style="2365" customWidth="1"/>
    <col min="265" max="509" width="9.33203125" style="2365"/>
    <col min="510" max="510" width="30.6640625" style="2365" customWidth="1"/>
    <col min="511" max="519" width="9.83203125" style="2365" customWidth="1"/>
    <col min="520" max="520" width="10.6640625" style="2365" customWidth="1"/>
    <col min="521" max="765" width="9.33203125" style="2365"/>
    <col min="766" max="766" width="30.6640625" style="2365" customWidth="1"/>
    <col min="767" max="775" width="9.83203125" style="2365" customWidth="1"/>
    <col min="776" max="776" width="10.6640625" style="2365" customWidth="1"/>
    <col min="777" max="1021" width="9.33203125" style="2365"/>
    <col min="1022" max="1022" width="30.6640625" style="2365" customWidth="1"/>
    <col min="1023" max="1031" width="9.83203125" style="2365" customWidth="1"/>
    <col min="1032" max="1032" width="10.6640625" style="2365" customWidth="1"/>
    <col min="1033" max="1277" width="9.33203125" style="2365"/>
    <col min="1278" max="1278" width="30.6640625" style="2365" customWidth="1"/>
    <col min="1279" max="1287" width="9.83203125" style="2365" customWidth="1"/>
    <col min="1288" max="1288" width="10.6640625" style="2365" customWidth="1"/>
    <col min="1289" max="1533" width="9.33203125" style="2365"/>
    <col min="1534" max="1534" width="30.6640625" style="2365" customWidth="1"/>
    <col min="1535" max="1543" width="9.83203125" style="2365" customWidth="1"/>
    <col min="1544" max="1544" width="10.6640625" style="2365" customWidth="1"/>
    <col min="1545" max="1789" width="9.33203125" style="2365"/>
    <col min="1790" max="1790" width="30.6640625" style="2365" customWidth="1"/>
    <col min="1791" max="1799" width="9.83203125" style="2365" customWidth="1"/>
    <col min="1800" max="1800" width="10.6640625" style="2365" customWidth="1"/>
    <col min="1801" max="2045" width="9.33203125" style="2365"/>
    <col min="2046" max="2046" width="30.6640625" style="2365" customWidth="1"/>
    <col min="2047" max="2055" width="9.83203125" style="2365" customWidth="1"/>
    <col min="2056" max="2056" width="10.6640625" style="2365" customWidth="1"/>
    <col min="2057" max="2301" width="9.33203125" style="2365"/>
    <col min="2302" max="2302" width="30.6640625" style="2365" customWidth="1"/>
    <col min="2303" max="2311" width="9.83203125" style="2365" customWidth="1"/>
    <col min="2312" max="2312" width="10.6640625" style="2365" customWidth="1"/>
    <col min="2313" max="2557" width="9.33203125" style="2365"/>
    <col min="2558" max="2558" width="30.6640625" style="2365" customWidth="1"/>
    <col min="2559" max="2567" width="9.83203125" style="2365" customWidth="1"/>
    <col min="2568" max="2568" width="10.6640625" style="2365" customWidth="1"/>
    <col min="2569" max="2813" width="9.33203125" style="2365"/>
    <col min="2814" max="2814" width="30.6640625" style="2365" customWidth="1"/>
    <col min="2815" max="2823" width="9.83203125" style="2365" customWidth="1"/>
    <col min="2824" max="2824" width="10.6640625" style="2365" customWidth="1"/>
    <col min="2825" max="3069" width="9.33203125" style="2365"/>
    <col min="3070" max="3070" width="30.6640625" style="2365" customWidth="1"/>
    <col min="3071" max="3079" width="9.83203125" style="2365" customWidth="1"/>
    <col min="3080" max="3080" width="10.6640625" style="2365" customWidth="1"/>
    <col min="3081" max="3325" width="9.33203125" style="2365"/>
    <col min="3326" max="3326" width="30.6640625" style="2365" customWidth="1"/>
    <col min="3327" max="3335" width="9.83203125" style="2365" customWidth="1"/>
    <col min="3336" max="3336" width="10.6640625" style="2365" customWidth="1"/>
    <col min="3337" max="3581" width="9.33203125" style="2365"/>
    <col min="3582" max="3582" width="30.6640625" style="2365" customWidth="1"/>
    <col min="3583" max="3591" width="9.83203125" style="2365" customWidth="1"/>
    <col min="3592" max="3592" width="10.6640625" style="2365" customWidth="1"/>
    <col min="3593" max="3837" width="9.33203125" style="2365"/>
    <col min="3838" max="3838" width="30.6640625" style="2365" customWidth="1"/>
    <col min="3839" max="3847" width="9.83203125" style="2365" customWidth="1"/>
    <col min="3848" max="3848" width="10.6640625" style="2365" customWidth="1"/>
    <col min="3849" max="4093" width="9.33203125" style="2365"/>
    <col min="4094" max="4094" width="30.6640625" style="2365" customWidth="1"/>
    <col min="4095" max="4103" width="9.83203125" style="2365" customWidth="1"/>
    <col min="4104" max="4104" width="10.6640625" style="2365" customWidth="1"/>
    <col min="4105" max="4349" width="9.33203125" style="2365"/>
    <col min="4350" max="4350" width="30.6640625" style="2365" customWidth="1"/>
    <col min="4351" max="4359" width="9.83203125" style="2365" customWidth="1"/>
    <col min="4360" max="4360" width="10.6640625" style="2365" customWidth="1"/>
    <col min="4361" max="4605" width="9.33203125" style="2365"/>
    <col min="4606" max="4606" width="30.6640625" style="2365" customWidth="1"/>
    <col min="4607" max="4615" width="9.83203125" style="2365" customWidth="1"/>
    <col min="4616" max="4616" width="10.6640625" style="2365" customWidth="1"/>
    <col min="4617" max="4861" width="9.33203125" style="2365"/>
    <col min="4862" max="4862" width="30.6640625" style="2365" customWidth="1"/>
    <col min="4863" max="4871" width="9.83203125" style="2365" customWidth="1"/>
    <col min="4872" max="4872" width="10.6640625" style="2365" customWidth="1"/>
    <col min="4873" max="5117" width="9.33203125" style="2365"/>
    <col min="5118" max="5118" width="30.6640625" style="2365" customWidth="1"/>
    <col min="5119" max="5127" width="9.83203125" style="2365" customWidth="1"/>
    <col min="5128" max="5128" width="10.6640625" style="2365" customWidth="1"/>
    <col min="5129" max="5373" width="9.33203125" style="2365"/>
    <col min="5374" max="5374" width="30.6640625" style="2365" customWidth="1"/>
    <col min="5375" max="5383" width="9.83203125" style="2365" customWidth="1"/>
    <col min="5384" max="5384" width="10.6640625" style="2365" customWidth="1"/>
    <col min="5385" max="5629" width="9.33203125" style="2365"/>
    <col min="5630" max="5630" width="30.6640625" style="2365" customWidth="1"/>
    <col min="5631" max="5639" width="9.83203125" style="2365" customWidth="1"/>
    <col min="5640" max="5640" width="10.6640625" style="2365" customWidth="1"/>
    <col min="5641" max="5885" width="9.33203125" style="2365"/>
    <col min="5886" max="5886" width="30.6640625" style="2365" customWidth="1"/>
    <col min="5887" max="5895" width="9.83203125" style="2365" customWidth="1"/>
    <col min="5896" max="5896" width="10.6640625" style="2365" customWidth="1"/>
    <col min="5897" max="6141" width="9.33203125" style="2365"/>
    <col min="6142" max="6142" width="30.6640625" style="2365" customWidth="1"/>
    <col min="6143" max="6151" width="9.83203125" style="2365" customWidth="1"/>
    <col min="6152" max="6152" width="10.6640625" style="2365" customWidth="1"/>
    <col min="6153" max="6397" width="9.33203125" style="2365"/>
    <col min="6398" max="6398" width="30.6640625" style="2365" customWidth="1"/>
    <col min="6399" max="6407" width="9.83203125" style="2365" customWidth="1"/>
    <col min="6408" max="6408" width="10.6640625" style="2365" customWidth="1"/>
    <col min="6409" max="6653" width="9.33203125" style="2365"/>
    <col min="6654" max="6654" width="30.6640625" style="2365" customWidth="1"/>
    <col min="6655" max="6663" width="9.83203125" style="2365" customWidth="1"/>
    <col min="6664" max="6664" width="10.6640625" style="2365" customWidth="1"/>
    <col min="6665" max="6909" width="9.33203125" style="2365"/>
    <col min="6910" max="6910" width="30.6640625" style="2365" customWidth="1"/>
    <col min="6911" max="6919" width="9.83203125" style="2365" customWidth="1"/>
    <col min="6920" max="6920" width="10.6640625" style="2365" customWidth="1"/>
    <col min="6921" max="7165" width="9.33203125" style="2365"/>
    <col min="7166" max="7166" width="30.6640625" style="2365" customWidth="1"/>
    <col min="7167" max="7175" width="9.83203125" style="2365" customWidth="1"/>
    <col min="7176" max="7176" width="10.6640625" style="2365" customWidth="1"/>
    <col min="7177" max="7421" width="9.33203125" style="2365"/>
    <col min="7422" max="7422" width="30.6640625" style="2365" customWidth="1"/>
    <col min="7423" max="7431" width="9.83203125" style="2365" customWidth="1"/>
    <col min="7432" max="7432" width="10.6640625" style="2365" customWidth="1"/>
    <col min="7433" max="7677" width="9.33203125" style="2365"/>
    <col min="7678" max="7678" width="30.6640625" style="2365" customWidth="1"/>
    <col min="7679" max="7687" width="9.83203125" style="2365" customWidth="1"/>
    <col min="7688" max="7688" width="10.6640625" style="2365" customWidth="1"/>
    <col min="7689" max="7933" width="9.33203125" style="2365"/>
    <col min="7934" max="7934" width="30.6640625" style="2365" customWidth="1"/>
    <col min="7935" max="7943" width="9.83203125" style="2365" customWidth="1"/>
    <col min="7944" max="7944" width="10.6640625" style="2365" customWidth="1"/>
    <col min="7945" max="8189" width="9.33203125" style="2365"/>
    <col min="8190" max="8190" width="30.6640625" style="2365" customWidth="1"/>
    <col min="8191" max="8199" width="9.83203125" style="2365" customWidth="1"/>
    <col min="8200" max="8200" width="10.6640625" style="2365" customWidth="1"/>
    <col min="8201" max="8445" width="9.33203125" style="2365"/>
    <col min="8446" max="8446" width="30.6640625" style="2365" customWidth="1"/>
    <col min="8447" max="8455" width="9.83203125" style="2365" customWidth="1"/>
    <col min="8456" max="8456" width="10.6640625" style="2365" customWidth="1"/>
    <col min="8457" max="8701" width="9.33203125" style="2365"/>
    <col min="8702" max="8702" width="30.6640625" style="2365" customWidth="1"/>
    <col min="8703" max="8711" width="9.83203125" style="2365" customWidth="1"/>
    <col min="8712" max="8712" width="10.6640625" style="2365" customWidth="1"/>
    <col min="8713" max="8957" width="9.33203125" style="2365"/>
    <col min="8958" max="8958" width="30.6640625" style="2365" customWidth="1"/>
    <col min="8959" max="8967" width="9.83203125" style="2365" customWidth="1"/>
    <col min="8968" max="8968" width="10.6640625" style="2365" customWidth="1"/>
    <col min="8969" max="9213" width="9.33203125" style="2365"/>
    <col min="9214" max="9214" width="30.6640625" style="2365" customWidth="1"/>
    <col min="9215" max="9223" width="9.83203125" style="2365" customWidth="1"/>
    <col min="9224" max="9224" width="10.6640625" style="2365" customWidth="1"/>
    <col min="9225" max="9469" width="9.33203125" style="2365"/>
    <col min="9470" max="9470" width="30.6640625" style="2365" customWidth="1"/>
    <col min="9471" max="9479" width="9.83203125" style="2365" customWidth="1"/>
    <col min="9480" max="9480" width="10.6640625" style="2365" customWidth="1"/>
    <col min="9481" max="9725" width="9.33203125" style="2365"/>
    <col min="9726" max="9726" width="30.6640625" style="2365" customWidth="1"/>
    <col min="9727" max="9735" width="9.83203125" style="2365" customWidth="1"/>
    <col min="9736" max="9736" width="10.6640625" style="2365" customWidth="1"/>
    <col min="9737" max="9981" width="9.33203125" style="2365"/>
    <col min="9982" max="9982" width="30.6640625" style="2365" customWidth="1"/>
    <col min="9983" max="9991" width="9.83203125" style="2365" customWidth="1"/>
    <col min="9992" max="9992" width="10.6640625" style="2365" customWidth="1"/>
    <col min="9993" max="10237" width="9.33203125" style="2365"/>
    <col min="10238" max="10238" width="30.6640625" style="2365" customWidth="1"/>
    <col min="10239" max="10247" width="9.83203125" style="2365" customWidth="1"/>
    <col min="10248" max="10248" width="10.6640625" style="2365" customWidth="1"/>
    <col min="10249" max="10493" width="9.33203125" style="2365"/>
    <col min="10494" max="10494" width="30.6640625" style="2365" customWidth="1"/>
    <col min="10495" max="10503" width="9.83203125" style="2365" customWidth="1"/>
    <col min="10504" max="10504" width="10.6640625" style="2365" customWidth="1"/>
    <col min="10505" max="10749" width="9.33203125" style="2365"/>
    <col min="10750" max="10750" width="30.6640625" style="2365" customWidth="1"/>
    <col min="10751" max="10759" width="9.83203125" style="2365" customWidth="1"/>
    <col min="10760" max="10760" width="10.6640625" style="2365" customWidth="1"/>
    <col min="10761" max="11005" width="9.33203125" style="2365"/>
    <col min="11006" max="11006" width="30.6640625" style="2365" customWidth="1"/>
    <col min="11007" max="11015" width="9.83203125" style="2365" customWidth="1"/>
    <col min="11016" max="11016" width="10.6640625" style="2365" customWidth="1"/>
    <col min="11017" max="11261" width="9.33203125" style="2365"/>
    <col min="11262" max="11262" width="30.6640625" style="2365" customWidth="1"/>
    <col min="11263" max="11271" width="9.83203125" style="2365" customWidth="1"/>
    <col min="11272" max="11272" width="10.6640625" style="2365" customWidth="1"/>
    <col min="11273" max="11517" width="9.33203125" style="2365"/>
    <col min="11518" max="11518" width="30.6640625" style="2365" customWidth="1"/>
    <col min="11519" max="11527" width="9.83203125" style="2365" customWidth="1"/>
    <col min="11528" max="11528" width="10.6640625" style="2365" customWidth="1"/>
    <col min="11529" max="11773" width="9.33203125" style="2365"/>
    <col min="11774" max="11774" width="30.6640625" style="2365" customWidth="1"/>
    <col min="11775" max="11783" width="9.83203125" style="2365" customWidth="1"/>
    <col min="11784" max="11784" width="10.6640625" style="2365" customWidth="1"/>
    <col min="11785" max="12029" width="9.33203125" style="2365"/>
    <col min="12030" max="12030" width="30.6640625" style="2365" customWidth="1"/>
    <col min="12031" max="12039" width="9.83203125" style="2365" customWidth="1"/>
    <col min="12040" max="12040" width="10.6640625" style="2365" customWidth="1"/>
    <col min="12041" max="12285" width="9.33203125" style="2365"/>
    <col min="12286" max="12286" width="30.6640625" style="2365" customWidth="1"/>
    <col min="12287" max="12295" width="9.83203125" style="2365" customWidth="1"/>
    <col min="12296" max="12296" width="10.6640625" style="2365" customWidth="1"/>
    <col min="12297" max="12541" width="9.33203125" style="2365"/>
    <col min="12542" max="12542" width="30.6640625" style="2365" customWidth="1"/>
    <col min="12543" max="12551" width="9.83203125" style="2365" customWidth="1"/>
    <col min="12552" max="12552" width="10.6640625" style="2365" customWidth="1"/>
    <col min="12553" max="12797" width="9.33203125" style="2365"/>
    <col min="12798" max="12798" width="30.6640625" style="2365" customWidth="1"/>
    <col min="12799" max="12807" width="9.83203125" style="2365" customWidth="1"/>
    <col min="12808" max="12808" width="10.6640625" style="2365" customWidth="1"/>
    <col min="12809" max="13053" width="9.33203125" style="2365"/>
    <col min="13054" max="13054" width="30.6640625" style="2365" customWidth="1"/>
    <col min="13055" max="13063" width="9.83203125" style="2365" customWidth="1"/>
    <col min="13064" max="13064" width="10.6640625" style="2365" customWidth="1"/>
    <col min="13065" max="13309" width="9.33203125" style="2365"/>
    <col min="13310" max="13310" width="30.6640625" style="2365" customWidth="1"/>
    <col min="13311" max="13319" width="9.83203125" style="2365" customWidth="1"/>
    <col min="13320" max="13320" width="10.6640625" style="2365" customWidth="1"/>
    <col min="13321" max="13565" width="9.33203125" style="2365"/>
    <col min="13566" max="13566" width="30.6640625" style="2365" customWidth="1"/>
    <col min="13567" max="13575" width="9.83203125" style="2365" customWidth="1"/>
    <col min="13576" max="13576" width="10.6640625" style="2365" customWidth="1"/>
    <col min="13577" max="13821" width="9.33203125" style="2365"/>
    <col min="13822" max="13822" width="30.6640625" style="2365" customWidth="1"/>
    <col min="13823" max="13831" width="9.83203125" style="2365" customWidth="1"/>
    <col min="13832" max="13832" width="10.6640625" style="2365" customWidth="1"/>
    <col min="13833" max="14077" width="9.33203125" style="2365"/>
    <col min="14078" max="14078" width="30.6640625" style="2365" customWidth="1"/>
    <col min="14079" max="14087" width="9.83203125" style="2365" customWidth="1"/>
    <col min="14088" max="14088" width="10.6640625" style="2365" customWidth="1"/>
    <col min="14089" max="14333" width="9.33203125" style="2365"/>
    <col min="14334" max="14334" width="30.6640625" style="2365" customWidth="1"/>
    <col min="14335" max="14343" width="9.83203125" style="2365" customWidth="1"/>
    <col min="14344" max="14344" width="10.6640625" style="2365" customWidth="1"/>
    <col min="14345" max="14589" width="9.33203125" style="2365"/>
    <col min="14590" max="14590" width="30.6640625" style="2365" customWidth="1"/>
    <col min="14591" max="14599" width="9.83203125" style="2365" customWidth="1"/>
    <col min="14600" max="14600" width="10.6640625" style="2365" customWidth="1"/>
    <col min="14601" max="14845" width="9.33203125" style="2365"/>
    <col min="14846" max="14846" width="30.6640625" style="2365" customWidth="1"/>
    <col min="14847" max="14855" width="9.83203125" style="2365" customWidth="1"/>
    <col min="14856" max="14856" width="10.6640625" style="2365" customWidth="1"/>
    <col min="14857" max="15101" width="9.33203125" style="2365"/>
    <col min="15102" max="15102" width="30.6640625" style="2365" customWidth="1"/>
    <col min="15103" max="15111" width="9.83203125" style="2365" customWidth="1"/>
    <col min="15112" max="15112" width="10.6640625" style="2365" customWidth="1"/>
    <col min="15113" max="15357" width="9.33203125" style="2365"/>
    <col min="15358" max="15358" width="30.6640625" style="2365" customWidth="1"/>
    <col min="15359" max="15367" width="9.83203125" style="2365" customWidth="1"/>
    <col min="15368" max="15368" width="10.6640625" style="2365" customWidth="1"/>
    <col min="15369" max="15613" width="9.33203125" style="2365"/>
    <col min="15614" max="15614" width="30.6640625" style="2365" customWidth="1"/>
    <col min="15615" max="15623" width="9.83203125" style="2365" customWidth="1"/>
    <col min="15624" max="15624" width="10.6640625" style="2365" customWidth="1"/>
    <col min="15625" max="15869" width="9.33203125" style="2365"/>
    <col min="15870" max="15870" width="30.6640625" style="2365" customWidth="1"/>
    <col min="15871" max="15879" width="9.83203125" style="2365" customWidth="1"/>
    <col min="15880" max="15880" width="10.6640625" style="2365" customWidth="1"/>
    <col min="15881" max="16125" width="9.33203125" style="2365"/>
    <col min="16126" max="16126" width="30.6640625" style="2365" customWidth="1"/>
    <col min="16127" max="16135" width="9.83203125" style="2365" customWidth="1"/>
    <col min="16136" max="16136" width="10.6640625" style="2365" customWidth="1"/>
    <col min="16137" max="16383" width="9.33203125" style="2365"/>
    <col min="16384" max="16384" width="9.33203125" style="2365" customWidth="1"/>
  </cols>
  <sheetData>
    <row r="1" spans="1:89" s="758" customFormat="1" x14ac:dyDescent="0.25">
      <c r="A1" s="6064" t="s">
        <v>801</v>
      </c>
      <c r="B1" s="6064"/>
      <c r="C1" s="6064"/>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18.600000000000001" customHeight="1" x14ac:dyDescent="0.25">
      <c r="A2" s="7272" t="s">
        <v>4271</v>
      </c>
      <c r="B2" s="7272"/>
      <c r="C2" s="7272"/>
      <c r="D2" s="7272"/>
      <c r="E2" s="7272"/>
      <c r="F2" s="7272"/>
      <c r="G2" s="7272"/>
      <c r="H2" s="7272"/>
      <c r="I2" s="7272"/>
      <c r="J2" s="7272"/>
    </row>
    <row r="3" spans="1:89" ht="18.75" x14ac:dyDescent="0.25">
      <c r="A3" s="2366"/>
      <c r="B3" s="2366"/>
      <c r="C3" s="2366"/>
      <c r="D3" s="2366"/>
      <c r="E3" s="2366"/>
      <c r="F3" s="2366"/>
      <c r="G3" s="2366"/>
      <c r="H3" s="2366"/>
      <c r="I3" s="2366"/>
      <c r="J3" s="2367" t="s">
        <v>3749</v>
      </c>
    </row>
    <row r="4" spans="1:89" x14ac:dyDescent="0.25">
      <c r="A4" s="2368" t="s">
        <v>3750</v>
      </c>
      <c r="B4" s="2369" t="s">
        <v>809</v>
      </c>
      <c r="C4" s="2369" t="s">
        <v>810</v>
      </c>
      <c r="D4" s="2369" t="s">
        <v>917</v>
      </c>
      <c r="E4" s="2369" t="s">
        <v>2551</v>
      </c>
      <c r="F4" s="2369" t="s">
        <v>2552</v>
      </c>
      <c r="G4" s="2369">
        <v>2016</v>
      </c>
      <c r="H4" s="2369">
        <v>2017</v>
      </c>
      <c r="I4" s="2369">
        <v>2018</v>
      </c>
      <c r="J4" s="2369">
        <v>2019</v>
      </c>
    </row>
    <row r="5" spans="1:89" ht="24.95" customHeight="1" x14ac:dyDescent="0.25">
      <c r="A5" s="2370" t="s">
        <v>3751</v>
      </c>
      <c r="B5" s="2371">
        <v>26.189999999999998</v>
      </c>
      <c r="C5" s="2371">
        <v>20.2</v>
      </c>
      <c r="D5" s="2371">
        <v>21.759999999999998</v>
      </c>
      <c r="E5" s="2371">
        <v>23.950000000000003</v>
      </c>
      <c r="F5" s="2371">
        <v>27.91</v>
      </c>
      <c r="G5" s="2371">
        <v>29.46</v>
      </c>
      <c r="H5" s="2371">
        <v>31.46</v>
      </c>
      <c r="I5" s="2371">
        <v>25.92</v>
      </c>
      <c r="J5" s="2371">
        <v>25.17</v>
      </c>
    </row>
    <row r="6" spans="1:89" ht="24.95" customHeight="1" x14ac:dyDescent="0.25">
      <c r="A6" s="2372" t="s">
        <v>3752</v>
      </c>
      <c r="B6" s="2373">
        <v>17.25</v>
      </c>
      <c r="C6" s="2373">
        <v>11.5</v>
      </c>
      <c r="D6" s="2373">
        <v>13.22</v>
      </c>
      <c r="E6" s="2373">
        <v>14.4</v>
      </c>
      <c r="F6" s="2373">
        <v>15.07</v>
      </c>
      <c r="G6" s="2373">
        <v>14.49</v>
      </c>
      <c r="H6" s="2373">
        <v>15.49</v>
      </c>
      <c r="I6" s="2373">
        <v>12.78</v>
      </c>
      <c r="J6" s="2373">
        <v>13.49</v>
      </c>
    </row>
    <row r="7" spans="1:89" ht="24.95" customHeight="1" x14ac:dyDescent="0.25">
      <c r="A7" s="2374" t="s">
        <v>3753</v>
      </c>
      <c r="B7" s="2375">
        <v>8.94</v>
      </c>
      <c r="C7" s="2375">
        <v>8.6999999999999993</v>
      </c>
      <c r="D7" s="2375">
        <v>8.5399999999999991</v>
      </c>
      <c r="E7" s="2375">
        <v>9.5500000000000007</v>
      </c>
      <c r="F7" s="2375">
        <v>12.84</v>
      </c>
      <c r="G7" s="2375">
        <v>14.97</v>
      </c>
      <c r="H7" s="2375">
        <v>15.97</v>
      </c>
      <c r="I7" s="2375">
        <v>13.14</v>
      </c>
      <c r="J7" s="2375">
        <v>11.68</v>
      </c>
    </row>
    <row r="8" spans="1:89" ht="24.95" customHeight="1" x14ac:dyDescent="0.25">
      <c r="A8" s="2376" t="s">
        <v>3754</v>
      </c>
      <c r="B8" s="2371">
        <v>0.73</v>
      </c>
      <c r="C8" s="2371">
        <v>0.73</v>
      </c>
      <c r="D8" s="2371">
        <v>0.73</v>
      </c>
      <c r="E8" s="2371">
        <v>0.76</v>
      </c>
      <c r="F8" s="2371">
        <v>0.79</v>
      </c>
      <c r="G8" s="2371">
        <v>0.83</v>
      </c>
      <c r="H8" s="2371">
        <v>0.9</v>
      </c>
      <c r="I8" s="2371">
        <v>0.9</v>
      </c>
      <c r="J8" s="2371">
        <v>0.93</v>
      </c>
    </row>
    <row r="9" spans="1:89" ht="24.95" customHeight="1" x14ac:dyDescent="0.25">
      <c r="A9" s="2377" t="s">
        <v>3755</v>
      </c>
      <c r="B9" s="2378">
        <v>0.1</v>
      </c>
      <c r="C9" s="2378">
        <v>0.1</v>
      </c>
      <c r="D9" s="2378">
        <v>0.1</v>
      </c>
      <c r="E9" s="2378">
        <v>0.1</v>
      </c>
      <c r="F9" s="2378">
        <v>0.1</v>
      </c>
      <c r="G9" s="2378">
        <v>0.1</v>
      </c>
      <c r="H9" s="2378">
        <v>0.14000000000000001</v>
      </c>
      <c r="I9" s="2378">
        <v>0.14000000000000001</v>
      </c>
      <c r="J9" s="2378">
        <v>0.15</v>
      </c>
    </row>
    <row r="10" spans="1:89" ht="24.95" customHeight="1" x14ac:dyDescent="0.25">
      <c r="A10" s="2377" t="s">
        <v>3756</v>
      </c>
      <c r="B10" s="2378">
        <v>0.2</v>
      </c>
      <c r="C10" s="2378">
        <v>0.2</v>
      </c>
      <c r="D10" s="2378">
        <v>0.2</v>
      </c>
      <c r="E10" s="2378">
        <v>0.2</v>
      </c>
      <c r="F10" s="2378">
        <v>0.2</v>
      </c>
      <c r="G10" s="2378">
        <v>0.2</v>
      </c>
      <c r="H10" s="2378">
        <v>0.2</v>
      </c>
      <c r="I10" s="2378">
        <v>0.2</v>
      </c>
      <c r="J10" s="2378">
        <v>0.2</v>
      </c>
    </row>
    <row r="11" spans="1:89" ht="24.95" customHeight="1" x14ac:dyDescent="0.25">
      <c r="A11" s="2377" t="s">
        <v>3757</v>
      </c>
      <c r="B11" s="2378">
        <v>0.1</v>
      </c>
      <c r="C11" s="2378">
        <v>0.1</v>
      </c>
      <c r="D11" s="2378">
        <v>0.1</v>
      </c>
      <c r="E11" s="2378">
        <v>0.06</v>
      </c>
      <c r="F11" s="2378">
        <v>0.06</v>
      </c>
      <c r="G11" s="2378">
        <v>0.1</v>
      </c>
      <c r="H11" s="2378">
        <v>0.1</v>
      </c>
      <c r="I11" s="2378">
        <v>0.1</v>
      </c>
      <c r="J11" s="2378">
        <v>0.1</v>
      </c>
    </row>
    <row r="12" spans="1:89" ht="24.95" customHeight="1" x14ac:dyDescent="0.25">
      <c r="A12" s="2377" t="s">
        <v>3758</v>
      </c>
      <c r="B12" s="2378">
        <v>0.03</v>
      </c>
      <c r="C12" s="2378">
        <v>0.03</v>
      </c>
      <c r="D12" s="2378">
        <v>0.03</v>
      </c>
      <c r="E12" s="2378">
        <v>0.03</v>
      </c>
      <c r="F12" s="2378">
        <v>0.03</v>
      </c>
      <c r="G12" s="2378">
        <v>0.03</v>
      </c>
      <c r="H12" s="2378">
        <v>0.03</v>
      </c>
      <c r="I12" s="2378">
        <v>0.03</v>
      </c>
      <c r="J12" s="2378">
        <v>0.03</v>
      </c>
    </row>
    <row r="13" spans="1:89" ht="24.95" customHeight="1" x14ac:dyDescent="0.25">
      <c r="A13" s="2377" t="s">
        <v>3759</v>
      </c>
      <c r="B13" s="2378">
        <v>0.1</v>
      </c>
      <c r="C13" s="2378">
        <v>0.1</v>
      </c>
      <c r="D13" s="2378">
        <v>0.1</v>
      </c>
      <c r="E13" s="2378">
        <v>0.12</v>
      </c>
      <c r="F13" s="2378">
        <v>0.15</v>
      </c>
      <c r="G13" s="2378">
        <v>0.15</v>
      </c>
      <c r="H13" s="2643">
        <v>0.15</v>
      </c>
      <c r="I13" s="2378">
        <v>0.15</v>
      </c>
      <c r="J13" s="2378">
        <v>0.15</v>
      </c>
    </row>
    <row r="14" spans="1:89" ht="24.95" customHeight="1" x14ac:dyDescent="0.25">
      <c r="A14" s="2377" t="s">
        <v>3760</v>
      </c>
      <c r="B14" s="2378">
        <v>0.1</v>
      </c>
      <c r="C14" s="2378">
        <v>0.1</v>
      </c>
      <c r="D14" s="2378">
        <v>0.1</v>
      </c>
      <c r="E14" s="2378">
        <v>0.15</v>
      </c>
      <c r="F14" s="2378">
        <v>0.15</v>
      </c>
      <c r="G14" s="2378">
        <v>0.15</v>
      </c>
      <c r="H14" s="2378">
        <v>0.15</v>
      </c>
      <c r="I14" s="2378">
        <v>0.15</v>
      </c>
      <c r="J14" s="2378">
        <v>0.15</v>
      </c>
    </row>
    <row r="15" spans="1:89" ht="24.95" customHeight="1" x14ac:dyDescent="0.25">
      <c r="A15" s="2374" t="s">
        <v>3761</v>
      </c>
      <c r="B15" s="2375">
        <v>0.1</v>
      </c>
      <c r="C15" s="2375">
        <v>0.1</v>
      </c>
      <c r="D15" s="2375">
        <v>0.1</v>
      </c>
      <c r="E15" s="2375">
        <v>0.1</v>
      </c>
      <c r="F15" s="2375">
        <v>0.1</v>
      </c>
      <c r="G15" s="2375">
        <v>0.1</v>
      </c>
      <c r="H15" s="2375">
        <v>0.13</v>
      </c>
      <c r="I15" s="2375">
        <v>0.13</v>
      </c>
      <c r="J15" s="2375">
        <v>0.15</v>
      </c>
    </row>
    <row r="16" spans="1:89" ht="24.95" customHeight="1" x14ac:dyDescent="0.25">
      <c r="A16" s="2376" t="s">
        <v>3762</v>
      </c>
      <c r="B16" s="2371">
        <v>13.24</v>
      </c>
      <c r="C16" s="2371">
        <v>15.67</v>
      </c>
      <c r="D16" s="2371">
        <v>18.55</v>
      </c>
      <c r="E16" s="2371">
        <v>15.75</v>
      </c>
      <c r="F16" s="2371">
        <v>20.67</v>
      </c>
      <c r="G16" s="2371">
        <v>20.350000000000001</v>
      </c>
      <c r="H16" s="2371">
        <v>20.23</v>
      </c>
      <c r="I16" s="2371">
        <v>16.7</v>
      </c>
      <c r="J16" s="2371">
        <v>21</v>
      </c>
    </row>
    <row r="17" spans="1:10" ht="24.95" customHeight="1" x14ac:dyDescent="0.25">
      <c r="A17" s="2377" t="s">
        <v>3763</v>
      </c>
      <c r="B17" s="2373">
        <v>0.6</v>
      </c>
      <c r="C17" s="2378">
        <v>0.77</v>
      </c>
      <c r="D17" s="2378">
        <v>0.86</v>
      </c>
      <c r="E17" s="2378">
        <v>0.98</v>
      </c>
      <c r="F17" s="2378">
        <v>0.99</v>
      </c>
      <c r="G17" s="2378">
        <v>0.85</v>
      </c>
      <c r="H17" s="2378">
        <v>0.83</v>
      </c>
      <c r="I17" s="2378">
        <v>0.9</v>
      </c>
      <c r="J17" s="2378">
        <v>1</v>
      </c>
    </row>
    <row r="18" spans="1:10" ht="24.95" customHeight="1" x14ac:dyDescent="0.25">
      <c r="A18" s="2379" t="s">
        <v>3764</v>
      </c>
      <c r="B18" s="2380">
        <v>12.64</v>
      </c>
      <c r="C18" s="2380">
        <v>14.9</v>
      </c>
      <c r="D18" s="2380">
        <v>17.690000000000001</v>
      </c>
      <c r="E18" s="2380">
        <v>14.77</v>
      </c>
      <c r="F18" s="2380">
        <v>19.68</v>
      </c>
      <c r="G18" s="2380">
        <v>19.5</v>
      </c>
      <c r="H18" s="2380">
        <v>19.399999999999999</v>
      </c>
      <c r="I18" s="2380">
        <v>15.8</v>
      </c>
      <c r="J18" s="2380">
        <v>20</v>
      </c>
    </row>
    <row r="19" spans="1:10" ht="24.95" customHeight="1" x14ac:dyDescent="0.25">
      <c r="A19" s="2368" t="s">
        <v>237</v>
      </c>
      <c r="B19" s="2381">
        <v>40.160000000000004</v>
      </c>
      <c r="C19" s="2381">
        <v>36.600000000000009</v>
      </c>
      <c r="D19" s="2381">
        <v>41.040000000000006</v>
      </c>
      <c r="E19" s="2381">
        <v>40.46</v>
      </c>
      <c r="F19" s="2381">
        <v>49.37</v>
      </c>
      <c r="G19" s="2381">
        <v>50.64</v>
      </c>
      <c r="H19" s="2381">
        <v>52.59</v>
      </c>
      <c r="I19" s="2381">
        <v>43.52</v>
      </c>
      <c r="J19" s="2381">
        <v>47.1</v>
      </c>
    </row>
    <row r="20" spans="1:10" ht="24.95" customHeight="1" x14ac:dyDescent="0.25">
      <c r="A20" s="2382" t="s">
        <v>3765</v>
      </c>
      <c r="B20" s="2383"/>
      <c r="C20" s="2383"/>
      <c r="D20" s="2383"/>
      <c r="E20" s="2383"/>
      <c r="F20" s="2384"/>
      <c r="G20" s="2385"/>
      <c r="H20" s="2385"/>
      <c r="I20" s="2385"/>
      <c r="J20" s="2385"/>
    </row>
    <row r="21" spans="1:10" ht="24.95" customHeight="1" x14ac:dyDescent="0.25">
      <c r="A21" s="2384" t="s">
        <v>3766</v>
      </c>
      <c r="B21" s="2386"/>
      <c r="C21" s="2386"/>
      <c r="D21" s="2386"/>
      <c r="E21" s="2386"/>
      <c r="F21" s="2386"/>
      <c r="G21" s="2386"/>
      <c r="H21" s="2386"/>
      <c r="I21" s="2386"/>
      <c r="J21" s="2386"/>
    </row>
    <row r="22" spans="1:10" x14ac:dyDescent="0.25">
      <c r="B22" s="2387"/>
      <c r="C22" s="2387"/>
      <c r="D22" s="2387"/>
      <c r="E22" s="2387"/>
      <c r="F22" s="2387"/>
      <c r="G22" s="2387"/>
      <c r="H22" s="2387"/>
      <c r="I22" s="2387"/>
      <c r="J22" s="2387"/>
    </row>
  </sheetData>
  <mergeCells count="1">
    <mergeCell ref="A2:J2"/>
  </mergeCells>
  <hyperlinks>
    <hyperlink ref="A1" location="CONTENT!A1" display="Back to table of contents"/>
  </hyperlinks>
  <pageMargins left="0.5" right="0.5" top="0.5" bottom="0.5" header="0.3" footer="0.3"/>
  <pageSetup paperSize="9" orientation="landscape" r:id="rId1"/>
  <headerFooter alignWithMargins="0"/>
  <ignoredErrors>
    <ignoredError sqref="B4:F4"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zoomScale="106" zoomScaleNormal="106" workbookViewId="0">
      <selection sqref="A1:C1"/>
    </sheetView>
  </sheetViews>
  <sheetFormatPr defaultRowHeight="12.75" x14ac:dyDescent="0.2"/>
  <cols>
    <col min="1" max="1" width="37.6640625" style="1950" customWidth="1"/>
    <col min="2" max="10" width="12.6640625" style="1950" customWidth="1"/>
    <col min="11" max="245" width="9.33203125" style="1041"/>
    <col min="246" max="246" width="30" style="1041" customWidth="1"/>
    <col min="247" max="256" width="11.33203125" style="1041" customWidth="1"/>
    <col min="257" max="501" width="9.33203125" style="1041"/>
    <col min="502" max="502" width="30" style="1041" customWidth="1"/>
    <col min="503" max="512" width="11.33203125" style="1041" customWidth="1"/>
    <col min="513" max="757" width="9.33203125" style="1041"/>
    <col min="758" max="758" width="30" style="1041" customWidth="1"/>
    <col min="759" max="768" width="11.33203125" style="1041" customWidth="1"/>
    <col min="769" max="1013" width="9.33203125" style="1041"/>
    <col min="1014" max="1014" width="30" style="1041" customWidth="1"/>
    <col min="1015" max="1024" width="11.33203125" style="1041" customWidth="1"/>
    <col min="1025" max="1269" width="9.33203125" style="1041"/>
    <col min="1270" max="1270" width="30" style="1041" customWidth="1"/>
    <col min="1271" max="1280" width="11.33203125" style="1041" customWidth="1"/>
    <col min="1281" max="1525" width="9.33203125" style="1041"/>
    <col min="1526" max="1526" width="30" style="1041" customWidth="1"/>
    <col min="1527" max="1536" width="11.33203125" style="1041" customWidth="1"/>
    <col min="1537" max="1781" width="9.33203125" style="1041"/>
    <col min="1782" max="1782" width="30" style="1041" customWidth="1"/>
    <col min="1783" max="1792" width="11.33203125" style="1041" customWidth="1"/>
    <col min="1793" max="2037" width="9.33203125" style="1041"/>
    <col min="2038" max="2038" width="30" style="1041" customWidth="1"/>
    <col min="2039" max="2048" width="11.33203125" style="1041" customWidth="1"/>
    <col min="2049" max="2293" width="9.33203125" style="1041"/>
    <col min="2294" max="2294" width="30" style="1041" customWidth="1"/>
    <col min="2295" max="2304" width="11.33203125" style="1041" customWidth="1"/>
    <col min="2305" max="2549" width="9.33203125" style="1041"/>
    <col min="2550" max="2550" width="30" style="1041" customWidth="1"/>
    <col min="2551" max="2560" width="11.33203125" style="1041" customWidth="1"/>
    <col min="2561" max="2805" width="9.33203125" style="1041"/>
    <col min="2806" max="2806" width="30" style="1041" customWidth="1"/>
    <col min="2807" max="2816" width="11.33203125" style="1041" customWidth="1"/>
    <col min="2817" max="3061" width="9.33203125" style="1041"/>
    <col min="3062" max="3062" width="30" style="1041" customWidth="1"/>
    <col min="3063" max="3072" width="11.33203125" style="1041" customWidth="1"/>
    <col min="3073" max="3317" width="9.33203125" style="1041"/>
    <col min="3318" max="3318" width="30" style="1041" customWidth="1"/>
    <col min="3319" max="3328" width="11.33203125" style="1041" customWidth="1"/>
    <col min="3329" max="3573" width="9.33203125" style="1041"/>
    <col min="3574" max="3574" width="30" style="1041" customWidth="1"/>
    <col min="3575" max="3584" width="11.33203125" style="1041" customWidth="1"/>
    <col min="3585" max="3829" width="9.33203125" style="1041"/>
    <col min="3830" max="3830" width="30" style="1041" customWidth="1"/>
    <col min="3831" max="3840" width="11.33203125" style="1041" customWidth="1"/>
    <col min="3841" max="4085" width="9.33203125" style="1041"/>
    <col min="4086" max="4086" width="30" style="1041" customWidth="1"/>
    <col min="4087" max="4096" width="11.33203125" style="1041" customWidth="1"/>
    <col min="4097" max="4341" width="9.33203125" style="1041"/>
    <col min="4342" max="4342" width="30" style="1041" customWidth="1"/>
    <col min="4343" max="4352" width="11.33203125" style="1041" customWidth="1"/>
    <col min="4353" max="4597" width="9.33203125" style="1041"/>
    <col min="4598" max="4598" width="30" style="1041" customWidth="1"/>
    <col min="4599" max="4608" width="11.33203125" style="1041" customWidth="1"/>
    <col min="4609" max="4853" width="9.33203125" style="1041"/>
    <col min="4854" max="4854" width="30" style="1041" customWidth="1"/>
    <col min="4855" max="4864" width="11.33203125" style="1041" customWidth="1"/>
    <col min="4865" max="5109" width="9.33203125" style="1041"/>
    <col min="5110" max="5110" width="30" style="1041" customWidth="1"/>
    <col min="5111" max="5120" width="11.33203125" style="1041" customWidth="1"/>
    <col min="5121" max="5365" width="9.33203125" style="1041"/>
    <col min="5366" max="5366" width="30" style="1041" customWidth="1"/>
    <col min="5367" max="5376" width="11.33203125" style="1041" customWidth="1"/>
    <col min="5377" max="5621" width="9.33203125" style="1041"/>
    <col min="5622" max="5622" width="30" style="1041" customWidth="1"/>
    <col min="5623" max="5632" width="11.33203125" style="1041" customWidth="1"/>
    <col min="5633" max="5877" width="9.33203125" style="1041"/>
    <col min="5878" max="5878" width="30" style="1041" customWidth="1"/>
    <col min="5879" max="5888" width="11.33203125" style="1041" customWidth="1"/>
    <col min="5889" max="6133" width="9.33203125" style="1041"/>
    <col min="6134" max="6134" width="30" style="1041" customWidth="1"/>
    <col min="6135" max="6144" width="11.33203125" style="1041" customWidth="1"/>
    <col min="6145" max="6389" width="9.33203125" style="1041"/>
    <col min="6390" max="6390" width="30" style="1041" customWidth="1"/>
    <col min="6391" max="6400" width="11.33203125" style="1041" customWidth="1"/>
    <col min="6401" max="6645" width="9.33203125" style="1041"/>
    <col min="6646" max="6646" width="30" style="1041" customWidth="1"/>
    <col min="6647" max="6656" width="11.33203125" style="1041" customWidth="1"/>
    <col min="6657" max="6901" width="9.33203125" style="1041"/>
    <col min="6902" max="6902" width="30" style="1041" customWidth="1"/>
    <col min="6903" max="6912" width="11.33203125" style="1041" customWidth="1"/>
    <col min="6913" max="7157" width="9.33203125" style="1041"/>
    <col min="7158" max="7158" width="30" style="1041" customWidth="1"/>
    <col min="7159" max="7168" width="11.33203125" style="1041" customWidth="1"/>
    <col min="7169" max="7413" width="9.33203125" style="1041"/>
    <col min="7414" max="7414" width="30" style="1041" customWidth="1"/>
    <col min="7415" max="7424" width="11.33203125" style="1041" customWidth="1"/>
    <col min="7425" max="7669" width="9.33203125" style="1041"/>
    <col min="7670" max="7670" width="30" style="1041" customWidth="1"/>
    <col min="7671" max="7680" width="11.33203125" style="1041" customWidth="1"/>
    <col min="7681" max="7925" width="9.33203125" style="1041"/>
    <col min="7926" max="7926" width="30" style="1041" customWidth="1"/>
    <col min="7927" max="7936" width="11.33203125" style="1041" customWidth="1"/>
    <col min="7937" max="8181" width="9.33203125" style="1041"/>
    <col min="8182" max="8182" width="30" style="1041" customWidth="1"/>
    <col min="8183" max="8192" width="11.33203125" style="1041" customWidth="1"/>
    <col min="8193" max="8437" width="9.33203125" style="1041"/>
    <col min="8438" max="8438" width="30" style="1041" customWidth="1"/>
    <col min="8439" max="8448" width="11.33203125" style="1041" customWidth="1"/>
    <col min="8449" max="8693" width="9.33203125" style="1041"/>
    <col min="8694" max="8694" width="30" style="1041" customWidth="1"/>
    <col min="8695" max="8704" width="11.33203125" style="1041" customWidth="1"/>
    <col min="8705" max="8949" width="9.33203125" style="1041"/>
    <col min="8950" max="8950" width="30" style="1041" customWidth="1"/>
    <col min="8951" max="8960" width="11.33203125" style="1041" customWidth="1"/>
    <col min="8961" max="9205" width="9.33203125" style="1041"/>
    <col min="9206" max="9206" width="30" style="1041" customWidth="1"/>
    <col min="9207" max="9216" width="11.33203125" style="1041" customWidth="1"/>
    <col min="9217" max="9461" width="9.33203125" style="1041"/>
    <col min="9462" max="9462" width="30" style="1041" customWidth="1"/>
    <col min="9463" max="9472" width="11.33203125" style="1041" customWidth="1"/>
    <col min="9473" max="9717" width="9.33203125" style="1041"/>
    <col min="9718" max="9718" width="30" style="1041" customWidth="1"/>
    <col min="9719" max="9728" width="11.33203125" style="1041" customWidth="1"/>
    <col min="9729" max="9973" width="9.33203125" style="1041"/>
    <col min="9974" max="9974" width="30" style="1041" customWidth="1"/>
    <col min="9975" max="9984" width="11.33203125" style="1041" customWidth="1"/>
    <col min="9985" max="10229" width="9.33203125" style="1041"/>
    <col min="10230" max="10230" width="30" style="1041" customWidth="1"/>
    <col min="10231" max="10240" width="11.33203125" style="1041" customWidth="1"/>
    <col min="10241" max="10485" width="9.33203125" style="1041"/>
    <col min="10486" max="10486" width="30" style="1041" customWidth="1"/>
    <col min="10487" max="10496" width="11.33203125" style="1041" customWidth="1"/>
    <col min="10497" max="10741" width="9.33203125" style="1041"/>
    <col min="10742" max="10742" width="30" style="1041" customWidth="1"/>
    <col min="10743" max="10752" width="11.33203125" style="1041" customWidth="1"/>
    <col min="10753" max="10997" width="9.33203125" style="1041"/>
    <col min="10998" max="10998" width="30" style="1041" customWidth="1"/>
    <col min="10999" max="11008" width="11.33203125" style="1041" customWidth="1"/>
    <col min="11009" max="11253" width="9.33203125" style="1041"/>
    <col min="11254" max="11254" width="30" style="1041" customWidth="1"/>
    <col min="11255" max="11264" width="11.33203125" style="1041" customWidth="1"/>
    <col min="11265" max="11509" width="9.33203125" style="1041"/>
    <col min="11510" max="11510" width="30" style="1041" customWidth="1"/>
    <col min="11511" max="11520" width="11.33203125" style="1041" customWidth="1"/>
    <col min="11521" max="11765" width="9.33203125" style="1041"/>
    <col min="11766" max="11766" width="30" style="1041" customWidth="1"/>
    <col min="11767" max="11776" width="11.33203125" style="1041" customWidth="1"/>
    <col min="11777" max="12021" width="9.33203125" style="1041"/>
    <col min="12022" max="12022" width="30" style="1041" customWidth="1"/>
    <col min="12023" max="12032" width="11.33203125" style="1041" customWidth="1"/>
    <col min="12033" max="12277" width="9.33203125" style="1041"/>
    <col min="12278" max="12278" width="30" style="1041" customWidth="1"/>
    <col min="12279" max="12288" width="11.33203125" style="1041" customWidth="1"/>
    <col min="12289" max="12533" width="9.33203125" style="1041"/>
    <col min="12534" max="12534" width="30" style="1041" customWidth="1"/>
    <col min="12535" max="12544" width="11.33203125" style="1041" customWidth="1"/>
    <col min="12545" max="12789" width="9.33203125" style="1041"/>
    <col min="12790" max="12790" width="30" style="1041" customWidth="1"/>
    <col min="12791" max="12800" width="11.33203125" style="1041" customWidth="1"/>
    <col min="12801" max="13045" width="9.33203125" style="1041"/>
    <col min="13046" max="13046" width="30" style="1041" customWidth="1"/>
    <col min="13047" max="13056" width="11.33203125" style="1041" customWidth="1"/>
    <col min="13057" max="13301" width="9.33203125" style="1041"/>
    <col min="13302" max="13302" width="30" style="1041" customWidth="1"/>
    <col min="13303" max="13312" width="11.33203125" style="1041" customWidth="1"/>
    <col min="13313" max="13557" width="9.33203125" style="1041"/>
    <col min="13558" max="13558" width="30" style="1041" customWidth="1"/>
    <col min="13559" max="13568" width="11.33203125" style="1041" customWidth="1"/>
    <col min="13569" max="13813" width="9.33203125" style="1041"/>
    <col min="13814" max="13814" width="30" style="1041" customWidth="1"/>
    <col min="13815" max="13824" width="11.33203125" style="1041" customWidth="1"/>
    <col min="13825" max="14069" width="9.33203125" style="1041"/>
    <col min="14070" max="14070" width="30" style="1041" customWidth="1"/>
    <col min="14071" max="14080" width="11.33203125" style="1041" customWidth="1"/>
    <col min="14081" max="14325" width="9.33203125" style="1041"/>
    <col min="14326" max="14326" width="30" style="1041" customWidth="1"/>
    <col min="14327" max="14336" width="11.33203125" style="1041" customWidth="1"/>
    <col min="14337" max="14581" width="9.33203125" style="1041"/>
    <col min="14582" max="14582" width="30" style="1041" customWidth="1"/>
    <col min="14583" max="14592" width="11.33203125" style="1041" customWidth="1"/>
    <col min="14593" max="14837" width="9.33203125" style="1041"/>
    <col min="14838" max="14838" width="30" style="1041" customWidth="1"/>
    <col min="14839" max="14848" width="11.33203125" style="1041" customWidth="1"/>
    <col min="14849" max="15093" width="9.33203125" style="1041"/>
    <col min="15094" max="15094" width="30" style="1041" customWidth="1"/>
    <col min="15095" max="15104" width="11.33203125" style="1041" customWidth="1"/>
    <col min="15105" max="15349" width="9.33203125" style="1041"/>
    <col min="15350" max="15350" width="30" style="1041" customWidth="1"/>
    <col min="15351" max="15360" width="11.33203125" style="1041" customWidth="1"/>
    <col min="15361" max="15605" width="9.33203125" style="1041"/>
    <col min="15606" max="15606" width="30" style="1041" customWidth="1"/>
    <col min="15607" max="15616" width="11.33203125" style="1041" customWidth="1"/>
    <col min="15617" max="15861" width="9.33203125" style="1041"/>
    <col min="15862" max="15862" width="30" style="1041" customWidth="1"/>
    <col min="15863" max="15872" width="11.33203125" style="1041" customWidth="1"/>
    <col min="15873" max="16117" width="9.33203125" style="1041"/>
    <col min="16118" max="16118" width="30" style="1041" customWidth="1"/>
    <col min="16119" max="16128" width="11.33203125" style="1041" customWidth="1"/>
    <col min="16129" max="16373" width="9.33203125" style="1041"/>
    <col min="16374" max="16383" width="8.83203125" style="1041" customWidth="1"/>
    <col min="16384" max="16384" width="8.83203125" style="1041"/>
  </cols>
  <sheetData>
    <row r="1" spans="1:10" ht="15.75" x14ac:dyDescent="0.25">
      <c r="A1" s="6263" t="s">
        <v>801</v>
      </c>
      <c r="B1" s="6263"/>
      <c r="C1" s="6263"/>
      <c r="D1" s="758"/>
      <c r="E1" s="758"/>
      <c r="F1" s="758"/>
      <c r="G1" s="758"/>
      <c r="H1" s="759"/>
      <c r="I1" s="759"/>
      <c r="J1" s="759"/>
    </row>
    <row r="2" spans="1:10" ht="15.75" x14ac:dyDescent="0.25">
      <c r="A2" s="2388" t="s">
        <v>4270</v>
      </c>
      <c r="B2" s="2389"/>
      <c r="C2" s="2389"/>
      <c r="D2" s="2389"/>
      <c r="E2" s="2389"/>
      <c r="F2" s="2389"/>
      <c r="G2" s="2389"/>
      <c r="H2" s="2389"/>
      <c r="I2" s="2389"/>
      <c r="J2" s="2389"/>
    </row>
    <row r="3" spans="1:10" ht="15.75" x14ac:dyDescent="0.25">
      <c r="A3" s="2389"/>
      <c r="B3" s="2389"/>
      <c r="C3" s="2389"/>
      <c r="D3" s="2389"/>
      <c r="E3" s="2389"/>
      <c r="F3" s="2390"/>
      <c r="G3" s="2390"/>
      <c r="H3" s="2389"/>
      <c r="I3" s="2391"/>
      <c r="J3" s="6072" t="s">
        <v>3767</v>
      </c>
    </row>
    <row r="4" spans="1:10" ht="75" customHeight="1" x14ac:dyDescent="0.2">
      <c r="A4" s="2392" t="s">
        <v>3768</v>
      </c>
      <c r="B4" s="2392" t="s">
        <v>809</v>
      </c>
      <c r="C4" s="2392" t="s">
        <v>810</v>
      </c>
      <c r="D4" s="2392" t="s">
        <v>917</v>
      </c>
      <c r="E4" s="2393" t="s">
        <v>2551</v>
      </c>
      <c r="F4" s="2393" t="s">
        <v>2552</v>
      </c>
      <c r="G4" s="2392" t="s">
        <v>909</v>
      </c>
      <c r="H4" s="2392" t="s">
        <v>2553</v>
      </c>
      <c r="I4" s="2641" t="s">
        <v>3293</v>
      </c>
      <c r="J4" s="2641" t="s">
        <v>918</v>
      </c>
    </row>
    <row r="5" spans="1:10" ht="99.95" customHeight="1" x14ac:dyDescent="0.2">
      <c r="A5" s="2629" t="s">
        <v>4269</v>
      </c>
      <c r="B5" s="2626">
        <v>157.4</v>
      </c>
      <c r="C5" s="2626">
        <v>125.94</v>
      </c>
      <c r="D5" s="2626">
        <v>96.87</v>
      </c>
      <c r="E5" s="2394">
        <v>142.52000000000001</v>
      </c>
      <c r="F5" s="2394">
        <v>122.34</v>
      </c>
      <c r="G5" s="2394">
        <v>110.97</v>
      </c>
      <c r="H5" s="2625">
        <v>106.1</v>
      </c>
      <c r="I5" s="2642">
        <v>124.48</v>
      </c>
      <c r="J5" s="2642">
        <v>203.34</v>
      </c>
    </row>
    <row r="6" spans="1:10" ht="99.95" customHeight="1" x14ac:dyDescent="0.2">
      <c r="A6" s="2392" t="s">
        <v>237</v>
      </c>
      <c r="B6" s="2628">
        <v>157.4</v>
      </c>
      <c r="C6" s="2628">
        <v>125.94</v>
      </c>
      <c r="D6" s="2628">
        <v>96.87</v>
      </c>
      <c r="E6" s="2627">
        <v>142.52000000000001</v>
      </c>
      <c r="F6" s="2627">
        <v>122.34</v>
      </c>
      <c r="G6" s="2627">
        <v>110.97</v>
      </c>
      <c r="H6" s="2628">
        <v>106.1</v>
      </c>
      <c r="I6" s="2642">
        <v>124.48</v>
      </c>
      <c r="J6" s="2642">
        <v>203.34</v>
      </c>
    </row>
    <row r="7" spans="1:10" x14ac:dyDescent="0.2">
      <c r="A7" s="2630"/>
      <c r="B7" s="2630"/>
      <c r="C7" s="2630"/>
      <c r="D7" s="2630"/>
      <c r="E7" s="2630"/>
      <c r="F7" s="2630"/>
      <c r="G7" s="2630"/>
    </row>
    <row r="8" spans="1:10" ht="15.75" x14ac:dyDescent="0.2">
      <c r="A8" s="7273" t="s">
        <v>3769</v>
      </c>
      <c r="B8" s="7273"/>
      <c r="C8" s="7273"/>
      <c r="D8" s="7273"/>
      <c r="E8" s="7273"/>
      <c r="F8" s="7273"/>
      <c r="G8" s="7273"/>
      <c r="H8" s="7273"/>
      <c r="I8" s="7273"/>
      <c r="J8" s="7273"/>
    </row>
    <row r="9" spans="1:10" ht="16.5" customHeight="1" x14ac:dyDescent="0.2">
      <c r="A9" s="1950" t="s">
        <v>1252</v>
      </c>
    </row>
  </sheetData>
  <mergeCells count="2">
    <mergeCell ref="A1:C1"/>
    <mergeCell ref="A8:J8"/>
  </mergeCells>
  <hyperlinks>
    <hyperlink ref="A1" location="CONTENT!A1" display="Back to table of contents"/>
  </hyperlinks>
  <pageMargins left="0.5" right="0.5" top="0.5" bottom="0.5" header="0.3" footer="0.3"/>
  <pageSetup paperSize="9" orientation="landscape" r:id="rId1"/>
  <headerFooter alignWithMargins="0"/>
  <ignoredErrors>
    <ignoredError sqref="B4:J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0"/>
  <sheetViews>
    <sheetView showGridLines="0" workbookViewId="0">
      <selection sqref="A1:C1"/>
    </sheetView>
  </sheetViews>
  <sheetFormatPr defaultColWidth="12" defaultRowHeight="15.75" x14ac:dyDescent="0.2"/>
  <cols>
    <col min="1" max="1" width="22.33203125" style="344" customWidth="1"/>
    <col min="2" max="9" width="16.1640625" style="344" customWidth="1"/>
    <col min="10" max="10" width="9.6640625" style="344" customWidth="1"/>
    <col min="11" max="16384" width="12"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24.75" customHeight="1" x14ac:dyDescent="0.2">
      <c r="A2" s="4510" t="s">
        <v>756</v>
      </c>
    </row>
    <row r="3" spans="1:90" ht="16.5" customHeight="1" thickBot="1" x14ac:dyDescent="0.25">
      <c r="A3" s="170" t="s">
        <v>207</v>
      </c>
    </row>
    <row r="4" spans="1:90" ht="24.75" customHeight="1" thickBot="1" x14ac:dyDescent="0.25">
      <c r="A4" s="4511" t="s">
        <v>164</v>
      </c>
      <c r="B4" s="384" t="s">
        <v>205</v>
      </c>
      <c r="C4" s="385"/>
      <c r="D4" s="201"/>
      <c r="E4" s="386"/>
      <c r="F4" s="384" t="s">
        <v>755</v>
      </c>
      <c r="G4" s="385"/>
      <c r="H4" s="201"/>
      <c r="I4" s="386"/>
    </row>
    <row r="5" spans="1:90" ht="24" customHeight="1" thickBot="1" x14ac:dyDescent="0.25">
      <c r="A5" s="387" t="s">
        <v>167</v>
      </c>
      <c r="B5" s="4512" t="s">
        <v>5</v>
      </c>
      <c r="C5" s="4513" t="s">
        <v>6</v>
      </c>
      <c r="D5" s="388" t="s">
        <v>4</v>
      </c>
      <c r="E5" s="389"/>
      <c r="F5" s="4512" t="s">
        <v>5</v>
      </c>
      <c r="G5" s="4513" t="s">
        <v>6</v>
      </c>
      <c r="H5" s="388" t="s">
        <v>4</v>
      </c>
      <c r="I5" s="389"/>
    </row>
    <row r="6" spans="1:90" ht="18.75" customHeight="1" thickBot="1" x14ac:dyDescent="0.25">
      <c r="A6" s="591"/>
      <c r="B6" s="391"/>
      <c r="C6" s="392"/>
      <c r="D6" s="393" t="s">
        <v>90</v>
      </c>
      <c r="E6" s="394"/>
      <c r="F6" s="391"/>
      <c r="G6" s="392"/>
      <c r="H6" s="393" t="s">
        <v>90</v>
      </c>
      <c r="I6" s="394"/>
    </row>
    <row r="7" spans="1:90" ht="15.95" customHeight="1" x14ac:dyDescent="0.2">
      <c r="A7" s="4514" t="s">
        <v>208</v>
      </c>
      <c r="B7" s="4515">
        <v>32964</v>
      </c>
      <c r="C7" s="4516">
        <v>31525</v>
      </c>
      <c r="D7" s="4517">
        <v>64489</v>
      </c>
      <c r="E7" s="4518">
        <v>5.0950809465983937</v>
      </c>
      <c r="F7" s="4515">
        <v>32783</v>
      </c>
      <c r="G7" s="4516">
        <v>31542</v>
      </c>
      <c r="H7" s="4517">
        <v>64325</v>
      </c>
      <c r="I7" s="4518">
        <v>5.0820073632815586</v>
      </c>
    </row>
    <row r="8" spans="1:90" ht="15.95" customHeight="1" x14ac:dyDescent="0.2">
      <c r="A8" s="4498" t="s">
        <v>209</v>
      </c>
      <c r="B8" s="4519">
        <v>52218</v>
      </c>
      <c r="C8" s="4520">
        <v>51084</v>
      </c>
      <c r="D8" s="4521">
        <v>103302</v>
      </c>
      <c r="E8" s="4522">
        <v>8.1615787490193252</v>
      </c>
      <c r="F8" s="4519">
        <v>50552</v>
      </c>
      <c r="G8" s="4520">
        <v>49285</v>
      </c>
      <c r="H8" s="4521">
        <v>99837</v>
      </c>
      <c r="I8" s="4522">
        <v>7.8876388515808928</v>
      </c>
    </row>
    <row r="9" spans="1:90" ht="15.95" customHeight="1" x14ac:dyDescent="0.2">
      <c r="A9" s="4498" t="s">
        <v>210</v>
      </c>
      <c r="B9" s="4519">
        <v>76678</v>
      </c>
      <c r="C9" s="4520">
        <v>73923</v>
      </c>
      <c r="D9" s="4521">
        <v>150601</v>
      </c>
      <c r="E9" s="4522">
        <v>11.898529759163031</v>
      </c>
      <c r="F9" s="4519">
        <v>74856</v>
      </c>
      <c r="G9" s="4520">
        <v>72435</v>
      </c>
      <c r="H9" s="4521">
        <v>147291</v>
      </c>
      <c r="I9" s="4522">
        <v>11.636750043452841</v>
      </c>
    </row>
    <row r="10" spans="1:90" ht="15.95" customHeight="1" x14ac:dyDescent="0.2">
      <c r="A10" s="4498" t="s">
        <v>211</v>
      </c>
      <c r="B10" s="4519">
        <v>29743</v>
      </c>
      <c r="C10" s="4520">
        <v>28963</v>
      </c>
      <c r="D10" s="4521">
        <v>58706</v>
      </c>
      <c r="E10" s="4522">
        <v>4.6381835979935389</v>
      </c>
      <c r="F10" s="4519">
        <v>29222</v>
      </c>
      <c r="G10" s="4520">
        <v>28416</v>
      </c>
      <c r="H10" s="4521">
        <v>57638</v>
      </c>
      <c r="I10" s="4522">
        <v>4.5536998119677028</v>
      </c>
    </row>
    <row r="11" spans="1:90" ht="15.95" customHeight="1" x14ac:dyDescent="0.2">
      <c r="A11" s="4498" t="s">
        <v>212</v>
      </c>
      <c r="B11" s="4519">
        <v>112424</v>
      </c>
      <c r="C11" s="4520">
        <v>108724</v>
      </c>
      <c r="D11" s="4521">
        <v>221148</v>
      </c>
      <c r="E11" s="4522">
        <v>17.472234973070471</v>
      </c>
      <c r="F11" s="4519">
        <v>109455</v>
      </c>
      <c r="G11" s="4520">
        <v>105925</v>
      </c>
      <c r="H11" s="4521">
        <v>215380</v>
      </c>
      <c r="I11" s="4522">
        <v>17.016132855088724</v>
      </c>
    </row>
    <row r="12" spans="1:90" ht="15.95" customHeight="1" x14ac:dyDescent="0.2">
      <c r="A12" s="4498" t="s">
        <v>213</v>
      </c>
      <c r="B12" s="4519">
        <v>141680</v>
      </c>
      <c r="C12" s="4520">
        <v>137170</v>
      </c>
      <c r="D12" s="4521">
        <v>278850</v>
      </c>
      <c r="E12" s="4522">
        <v>22.031095566049437</v>
      </c>
      <c r="F12" s="4519">
        <v>138323</v>
      </c>
      <c r="G12" s="4520">
        <v>134036</v>
      </c>
      <c r="H12" s="4521">
        <v>272359</v>
      </c>
      <c r="I12" s="4522">
        <v>21.517768262044338</v>
      </c>
    </row>
    <row r="13" spans="1:90" ht="15.95" customHeight="1" x14ac:dyDescent="0.2">
      <c r="A13" s="4498" t="s">
        <v>214</v>
      </c>
      <c r="B13" s="4519">
        <v>171646</v>
      </c>
      <c r="C13" s="4520">
        <v>165888</v>
      </c>
      <c r="D13" s="4521">
        <v>337534</v>
      </c>
      <c r="E13" s="4522">
        <v>26.667541010546643</v>
      </c>
      <c r="F13" s="4519">
        <v>168187</v>
      </c>
      <c r="G13" s="4520">
        <v>162824</v>
      </c>
      <c r="H13" s="4523">
        <v>331011</v>
      </c>
      <c r="I13" s="4522">
        <v>26.151579313287087</v>
      </c>
    </row>
    <row r="14" spans="1:90" ht="15.95" customHeight="1" x14ac:dyDescent="0.2">
      <c r="A14" s="4498" t="s">
        <v>215</v>
      </c>
      <c r="B14" s="4519">
        <v>326863</v>
      </c>
      <c r="C14" s="4520">
        <v>318360</v>
      </c>
      <c r="D14" s="4521">
        <v>645223</v>
      </c>
      <c r="E14" s="4522">
        <v>50.97711878936029</v>
      </c>
      <c r="F14" s="4519">
        <v>325916</v>
      </c>
      <c r="G14" s="4520">
        <v>317329</v>
      </c>
      <c r="H14" s="4521">
        <v>643245</v>
      </c>
      <c r="I14" s="4522">
        <v>50.819678606980901</v>
      </c>
    </row>
    <row r="15" spans="1:90" ht="15.95" customHeight="1" x14ac:dyDescent="0.2">
      <c r="A15" s="4498" t="s">
        <v>216</v>
      </c>
      <c r="B15" s="4519">
        <v>415364</v>
      </c>
      <c r="C15" s="4520">
        <v>408749</v>
      </c>
      <c r="D15" s="4521">
        <v>824113</v>
      </c>
      <c r="E15" s="4522">
        <v>65.110676923879154</v>
      </c>
      <c r="F15" s="4519">
        <v>414272</v>
      </c>
      <c r="G15" s="4520">
        <v>407311</v>
      </c>
      <c r="H15" s="4521">
        <v>821583</v>
      </c>
      <c r="I15" s="4522">
        <v>64.909302068355274</v>
      </c>
    </row>
    <row r="16" spans="1:90" ht="15.95" customHeight="1" x14ac:dyDescent="0.2">
      <c r="A16" s="4498" t="s">
        <v>217</v>
      </c>
      <c r="B16" s="4519">
        <v>451141</v>
      </c>
      <c r="C16" s="4520">
        <v>447466</v>
      </c>
      <c r="D16" s="4521">
        <v>898607</v>
      </c>
      <c r="E16" s="4522">
        <v>70.996222676424566</v>
      </c>
      <c r="F16" s="4519">
        <v>451135</v>
      </c>
      <c r="G16" s="4520">
        <v>447204</v>
      </c>
      <c r="H16" s="4521">
        <v>898339</v>
      </c>
      <c r="I16" s="4522">
        <v>70.973422661842093</v>
      </c>
    </row>
    <row r="17" spans="1:9" ht="15.95" customHeight="1" x14ac:dyDescent="0.2">
      <c r="A17" s="4498" t="s">
        <v>218</v>
      </c>
      <c r="B17" s="4519">
        <v>540985</v>
      </c>
      <c r="C17" s="4520">
        <v>556935</v>
      </c>
      <c r="D17" s="4521">
        <v>1097920</v>
      </c>
      <c r="E17" s="4522">
        <v>86.743340304382272</v>
      </c>
      <c r="F17" s="4519">
        <v>542693</v>
      </c>
      <c r="G17" s="4520">
        <v>558885</v>
      </c>
      <c r="H17" s="4521">
        <v>1101578</v>
      </c>
      <c r="I17" s="4522">
        <v>87.030353785137549</v>
      </c>
    </row>
    <row r="18" spans="1:9" ht="15.95" customHeight="1" x14ac:dyDescent="0.2">
      <c r="A18" s="4498" t="s">
        <v>219</v>
      </c>
      <c r="B18" s="4519">
        <v>513743</v>
      </c>
      <c r="C18" s="4520">
        <v>530820</v>
      </c>
      <c r="D18" s="4521">
        <v>1044563</v>
      </c>
      <c r="E18" s="4522">
        <v>82.527765026929529</v>
      </c>
      <c r="F18" s="4519">
        <v>516573</v>
      </c>
      <c r="G18" s="4520">
        <v>533787</v>
      </c>
      <c r="H18" s="4521">
        <v>1050360</v>
      </c>
      <c r="I18" s="4522">
        <v>82.983867144911272</v>
      </c>
    </row>
    <row r="19" spans="1:9" ht="15.95" customHeight="1" x14ac:dyDescent="0.2">
      <c r="A19" s="4498" t="s">
        <v>220</v>
      </c>
      <c r="B19" s="4519">
        <v>504081</v>
      </c>
      <c r="C19" s="4520">
        <v>521574</v>
      </c>
      <c r="D19" s="4521">
        <v>1025655</v>
      </c>
      <c r="E19" s="4522">
        <v>81.033901103806485</v>
      </c>
      <c r="F19" s="4519">
        <v>507182</v>
      </c>
      <c r="G19" s="4520">
        <v>524605</v>
      </c>
      <c r="H19" s="4521">
        <v>1031787</v>
      </c>
      <c r="I19" s="4522">
        <v>81.516504179373328</v>
      </c>
    </row>
    <row r="20" spans="1:9" ht="15.95" customHeight="1" x14ac:dyDescent="0.2">
      <c r="A20" s="4498" t="s">
        <v>221</v>
      </c>
      <c r="B20" s="4519">
        <v>484487</v>
      </c>
      <c r="C20" s="4520">
        <v>502374</v>
      </c>
      <c r="D20" s="4521">
        <v>986861</v>
      </c>
      <c r="E20" s="4522">
        <v>77.968904433950556</v>
      </c>
      <c r="F20" s="4519">
        <v>487705</v>
      </c>
      <c r="G20" s="4520">
        <v>505676</v>
      </c>
      <c r="H20" s="4521">
        <v>993381</v>
      </c>
      <c r="I20" s="4522">
        <v>78.482231737955672</v>
      </c>
    </row>
    <row r="21" spans="1:9" ht="15.95" customHeight="1" x14ac:dyDescent="0.2">
      <c r="A21" s="4498" t="s">
        <v>222</v>
      </c>
      <c r="B21" s="4519">
        <v>454521</v>
      </c>
      <c r="C21" s="4520">
        <v>473656</v>
      </c>
      <c r="D21" s="4521">
        <v>928177</v>
      </c>
      <c r="E21" s="4522">
        <v>73.332458989453357</v>
      </c>
      <c r="F21" s="4519">
        <v>457841</v>
      </c>
      <c r="G21" s="4520">
        <v>476888</v>
      </c>
      <c r="H21" s="4521">
        <v>934729</v>
      </c>
      <c r="I21" s="4522">
        <v>73.848420686712913</v>
      </c>
    </row>
    <row r="22" spans="1:9" ht="15.95" customHeight="1" x14ac:dyDescent="0.2">
      <c r="A22" s="4498" t="s">
        <v>223</v>
      </c>
      <c r="B22" s="4519">
        <v>98379</v>
      </c>
      <c r="C22" s="4520">
        <v>122071</v>
      </c>
      <c r="D22" s="4521">
        <v>220450</v>
      </c>
      <c r="E22" s="4522">
        <v>17.417088103050379</v>
      </c>
      <c r="F22" s="4519">
        <v>102301</v>
      </c>
      <c r="G22" s="4520">
        <v>126476</v>
      </c>
      <c r="H22" s="4521">
        <v>228777</v>
      </c>
      <c r="I22" s="4522">
        <v>18.074565076556006</v>
      </c>
    </row>
    <row r="23" spans="1:9" ht="15.95" customHeight="1" x14ac:dyDescent="0.2">
      <c r="A23" s="4498" t="s">
        <v>224</v>
      </c>
      <c r="B23" s="4519">
        <v>62602</v>
      </c>
      <c r="C23" s="4520">
        <v>83354</v>
      </c>
      <c r="D23" s="4521">
        <v>145956</v>
      </c>
      <c r="E23" s="4522">
        <v>11.531542350504973</v>
      </c>
      <c r="F23" s="4519">
        <v>65438</v>
      </c>
      <c r="G23" s="4520">
        <v>86583</v>
      </c>
      <c r="H23" s="4521">
        <v>152021</v>
      </c>
      <c r="I23" s="4522">
        <v>12.010444483069191</v>
      </c>
    </row>
    <row r="24" spans="1:9" ht="15.95" customHeight="1" thickBot="1" x14ac:dyDescent="0.25">
      <c r="A24" s="4498" t="s">
        <v>189</v>
      </c>
      <c r="B24" s="4524">
        <v>626167</v>
      </c>
      <c r="C24" s="4525">
        <v>639544</v>
      </c>
      <c r="D24" s="4526">
        <v>1265711</v>
      </c>
      <c r="E24" s="4522">
        <v>100</v>
      </c>
      <c r="F24" s="4524">
        <v>626028</v>
      </c>
      <c r="G24" s="4525">
        <v>639712</v>
      </c>
      <c r="H24" s="4526">
        <v>1265740</v>
      </c>
      <c r="I24" s="4522">
        <v>100</v>
      </c>
    </row>
    <row r="25" spans="1:9" ht="15.95" customHeight="1" x14ac:dyDescent="0.2">
      <c r="A25" s="4514" t="s">
        <v>225</v>
      </c>
      <c r="B25" s="4527">
        <v>36.770000000000003</v>
      </c>
      <c r="C25" s="4528">
        <v>38.49</v>
      </c>
      <c r="D25" s="4529">
        <v>37.64</v>
      </c>
      <c r="E25" s="4530"/>
      <c r="F25" s="4527">
        <v>37.14</v>
      </c>
      <c r="G25" s="4528">
        <v>38.869999999999997</v>
      </c>
      <c r="H25" s="4529">
        <v>38.01</v>
      </c>
      <c r="I25" s="4530"/>
    </row>
    <row r="26" spans="1:9" ht="15.95" customHeight="1" x14ac:dyDescent="0.2">
      <c r="A26" s="4498" t="s">
        <v>226</v>
      </c>
      <c r="B26" s="4531">
        <v>36.11</v>
      </c>
      <c r="C26" s="4532">
        <v>37.76</v>
      </c>
      <c r="D26" s="4533">
        <v>36.92</v>
      </c>
      <c r="E26" s="4534"/>
      <c r="F26" s="4531">
        <v>36.46</v>
      </c>
      <c r="G26" s="4532">
        <v>38.229999999999997</v>
      </c>
      <c r="H26" s="4533">
        <v>37.340000000000003</v>
      </c>
      <c r="I26" s="4534"/>
    </row>
    <row r="27" spans="1:9" ht="17.25" customHeight="1" thickBot="1" x14ac:dyDescent="0.25">
      <c r="A27" s="4535" t="s">
        <v>227</v>
      </c>
      <c r="B27" s="4536">
        <v>387.96</v>
      </c>
      <c r="C27" s="4537">
        <v>429.26</v>
      </c>
      <c r="D27" s="4538">
        <v>408.53</v>
      </c>
      <c r="E27" s="4539"/>
      <c r="F27" s="4536">
        <v>387.67</v>
      </c>
      <c r="G27" s="4537">
        <v>430.47</v>
      </c>
      <c r="H27" s="4538">
        <v>408.98</v>
      </c>
      <c r="I27" s="4539"/>
    </row>
    <row r="28" spans="1:9" ht="15.95" customHeight="1" x14ac:dyDescent="0.2">
      <c r="A28" s="4540" t="s">
        <v>228</v>
      </c>
      <c r="B28" s="581"/>
      <c r="C28" s="581"/>
      <c r="D28" s="581"/>
      <c r="E28" s="581"/>
      <c r="F28" s="581"/>
      <c r="G28" s="581"/>
      <c r="H28" s="581"/>
    </row>
    <row r="29" spans="1:9" ht="15.95" customHeight="1" x14ac:dyDescent="0.2">
      <c r="A29" s="4540" t="s">
        <v>229</v>
      </c>
      <c r="B29" s="581"/>
      <c r="C29" s="581"/>
      <c r="D29" s="581"/>
      <c r="E29" s="581"/>
      <c r="F29" s="581"/>
      <c r="G29" s="581"/>
      <c r="H29" s="581"/>
    </row>
    <row r="30" spans="1:9" ht="15.95" customHeight="1" x14ac:dyDescent="0.2">
      <c r="A30" s="582" t="s">
        <v>230</v>
      </c>
      <c r="B30" s="581"/>
      <c r="C30" s="581"/>
      <c r="D30" s="581"/>
      <c r="E30" s="581"/>
      <c r="F30" s="581"/>
      <c r="G30" s="581"/>
      <c r="H30" s="581"/>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election sqref="A1:B1"/>
    </sheetView>
  </sheetViews>
  <sheetFormatPr defaultColWidth="9.33203125" defaultRowHeight="12.75" x14ac:dyDescent="0.2"/>
  <cols>
    <col min="1" max="1" width="25.5" style="1041" customWidth="1"/>
    <col min="2" max="2" width="56.5" style="1041" customWidth="1"/>
    <col min="3" max="16384" width="9.33203125" style="1041"/>
  </cols>
  <sheetData>
    <row r="1" spans="1:2" ht="18.75" x14ac:dyDescent="0.2">
      <c r="A1" s="6261" t="s">
        <v>695</v>
      </c>
      <c r="B1" s="6261"/>
    </row>
    <row r="2" spans="1:2" ht="16.5" x14ac:dyDescent="0.2">
      <c r="A2" s="41"/>
      <c r="B2" s="42"/>
    </row>
    <row r="3" spans="1:2" ht="18.75" x14ac:dyDescent="0.2">
      <c r="A3" s="2583" t="s">
        <v>558</v>
      </c>
      <c r="B3" s="2583" t="s">
        <v>696</v>
      </c>
    </row>
    <row r="4" spans="1:2" x14ac:dyDescent="0.2">
      <c r="A4" s="6262" t="s">
        <v>646</v>
      </c>
      <c r="B4" s="6262" t="s">
        <v>697</v>
      </c>
    </row>
    <row r="5" spans="1:2" x14ac:dyDescent="0.2">
      <c r="A5" s="6262"/>
      <c r="B5" s="6262"/>
    </row>
    <row r="6" spans="1:2" ht="18.75" x14ac:dyDescent="0.2">
      <c r="A6" s="2583" t="s">
        <v>657</v>
      </c>
      <c r="B6" s="2583" t="s">
        <v>698</v>
      </c>
    </row>
    <row r="7" spans="1:2" ht="18.75" x14ac:dyDescent="0.2">
      <c r="A7" s="2583" t="s">
        <v>647</v>
      </c>
      <c r="B7" s="2583" t="s">
        <v>90</v>
      </c>
    </row>
    <row r="8" spans="1:2" ht="18.75" x14ac:dyDescent="0.2">
      <c r="A8" s="2583">
        <v>0</v>
      </c>
      <c r="B8" s="2583" t="s">
        <v>699</v>
      </c>
    </row>
    <row r="9" spans="1:2" ht="18.75" x14ac:dyDescent="0.2">
      <c r="A9" s="2583" t="s">
        <v>649</v>
      </c>
      <c r="B9" s="2583" t="s">
        <v>700</v>
      </c>
    </row>
    <row r="10" spans="1:2" ht="18.75" x14ac:dyDescent="0.2">
      <c r="A10" s="2583" t="s">
        <v>701</v>
      </c>
      <c r="B10" s="2583" t="s">
        <v>702</v>
      </c>
    </row>
    <row r="11" spans="1:2" ht="18.75" x14ac:dyDescent="0.2">
      <c r="A11" s="2583" t="s">
        <v>703</v>
      </c>
      <c r="B11" s="2583" t="s">
        <v>704</v>
      </c>
    </row>
    <row r="12" spans="1:2" ht="18.75" x14ac:dyDescent="0.2">
      <c r="A12" s="2583" t="s">
        <v>705</v>
      </c>
      <c r="B12" s="2583" t="s">
        <v>706</v>
      </c>
    </row>
    <row r="13" spans="1:2" ht="18.75" x14ac:dyDescent="0.2">
      <c r="A13" s="2583" t="s">
        <v>656</v>
      </c>
      <c r="B13" s="2583" t="s">
        <v>707</v>
      </c>
    </row>
    <row r="14" spans="1:2" ht="18.75" x14ac:dyDescent="0.2">
      <c r="A14" s="2583" t="s">
        <v>650</v>
      </c>
      <c r="B14" s="2583" t="s">
        <v>708</v>
      </c>
    </row>
    <row r="15" spans="1:2" ht="18.75" x14ac:dyDescent="0.2">
      <c r="A15" s="2583" t="s">
        <v>709</v>
      </c>
      <c r="B15" s="2583" t="s">
        <v>710</v>
      </c>
    </row>
    <row r="16" spans="1:2" ht="18.75" x14ac:dyDescent="0.2">
      <c r="A16" s="2583" t="s">
        <v>711</v>
      </c>
      <c r="B16" s="2583" t="s">
        <v>712</v>
      </c>
    </row>
    <row r="17" spans="1:2" ht="18.75" x14ac:dyDescent="0.2">
      <c r="A17" s="2583" t="s">
        <v>648</v>
      </c>
      <c r="B17" s="2583" t="s">
        <v>713</v>
      </c>
    </row>
    <row r="18" spans="1:2" ht="18.75" x14ac:dyDescent="0.2">
      <c r="A18" s="2583" t="s">
        <v>654</v>
      </c>
      <c r="B18" s="2583" t="s">
        <v>714</v>
      </c>
    </row>
    <row r="19" spans="1:2" ht="18.75" x14ac:dyDescent="0.2">
      <c r="A19" s="2583" t="s">
        <v>655</v>
      </c>
      <c r="B19" s="2583" t="s">
        <v>715</v>
      </c>
    </row>
    <row r="20" spans="1:2" ht="18.75" x14ac:dyDescent="0.2">
      <c r="A20" s="2583" t="s">
        <v>716</v>
      </c>
      <c r="B20" s="2583" t="s">
        <v>717</v>
      </c>
    </row>
    <row r="21" spans="1:2" ht="18.75" x14ac:dyDescent="0.2">
      <c r="A21" s="2583" t="s">
        <v>653</v>
      </c>
      <c r="B21" s="2583" t="s">
        <v>718</v>
      </c>
    </row>
    <row r="22" spans="1:2" ht="18.75" x14ac:dyDescent="0.2">
      <c r="A22" s="2583" t="s">
        <v>652</v>
      </c>
      <c r="B22" s="2583" t="s">
        <v>719</v>
      </c>
    </row>
    <row r="23" spans="1:2" ht="18.75" x14ac:dyDescent="0.2">
      <c r="A23" s="2583" t="s">
        <v>651</v>
      </c>
      <c r="B23" s="2583" t="s">
        <v>720</v>
      </c>
    </row>
    <row r="24" spans="1:2" ht="18.75" x14ac:dyDescent="0.2">
      <c r="A24" s="2583" t="s">
        <v>721</v>
      </c>
      <c r="B24" s="2583" t="s">
        <v>722</v>
      </c>
    </row>
  </sheetData>
  <mergeCells count="3">
    <mergeCell ref="A1:B1"/>
    <mergeCell ref="A4:A5"/>
    <mergeCell ref="B4:B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0"/>
  <sheetViews>
    <sheetView showGridLines="0" workbookViewId="0">
      <selection sqref="A1:C1"/>
    </sheetView>
  </sheetViews>
  <sheetFormatPr defaultColWidth="12" defaultRowHeight="18" customHeight="1" x14ac:dyDescent="0.2"/>
  <cols>
    <col min="1" max="1" width="19.83203125" style="344" customWidth="1"/>
    <col min="2" max="9" width="16.1640625" style="344" customWidth="1"/>
    <col min="10" max="10" width="7.33203125" style="344" customWidth="1"/>
    <col min="11" max="16384" width="12" style="344"/>
  </cols>
  <sheetData>
    <row r="1" spans="1:90" s="4485" customFormat="1" ht="15.75"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25.5" customHeight="1" x14ac:dyDescent="0.2">
      <c r="A2" s="4510" t="s">
        <v>757</v>
      </c>
    </row>
    <row r="3" spans="1:90" ht="13.5" customHeight="1" x14ac:dyDescent="0.2">
      <c r="A3" s="170" t="s">
        <v>207</v>
      </c>
    </row>
    <row r="4" spans="1:90" ht="13.5" customHeight="1" thickBot="1" x14ac:dyDescent="0.25"/>
    <row r="5" spans="1:90" ht="21" customHeight="1" thickBot="1" x14ac:dyDescent="0.25">
      <c r="A5" s="4511" t="s">
        <v>164</v>
      </c>
      <c r="B5" s="384" t="s">
        <v>205</v>
      </c>
      <c r="C5" s="385"/>
      <c r="D5" s="201"/>
      <c r="E5" s="202"/>
      <c r="F5" s="384" t="s">
        <v>755</v>
      </c>
      <c r="G5" s="385"/>
      <c r="H5" s="201"/>
      <c r="I5" s="202"/>
    </row>
    <row r="6" spans="1:90" ht="26.25" customHeight="1" thickBot="1" x14ac:dyDescent="0.25">
      <c r="A6" s="387" t="s">
        <v>167</v>
      </c>
      <c r="B6" s="4512" t="s">
        <v>5</v>
      </c>
      <c r="C6" s="4513" t="s">
        <v>6</v>
      </c>
      <c r="D6" s="388" t="s">
        <v>4</v>
      </c>
      <c r="E6" s="398"/>
      <c r="F6" s="4512" t="s">
        <v>5</v>
      </c>
      <c r="G6" s="4513" t="s">
        <v>6</v>
      </c>
      <c r="H6" s="388" t="s">
        <v>4</v>
      </c>
      <c r="I6" s="398"/>
    </row>
    <row r="7" spans="1:90" ht="22.5" customHeight="1" thickBot="1" x14ac:dyDescent="0.25">
      <c r="A7" s="591"/>
      <c r="B7" s="391"/>
      <c r="C7" s="392"/>
      <c r="D7" s="393" t="s">
        <v>90</v>
      </c>
      <c r="E7" s="399" t="s">
        <v>168</v>
      </c>
      <c r="F7" s="391"/>
      <c r="G7" s="392"/>
      <c r="H7" s="393" t="s">
        <v>90</v>
      </c>
      <c r="I7" s="399" t="s">
        <v>168</v>
      </c>
    </row>
    <row r="8" spans="1:90" ht="17.100000000000001" customHeight="1" x14ac:dyDescent="0.2">
      <c r="A8" s="4514" t="s">
        <v>208</v>
      </c>
      <c r="B8" s="4515">
        <v>31118</v>
      </c>
      <c r="C8" s="4516">
        <v>29684</v>
      </c>
      <c r="D8" s="4541">
        <v>60802</v>
      </c>
      <c r="E8" s="4542">
        <v>4.9742297560416908</v>
      </c>
      <c r="F8" s="4515">
        <v>30848</v>
      </c>
      <c r="G8" s="4516">
        <v>29595</v>
      </c>
      <c r="H8" s="4541">
        <v>60443</v>
      </c>
      <c r="I8" s="4542">
        <v>5</v>
      </c>
    </row>
    <row r="9" spans="1:90" ht="17.100000000000001" customHeight="1" x14ac:dyDescent="0.2">
      <c r="A9" s="4498" t="s">
        <v>209</v>
      </c>
      <c r="B9" s="4519">
        <v>49643</v>
      </c>
      <c r="C9" s="4520">
        <v>48613</v>
      </c>
      <c r="D9" s="341">
        <v>98256</v>
      </c>
      <c r="E9" s="4543">
        <v>8.0383526678338271</v>
      </c>
      <c r="F9" s="4519">
        <v>48059</v>
      </c>
      <c r="G9" s="4520">
        <v>46889</v>
      </c>
      <c r="H9" s="341">
        <v>94948</v>
      </c>
      <c r="I9" s="4543">
        <v>7.7</v>
      </c>
    </row>
    <row r="10" spans="1:90" ht="17.100000000000001" customHeight="1" x14ac:dyDescent="0.2">
      <c r="A10" s="4498" t="s">
        <v>210</v>
      </c>
      <c r="B10" s="4519">
        <v>73318</v>
      </c>
      <c r="C10" s="4520">
        <v>70590</v>
      </c>
      <c r="D10" s="341">
        <v>143908</v>
      </c>
      <c r="E10" s="4543">
        <v>11.773156404928251</v>
      </c>
      <c r="F10" s="4519">
        <v>71511</v>
      </c>
      <c r="G10" s="4520">
        <v>69112</v>
      </c>
      <c r="H10" s="341">
        <v>140623</v>
      </c>
      <c r="I10" s="4543">
        <v>11.508354468087543</v>
      </c>
    </row>
    <row r="11" spans="1:90" ht="17.100000000000001" customHeight="1" x14ac:dyDescent="0.2">
      <c r="A11" s="4498" t="s">
        <v>211</v>
      </c>
      <c r="B11" s="4519">
        <v>28487</v>
      </c>
      <c r="C11" s="4520">
        <v>27740</v>
      </c>
      <c r="D11" s="341">
        <v>56227</v>
      </c>
      <c r="E11" s="4543">
        <v>4.5999476414091012</v>
      </c>
      <c r="F11" s="4519">
        <v>27955</v>
      </c>
      <c r="G11" s="4520">
        <v>27153</v>
      </c>
      <c r="H11" s="341">
        <v>55108</v>
      </c>
      <c r="I11" s="4543">
        <v>4.5099478607864176</v>
      </c>
    </row>
    <row r="12" spans="1:90" ht="17.100000000000001" customHeight="1" x14ac:dyDescent="0.2">
      <c r="A12" s="4498" t="s">
        <v>212</v>
      </c>
      <c r="B12" s="4519">
        <v>106755</v>
      </c>
      <c r="C12" s="4520">
        <v>103152</v>
      </c>
      <c r="D12" s="341">
        <v>209907</v>
      </c>
      <c r="E12" s="4543">
        <v>17.172554281132911</v>
      </c>
      <c r="F12" s="4519">
        <v>103821</v>
      </c>
      <c r="G12" s="4520">
        <v>100334</v>
      </c>
      <c r="H12" s="341">
        <v>204155</v>
      </c>
      <c r="I12" s="4543">
        <v>16.8</v>
      </c>
    </row>
    <row r="13" spans="1:90" ht="17.100000000000001" customHeight="1" x14ac:dyDescent="0.2">
      <c r="A13" s="4498" t="s">
        <v>213</v>
      </c>
      <c r="B13" s="4519">
        <v>134745</v>
      </c>
      <c r="C13" s="4520">
        <v>130335</v>
      </c>
      <c r="D13" s="341">
        <v>265080</v>
      </c>
      <c r="E13" s="4543">
        <v>21.686273868154522</v>
      </c>
      <c r="F13" s="4519">
        <v>131383</v>
      </c>
      <c r="G13" s="4520">
        <v>127180</v>
      </c>
      <c r="H13" s="2776">
        <v>258563</v>
      </c>
      <c r="I13" s="4543">
        <v>21.160369614729593</v>
      </c>
    </row>
    <row r="14" spans="1:90" ht="17.100000000000001" customHeight="1" x14ac:dyDescent="0.2">
      <c r="A14" s="4498" t="s">
        <v>214</v>
      </c>
      <c r="B14" s="4519">
        <v>163503</v>
      </c>
      <c r="C14" s="4520">
        <v>157860</v>
      </c>
      <c r="D14" s="341">
        <v>321363</v>
      </c>
      <c r="E14" s="4543">
        <v>26.290802886267322</v>
      </c>
      <c r="F14" s="4519">
        <v>159986</v>
      </c>
      <c r="G14" s="4520">
        <v>154752</v>
      </c>
      <c r="H14" s="341">
        <v>314738</v>
      </c>
      <c r="I14" s="4543">
        <v>25.757638996301722</v>
      </c>
    </row>
    <row r="15" spans="1:90" ht="17.100000000000001" customHeight="1" x14ac:dyDescent="0.2">
      <c r="A15" s="4498" t="s">
        <v>215</v>
      </c>
      <c r="B15" s="4519">
        <v>316061</v>
      </c>
      <c r="C15" s="4520">
        <v>307045</v>
      </c>
      <c r="D15" s="341">
        <v>623106</v>
      </c>
      <c r="E15" s="4543">
        <v>50.976487720274235</v>
      </c>
      <c r="F15" s="4519">
        <v>315037</v>
      </c>
      <c r="G15" s="4520">
        <v>305965</v>
      </c>
      <c r="H15" s="341">
        <v>621002</v>
      </c>
      <c r="I15" s="4543">
        <v>50.821779804095357</v>
      </c>
    </row>
    <row r="16" spans="1:90" ht="17.100000000000001" customHeight="1" x14ac:dyDescent="0.2">
      <c r="A16" s="4498" t="s">
        <v>216</v>
      </c>
      <c r="B16" s="4519">
        <v>402387</v>
      </c>
      <c r="C16" s="4520">
        <v>395187</v>
      </c>
      <c r="D16" s="341">
        <v>797574</v>
      </c>
      <c r="E16" s="4543">
        <v>65.3</v>
      </c>
      <c r="F16" s="4519">
        <v>401138</v>
      </c>
      <c r="G16" s="4520">
        <v>393618</v>
      </c>
      <c r="H16" s="341">
        <v>794756</v>
      </c>
      <c r="I16" s="4543">
        <v>65.041520687507628</v>
      </c>
    </row>
    <row r="17" spans="1:9" ht="17.100000000000001" customHeight="1" x14ac:dyDescent="0.2">
      <c r="A17" s="4498" t="s">
        <v>217</v>
      </c>
      <c r="B17" s="4519">
        <v>437214</v>
      </c>
      <c r="C17" s="4520">
        <v>433010</v>
      </c>
      <c r="D17" s="341">
        <v>870224</v>
      </c>
      <c r="E17" s="4543">
        <v>71.193285010717148</v>
      </c>
      <c r="F17" s="4519">
        <v>437050</v>
      </c>
      <c r="G17" s="4520">
        <v>432572</v>
      </c>
      <c r="H17" s="341">
        <v>869622</v>
      </c>
      <c r="I17" s="4543">
        <v>71.099999999999994</v>
      </c>
    </row>
    <row r="18" spans="1:9" ht="17.100000000000001" customHeight="1" x14ac:dyDescent="0.2">
      <c r="A18" s="4498" t="s">
        <v>218</v>
      </c>
      <c r="B18" s="4519">
        <v>524135</v>
      </c>
      <c r="C18" s="4520">
        <v>539147</v>
      </c>
      <c r="D18" s="341">
        <v>1063282</v>
      </c>
      <c r="E18" s="4543">
        <v>86.987417576124486</v>
      </c>
      <c r="F18" s="4519">
        <v>525653</v>
      </c>
      <c r="G18" s="4520">
        <v>540877</v>
      </c>
      <c r="H18" s="341">
        <v>1066530</v>
      </c>
      <c r="I18" s="4543">
        <v>87.283056760625271</v>
      </c>
    </row>
    <row r="19" spans="1:9" ht="17.100000000000001" customHeight="1" x14ac:dyDescent="0.2">
      <c r="A19" s="4498" t="s">
        <v>219</v>
      </c>
      <c r="B19" s="4519">
        <v>498141</v>
      </c>
      <c r="C19" s="4520">
        <v>514292</v>
      </c>
      <c r="D19" s="341">
        <v>1012433</v>
      </c>
      <c r="E19" s="4543">
        <v>82.827445718867082</v>
      </c>
      <c r="F19" s="4519">
        <v>500739</v>
      </c>
      <c r="G19" s="4520">
        <v>517027</v>
      </c>
      <c r="H19" s="341">
        <v>1017766</v>
      </c>
      <c r="I19" s="4543">
        <v>83.2</v>
      </c>
    </row>
    <row r="20" spans="1:9" ht="17.100000000000001" customHeight="1" x14ac:dyDescent="0.2">
      <c r="A20" s="4498" t="s">
        <v>220</v>
      </c>
      <c r="B20" s="4519">
        <v>488902</v>
      </c>
      <c r="C20" s="4520">
        <v>505488</v>
      </c>
      <c r="D20" s="341">
        <v>994390</v>
      </c>
      <c r="E20" s="4543">
        <v>81.351342506994783</v>
      </c>
      <c r="F20" s="4519">
        <v>491809</v>
      </c>
      <c r="G20" s="4520">
        <v>508257</v>
      </c>
      <c r="H20" s="341">
        <v>1000066</v>
      </c>
      <c r="I20" s="4543">
        <v>81.843752583022962</v>
      </c>
    </row>
    <row r="21" spans="1:9" ht="17.100000000000001" customHeight="1" x14ac:dyDescent="0.2">
      <c r="A21" s="4498" t="s">
        <v>221</v>
      </c>
      <c r="B21" s="4519">
        <v>470151</v>
      </c>
      <c r="C21" s="4520">
        <v>487109</v>
      </c>
      <c r="D21" s="341">
        <v>957260</v>
      </c>
      <c r="E21" s="4543">
        <v>78.31372613184547</v>
      </c>
      <c r="F21" s="4519">
        <v>473177</v>
      </c>
      <c r="G21" s="4520">
        <v>490181</v>
      </c>
      <c r="H21" s="341">
        <v>963358</v>
      </c>
      <c r="I21" s="4543">
        <v>78.839630385270411</v>
      </c>
    </row>
    <row r="22" spans="1:9" ht="17.100000000000001" customHeight="1" x14ac:dyDescent="0.2">
      <c r="A22" s="4498" t="s">
        <v>222</v>
      </c>
      <c r="B22" s="4519">
        <v>441393</v>
      </c>
      <c r="C22" s="4520">
        <v>459584</v>
      </c>
      <c r="D22" s="341">
        <v>900977</v>
      </c>
      <c r="E22" s="4543">
        <v>73.709197113732671</v>
      </c>
      <c r="F22" s="4519">
        <v>444574</v>
      </c>
      <c r="G22" s="4520">
        <v>462609</v>
      </c>
      <c r="H22" s="341">
        <v>907183</v>
      </c>
      <c r="I22" s="4543">
        <v>74.242361003698278</v>
      </c>
    </row>
    <row r="23" spans="1:9" ht="17.100000000000001" customHeight="1" x14ac:dyDescent="0.2">
      <c r="A23" s="4498" t="s">
        <v>223</v>
      </c>
      <c r="B23" s="4519">
        <v>95754</v>
      </c>
      <c r="C23" s="4520">
        <v>119105</v>
      </c>
      <c r="D23" s="341">
        <v>214859</v>
      </c>
      <c r="E23" s="4543">
        <v>17.5</v>
      </c>
      <c r="F23" s="4519">
        <v>99601</v>
      </c>
      <c r="G23" s="4520">
        <v>123409</v>
      </c>
      <c r="H23" s="341">
        <v>223010</v>
      </c>
      <c r="I23" s="4543">
        <v>18.2</v>
      </c>
    </row>
    <row r="24" spans="1:9" ht="17.100000000000001" customHeight="1" x14ac:dyDescent="0.2">
      <c r="A24" s="4498" t="s">
        <v>224</v>
      </c>
      <c r="B24" s="4519">
        <v>60927</v>
      </c>
      <c r="C24" s="4520">
        <v>81282</v>
      </c>
      <c r="D24" s="341">
        <v>142209</v>
      </c>
      <c r="E24" s="4543">
        <v>11.634160708149942</v>
      </c>
      <c r="F24" s="4519">
        <v>63689</v>
      </c>
      <c r="G24" s="4520">
        <v>84455</v>
      </c>
      <c r="H24" s="341">
        <v>148144</v>
      </c>
      <c r="I24" s="4543">
        <v>12.123860707852636</v>
      </c>
    </row>
    <row r="25" spans="1:9" ht="17.100000000000001" customHeight="1" thickBot="1" x14ac:dyDescent="0.25">
      <c r="A25" s="4498" t="s">
        <v>189</v>
      </c>
      <c r="B25" s="4544">
        <v>604896</v>
      </c>
      <c r="C25" s="4521">
        <v>617444</v>
      </c>
      <c r="D25" s="341">
        <v>1222340</v>
      </c>
      <c r="E25" s="4543">
        <v>100</v>
      </c>
      <c r="F25" s="4544">
        <v>604560</v>
      </c>
      <c r="G25" s="4521">
        <v>617361</v>
      </c>
      <c r="H25" s="341">
        <v>1221921</v>
      </c>
      <c r="I25" s="4543">
        <v>100</v>
      </c>
    </row>
    <row r="26" spans="1:9" s="170" customFormat="1" ht="17.100000000000001" customHeight="1" x14ac:dyDescent="0.2">
      <c r="A26" s="4514" t="s">
        <v>225</v>
      </c>
      <c r="B26" s="4545">
        <v>36.9</v>
      </c>
      <c r="C26" s="4546">
        <v>38.700000000000003</v>
      </c>
      <c r="D26" s="4547">
        <v>37.799999999999997</v>
      </c>
      <c r="E26" s="4548"/>
      <c r="F26" s="4527">
        <v>37.312353612544662</v>
      </c>
      <c r="G26" s="4528">
        <v>39.065805906106803</v>
      </c>
      <c r="H26" s="4529">
        <v>38.198264454084999</v>
      </c>
      <c r="I26" s="4549"/>
    </row>
    <row r="27" spans="1:9" ht="17.100000000000001" customHeight="1" x14ac:dyDescent="0.2">
      <c r="A27" s="4498" t="s">
        <v>226</v>
      </c>
      <c r="B27" s="4550">
        <v>36.299999999999997</v>
      </c>
      <c r="C27" s="4551">
        <v>38</v>
      </c>
      <c r="D27" s="4552">
        <v>37.1</v>
      </c>
      <c r="E27" s="4553"/>
      <c r="F27" s="4531">
        <v>36.672510518934075</v>
      </c>
      <c r="G27" s="4532">
        <v>38.490531895021945</v>
      </c>
      <c r="H27" s="4533">
        <v>37.567128938116142</v>
      </c>
      <c r="I27" s="4554"/>
    </row>
    <row r="28" spans="1:9" ht="17.100000000000001" customHeight="1" thickBot="1" x14ac:dyDescent="0.25">
      <c r="A28" s="4535" t="s">
        <v>231</v>
      </c>
      <c r="B28" s="4555">
        <v>383.5</v>
      </c>
      <c r="C28" s="4556">
        <v>425.9</v>
      </c>
      <c r="D28" s="4557">
        <v>404.6</v>
      </c>
      <c r="E28" s="4558"/>
      <c r="F28" s="4536">
        <v>383.27422491705755</v>
      </c>
      <c r="G28" s="4537">
        <v>427.18668799644917</v>
      </c>
      <c r="H28" s="4538">
        <v>405.11739583405205</v>
      </c>
      <c r="I28" s="4559"/>
    </row>
    <row r="29" spans="1:9" ht="18" customHeight="1" x14ac:dyDescent="0.2">
      <c r="A29" s="4540" t="s">
        <v>232</v>
      </c>
      <c r="B29" s="581"/>
      <c r="C29" s="581"/>
      <c r="D29" s="581"/>
      <c r="E29" s="581"/>
      <c r="F29" s="581"/>
      <c r="G29" s="581"/>
      <c r="H29" s="581"/>
      <c r="I29" s="581"/>
    </row>
    <row r="30" spans="1:9" ht="18" customHeight="1" x14ac:dyDescent="0.2">
      <c r="A30" s="582" t="s">
        <v>233</v>
      </c>
      <c r="B30" s="581"/>
      <c r="C30" s="581"/>
      <c r="D30" s="581"/>
      <c r="E30" s="581"/>
      <c r="F30" s="581"/>
      <c r="G30" s="581"/>
      <c r="H30" s="581"/>
      <c r="I30" s="581"/>
    </row>
  </sheetData>
  <mergeCells count="1">
    <mergeCell ref="A1:C1"/>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9"/>
  <sheetViews>
    <sheetView showGridLines="0" workbookViewId="0">
      <pane xSplit="1" ySplit="7" topLeftCell="B9" activePane="bottomRight" state="frozen"/>
      <selection sqref="A1:C1"/>
      <selection pane="topRight" sqref="A1:C1"/>
      <selection pane="bottomLeft" sqref="A1:C1"/>
      <selection pane="bottomRight" activeCell="B9" sqref="B9"/>
    </sheetView>
  </sheetViews>
  <sheetFormatPr defaultColWidth="10.6640625" defaultRowHeight="15.75" x14ac:dyDescent="0.2"/>
  <cols>
    <col min="1" max="2" width="15.6640625" style="372" customWidth="1"/>
    <col min="3" max="5" width="12.6640625" style="372" customWidth="1"/>
    <col min="6" max="6" width="15.6640625" style="372" customWidth="1"/>
    <col min="7" max="10" width="12.6640625" style="372" customWidth="1"/>
    <col min="11" max="11" width="15.6640625" style="372" customWidth="1"/>
    <col min="12" max="12" width="6.83203125" style="372" customWidth="1"/>
    <col min="13" max="13" width="13.33203125" style="372" bestFit="1" customWidth="1"/>
    <col min="14" max="16384" width="10.6640625" style="372"/>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18.75" x14ac:dyDescent="0.2">
      <c r="A2" s="254" t="s">
        <v>758</v>
      </c>
    </row>
    <row r="3" spans="1:90" ht="10.5" customHeight="1" thickBot="1" x14ac:dyDescent="0.25"/>
    <row r="4" spans="1:90" ht="27.75" customHeight="1" thickBot="1" x14ac:dyDescent="0.25">
      <c r="A4" s="404"/>
      <c r="B4" s="405" t="s">
        <v>234</v>
      </c>
      <c r="C4" s="406"/>
      <c r="D4" s="3570" t="s">
        <v>235</v>
      </c>
      <c r="E4" s="407"/>
      <c r="F4" s="408" t="s">
        <v>236</v>
      </c>
      <c r="G4" s="405" t="s">
        <v>237</v>
      </c>
      <c r="H4" s="406"/>
      <c r="I4" s="409" t="s">
        <v>238</v>
      </c>
      <c r="J4" s="407"/>
      <c r="K4" s="405" t="s">
        <v>239</v>
      </c>
    </row>
    <row r="5" spans="1:90" ht="33" customHeight="1" x14ac:dyDescent="0.2">
      <c r="A5" s="410" t="s">
        <v>240</v>
      </c>
      <c r="B5" s="411" t="s">
        <v>241</v>
      </c>
      <c r="C5" s="410" t="s">
        <v>242</v>
      </c>
      <c r="D5" s="39" t="s">
        <v>243</v>
      </c>
      <c r="E5" s="412" t="s">
        <v>244</v>
      </c>
      <c r="F5" s="411" t="s">
        <v>245</v>
      </c>
      <c r="G5" s="411" t="s">
        <v>246</v>
      </c>
      <c r="H5" s="410" t="s">
        <v>244</v>
      </c>
      <c r="I5" s="413" t="s">
        <v>247</v>
      </c>
      <c r="J5" s="412" t="s">
        <v>237</v>
      </c>
      <c r="K5" s="414" t="s">
        <v>248</v>
      </c>
    </row>
    <row r="6" spans="1:90" ht="38.25" customHeight="1" thickBot="1" x14ac:dyDescent="0.25">
      <c r="A6" s="415"/>
      <c r="B6" s="416" t="s">
        <v>249</v>
      </c>
      <c r="C6" s="3568" t="s">
        <v>250</v>
      </c>
      <c r="D6" s="417"/>
      <c r="E6" s="3569" t="s">
        <v>246</v>
      </c>
      <c r="F6" s="418" t="s">
        <v>251</v>
      </c>
      <c r="G6" s="419"/>
      <c r="H6" s="3568" t="s">
        <v>246</v>
      </c>
      <c r="I6" s="420" t="s">
        <v>251</v>
      </c>
      <c r="J6" s="421"/>
      <c r="K6" s="422"/>
    </row>
    <row r="7" spans="1:90" ht="56.25" hidden="1" customHeight="1" x14ac:dyDescent="0.2">
      <c r="A7" s="411">
        <v>2011</v>
      </c>
      <c r="B7" s="4560">
        <v>1251402</v>
      </c>
      <c r="C7" s="4561">
        <v>14701</v>
      </c>
      <c r="D7" s="4562">
        <v>9170</v>
      </c>
      <c r="E7" s="4563">
        <v>5531</v>
      </c>
      <c r="F7" s="4564">
        <v>-3068</v>
      </c>
      <c r="G7" s="4565">
        <v>2463</v>
      </c>
      <c r="H7" s="4566">
        <v>0.41080977617207592</v>
      </c>
      <c r="I7" s="4567">
        <v>-0.2</v>
      </c>
      <c r="J7" s="4568">
        <v>0.2</v>
      </c>
      <c r="K7" s="4560">
        <v>1253865</v>
      </c>
    </row>
    <row r="8" spans="1:90" ht="48" hidden="1" customHeight="1" x14ac:dyDescent="0.2">
      <c r="A8" s="411">
        <v>2011</v>
      </c>
      <c r="B8" s="4560">
        <v>1251402</v>
      </c>
      <c r="C8" s="4561">
        <v>14701</v>
      </c>
      <c r="D8" s="4562">
        <v>9170</v>
      </c>
      <c r="E8" s="4563">
        <v>5531</v>
      </c>
      <c r="F8" s="4564">
        <v>-3068</v>
      </c>
      <c r="G8" s="4565">
        <v>2463</v>
      </c>
      <c r="H8" s="4566">
        <v>0.4419842704422719</v>
      </c>
      <c r="I8" s="4567">
        <v>-0.24516502291030379</v>
      </c>
      <c r="J8" s="4568">
        <v>0.19681924753196811</v>
      </c>
      <c r="K8" s="4560">
        <v>1253865</v>
      </c>
    </row>
    <row r="9" spans="1:90" ht="36" customHeight="1" x14ac:dyDescent="0.2">
      <c r="A9" s="411">
        <v>2011</v>
      </c>
      <c r="B9" s="4560">
        <v>1251402</v>
      </c>
      <c r="C9" s="4561">
        <v>14701</v>
      </c>
      <c r="D9" s="4562">
        <v>9170</v>
      </c>
      <c r="E9" s="4563">
        <v>5531</v>
      </c>
      <c r="F9" s="4564">
        <v>-3068</v>
      </c>
      <c r="G9" s="4565">
        <v>2463</v>
      </c>
      <c r="H9" s="4566">
        <v>0.4</v>
      </c>
      <c r="I9" s="4567">
        <v>-0.2</v>
      </c>
      <c r="J9" s="4568">
        <v>0.2</v>
      </c>
      <c r="K9" s="4560">
        <v>1253865</v>
      </c>
    </row>
    <row r="10" spans="1:90" ht="36" customHeight="1" x14ac:dyDescent="0.2">
      <c r="A10" s="411">
        <v>2012</v>
      </c>
      <c r="B10" s="4560">
        <v>1253865</v>
      </c>
      <c r="C10" s="4561">
        <v>14494</v>
      </c>
      <c r="D10" s="4562">
        <v>9343</v>
      </c>
      <c r="E10" s="4563">
        <v>5151</v>
      </c>
      <c r="F10" s="4564">
        <v>-1800</v>
      </c>
      <c r="G10" s="4565">
        <v>3351</v>
      </c>
      <c r="H10" s="4566">
        <v>0.41080977617207592</v>
      </c>
      <c r="I10" s="4567">
        <v>-0.14355612446315991</v>
      </c>
      <c r="J10" s="4568">
        <v>0.26725365170891602</v>
      </c>
      <c r="K10" s="4560">
        <v>1257216</v>
      </c>
    </row>
    <row r="11" spans="1:90" ht="36" customHeight="1" x14ac:dyDescent="0.2">
      <c r="A11" s="411">
        <v>2013</v>
      </c>
      <c r="B11" s="4560">
        <v>1257216</v>
      </c>
      <c r="C11" s="4561">
        <v>13688</v>
      </c>
      <c r="D11" s="4562">
        <v>9440</v>
      </c>
      <c r="E11" s="4569">
        <v>4248</v>
      </c>
      <c r="F11" s="4564">
        <v>-1900</v>
      </c>
      <c r="G11" s="4565">
        <v>2348</v>
      </c>
      <c r="H11" s="4570">
        <v>0.33788943188759929</v>
      </c>
      <c r="I11" s="4567">
        <v>-0.1</v>
      </c>
      <c r="J11" s="4568">
        <v>0.18676186112807983</v>
      </c>
      <c r="K11" s="4560">
        <v>1259564</v>
      </c>
    </row>
    <row r="12" spans="1:90" ht="36" customHeight="1" x14ac:dyDescent="0.2">
      <c r="A12" s="411">
        <v>2014</v>
      </c>
      <c r="B12" s="4560">
        <v>1259564</v>
      </c>
      <c r="C12" s="4561">
        <v>13415</v>
      </c>
      <c r="D12" s="4562">
        <v>9682</v>
      </c>
      <c r="E12" s="4569">
        <v>3733</v>
      </c>
      <c r="F12" s="4564">
        <v>-1850</v>
      </c>
      <c r="G12" s="4565">
        <v>1883</v>
      </c>
      <c r="H12" s="4570">
        <v>0.3</v>
      </c>
      <c r="I12" s="4567">
        <v>-0.2</v>
      </c>
      <c r="J12" s="4568">
        <v>0.1</v>
      </c>
      <c r="K12" s="4560">
        <v>1261447</v>
      </c>
    </row>
    <row r="13" spans="1:90" ht="36" customHeight="1" x14ac:dyDescent="0.2">
      <c r="A13" s="411">
        <v>2015</v>
      </c>
      <c r="B13" s="4560">
        <v>1261447</v>
      </c>
      <c r="C13" s="4561">
        <v>12738</v>
      </c>
      <c r="D13" s="4562">
        <v>9747</v>
      </c>
      <c r="E13" s="4569">
        <v>2991</v>
      </c>
      <c r="F13" s="4564">
        <v>-1850</v>
      </c>
      <c r="G13" s="4565">
        <v>1141</v>
      </c>
      <c r="H13" s="4571">
        <v>0.2</v>
      </c>
      <c r="I13" s="4567">
        <v>-0.1</v>
      </c>
      <c r="J13" s="4568">
        <v>0.1</v>
      </c>
      <c r="K13" s="4560">
        <v>1262588</v>
      </c>
    </row>
    <row r="14" spans="1:90" ht="36" customHeight="1" x14ac:dyDescent="0.2">
      <c r="A14" s="411">
        <v>2016</v>
      </c>
      <c r="B14" s="4572">
        <v>1262588</v>
      </c>
      <c r="C14" s="4561">
        <v>13082</v>
      </c>
      <c r="D14" s="4562">
        <v>10174</v>
      </c>
      <c r="E14" s="4569">
        <v>2908</v>
      </c>
      <c r="F14" s="4564">
        <v>-1950</v>
      </c>
      <c r="G14" s="4565">
        <v>958</v>
      </c>
      <c r="H14" s="4570">
        <v>0.23032057963484526</v>
      </c>
      <c r="I14" s="4567">
        <v>-0.1</v>
      </c>
      <c r="J14" s="4568">
        <v>7.58758993432537E-2</v>
      </c>
      <c r="K14" s="4560">
        <v>1263546</v>
      </c>
    </row>
    <row r="15" spans="1:90" ht="36" customHeight="1" x14ac:dyDescent="0.2">
      <c r="A15" s="411">
        <v>2017</v>
      </c>
      <c r="B15" s="4560">
        <v>1263546</v>
      </c>
      <c r="C15" s="4561">
        <v>13479</v>
      </c>
      <c r="D15" s="4562">
        <v>10140</v>
      </c>
      <c r="E15" s="4569">
        <v>3339</v>
      </c>
      <c r="F15" s="4564">
        <v>-1850</v>
      </c>
      <c r="G15" s="4565">
        <v>1489</v>
      </c>
      <c r="H15" s="4570">
        <v>0.26425630724959753</v>
      </c>
      <c r="I15" s="4567">
        <v>-0.2</v>
      </c>
      <c r="J15" s="4568">
        <v>0.11784295941738568</v>
      </c>
      <c r="K15" s="4560">
        <v>1265035</v>
      </c>
    </row>
    <row r="16" spans="1:90" ht="36" customHeight="1" x14ac:dyDescent="0.2">
      <c r="A16" s="411">
        <v>2018</v>
      </c>
      <c r="B16" s="4560">
        <v>1265035</v>
      </c>
      <c r="C16" s="4561">
        <v>12965</v>
      </c>
      <c r="D16" s="4562">
        <v>10787</v>
      </c>
      <c r="E16" s="4569">
        <v>2178</v>
      </c>
      <c r="F16" s="4564">
        <v>-1850</v>
      </c>
      <c r="G16" s="4565">
        <v>328</v>
      </c>
      <c r="H16" s="4570">
        <v>0.17216914947017276</v>
      </c>
      <c r="I16" s="4567">
        <v>-0.14624101309449938</v>
      </c>
      <c r="J16" s="4568">
        <v>0.1</v>
      </c>
      <c r="K16" s="4560">
        <v>1265363</v>
      </c>
    </row>
    <row r="17" spans="1:13" ht="36" customHeight="1" x14ac:dyDescent="0.2">
      <c r="A17" s="411">
        <v>2019</v>
      </c>
      <c r="B17" s="4560">
        <v>1265363</v>
      </c>
      <c r="C17" s="4561">
        <v>12862</v>
      </c>
      <c r="D17" s="4562">
        <v>11174</v>
      </c>
      <c r="E17" s="4569">
        <v>1688</v>
      </c>
      <c r="F17" s="4564">
        <v>-1850</v>
      </c>
      <c r="G17" s="4565">
        <v>-162</v>
      </c>
      <c r="H17" s="4570">
        <v>0.13340045504728681</v>
      </c>
      <c r="I17" s="4567">
        <v>-0.14620310535395772</v>
      </c>
      <c r="J17" s="4568">
        <v>0</v>
      </c>
      <c r="K17" s="4560">
        <v>1265201</v>
      </c>
      <c r="M17" s="4573"/>
    </row>
    <row r="18" spans="1:13" ht="36" customHeight="1" thickBot="1" x14ac:dyDescent="0.25">
      <c r="A18" s="418">
        <v>2020</v>
      </c>
      <c r="B18" s="4574">
        <v>1265201</v>
      </c>
      <c r="C18" s="4575">
        <v>13465</v>
      </c>
      <c r="D18" s="4576">
        <v>11060</v>
      </c>
      <c r="E18" s="4577">
        <v>2405</v>
      </c>
      <c r="F18" s="4578">
        <v>-1850</v>
      </c>
      <c r="G18" s="4579">
        <v>555</v>
      </c>
      <c r="H18" s="4580">
        <v>0.19008837330985354</v>
      </c>
      <c r="I18" s="4581">
        <v>-0.2</v>
      </c>
      <c r="J18" s="4582">
        <v>-9.9116266901464745E-3</v>
      </c>
      <c r="K18" s="4574">
        <v>1265756</v>
      </c>
      <c r="M18" s="4573"/>
    </row>
    <row r="19" spans="1:13" ht="16.5" customHeight="1" x14ac:dyDescent="0.2">
      <c r="A19" s="4583" t="s">
        <v>252</v>
      </c>
      <c r="E19" s="4573"/>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
  <sheetViews>
    <sheetView showGridLines="0" workbookViewId="0">
      <pane xSplit="1" ySplit="7" topLeftCell="B8" activePane="bottomRight" state="frozen"/>
      <selection sqref="A1:C1"/>
      <selection pane="topRight" sqref="A1:C1"/>
      <selection pane="bottomLeft" sqref="A1:C1"/>
      <selection pane="bottomRight" activeCell="B9" sqref="B9"/>
    </sheetView>
  </sheetViews>
  <sheetFormatPr defaultColWidth="10.6640625" defaultRowHeight="15.75" x14ac:dyDescent="0.2"/>
  <cols>
    <col min="1" max="2" width="15.6640625" style="372" customWidth="1"/>
    <col min="3" max="5" width="12.6640625" style="372" customWidth="1"/>
    <col min="6" max="6" width="15.6640625" style="372" customWidth="1"/>
    <col min="7" max="10" width="12.6640625" style="372" customWidth="1"/>
    <col min="11" max="11" width="15.6640625" style="372" customWidth="1"/>
    <col min="12" max="12" width="7.1640625" style="372" customWidth="1"/>
    <col min="13" max="16384" width="10.6640625" style="372"/>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x14ac:dyDescent="0.2">
      <c r="A2" s="254" t="s">
        <v>759</v>
      </c>
    </row>
    <row r="3" spans="1:90" ht="21" customHeight="1" thickBot="1" x14ac:dyDescent="0.25"/>
    <row r="4" spans="1:90" ht="30" customHeight="1" thickBot="1" x14ac:dyDescent="0.25">
      <c r="A4" s="404"/>
      <c r="B4" s="405" t="s">
        <v>234</v>
      </c>
      <c r="C4" s="406"/>
      <c r="D4" s="3570" t="s">
        <v>235</v>
      </c>
      <c r="E4" s="407"/>
      <c r="F4" s="408" t="s">
        <v>236</v>
      </c>
      <c r="G4" s="405" t="s">
        <v>237</v>
      </c>
      <c r="H4" s="423"/>
      <c r="I4" s="409" t="s">
        <v>238</v>
      </c>
      <c r="J4" s="424"/>
      <c r="K4" s="405" t="s">
        <v>239</v>
      </c>
    </row>
    <row r="5" spans="1:90" ht="27" customHeight="1" x14ac:dyDescent="0.2">
      <c r="A5" s="410" t="s">
        <v>240</v>
      </c>
      <c r="B5" s="411" t="s">
        <v>241</v>
      </c>
      <c r="C5" s="410" t="s">
        <v>242</v>
      </c>
      <c r="D5" s="39" t="s">
        <v>243</v>
      </c>
      <c r="E5" s="412" t="s">
        <v>244</v>
      </c>
      <c r="F5" s="411" t="s">
        <v>251</v>
      </c>
      <c r="G5" s="411" t="s">
        <v>246</v>
      </c>
      <c r="H5" s="410" t="s">
        <v>244</v>
      </c>
      <c r="I5" s="39" t="s">
        <v>253</v>
      </c>
      <c r="J5" s="412" t="s">
        <v>237</v>
      </c>
      <c r="K5" s="414" t="s">
        <v>248</v>
      </c>
    </row>
    <row r="6" spans="1:90" ht="30" customHeight="1" thickBot="1" x14ac:dyDescent="0.25">
      <c r="A6" s="415"/>
      <c r="B6" s="416" t="s">
        <v>249</v>
      </c>
      <c r="C6" s="3568" t="s">
        <v>250</v>
      </c>
      <c r="D6" s="420"/>
      <c r="E6" s="3569" t="s">
        <v>246</v>
      </c>
      <c r="F6" s="418"/>
      <c r="G6" s="425"/>
      <c r="H6" s="3568" t="s">
        <v>246</v>
      </c>
      <c r="I6" s="420" t="s">
        <v>254</v>
      </c>
      <c r="J6" s="3569"/>
      <c r="K6" s="418"/>
    </row>
    <row r="7" spans="1:90" ht="65.25" hidden="1" customHeight="1" x14ac:dyDescent="0.2">
      <c r="A7" s="411">
        <v>2011</v>
      </c>
      <c r="B7" s="4584">
        <v>1211181</v>
      </c>
      <c r="C7" s="4585">
        <v>14002</v>
      </c>
      <c r="D7" s="4586">
        <v>8951</v>
      </c>
      <c r="E7" s="4587">
        <v>5051</v>
      </c>
      <c r="F7" s="4588">
        <v>-3030</v>
      </c>
      <c r="G7" s="4589">
        <v>2021</v>
      </c>
      <c r="H7" s="4590">
        <v>0.4</v>
      </c>
      <c r="I7" s="4591">
        <v>-0.2</v>
      </c>
      <c r="J7" s="4592">
        <v>0.2</v>
      </c>
      <c r="K7" s="4584">
        <v>1213202</v>
      </c>
    </row>
    <row r="8" spans="1:90" ht="54.75" hidden="1" customHeight="1" x14ac:dyDescent="0.2">
      <c r="A8" s="411">
        <v>2011</v>
      </c>
      <c r="B8" s="4584">
        <v>1211181</v>
      </c>
      <c r="C8" s="4585">
        <v>14002</v>
      </c>
      <c r="D8" s="4586">
        <v>8951</v>
      </c>
      <c r="E8" s="4587">
        <v>5051</v>
      </c>
      <c r="F8" s="4588">
        <v>-3030</v>
      </c>
      <c r="G8" s="4589">
        <v>2021</v>
      </c>
      <c r="H8" s="4590">
        <v>0.4</v>
      </c>
      <c r="I8" s="4591">
        <v>-0.2</v>
      </c>
      <c r="J8" s="4592">
        <v>0.2</v>
      </c>
      <c r="K8" s="4584">
        <v>1213202</v>
      </c>
    </row>
    <row r="9" spans="1:90" ht="36" customHeight="1" x14ac:dyDescent="0.2">
      <c r="A9" s="411">
        <v>2011</v>
      </c>
      <c r="B9" s="4584">
        <v>1211181</v>
      </c>
      <c r="C9" s="4585">
        <v>14002</v>
      </c>
      <c r="D9" s="4586">
        <v>8951</v>
      </c>
      <c r="E9" s="4587">
        <v>8051</v>
      </c>
      <c r="F9" s="4588">
        <v>-3030</v>
      </c>
      <c r="G9" s="4589">
        <v>2021</v>
      </c>
      <c r="H9" s="4590">
        <v>0.4</v>
      </c>
      <c r="I9" s="4591">
        <v>-0.2</v>
      </c>
      <c r="J9" s="4592">
        <v>0.2</v>
      </c>
      <c r="K9" s="4584">
        <v>1213202</v>
      </c>
    </row>
    <row r="10" spans="1:90" ht="36" customHeight="1" x14ac:dyDescent="0.2">
      <c r="A10" s="411">
        <v>2012</v>
      </c>
      <c r="B10" s="4584">
        <v>1213202</v>
      </c>
      <c r="C10" s="4585">
        <v>13766</v>
      </c>
      <c r="D10" s="4586">
        <v>9103</v>
      </c>
      <c r="E10" s="4587">
        <v>4663</v>
      </c>
      <c r="F10" s="4588">
        <v>-1732</v>
      </c>
      <c r="G10" s="4589">
        <v>2931</v>
      </c>
      <c r="H10" s="4590">
        <v>0.4</v>
      </c>
      <c r="I10" s="4591">
        <v>-0.2</v>
      </c>
      <c r="J10" s="4592">
        <v>0.2</v>
      </c>
      <c r="K10" s="4584">
        <v>1216133</v>
      </c>
    </row>
    <row r="11" spans="1:90" ht="36" customHeight="1" x14ac:dyDescent="0.2">
      <c r="A11" s="411">
        <v>2013</v>
      </c>
      <c r="B11" s="4560">
        <v>1216133</v>
      </c>
      <c r="C11" s="4593">
        <v>12986</v>
      </c>
      <c r="D11" s="4594">
        <v>9231</v>
      </c>
      <c r="E11" s="4569">
        <v>3755</v>
      </c>
      <c r="F11" s="4588">
        <v>-1828</v>
      </c>
      <c r="G11" s="4589">
        <v>1927</v>
      </c>
      <c r="H11" s="4590">
        <v>0.30876557087094914</v>
      </c>
      <c r="I11" s="4591">
        <v>-0.1</v>
      </c>
      <c r="J11" s="4592">
        <v>0.16</v>
      </c>
      <c r="K11" s="4584">
        <v>1218060</v>
      </c>
    </row>
    <row r="12" spans="1:90" ht="36" customHeight="1" x14ac:dyDescent="0.2">
      <c r="A12" s="411">
        <v>2014</v>
      </c>
      <c r="B12" s="4560">
        <v>1218060</v>
      </c>
      <c r="C12" s="4593">
        <v>12727</v>
      </c>
      <c r="D12" s="4594">
        <v>9438</v>
      </c>
      <c r="E12" s="4569">
        <v>3289</v>
      </c>
      <c r="F12" s="4588">
        <v>-1690</v>
      </c>
      <c r="G12" s="4589">
        <v>1599</v>
      </c>
      <c r="H12" s="4590">
        <v>0.3</v>
      </c>
      <c r="I12" s="4591">
        <v>-0.2</v>
      </c>
      <c r="J12" s="4592">
        <v>0.1</v>
      </c>
      <c r="K12" s="4584">
        <v>1219659</v>
      </c>
    </row>
    <row r="13" spans="1:90" ht="36" customHeight="1" thickBot="1" x14ac:dyDescent="0.25">
      <c r="A13" s="411">
        <v>2015</v>
      </c>
      <c r="B13" s="4560">
        <v>1219659</v>
      </c>
      <c r="C13" s="4593">
        <v>12057</v>
      </c>
      <c r="D13" s="4594">
        <v>9496</v>
      </c>
      <c r="E13" s="4569">
        <v>2561</v>
      </c>
      <c r="F13" s="4588">
        <v>-1690</v>
      </c>
      <c r="G13" s="4589">
        <v>871</v>
      </c>
      <c r="H13" s="4595">
        <v>0.2</v>
      </c>
      <c r="I13" s="4591">
        <v>-0.1</v>
      </c>
      <c r="J13" s="4592">
        <v>0.1</v>
      </c>
      <c r="K13" s="4584">
        <v>1220530</v>
      </c>
    </row>
    <row r="14" spans="1:90" ht="36" customHeight="1" x14ac:dyDescent="0.2">
      <c r="A14" s="411">
        <v>2016</v>
      </c>
      <c r="B14" s="4596">
        <v>1220530</v>
      </c>
      <c r="C14" s="4593">
        <v>12330</v>
      </c>
      <c r="D14" s="4594">
        <v>9920</v>
      </c>
      <c r="E14" s="4569">
        <v>2410</v>
      </c>
      <c r="F14" s="4588">
        <v>-1790</v>
      </c>
      <c r="G14" s="4589">
        <v>620</v>
      </c>
      <c r="H14" s="4590">
        <v>0.19745520388683604</v>
      </c>
      <c r="I14" s="4591">
        <v>-0.14665759956740104</v>
      </c>
      <c r="J14" s="4592">
        <v>5.0797604319434995E-2</v>
      </c>
      <c r="K14" s="4584">
        <v>1221150</v>
      </c>
    </row>
    <row r="15" spans="1:90" ht="36" customHeight="1" x14ac:dyDescent="0.2">
      <c r="A15" s="411">
        <v>2017</v>
      </c>
      <c r="B15" s="4560">
        <v>1221150</v>
      </c>
      <c r="C15" s="4593">
        <v>12671</v>
      </c>
      <c r="D15" s="4594">
        <v>9914</v>
      </c>
      <c r="E15" s="4569">
        <v>2757</v>
      </c>
      <c r="F15" s="4588">
        <v>-1690</v>
      </c>
      <c r="G15" s="4589">
        <v>1067</v>
      </c>
      <c r="H15" s="4590">
        <v>0.2257707898292593</v>
      </c>
      <c r="I15" s="4591">
        <v>-0.13839413667444622</v>
      </c>
      <c r="J15" s="4592">
        <v>8.7376653154813078E-2</v>
      </c>
      <c r="K15" s="4584">
        <v>1222217</v>
      </c>
    </row>
    <row r="16" spans="1:90" ht="36" customHeight="1" x14ac:dyDescent="0.2">
      <c r="A16" s="411">
        <v>2018</v>
      </c>
      <c r="B16" s="4560">
        <v>1222217</v>
      </c>
      <c r="C16" s="4593">
        <v>12202</v>
      </c>
      <c r="D16" s="4594">
        <v>10521</v>
      </c>
      <c r="E16" s="4569">
        <v>1681</v>
      </c>
      <c r="F16" s="4588">
        <v>-1690</v>
      </c>
      <c r="G16" s="4589">
        <v>-9</v>
      </c>
      <c r="H16" s="4590">
        <v>0.13753695129424642</v>
      </c>
      <c r="I16" s="4591">
        <v>-0.13827331807690452</v>
      </c>
      <c r="J16" s="4592">
        <v>-7.363667826580933E-4</v>
      </c>
      <c r="K16" s="4584">
        <v>1222208</v>
      </c>
    </row>
    <row r="17" spans="1:12" ht="36" customHeight="1" x14ac:dyDescent="0.2">
      <c r="A17" s="411">
        <v>2019</v>
      </c>
      <c r="B17" s="4560">
        <v>1222208</v>
      </c>
      <c r="C17" s="4593">
        <v>12056</v>
      </c>
      <c r="D17" s="4594">
        <v>10911</v>
      </c>
      <c r="E17" s="4569">
        <v>1145</v>
      </c>
      <c r="F17" s="4588">
        <v>-1690</v>
      </c>
      <c r="G17" s="4589">
        <v>-545</v>
      </c>
      <c r="H17" s="4590">
        <v>9.3682908310205787E-2</v>
      </c>
      <c r="I17" s="4591">
        <v>-0.13827433628318583</v>
      </c>
      <c r="J17" s="4592">
        <v>-4.4591427972980047E-2</v>
      </c>
      <c r="K17" s="4584">
        <v>1221663</v>
      </c>
      <c r="L17" s="4492"/>
    </row>
    <row r="18" spans="1:12" ht="36" customHeight="1" thickBot="1" x14ac:dyDescent="0.25">
      <c r="A18" s="418">
        <v>2020</v>
      </c>
      <c r="B18" s="4574">
        <v>1221663</v>
      </c>
      <c r="C18" s="4597">
        <v>12554</v>
      </c>
      <c r="D18" s="4598">
        <v>10768</v>
      </c>
      <c r="E18" s="4577">
        <v>1786</v>
      </c>
      <c r="F18" s="4599">
        <v>-1690</v>
      </c>
      <c r="G18" s="4600">
        <v>96</v>
      </c>
      <c r="H18" s="4601">
        <v>0.14619416320212694</v>
      </c>
      <c r="I18" s="4602">
        <v>-0.1383360222909264</v>
      </c>
      <c r="J18" s="4603">
        <v>7.8581409112005451E-3</v>
      </c>
      <c r="K18" s="4604">
        <v>1221759</v>
      </c>
      <c r="L18" s="4492"/>
    </row>
    <row r="19" spans="1:12" ht="14.25" customHeight="1" x14ac:dyDescent="0.2"/>
    <row r="20" spans="1:12" x14ac:dyDescent="0.2">
      <c r="E20" s="4573"/>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
  <sheetViews>
    <sheetView showGridLines="0" workbookViewId="0">
      <pane xSplit="1" ySplit="6" topLeftCell="B9" activePane="bottomRight" state="frozen"/>
      <selection sqref="A1:C1"/>
      <selection pane="topRight" sqref="A1:C1"/>
      <selection pane="bottomLeft" sqref="A1:C1"/>
      <selection pane="bottomRight" activeCell="B9" sqref="B9"/>
    </sheetView>
  </sheetViews>
  <sheetFormatPr defaultColWidth="17.83203125" defaultRowHeight="15.75" x14ac:dyDescent="0.25"/>
  <cols>
    <col min="1" max="2" width="15.6640625" style="2" customWidth="1"/>
    <col min="3" max="5" width="12.6640625" style="2" customWidth="1"/>
    <col min="6" max="6" width="15.6640625" style="2" customWidth="1"/>
    <col min="7" max="10" width="12.6640625" style="2" customWidth="1"/>
    <col min="11" max="11" width="15.6640625" style="2" customWidth="1"/>
    <col min="12" max="12" width="6.83203125" style="33" customWidth="1"/>
    <col min="13" max="16384" width="17.83203125" style="2"/>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2.5" customHeight="1" x14ac:dyDescent="0.25">
      <c r="A2" s="1" t="s">
        <v>760</v>
      </c>
    </row>
    <row r="3" spans="1:90" ht="21" customHeight="1" thickBot="1" x14ac:dyDescent="0.3"/>
    <row r="4" spans="1:90" s="9" customFormat="1" ht="27.6" customHeight="1" thickBot="1" x14ac:dyDescent="0.3">
      <c r="A4" s="3"/>
      <c r="B4" s="6279" t="s">
        <v>255</v>
      </c>
      <c r="C4" s="4"/>
      <c r="D4" s="5" t="s">
        <v>235</v>
      </c>
      <c r="E4" s="6"/>
      <c r="F4" s="6279" t="s">
        <v>256</v>
      </c>
      <c r="G4" s="6279" t="s">
        <v>257</v>
      </c>
      <c r="H4" s="7"/>
      <c r="I4" s="8" t="s">
        <v>238</v>
      </c>
      <c r="J4" s="6"/>
      <c r="K4" s="6279" t="s">
        <v>258</v>
      </c>
      <c r="L4" s="372"/>
    </row>
    <row r="5" spans="1:90" s="9" customFormat="1" ht="22.9" customHeight="1" x14ac:dyDescent="0.25">
      <c r="A5" s="10" t="s">
        <v>240</v>
      </c>
      <c r="B5" s="6280"/>
      <c r="C5" s="11" t="s">
        <v>259</v>
      </c>
      <c r="D5" s="12" t="s">
        <v>243</v>
      </c>
      <c r="E5" s="13" t="s">
        <v>244</v>
      </c>
      <c r="F5" s="6280"/>
      <c r="G5" s="6280"/>
      <c r="H5" s="14" t="s">
        <v>244</v>
      </c>
      <c r="I5" s="39" t="s">
        <v>253</v>
      </c>
      <c r="J5" s="15" t="s">
        <v>237</v>
      </c>
      <c r="K5" s="6280"/>
      <c r="L5" s="372"/>
    </row>
    <row r="6" spans="1:90" s="21" customFormat="1" ht="30" customHeight="1" thickBot="1" x14ac:dyDescent="0.25">
      <c r="A6" s="16"/>
      <c r="B6" s="6281"/>
      <c r="C6" s="16"/>
      <c r="D6" s="17"/>
      <c r="E6" s="18" t="s">
        <v>246</v>
      </c>
      <c r="F6" s="6281"/>
      <c r="G6" s="6281"/>
      <c r="H6" s="19" t="s">
        <v>246</v>
      </c>
      <c r="I6" s="420" t="s">
        <v>254</v>
      </c>
      <c r="J6" s="20"/>
      <c r="K6" s="6281"/>
      <c r="L6" s="372"/>
    </row>
    <row r="7" spans="1:90" s="21" customFormat="1" ht="30" hidden="1" customHeight="1" x14ac:dyDescent="0.25">
      <c r="A7" s="22">
        <v>2011</v>
      </c>
      <c r="B7" s="23">
        <v>40221</v>
      </c>
      <c r="C7" s="24">
        <v>699</v>
      </c>
      <c r="D7" s="25">
        <v>219</v>
      </c>
      <c r="E7" s="26">
        <v>480</v>
      </c>
      <c r="F7" s="27">
        <v>-38</v>
      </c>
      <c r="G7" s="28">
        <v>442</v>
      </c>
      <c r="H7" s="29">
        <v>1.2</v>
      </c>
      <c r="I7" s="30">
        <v>-0.1</v>
      </c>
      <c r="J7" s="31">
        <v>1.1000000000000001</v>
      </c>
      <c r="K7" s="32">
        <v>40663</v>
      </c>
      <c r="L7" s="372"/>
    </row>
    <row r="8" spans="1:90" s="21" customFormat="1" ht="52.5" hidden="1" customHeight="1" x14ac:dyDescent="0.25">
      <c r="A8" s="22">
        <v>2011</v>
      </c>
      <c r="B8" s="23">
        <v>40221</v>
      </c>
      <c r="C8" s="24">
        <v>699</v>
      </c>
      <c r="D8" s="25">
        <v>219</v>
      </c>
      <c r="E8" s="26">
        <v>480</v>
      </c>
      <c r="F8" s="27">
        <v>-38</v>
      </c>
      <c r="G8" s="28">
        <v>442</v>
      </c>
      <c r="H8" s="29">
        <v>1.2</v>
      </c>
      <c r="I8" s="30">
        <v>-0.1</v>
      </c>
      <c r="J8" s="31">
        <v>1.1000000000000001</v>
      </c>
      <c r="K8" s="32">
        <v>40663</v>
      </c>
      <c r="L8" s="372"/>
    </row>
    <row r="9" spans="1:90" s="4619" customFormat="1" ht="36" customHeight="1" x14ac:dyDescent="0.2">
      <c r="A9" s="4609">
        <v>2011</v>
      </c>
      <c r="B9" s="4610">
        <v>40221</v>
      </c>
      <c r="C9" s="4611">
        <v>699</v>
      </c>
      <c r="D9" s="4612">
        <v>219</v>
      </c>
      <c r="E9" s="4613">
        <v>480</v>
      </c>
      <c r="F9" s="4614">
        <v>-38</v>
      </c>
      <c r="G9" s="4615">
        <v>442</v>
      </c>
      <c r="H9" s="4616">
        <v>1.2</v>
      </c>
      <c r="I9" s="4617">
        <v>-0.1</v>
      </c>
      <c r="J9" s="4618">
        <v>1.1000000000000001</v>
      </c>
      <c r="K9" s="4610">
        <v>40663</v>
      </c>
      <c r="L9" s="372"/>
    </row>
    <row r="10" spans="1:90" s="4620" customFormat="1" ht="36" customHeight="1" x14ac:dyDescent="0.2">
      <c r="A10" s="4609">
        <v>2012</v>
      </c>
      <c r="B10" s="4610">
        <v>40663</v>
      </c>
      <c r="C10" s="4611">
        <v>728</v>
      </c>
      <c r="D10" s="4612">
        <v>240</v>
      </c>
      <c r="E10" s="4613">
        <v>488</v>
      </c>
      <c r="F10" s="4614">
        <v>-68</v>
      </c>
      <c r="G10" s="4615">
        <v>420</v>
      </c>
      <c r="H10" s="4616">
        <v>1.2001082064776332</v>
      </c>
      <c r="I10" s="4617">
        <v>-0.16722819270589973</v>
      </c>
      <c r="J10" s="4618">
        <v>1.03</v>
      </c>
      <c r="K10" s="4610">
        <v>41083</v>
      </c>
      <c r="L10" s="372"/>
    </row>
    <row r="11" spans="1:90" s="4620" customFormat="1" ht="36" customHeight="1" x14ac:dyDescent="0.2">
      <c r="A11" s="4609">
        <v>2013</v>
      </c>
      <c r="B11" s="4610">
        <v>41083</v>
      </c>
      <c r="C11" s="4611">
        <v>702</v>
      </c>
      <c r="D11" s="4612">
        <v>209</v>
      </c>
      <c r="E11" s="4613">
        <v>493</v>
      </c>
      <c r="F11" s="4614">
        <v>-72</v>
      </c>
      <c r="G11" s="4615">
        <v>421</v>
      </c>
      <c r="H11" s="4616">
        <v>1.2000097363873135</v>
      </c>
      <c r="I11" s="4617">
        <v>-0.17525497164277193</v>
      </c>
      <c r="J11" s="4618">
        <v>1.02</v>
      </c>
      <c r="K11" s="4610">
        <v>41504</v>
      </c>
      <c r="L11" s="372"/>
    </row>
    <row r="12" spans="1:90" s="4620" customFormat="1" ht="36" customHeight="1" x14ac:dyDescent="0.2">
      <c r="A12" s="4609">
        <v>2014</v>
      </c>
      <c r="B12" s="4610">
        <v>41504</v>
      </c>
      <c r="C12" s="4611">
        <v>688</v>
      </c>
      <c r="D12" s="4612">
        <v>244</v>
      </c>
      <c r="E12" s="4613">
        <v>444</v>
      </c>
      <c r="F12" s="4614">
        <v>-160</v>
      </c>
      <c r="G12" s="4615">
        <v>284</v>
      </c>
      <c r="H12" s="4616">
        <v>1.1000000000000001</v>
      </c>
      <c r="I12" s="4617">
        <v>-0.4</v>
      </c>
      <c r="J12" s="4618">
        <v>0.7</v>
      </c>
      <c r="K12" s="4610">
        <v>41788</v>
      </c>
      <c r="L12" s="372"/>
    </row>
    <row r="13" spans="1:90" s="4620" customFormat="1" ht="36" customHeight="1" x14ac:dyDescent="0.2">
      <c r="A13" s="4609">
        <v>2015</v>
      </c>
      <c r="B13" s="4610">
        <v>41788</v>
      </c>
      <c r="C13" s="4611">
        <v>681</v>
      </c>
      <c r="D13" s="4612">
        <v>251</v>
      </c>
      <c r="E13" s="4613">
        <v>430</v>
      </c>
      <c r="F13" s="4614">
        <v>-160</v>
      </c>
      <c r="G13" s="4615">
        <v>270</v>
      </c>
      <c r="H13" s="4621">
        <v>1</v>
      </c>
      <c r="I13" s="4617">
        <v>-0.4</v>
      </c>
      <c r="J13" s="4618">
        <v>0.6</v>
      </c>
      <c r="K13" s="4610">
        <v>42058</v>
      </c>
      <c r="L13" s="372"/>
    </row>
    <row r="14" spans="1:90" s="4620" customFormat="1" ht="36" customHeight="1" x14ac:dyDescent="0.2">
      <c r="A14" s="4609">
        <v>2016</v>
      </c>
      <c r="B14" s="4610">
        <v>42058</v>
      </c>
      <c r="C14" s="4611">
        <v>752</v>
      </c>
      <c r="D14" s="4612">
        <v>254</v>
      </c>
      <c r="E14" s="4613">
        <v>498</v>
      </c>
      <c r="F14" s="4614">
        <v>-160</v>
      </c>
      <c r="G14" s="4615">
        <v>338</v>
      </c>
      <c r="H14" s="4616">
        <v>1.1840791288221029</v>
      </c>
      <c r="I14" s="4617">
        <v>-0.3804270293404346</v>
      </c>
      <c r="J14" s="4618">
        <v>0.80365209948166827</v>
      </c>
      <c r="K14" s="4610">
        <v>42396</v>
      </c>
      <c r="L14" s="372"/>
    </row>
    <row r="15" spans="1:90" s="4620" customFormat="1" ht="36" customHeight="1" x14ac:dyDescent="0.2">
      <c r="A15" s="4609">
        <v>2017</v>
      </c>
      <c r="B15" s="4610">
        <v>42396</v>
      </c>
      <c r="C15" s="4611">
        <v>808</v>
      </c>
      <c r="D15" s="4612">
        <v>226</v>
      </c>
      <c r="E15" s="4613">
        <v>582</v>
      </c>
      <c r="F15" s="4614">
        <v>-160</v>
      </c>
      <c r="G15" s="4615">
        <v>422</v>
      </c>
      <c r="H15" s="4616">
        <v>1.3727710161335975</v>
      </c>
      <c r="I15" s="4617">
        <v>-0.37739409378243227</v>
      </c>
      <c r="J15" s="4618">
        <v>0.99537692235116526</v>
      </c>
      <c r="K15" s="4610">
        <v>42818</v>
      </c>
      <c r="L15" s="372"/>
    </row>
    <row r="16" spans="1:90" s="4620" customFormat="1" ht="36" customHeight="1" x14ac:dyDescent="0.2">
      <c r="A16" s="4609">
        <v>2018</v>
      </c>
      <c r="B16" s="4610">
        <v>42818</v>
      </c>
      <c r="C16" s="4611">
        <v>763</v>
      </c>
      <c r="D16" s="4612">
        <v>266</v>
      </c>
      <c r="E16" s="4613">
        <v>497</v>
      </c>
      <c r="F16" s="4614">
        <v>-160</v>
      </c>
      <c r="G16" s="4615">
        <v>337</v>
      </c>
      <c r="H16" s="4616">
        <v>1.160726797141389</v>
      </c>
      <c r="I16" s="4617">
        <v>-0.37367462282217762</v>
      </c>
      <c r="J16" s="4618">
        <v>0.78705217431921137</v>
      </c>
      <c r="K16" s="4610">
        <v>43155</v>
      </c>
      <c r="L16" s="372"/>
    </row>
    <row r="17" spans="1:12" s="4620" customFormat="1" ht="36" customHeight="1" x14ac:dyDescent="0.2">
      <c r="A17" s="4609">
        <v>2019</v>
      </c>
      <c r="B17" s="4610">
        <v>43155</v>
      </c>
      <c r="C17" s="4611">
        <v>806</v>
      </c>
      <c r="D17" s="4612">
        <v>263</v>
      </c>
      <c r="E17" s="4613">
        <v>543</v>
      </c>
      <c r="F17" s="4614">
        <v>-160</v>
      </c>
      <c r="G17" s="4615">
        <v>383</v>
      </c>
      <c r="H17" s="4616">
        <v>1.2582551268682656</v>
      </c>
      <c r="I17" s="4617">
        <v>-0.37075657513613719</v>
      </c>
      <c r="J17" s="4618">
        <v>0.88749855173212833</v>
      </c>
      <c r="K17" s="4610">
        <v>43538</v>
      </c>
      <c r="L17" s="372"/>
    </row>
    <row r="18" spans="1:12" s="4620" customFormat="1" ht="36" customHeight="1" thickBot="1" x14ac:dyDescent="0.25">
      <c r="A18" s="4622">
        <v>2020</v>
      </c>
      <c r="B18" s="4623">
        <v>43538</v>
      </c>
      <c r="C18" s="4624">
        <v>911</v>
      </c>
      <c r="D18" s="4625">
        <v>292</v>
      </c>
      <c r="E18" s="4626">
        <v>619</v>
      </c>
      <c r="F18" s="4627">
        <v>-160</v>
      </c>
      <c r="G18" s="4628">
        <v>459</v>
      </c>
      <c r="H18" s="4629">
        <v>1.4217465202811337</v>
      </c>
      <c r="I18" s="4630">
        <v>-0.36749506178510727</v>
      </c>
      <c r="J18" s="4631">
        <v>1</v>
      </c>
      <c r="K18" s="4623">
        <v>43997</v>
      </c>
      <c r="L18" s="372"/>
    </row>
  </sheetData>
  <mergeCells count="5">
    <mergeCell ref="B4:B6"/>
    <mergeCell ref="F4:F6"/>
    <mergeCell ref="G4:G6"/>
    <mergeCell ref="K4:K6"/>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8"/>
  <sheetViews>
    <sheetView showGridLines="0" workbookViewId="0">
      <selection sqref="A1:C1"/>
    </sheetView>
  </sheetViews>
  <sheetFormatPr defaultColWidth="9.33203125" defaultRowHeight="15.75" x14ac:dyDescent="0.25"/>
  <cols>
    <col min="1" max="1" width="3.5" style="69" customWidth="1"/>
    <col min="2" max="2" width="21.5" style="69" customWidth="1"/>
    <col min="3" max="4" width="9.83203125" style="69" customWidth="1"/>
    <col min="5" max="5" width="8.6640625" style="69" customWidth="1"/>
    <col min="6" max="6" width="9.83203125" style="69" customWidth="1"/>
    <col min="7" max="7" width="7.5" style="69" customWidth="1"/>
    <col min="8" max="8" width="8.6640625" style="69" customWidth="1"/>
    <col min="9" max="9" width="9.5" style="69" customWidth="1"/>
    <col min="10" max="10" width="10" style="69" customWidth="1"/>
    <col min="11" max="214" width="10.6640625" style="69" customWidth="1"/>
    <col min="215"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5.5" customHeight="1" x14ac:dyDescent="0.25">
      <c r="A2" s="2593" t="s">
        <v>260</v>
      </c>
      <c r="B2" s="426"/>
    </row>
    <row r="3" spans="1:90" ht="20.25" customHeight="1" thickBot="1" x14ac:dyDescent="0.3">
      <c r="A3" s="136"/>
      <c r="B3" s="2593" t="s">
        <v>761</v>
      </c>
    </row>
    <row r="4" spans="1:90" ht="17.25" customHeight="1" x14ac:dyDescent="0.25">
      <c r="A4" s="138"/>
      <c r="B4" s="427"/>
      <c r="C4" s="6284" t="s">
        <v>261</v>
      </c>
      <c r="D4" s="6285"/>
      <c r="E4" s="6295"/>
      <c r="F4" s="6296" t="s">
        <v>262</v>
      </c>
      <c r="G4" s="6297"/>
      <c r="H4" s="6284" t="s">
        <v>261</v>
      </c>
      <c r="I4" s="6285"/>
      <c r="J4" s="6295"/>
    </row>
    <row r="5" spans="1:90" ht="15" customHeight="1" x14ac:dyDescent="0.25">
      <c r="A5" s="428" t="s">
        <v>263</v>
      </c>
      <c r="B5" s="2772"/>
      <c r="C5" s="6298" t="s">
        <v>264</v>
      </c>
      <c r="D5" s="6299"/>
      <c r="E5" s="6300"/>
      <c r="F5" s="429" t="s">
        <v>265</v>
      </c>
      <c r="G5" s="430"/>
      <c r="H5" s="6298" t="s">
        <v>264</v>
      </c>
      <c r="I5" s="6299"/>
      <c r="J5" s="6300"/>
    </row>
    <row r="6" spans="1:90" ht="18" customHeight="1" thickBot="1" x14ac:dyDescent="0.3">
      <c r="A6" s="431"/>
      <c r="B6" s="432"/>
      <c r="C6" s="433" t="s">
        <v>762</v>
      </c>
      <c r="D6" s="434"/>
      <c r="E6" s="434"/>
      <c r="F6" s="6290" t="s">
        <v>266</v>
      </c>
      <c r="G6" s="6291"/>
      <c r="H6" s="6292" t="s">
        <v>762</v>
      </c>
      <c r="I6" s="6293"/>
      <c r="J6" s="6294"/>
    </row>
    <row r="7" spans="1:90" ht="22.5" customHeight="1" x14ac:dyDescent="0.25">
      <c r="A7" s="435" t="s">
        <v>267</v>
      </c>
      <c r="B7" s="436"/>
      <c r="C7" s="138"/>
      <c r="D7" s="437"/>
      <c r="E7" s="437"/>
      <c r="F7" s="142" t="s">
        <v>268</v>
      </c>
      <c r="G7" s="400"/>
      <c r="H7" s="138"/>
      <c r="I7" s="437"/>
      <c r="J7" s="400"/>
      <c r="L7" s="105"/>
      <c r="M7" s="105"/>
      <c r="N7" s="105"/>
      <c r="O7" s="105"/>
      <c r="P7" s="105"/>
      <c r="Q7" s="105"/>
      <c r="R7" s="105"/>
      <c r="S7" s="105"/>
      <c r="T7" s="105"/>
      <c r="U7" s="105"/>
      <c r="V7" s="105"/>
      <c r="W7" s="105"/>
      <c r="X7" s="105"/>
      <c r="Y7" s="105"/>
      <c r="Z7" s="105"/>
      <c r="AA7" s="105"/>
      <c r="AB7" s="105"/>
      <c r="AC7" s="105"/>
      <c r="AD7" s="105"/>
      <c r="AE7" s="105"/>
      <c r="AF7" s="105"/>
      <c r="AG7" s="105"/>
      <c r="AH7" s="105"/>
    </row>
    <row r="8" spans="1:90" ht="18" customHeight="1" x14ac:dyDescent="0.25">
      <c r="A8" s="438"/>
      <c r="B8" s="104" t="s">
        <v>269</v>
      </c>
      <c r="C8" s="439"/>
      <c r="D8" s="440">
        <v>0.1</v>
      </c>
      <c r="E8" s="441"/>
      <c r="F8" s="6286" t="s">
        <v>270</v>
      </c>
      <c r="G8" s="6287"/>
      <c r="H8" s="442"/>
      <c r="I8" s="440">
        <v>0.5</v>
      </c>
      <c r="J8" s="441"/>
      <c r="L8" s="105"/>
      <c r="M8" s="105"/>
      <c r="N8" s="105"/>
      <c r="O8" s="105"/>
      <c r="P8" s="105"/>
      <c r="Q8" s="105"/>
      <c r="R8" s="105"/>
      <c r="S8" s="105"/>
      <c r="T8" s="105"/>
      <c r="U8" s="105"/>
      <c r="V8" s="105"/>
      <c r="W8" s="105"/>
      <c r="X8" s="105"/>
      <c r="Y8" s="105"/>
      <c r="Z8" s="105"/>
      <c r="AA8" s="105"/>
      <c r="AB8" s="105"/>
      <c r="AC8" s="105"/>
      <c r="AD8" s="105"/>
      <c r="AE8" s="105"/>
      <c r="AF8" s="105"/>
      <c r="AG8" s="105"/>
      <c r="AH8" s="105"/>
    </row>
    <row r="9" spans="1:90" ht="18" customHeight="1" x14ac:dyDescent="0.25">
      <c r="A9" s="438"/>
      <c r="B9" s="105" t="s">
        <v>271</v>
      </c>
      <c r="C9" s="443"/>
      <c r="D9" s="444">
        <v>0.1</v>
      </c>
      <c r="E9" s="445"/>
      <c r="F9" s="6286" t="s">
        <v>272</v>
      </c>
      <c r="G9" s="6287"/>
      <c r="I9" s="440">
        <v>0.7</v>
      </c>
      <c r="J9" s="2590"/>
      <c r="L9" s="105"/>
      <c r="M9" s="105"/>
      <c r="N9" s="105"/>
      <c r="O9" s="105"/>
      <c r="P9" s="105"/>
      <c r="Q9" s="105"/>
      <c r="R9" s="105"/>
      <c r="S9" s="105"/>
      <c r="T9" s="105"/>
      <c r="U9" s="105"/>
      <c r="V9" s="105"/>
      <c r="W9" s="105"/>
      <c r="X9" s="105"/>
      <c r="Y9" s="105"/>
      <c r="Z9" s="105"/>
      <c r="AA9" s="105"/>
      <c r="AB9" s="105"/>
      <c r="AC9" s="105"/>
      <c r="AD9" s="105"/>
      <c r="AE9" s="105"/>
      <c r="AF9" s="105"/>
      <c r="AG9" s="105"/>
      <c r="AH9" s="105"/>
    </row>
    <row r="10" spans="1:90" ht="18" customHeight="1" x14ac:dyDescent="0.25">
      <c r="A10" s="438"/>
      <c r="B10" s="105" t="s">
        <v>273</v>
      </c>
      <c r="C10" s="443"/>
      <c r="D10" s="444">
        <v>0.9</v>
      </c>
      <c r="E10" s="445"/>
      <c r="F10" s="6286" t="s">
        <v>274</v>
      </c>
      <c r="G10" s="6287"/>
      <c r="H10" s="442"/>
      <c r="I10" s="440">
        <v>-0.2</v>
      </c>
      <c r="J10" s="441"/>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row>
    <row r="11" spans="1:90" ht="18" customHeight="1" x14ac:dyDescent="0.25">
      <c r="A11" s="438"/>
      <c r="B11" s="105" t="s">
        <v>275</v>
      </c>
      <c r="C11" s="439"/>
      <c r="D11" s="440" t="s">
        <v>763</v>
      </c>
      <c r="E11" s="441"/>
      <c r="F11" s="6286" t="s">
        <v>276</v>
      </c>
      <c r="G11" s="6287"/>
      <c r="H11" s="296"/>
      <c r="I11" s="446">
        <v>1.3</v>
      </c>
      <c r="J11" s="2590"/>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row>
    <row r="12" spans="1:90" ht="18" customHeight="1" x14ac:dyDescent="0.25">
      <c r="A12" s="438"/>
      <c r="B12" s="105" t="s">
        <v>277</v>
      </c>
      <c r="C12" s="439"/>
      <c r="D12" s="440">
        <v>2.9</v>
      </c>
      <c r="E12" s="441"/>
      <c r="F12" s="6288"/>
      <c r="G12" s="6289"/>
      <c r="H12" s="447"/>
      <c r="I12" s="440"/>
      <c r="J12" s="448"/>
    </row>
    <row r="13" spans="1:90" ht="14.25" customHeight="1" x14ac:dyDescent="0.25">
      <c r="A13" s="438"/>
      <c r="B13" s="105" t="s">
        <v>278</v>
      </c>
      <c r="C13" s="449"/>
      <c r="D13" s="440">
        <v>0.9</v>
      </c>
      <c r="E13" s="441"/>
      <c r="F13" s="150"/>
      <c r="G13" s="402"/>
      <c r="H13" s="2773"/>
      <c r="I13" s="450"/>
      <c r="J13" s="448"/>
    </row>
    <row r="14" spans="1:90" ht="22.5" customHeight="1" x14ac:dyDescent="0.25">
      <c r="A14" s="451" t="s">
        <v>279</v>
      </c>
      <c r="B14" s="105"/>
      <c r="C14" s="439"/>
      <c r="D14" s="296"/>
      <c r="E14" s="296"/>
      <c r="F14" s="157" t="s">
        <v>280</v>
      </c>
      <c r="G14" s="402"/>
      <c r="H14" s="447"/>
      <c r="I14" s="450"/>
      <c r="J14" s="448"/>
    </row>
    <row r="15" spans="1:90" ht="18" customHeight="1" x14ac:dyDescent="0.25">
      <c r="A15" s="438"/>
      <c r="B15" s="105" t="s">
        <v>281</v>
      </c>
      <c r="C15" s="439"/>
      <c r="D15" s="440">
        <v>1.1000000000000001</v>
      </c>
      <c r="E15" s="441"/>
      <c r="F15" s="452" t="s">
        <v>282</v>
      </c>
      <c r="G15" s="402"/>
      <c r="H15" s="453"/>
      <c r="I15" s="440">
        <v>0.6</v>
      </c>
      <c r="J15" s="454"/>
    </row>
    <row r="16" spans="1:90" ht="18" customHeight="1" x14ac:dyDescent="0.25">
      <c r="A16" s="438"/>
      <c r="B16" s="105" t="s">
        <v>283</v>
      </c>
      <c r="C16" s="439"/>
      <c r="D16" s="440">
        <v>0</v>
      </c>
      <c r="E16" s="441"/>
      <c r="F16" s="2588" t="s">
        <v>284</v>
      </c>
      <c r="G16" s="402"/>
      <c r="H16" s="439"/>
      <c r="I16" s="440">
        <v>0.3</v>
      </c>
      <c r="J16" s="441"/>
    </row>
    <row r="17" spans="1:10" ht="18" customHeight="1" x14ac:dyDescent="0.25">
      <c r="A17" s="438"/>
      <c r="B17" s="105" t="s">
        <v>285</v>
      </c>
      <c r="C17" s="439"/>
      <c r="D17" s="440">
        <v>0.1</v>
      </c>
      <c r="E17" s="441"/>
      <c r="F17" s="6282" t="s">
        <v>286</v>
      </c>
      <c r="G17" s="6283"/>
      <c r="I17" s="440">
        <v>0.2</v>
      </c>
      <c r="J17" s="441"/>
    </row>
    <row r="18" spans="1:10" ht="18" customHeight="1" x14ac:dyDescent="0.25">
      <c r="A18" s="438"/>
      <c r="B18" s="105" t="s">
        <v>287</v>
      </c>
      <c r="C18" s="439"/>
      <c r="D18" s="440">
        <v>0.7</v>
      </c>
      <c r="E18" s="441"/>
      <c r="F18" s="150" t="s">
        <v>288</v>
      </c>
      <c r="G18" s="402"/>
      <c r="H18" s="442"/>
      <c r="I18" s="455" t="s">
        <v>763</v>
      </c>
      <c r="J18" s="448"/>
    </row>
    <row r="19" spans="1:10" ht="18.75" customHeight="1" x14ac:dyDescent="0.25">
      <c r="A19" s="438"/>
      <c r="B19" s="105"/>
      <c r="C19" s="2589"/>
      <c r="D19" s="446"/>
      <c r="E19" s="446"/>
      <c r="F19" s="6282" t="s">
        <v>289</v>
      </c>
      <c r="G19" s="6283"/>
      <c r="H19" s="447"/>
      <c r="I19" s="450">
        <v>0.7</v>
      </c>
      <c r="J19" s="402"/>
    </row>
    <row r="20" spans="1:10" ht="22.5" customHeight="1" x14ac:dyDescent="0.25">
      <c r="A20" s="456" t="s">
        <v>290</v>
      </c>
      <c r="B20" s="105"/>
      <c r="C20" s="457"/>
      <c r="D20" s="446"/>
      <c r="E20" s="446"/>
      <c r="F20" s="442"/>
      <c r="G20" s="395"/>
      <c r="J20" s="395"/>
    </row>
    <row r="21" spans="1:10" ht="18" customHeight="1" x14ac:dyDescent="0.25">
      <c r="A21" s="458"/>
      <c r="B21" s="105" t="s">
        <v>291</v>
      </c>
      <c r="C21" s="439"/>
      <c r="D21" s="440">
        <v>1.6</v>
      </c>
      <c r="E21" s="441"/>
      <c r="F21" s="150"/>
      <c r="G21" s="402"/>
      <c r="H21" s="150"/>
      <c r="I21" s="296"/>
      <c r="J21" s="402"/>
    </row>
    <row r="22" spans="1:10" ht="18" customHeight="1" x14ac:dyDescent="0.25">
      <c r="A22" s="458"/>
      <c r="B22" s="105" t="s">
        <v>292</v>
      </c>
      <c r="C22" s="439"/>
      <c r="D22" s="440">
        <v>1.4</v>
      </c>
      <c r="E22" s="441"/>
      <c r="F22" s="150"/>
      <c r="G22" s="402"/>
      <c r="H22" s="150"/>
      <c r="I22" s="296"/>
      <c r="J22" s="402"/>
    </row>
    <row r="23" spans="1:10" ht="12" customHeight="1" thickBot="1" x14ac:dyDescent="0.3">
      <c r="A23" s="431"/>
      <c r="B23" s="459"/>
      <c r="C23" s="460"/>
      <c r="D23" s="461"/>
      <c r="E23" s="461"/>
      <c r="F23" s="462"/>
      <c r="G23" s="403"/>
      <c r="H23" s="462"/>
      <c r="I23" s="463"/>
      <c r="J23" s="403"/>
    </row>
    <row r="24" spans="1:10" ht="15" customHeight="1" x14ac:dyDescent="0.25">
      <c r="A24" s="105" t="s">
        <v>764</v>
      </c>
      <c r="B24" s="105"/>
      <c r="C24" s="440"/>
      <c r="D24" s="446"/>
      <c r="E24" s="446"/>
      <c r="F24" s="296"/>
      <c r="G24" s="296"/>
      <c r="H24" s="296"/>
      <c r="I24" s="296"/>
      <c r="J24" s="296"/>
    </row>
    <row r="25" spans="1:10" ht="15.75" customHeight="1" x14ac:dyDescent="0.25">
      <c r="A25" s="104" t="s">
        <v>293</v>
      </c>
      <c r="B25" s="105"/>
    </row>
    <row r="26" spans="1:10" ht="13.5" customHeight="1" x14ac:dyDescent="0.25">
      <c r="A26" s="105"/>
      <c r="B26" s="247" t="s">
        <v>765</v>
      </c>
    </row>
    <row r="27" spans="1:10" ht="13.5" customHeight="1" x14ac:dyDescent="0.25">
      <c r="B27" s="105" t="s">
        <v>294</v>
      </c>
    </row>
    <row r="28" spans="1:10" ht="13.5" customHeight="1" x14ac:dyDescent="0.25">
      <c r="B28" s="105"/>
    </row>
    <row r="29" spans="1:10" ht="22.5" customHeight="1" x14ac:dyDescent="0.25">
      <c r="A29" s="2593" t="s">
        <v>295</v>
      </c>
      <c r="B29" s="136"/>
    </row>
    <row r="30" spans="1:10" ht="13.5" customHeight="1" x14ac:dyDescent="0.25">
      <c r="B30" s="136"/>
      <c r="D30" s="136" t="s">
        <v>296</v>
      </c>
    </row>
    <row r="31" spans="1:10" ht="9" customHeight="1" thickBot="1" x14ac:dyDescent="0.3"/>
    <row r="32" spans="1:10" ht="17.25" customHeight="1" x14ac:dyDescent="0.25">
      <c r="A32" s="464" t="s">
        <v>297</v>
      </c>
      <c r="B32" s="465"/>
      <c r="C32" s="6284" t="s">
        <v>298</v>
      </c>
      <c r="D32" s="6285"/>
      <c r="E32" s="6285"/>
      <c r="F32" s="466"/>
      <c r="G32" s="6284" t="s">
        <v>299</v>
      </c>
      <c r="H32" s="6285"/>
      <c r="I32" s="6285"/>
      <c r="J32" s="400"/>
    </row>
    <row r="33" spans="1:10" ht="4.5" customHeight="1" thickBot="1" x14ac:dyDescent="0.3">
      <c r="A33" s="442"/>
      <c r="B33" s="467"/>
      <c r="C33" s="463"/>
      <c r="D33" s="463"/>
      <c r="E33" s="463"/>
      <c r="F33" s="403"/>
      <c r="G33" s="463"/>
      <c r="H33" s="463"/>
      <c r="I33" s="463"/>
      <c r="J33" s="403"/>
    </row>
    <row r="34" spans="1:10" ht="20.25" customHeight="1" x14ac:dyDescent="0.25">
      <c r="A34" s="468"/>
      <c r="B34" s="2587" t="s">
        <v>300</v>
      </c>
      <c r="C34" s="469" t="s">
        <v>301</v>
      </c>
      <c r="D34" s="470" t="s">
        <v>302</v>
      </c>
      <c r="E34" s="471" t="s">
        <v>303</v>
      </c>
      <c r="F34" s="471" t="s">
        <v>304</v>
      </c>
      <c r="G34" s="470" t="s">
        <v>301</v>
      </c>
      <c r="H34" s="470" t="s">
        <v>305</v>
      </c>
      <c r="I34" s="471" t="s">
        <v>303</v>
      </c>
      <c r="J34" s="471" t="s">
        <v>306</v>
      </c>
    </row>
    <row r="35" spans="1:10" ht="15" customHeight="1" x14ac:dyDescent="0.25">
      <c r="A35" s="442"/>
      <c r="B35" s="402"/>
      <c r="C35" s="472">
        <v>1984</v>
      </c>
      <c r="D35" s="205" t="s">
        <v>307</v>
      </c>
      <c r="E35" s="473" t="s">
        <v>308</v>
      </c>
      <c r="F35" s="473" t="s">
        <v>309</v>
      </c>
      <c r="G35" s="205">
        <v>1984</v>
      </c>
      <c r="H35" s="205" t="s">
        <v>307</v>
      </c>
      <c r="I35" s="473" t="s">
        <v>308</v>
      </c>
      <c r="J35" s="473" t="s">
        <v>309</v>
      </c>
    </row>
    <row r="36" spans="1:10" ht="3" customHeight="1" thickBot="1" x14ac:dyDescent="0.3">
      <c r="A36" s="474"/>
      <c r="B36" s="403"/>
      <c r="C36" s="475"/>
      <c r="D36" s="476"/>
      <c r="E36" s="463"/>
      <c r="F36" s="463"/>
      <c r="G36" s="476"/>
      <c r="H36" s="476"/>
      <c r="I36" s="403"/>
      <c r="J36" s="207"/>
    </row>
    <row r="37" spans="1:10" ht="20.25" customHeight="1" x14ac:dyDescent="0.25">
      <c r="A37" s="477"/>
      <c r="B37" s="478">
        <v>0</v>
      </c>
      <c r="C37" s="479">
        <v>64.400000000000006</v>
      </c>
      <c r="D37" s="479">
        <v>65.599999999999994</v>
      </c>
      <c r="E37" s="480">
        <v>68.17</v>
      </c>
      <c r="F37" s="480">
        <v>70.42</v>
      </c>
      <c r="G37" s="479">
        <v>71.7</v>
      </c>
      <c r="H37" s="479">
        <v>73.400000000000006</v>
      </c>
      <c r="I37" s="480">
        <v>75.3</v>
      </c>
      <c r="J37" s="480">
        <v>77.5</v>
      </c>
    </row>
    <row r="38" spans="1:10" ht="20.100000000000001" customHeight="1" x14ac:dyDescent="0.25">
      <c r="A38" s="442"/>
      <c r="B38" s="2590">
        <v>10</v>
      </c>
      <c r="C38" s="479">
        <v>56.8</v>
      </c>
      <c r="D38" s="479">
        <v>57.5</v>
      </c>
      <c r="E38" s="480">
        <v>59.69</v>
      </c>
      <c r="F38" s="480">
        <v>61.62</v>
      </c>
      <c r="G38" s="479">
        <v>63.9</v>
      </c>
      <c r="H38" s="479">
        <v>65</v>
      </c>
      <c r="I38" s="480">
        <v>66.510000000000005</v>
      </c>
      <c r="J38" s="480">
        <v>68.59</v>
      </c>
    </row>
    <row r="39" spans="1:10" ht="20.100000000000001" customHeight="1" x14ac:dyDescent="0.25">
      <c r="A39" s="442"/>
      <c r="B39" s="2590">
        <v>20</v>
      </c>
      <c r="C39" s="479">
        <v>47.2</v>
      </c>
      <c r="D39" s="479">
        <v>47.8</v>
      </c>
      <c r="E39" s="480">
        <v>49.97</v>
      </c>
      <c r="F39" s="480">
        <v>51.9</v>
      </c>
      <c r="G39" s="479">
        <v>54.3</v>
      </c>
      <c r="H39" s="479">
        <v>55.3</v>
      </c>
      <c r="I39" s="480">
        <v>56.72</v>
      </c>
      <c r="J39" s="480">
        <v>58.7</v>
      </c>
    </row>
    <row r="40" spans="1:10" ht="20.100000000000001" customHeight="1" x14ac:dyDescent="0.25">
      <c r="A40" s="442"/>
      <c r="B40" s="2590">
        <v>30</v>
      </c>
      <c r="C40" s="479">
        <v>37.799999999999997</v>
      </c>
      <c r="D40" s="479">
        <v>38.299999999999997</v>
      </c>
      <c r="E40" s="480">
        <v>40.6</v>
      </c>
      <c r="F40" s="480">
        <v>42.61</v>
      </c>
      <c r="G40" s="479">
        <v>44.9</v>
      </c>
      <c r="H40" s="479">
        <v>45.8</v>
      </c>
      <c r="I40" s="480">
        <v>47.07</v>
      </c>
      <c r="J40" s="480">
        <v>49.05</v>
      </c>
    </row>
    <row r="41" spans="1:10" ht="20.100000000000001" customHeight="1" x14ac:dyDescent="0.25">
      <c r="A41" s="442"/>
      <c r="B41" s="2590">
        <v>40</v>
      </c>
      <c r="C41" s="479">
        <v>28.8</v>
      </c>
      <c r="D41" s="479">
        <v>29.4</v>
      </c>
      <c r="E41" s="480">
        <v>31.5</v>
      </c>
      <c r="F41" s="480">
        <v>33.729999999999997</v>
      </c>
      <c r="G41" s="479">
        <v>35.5</v>
      </c>
      <c r="H41" s="479">
        <v>36.299999999999997</v>
      </c>
      <c r="I41" s="480">
        <v>37.51</v>
      </c>
      <c r="J41" s="480">
        <v>39.54</v>
      </c>
    </row>
    <row r="42" spans="1:10" ht="20.100000000000001" customHeight="1" x14ac:dyDescent="0.25">
      <c r="A42" s="442"/>
      <c r="B42" s="2590">
        <v>50</v>
      </c>
      <c r="C42" s="479">
        <v>20.7</v>
      </c>
      <c r="D42" s="479">
        <v>21.4</v>
      </c>
      <c r="E42" s="480">
        <v>23.28</v>
      </c>
      <c r="F42" s="480">
        <v>25.38</v>
      </c>
      <c r="G42" s="479">
        <v>26.5</v>
      </c>
      <c r="H42" s="479">
        <v>27.3</v>
      </c>
      <c r="I42" s="480">
        <v>28.4</v>
      </c>
      <c r="J42" s="480">
        <v>30.46</v>
      </c>
    </row>
    <row r="43" spans="1:10" ht="20.100000000000001" customHeight="1" x14ac:dyDescent="0.25">
      <c r="A43" s="442"/>
      <c r="B43" s="2590">
        <v>60</v>
      </c>
      <c r="C43" s="479">
        <v>13.8</v>
      </c>
      <c r="D43" s="479">
        <v>14.8</v>
      </c>
      <c r="E43" s="480">
        <v>16.12</v>
      </c>
      <c r="F43" s="480">
        <v>18.04</v>
      </c>
      <c r="G43" s="479">
        <v>18.399999999999999</v>
      </c>
      <c r="H43" s="479">
        <v>19.100000000000001</v>
      </c>
      <c r="I43" s="480">
        <v>20.27</v>
      </c>
      <c r="J43" s="480">
        <v>22.04</v>
      </c>
    </row>
    <row r="44" spans="1:10" ht="20.100000000000001" customHeight="1" x14ac:dyDescent="0.25">
      <c r="A44" s="442"/>
      <c r="B44" s="2590">
        <v>70</v>
      </c>
      <c r="C44" s="479">
        <v>8.5</v>
      </c>
      <c r="D44" s="479">
        <v>9.6</v>
      </c>
      <c r="E44" s="480">
        <v>10.6</v>
      </c>
      <c r="F44" s="480">
        <v>11.9</v>
      </c>
      <c r="G44" s="479">
        <v>11.6</v>
      </c>
      <c r="H44" s="479">
        <v>12.3</v>
      </c>
      <c r="I44" s="480">
        <v>13.3</v>
      </c>
      <c r="J44" s="480">
        <v>14.69</v>
      </c>
    </row>
    <row r="45" spans="1:10" ht="20.100000000000001" customHeight="1" x14ac:dyDescent="0.25">
      <c r="A45" s="442"/>
      <c r="B45" s="2590">
        <v>80</v>
      </c>
      <c r="C45" s="479">
        <v>4.8</v>
      </c>
      <c r="D45" s="479">
        <v>5.8</v>
      </c>
      <c r="E45" s="480">
        <v>6.51</v>
      </c>
      <c r="F45" s="480">
        <v>7.22</v>
      </c>
      <c r="G45" s="479">
        <v>6.9</v>
      </c>
      <c r="H45" s="479">
        <v>7.4</v>
      </c>
      <c r="I45" s="480">
        <v>8.06</v>
      </c>
      <c r="J45" s="480">
        <v>8.94</v>
      </c>
    </row>
    <row r="46" spans="1:10" ht="3" customHeight="1" thickBot="1" x14ac:dyDescent="0.3">
      <c r="A46" s="474"/>
      <c r="B46" s="396"/>
      <c r="C46" s="481"/>
      <c r="D46" s="481"/>
      <c r="E46" s="481"/>
      <c r="F46" s="396"/>
      <c r="G46" s="481"/>
      <c r="H46" s="481"/>
      <c r="I46" s="481"/>
      <c r="J46" s="396"/>
    </row>
    <row r="47" spans="1:10" ht="7.5" customHeight="1" x14ac:dyDescent="0.25"/>
    <row r="48" spans="1:10" ht="15" customHeight="1" x14ac:dyDescent="0.25">
      <c r="B48" s="104"/>
    </row>
  </sheetData>
  <mergeCells count="17">
    <mergeCell ref="A1:C1"/>
    <mergeCell ref="F6:G6"/>
    <mergeCell ref="H6:J6"/>
    <mergeCell ref="C4:E4"/>
    <mergeCell ref="F4:G4"/>
    <mergeCell ref="H4:J4"/>
    <mergeCell ref="C5:E5"/>
    <mergeCell ref="H5:J5"/>
    <mergeCell ref="F19:G19"/>
    <mergeCell ref="C32:E32"/>
    <mergeCell ref="G32:I32"/>
    <mergeCell ref="F8:G8"/>
    <mergeCell ref="F9:G9"/>
    <mergeCell ref="F10:G10"/>
    <mergeCell ref="F11:G11"/>
    <mergeCell ref="F12:G12"/>
    <mergeCell ref="F17:G17"/>
  </mergeCells>
  <hyperlinks>
    <hyperlink ref="A1" location="CONTENT!A1" display="Back to table of contents"/>
  </hyperlinks>
  <pageMargins left="0.5" right="0.5" top="0.5" bottom="0.5" header="0.3" footer="0.3"/>
  <pageSetup paperSize="9" scale="9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
  <sheetViews>
    <sheetView showGridLines="0" workbookViewId="0">
      <selection sqref="A1:C1"/>
    </sheetView>
  </sheetViews>
  <sheetFormatPr defaultColWidth="10.6640625" defaultRowHeight="15.75" x14ac:dyDescent="0.2"/>
  <cols>
    <col min="1" max="1" width="12.6640625" style="344" customWidth="1"/>
    <col min="2" max="2" width="13.6640625" style="344" customWidth="1"/>
    <col min="3" max="8" width="12.6640625" style="344" customWidth="1"/>
    <col min="9" max="9" width="8" style="344" customWidth="1"/>
    <col min="10" max="16384" width="10.6640625"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29.25" customHeight="1" x14ac:dyDescent="0.2">
      <c r="A2" s="4632" t="s">
        <v>766</v>
      </c>
      <c r="G2" s="372"/>
      <c r="H2" s="372"/>
      <c r="I2" s="728"/>
      <c r="J2" s="728"/>
      <c r="K2" s="728"/>
      <c r="L2" s="728"/>
      <c r="M2" s="728"/>
      <c r="N2" s="728"/>
      <c r="O2" s="728"/>
      <c r="P2" s="728"/>
      <c r="Q2" s="728"/>
    </row>
    <row r="3" spans="1:90" ht="11.25" customHeight="1" thickBot="1" x14ac:dyDescent="0.25">
      <c r="I3" s="728"/>
      <c r="J3" s="728"/>
      <c r="K3" s="728"/>
      <c r="L3" s="728"/>
      <c r="M3" s="728"/>
      <c r="N3" s="728"/>
      <c r="O3" s="728"/>
      <c r="P3" s="728"/>
      <c r="Q3" s="728"/>
    </row>
    <row r="4" spans="1:90" ht="22.5" customHeight="1" x14ac:dyDescent="0.2">
      <c r="A4" s="4633"/>
      <c r="B4" s="4633" t="s">
        <v>234</v>
      </c>
      <c r="C4" s="4633" t="s">
        <v>242</v>
      </c>
      <c r="D4" s="4633"/>
      <c r="E4" s="4633" t="s">
        <v>310</v>
      </c>
      <c r="F4" s="4633" t="s">
        <v>311</v>
      </c>
      <c r="G4" s="4633" t="s">
        <v>312</v>
      </c>
      <c r="H4" s="4633"/>
      <c r="I4" s="728"/>
      <c r="J4" s="728"/>
      <c r="K4" s="728"/>
      <c r="L4" s="728"/>
      <c r="M4" s="728"/>
      <c r="N4" s="728"/>
      <c r="O4" s="728"/>
      <c r="P4" s="728"/>
      <c r="Q4" s="728"/>
    </row>
    <row r="5" spans="1:90" ht="22.5" customHeight="1" x14ac:dyDescent="0.2">
      <c r="A5" s="4634" t="s">
        <v>313</v>
      </c>
      <c r="B5" s="4634" t="s">
        <v>314</v>
      </c>
      <c r="C5" s="4634" t="s">
        <v>250</v>
      </c>
      <c r="D5" s="4634" t="s">
        <v>243</v>
      </c>
      <c r="E5" s="4635" t="s">
        <v>315</v>
      </c>
      <c r="F5" s="4634" t="s">
        <v>250</v>
      </c>
      <c r="G5" s="4634" t="s">
        <v>316</v>
      </c>
      <c r="H5" s="4634" t="s">
        <v>317</v>
      </c>
      <c r="I5" s="728"/>
      <c r="J5" s="728"/>
      <c r="K5" s="728"/>
      <c r="L5" s="728"/>
      <c r="M5" s="728"/>
      <c r="N5" s="728"/>
      <c r="O5" s="728"/>
      <c r="P5" s="728"/>
      <c r="Q5" s="728"/>
    </row>
    <row r="6" spans="1:90" ht="22.5" customHeight="1" thickBot="1" x14ac:dyDescent="0.25">
      <c r="A6" s="4636"/>
      <c r="B6" s="4637" t="s">
        <v>318</v>
      </c>
      <c r="C6" s="4636"/>
      <c r="D6" s="4636"/>
      <c r="E6" s="4636"/>
      <c r="F6" s="4636"/>
      <c r="G6" s="4636"/>
      <c r="H6" s="4636"/>
      <c r="I6" s="728"/>
      <c r="J6" s="728"/>
      <c r="K6" s="728"/>
      <c r="L6" s="728"/>
      <c r="M6" s="728"/>
      <c r="N6" s="728"/>
      <c r="O6" s="728"/>
      <c r="P6" s="728"/>
      <c r="Q6" s="728"/>
    </row>
    <row r="7" spans="1:90" ht="15.75" customHeight="1" x14ac:dyDescent="0.2">
      <c r="A7" s="531">
        <v>1985</v>
      </c>
      <c r="B7" s="4638">
        <v>1020528</v>
      </c>
      <c r="C7" s="4638">
        <v>19376</v>
      </c>
      <c r="D7" s="4638">
        <v>6906</v>
      </c>
      <c r="E7" s="4638">
        <v>487</v>
      </c>
      <c r="F7" s="4638">
        <v>383</v>
      </c>
      <c r="G7" s="4638">
        <v>11245</v>
      </c>
      <c r="H7" s="4639">
        <v>460</v>
      </c>
      <c r="I7" s="728"/>
      <c r="J7" s="728"/>
      <c r="K7" s="728"/>
      <c r="L7" s="728"/>
      <c r="M7" s="728"/>
      <c r="N7" s="728"/>
      <c r="O7" s="728"/>
      <c r="P7" s="728"/>
      <c r="Q7" s="728"/>
    </row>
    <row r="8" spans="1:90" ht="15.75" customHeight="1" x14ac:dyDescent="0.2">
      <c r="A8" s="531">
        <v>1986</v>
      </c>
      <c r="B8" s="4638">
        <v>1028360</v>
      </c>
      <c r="C8" s="4638">
        <v>19170</v>
      </c>
      <c r="D8" s="4638">
        <v>6805</v>
      </c>
      <c r="E8" s="4638">
        <v>524</v>
      </c>
      <c r="F8" s="4638">
        <v>365</v>
      </c>
      <c r="G8" s="4638">
        <v>10556</v>
      </c>
      <c r="H8" s="4639">
        <v>616</v>
      </c>
      <c r="I8" s="728"/>
      <c r="J8" s="728"/>
      <c r="K8" s="728"/>
      <c r="L8" s="728"/>
      <c r="M8" s="728"/>
      <c r="N8" s="728"/>
      <c r="O8" s="728"/>
      <c r="P8" s="728"/>
      <c r="Q8" s="728"/>
    </row>
    <row r="9" spans="1:90" ht="15.75" customHeight="1" x14ac:dyDescent="0.2">
      <c r="A9" s="531">
        <v>1987</v>
      </c>
      <c r="B9" s="4638">
        <v>1036082</v>
      </c>
      <c r="C9" s="4638">
        <v>20033</v>
      </c>
      <c r="D9" s="4638">
        <v>6753</v>
      </c>
      <c r="E9" s="4638">
        <v>504</v>
      </c>
      <c r="F9" s="4638">
        <v>363</v>
      </c>
      <c r="G9" s="4638">
        <v>11392</v>
      </c>
      <c r="H9" s="4639">
        <v>842</v>
      </c>
      <c r="I9" s="728"/>
      <c r="J9" s="728"/>
      <c r="K9" s="728"/>
      <c r="L9" s="728"/>
      <c r="M9" s="728"/>
      <c r="N9" s="728"/>
      <c r="O9" s="728"/>
      <c r="P9" s="728"/>
      <c r="Q9" s="728"/>
    </row>
    <row r="10" spans="1:90" ht="15.75" customHeight="1" x14ac:dyDescent="0.2">
      <c r="A10" s="531">
        <v>1988</v>
      </c>
      <c r="B10" s="4638">
        <v>1043239</v>
      </c>
      <c r="C10" s="4638">
        <v>20941</v>
      </c>
      <c r="D10" s="4638">
        <v>6879</v>
      </c>
      <c r="E10" s="4638">
        <v>471</v>
      </c>
      <c r="F10" s="4638">
        <v>374</v>
      </c>
      <c r="G10" s="4638">
        <v>11453</v>
      </c>
      <c r="H10" s="4639">
        <v>740</v>
      </c>
      <c r="I10" s="728"/>
      <c r="J10" s="728"/>
      <c r="K10" s="728"/>
      <c r="L10" s="728"/>
      <c r="M10" s="728"/>
      <c r="N10" s="728"/>
      <c r="O10" s="728"/>
      <c r="P10" s="728"/>
      <c r="Q10" s="728"/>
    </row>
    <row r="11" spans="1:90" ht="15.75" customHeight="1" x14ac:dyDescent="0.2">
      <c r="A11" s="531">
        <v>1989</v>
      </c>
      <c r="B11" s="4638">
        <v>1051260</v>
      </c>
      <c r="C11" s="4638">
        <v>21822</v>
      </c>
      <c r="D11" s="4638">
        <v>7149</v>
      </c>
      <c r="E11" s="4638">
        <v>498</v>
      </c>
      <c r="F11" s="4638">
        <v>415</v>
      </c>
      <c r="G11" s="4638">
        <v>11197</v>
      </c>
      <c r="H11" s="4639">
        <v>711</v>
      </c>
      <c r="I11" s="728"/>
      <c r="J11" s="728"/>
      <c r="K11" s="728"/>
      <c r="L11" s="728"/>
      <c r="M11" s="728"/>
      <c r="N11" s="728"/>
      <c r="O11" s="728"/>
      <c r="P11" s="728"/>
      <c r="Q11" s="728"/>
    </row>
    <row r="12" spans="1:90" ht="15.75" customHeight="1" x14ac:dyDescent="0.2">
      <c r="A12" s="531">
        <v>1990</v>
      </c>
      <c r="B12" s="4638">
        <v>1058775</v>
      </c>
      <c r="C12" s="4638">
        <v>22602</v>
      </c>
      <c r="D12" s="4638">
        <v>7031</v>
      </c>
      <c r="E12" s="4638">
        <v>462</v>
      </c>
      <c r="F12" s="4638">
        <v>365</v>
      </c>
      <c r="G12" s="4638">
        <v>11425</v>
      </c>
      <c r="H12" s="4639">
        <v>549</v>
      </c>
      <c r="I12" s="728"/>
      <c r="J12" s="728"/>
      <c r="K12" s="728"/>
      <c r="L12" s="728"/>
      <c r="M12" s="728"/>
      <c r="N12" s="728"/>
      <c r="O12" s="728"/>
      <c r="P12" s="728"/>
      <c r="Q12" s="728"/>
    </row>
    <row r="13" spans="1:90" ht="15.75" customHeight="1" x14ac:dyDescent="0.2">
      <c r="A13" s="531">
        <v>1991</v>
      </c>
      <c r="B13" s="4638">
        <v>1070266</v>
      </c>
      <c r="C13" s="4638">
        <v>22197</v>
      </c>
      <c r="D13" s="4638">
        <v>7027</v>
      </c>
      <c r="E13" s="4638">
        <v>413</v>
      </c>
      <c r="F13" s="4638">
        <v>400</v>
      </c>
      <c r="G13" s="4638">
        <v>11295</v>
      </c>
      <c r="H13" s="4640">
        <v>707</v>
      </c>
      <c r="I13" s="728"/>
      <c r="J13" s="728"/>
      <c r="K13" s="728"/>
      <c r="L13" s="728"/>
      <c r="M13" s="728"/>
      <c r="N13" s="728"/>
      <c r="O13" s="728"/>
      <c r="P13" s="728"/>
      <c r="Q13" s="728"/>
    </row>
    <row r="14" spans="1:90" ht="15.75" customHeight="1" x14ac:dyDescent="0.2">
      <c r="A14" s="531">
        <v>1992</v>
      </c>
      <c r="B14" s="4638">
        <v>1084441</v>
      </c>
      <c r="C14" s="4638">
        <v>22902</v>
      </c>
      <c r="D14" s="4638">
        <v>7023</v>
      </c>
      <c r="E14" s="4638">
        <v>426</v>
      </c>
      <c r="F14" s="4638">
        <v>291</v>
      </c>
      <c r="G14" s="4638">
        <v>11408</v>
      </c>
      <c r="H14" s="4639">
        <v>781</v>
      </c>
      <c r="I14" s="728"/>
      <c r="J14" s="728"/>
      <c r="K14" s="728"/>
      <c r="L14" s="728"/>
      <c r="M14" s="728"/>
      <c r="N14" s="728"/>
      <c r="O14" s="728"/>
      <c r="P14" s="728"/>
      <c r="Q14" s="728"/>
    </row>
    <row r="15" spans="1:90" ht="15.75" customHeight="1" x14ac:dyDescent="0.2">
      <c r="A15" s="531">
        <v>1993</v>
      </c>
      <c r="B15" s="4638">
        <v>1097374</v>
      </c>
      <c r="C15" s="4638">
        <v>22329</v>
      </c>
      <c r="D15" s="4638">
        <v>7433</v>
      </c>
      <c r="E15" s="4638">
        <v>438</v>
      </c>
      <c r="F15" s="4638">
        <v>337</v>
      </c>
      <c r="G15" s="4638">
        <v>11576</v>
      </c>
      <c r="H15" s="4639">
        <v>762</v>
      </c>
      <c r="I15" s="728"/>
      <c r="J15" s="728"/>
      <c r="K15" s="728"/>
      <c r="L15" s="728"/>
      <c r="M15" s="728"/>
      <c r="N15" s="728"/>
      <c r="O15" s="728"/>
      <c r="P15" s="728"/>
      <c r="Q15" s="728"/>
    </row>
    <row r="16" spans="1:90" ht="15.75" customHeight="1" x14ac:dyDescent="0.2">
      <c r="A16" s="531">
        <v>1994</v>
      </c>
      <c r="B16" s="4638">
        <v>1112846</v>
      </c>
      <c r="C16" s="4638">
        <v>21795</v>
      </c>
      <c r="D16" s="4638">
        <v>7402</v>
      </c>
      <c r="E16" s="4638">
        <v>394</v>
      </c>
      <c r="F16" s="4638">
        <v>274</v>
      </c>
      <c r="G16" s="4638">
        <v>11414</v>
      </c>
      <c r="H16" s="4639">
        <v>733</v>
      </c>
      <c r="I16" s="728"/>
      <c r="J16" s="728"/>
      <c r="K16" s="728"/>
      <c r="L16" s="728"/>
      <c r="M16" s="728"/>
      <c r="N16" s="728"/>
      <c r="O16" s="728"/>
      <c r="P16" s="728"/>
      <c r="Q16" s="728"/>
    </row>
    <row r="17" spans="1:17" ht="15.75" customHeight="1" x14ac:dyDescent="0.2">
      <c r="A17" s="531">
        <v>1995</v>
      </c>
      <c r="B17" s="4638">
        <v>1122457</v>
      </c>
      <c r="C17" s="4638">
        <v>20549</v>
      </c>
      <c r="D17" s="4638">
        <v>7465</v>
      </c>
      <c r="E17" s="4638">
        <v>404</v>
      </c>
      <c r="F17" s="4638">
        <v>299</v>
      </c>
      <c r="G17" s="4638">
        <v>10624</v>
      </c>
      <c r="H17" s="4639">
        <v>801</v>
      </c>
      <c r="I17" s="728"/>
      <c r="J17" s="728"/>
      <c r="K17" s="728"/>
      <c r="L17" s="728"/>
      <c r="M17" s="728"/>
      <c r="N17" s="728"/>
      <c r="O17" s="728"/>
      <c r="P17" s="728"/>
      <c r="Q17" s="728"/>
    </row>
    <row r="18" spans="1:17" ht="15.75" customHeight="1" x14ac:dyDescent="0.2">
      <c r="A18" s="531">
        <v>1996</v>
      </c>
      <c r="B18" s="4638">
        <v>1133996</v>
      </c>
      <c r="C18" s="4638">
        <v>20763</v>
      </c>
      <c r="D18" s="4638">
        <v>7670</v>
      </c>
      <c r="E18" s="4638">
        <v>459</v>
      </c>
      <c r="F18" s="4638">
        <v>266</v>
      </c>
      <c r="G18" s="4638">
        <v>10700</v>
      </c>
      <c r="H18" s="4641">
        <v>792</v>
      </c>
      <c r="I18" s="728"/>
      <c r="J18" s="728"/>
      <c r="K18" s="728"/>
      <c r="L18" s="728"/>
      <c r="M18" s="728"/>
      <c r="N18" s="728"/>
      <c r="O18" s="728"/>
      <c r="P18" s="728"/>
      <c r="Q18" s="728"/>
    </row>
    <row r="19" spans="1:17" ht="15.75" customHeight="1" x14ac:dyDescent="0.2">
      <c r="A19" s="531">
        <v>1997</v>
      </c>
      <c r="B19" s="4638">
        <v>1148284</v>
      </c>
      <c r="C19" s="4638">
        <v>20012</v>
      </c>
      <c r="D19" s="4638">
        <v>7986</v>
      </c>
      <c r="E19" s="4638">
        <v>406</v>
      </c>
      <c r="F19" s="4638">
        <v>257</v>
      </c>
      <c r="G19" s="4638">
        <v>10887</v>
      </c>
      <c r="H19" s="4641">
        <v>891</v>
      </c>
      <c r="I19" s="728"/>
      <c r="J19" s="728"/>
      <c r="K19" s="728"/>
      <c r="L19" s="728"/>
      <c r="M19" s="728"/>
      <c r="N19" s="728"/>
      <c r="O19" s="728"/>
      <c r="P19" s="728"/>
      <c r="Q19" s="728"/>
    </row>
    <row r="20" spans="1:17" ht="15.75" customHeight="1" x14ac:dyDescent="0.2">
      <c r="A20" s="531">
        <v>1998</v>
      </c>
      <c r="B20" s="4638">
        <v>1160421</v>
      </c>
      <c r="C20" s="4638">
        <v>19434</v>
      </c>
      <c r="D20" s="4638">
        <v>7839</v>
      </c>
      <c r="E20" s="4638">
        <v>376</v>
      </c>
      <c r="F20" s="4638">
        <v>227</v>
      </c>
      <c r="G20" s="4638">
        <v>10898</v>
      </c>
      <c r="H20" s="4641">
        <v>1012</v>
      </c>
      <c r="I20" s="728"/>
      <c r="J20" s="728"/>
      <c r="K20" s="728"/>
      <c r="L20" s="728"/>
      <c r="M20" s="728"/>
      <c r="N20" s="728"/>
      <c r="O20" s="728"/>
      <c r="P20" s="728"/>
      <c r="Q20" s="728"/>
    </row>
    <row r="21" spans="1:17" ht="15.75" customHeight="1" x14ac:dyDescent="0.2">
      <c r="A21" s="531">
        <v>1999</v>
      </c>
      <c r="B21" s="4638">
        <v>1175267</v>
      </c>
      <c r="C21" s="4638">
        <v>20311</v>
      </c>
      <c r="D21" s="4638">
        <v>7944</v>
      </c>
      <c r="E21" s="4638">
        <v>396</v>
      </c>
      <c r="F21" s="4638">
        <v>226</v>
      </c>
      <c r="G21" s="4638">
        <v>11295</v>
      </c>
      <c r="H21" s="4639">
        <v>1150</v>
      </c>
      <c r="I21" s="728"/>
      <c r="J21" s="728"/>
      <c r="K21" s="728"/>
      <c r="L21" s="728"/>
      <c r="M21" s="728"/>
      <c r="N21" s="728"/>
      <c r="O21" s="728"/>
      <c r="P21" s="728"/>
      <c r="Q21" s="728"/>
    </row>
    <row r="22" spans="1:17" ht="15.75" customHeight="1" x14ac:dyDescent="0.2">
      <c r="A22" s="531">
        <v>2000</v>
      </c>
      <c r="B22" s="4638">
        <v>1186873</v>
      </c>
      <c r="C22" s="4638">
        <v>20205</v>
      </c>
      <c r="D22" s="4638">
        <v>7982</v>
      </c>
      <c r="E22" s="4638">
        <v>322</v>
      </c>
      <c r="F22" s="4638">
        <v>266</v>
      </c>
      <c r="G22" s="4638">
        <v>10963</v>
      </c>
      <c r="H22" s="4639">
        <v>1191</v>
      </c>
      <c r="I22" s="728"/>
      <c r="J22" s="728"/>
      <c r="K22" s="728"/>
      <c r="L22" s="728"/>
      <c r="M22" s="728"/>
      <c r="N22" s="728"/>
      <c r="O22" s="728"/>
      <c r="P22" s="728"/>
      <c r="Q22" s="728"/>
    </row>
    <row r="23" spans="1:17" ht="15.75" customHeight="1" x14ac:dyDescent="0.2">
      <c r="A23" s="531">
        <v>2001</v>
      </c>
      <c r="B23" s="4638">
        <v>1196287</v>
      </c>
      <c r="C23" s="4638">
        <v>19696</v>
      </c>
      <c r="D23" s="4638">
        <v>7983</v>
      </c>
      <c r="E23" s="4638">
        <v>282</v>
      </c>
      <c r="F23" s="4638">
        <v>244</v>
      </c>
      <c r="G23" s="4638">
        <v>10635</v>
      </c>
      <c r="H23" s="4639">
        <v>1512</v>
      </c>
      <c r="I23" s="728"/>
      <c r="J23" s="728"/>
      <c r="K23" s="728"/>
      <c r="L23" s="728"/>
      <c r="M23" s="728"/>
      <c r="N23" s="728"/>
      <c r="O23" s="728"/>
      <c r="P23" s="728"/>
      <c r="Q23" s="728"/>
    </row>
    <row r="24" spans="1:17" ht="15.75" customHeight="1" x14ac:dyDescent="0.2">
      <c r="A24" s="531">
        <v>2002</v>
      </c>
      <c r="B24" s="4638">
        <v>1204621</v>
      </c>
      <c r="C24" s="4638">
        <v>19983</v>
      </c>
      <c r="D24" s="4638">
        <v>8310</v>
      </c>
      <c r="E24" s="4638">
        <v>297</v>
      </c>
      <c r="F24" s="4638">
        <v>203</v>
      </c>
      <c r="G24" s="4638">
        <v>10484</v>
      </c>
      <c r="H24" s="4639">
        <v>1291</v>
      </c>
      <c r="I24" s="728"/>
      <c r="J24" s="728"/>
      <c r="K24" s="728"/>
      <c r="L24" s="728"/>
      <c r="M24" s="728"/>
      <c r="N24" s="728"/>
      <c r="O24" s="728"/>
      <c r="P24" s="728"/>
      <c r="Q24" s="728"/>
    </row>
    <row r="25" spans="1:17" ht="15.75" customHeight="1" x14ac:dyDescent="0.2">
      <c r="A25" s="531">
        <v>2003</v>
      </c>
      <c r="B25" s="4638">
        <v>1213370</v>
      </c>
      <c r="C25" s="4638">
        <v>19343</v>
      </c>
      <c r="D25" s="4638">
        <v>8520</v>
      </c>
      <c r="E25" s="4638">
        <v>250</v>
      </c>
      <c r="F25" s="4638">
        <v>220</v>
      </c>
      <c r="G25" s="4638">
        <v>10812</v>
      </c>
      <c r="H25" s="4639">
        <v>1190</v>
      </c>
      <c r="I25" s="728"/>
      <c r="J25" s="728"/>
      <c r="K25" s="728"/>
      <c r="L25" s="728"/>
      <c r="M25" s="728"/>
      <c r="N25" s="728"/>
      <c r="O25" s="728"/>
      <c r="P25" s="728"/>
      <c r="Q25" s="728"/>
    </row>
    <row r="26" spans="1:17" ht="15.75" customHeight="1" x14ac:dyDescent="0.2">
      <c r="A26" s="531">
        <v>2004</v>
      </c>
      <c r="B26" s="4638">
        <v>1221003</v>
      </c>
      <c r="C26" s="4638">
        <v>19230</v>
      </c>
      <c r="D26" s="4638">
        <v>8475</v>
      </c>
      <c r="E26" s="4638">
        <v>277</v>
      </c>
      <c r="F26" s="4638">
        <v>191</v>
      </c>
      <c r="G26" s="4638">
        <v>11385</v>
      </c>
      <c r="H26" s="4639">
        <v>1162</v>
      </c>
      <c r="I26" s="728"/>
      <c r="J26" s="728"/>
      <c r="K26" s="728"/>
      <c r="L26" s="728"/>
      <c r="M26" s="728"/>
      <c r="N26" s="728"/>
      <c r="O26" s="728"/>
      <c r="P26" s="728"/>
      <c r="Q26" s="728"/>
    </row>
    <row r="27" spans="1:17" ht="15.75" customHeight="1" x14ac:dyDescent="0.2">
      <c r="A27" s="531">
        <v>2005</v>
      </c>
      <c r="B27" s="4638">
        <v>1228254</v>
      </c>
      <c r="C27" s="4638">
        <v>18820</v>
      </c>
      <c r="D27" s="4638">
        <v>8646</v>
      </c>
      <c r="E27" s="4638">
        <v>248</v>
      </c>
      <c r="F27" s="4638">
        <v>185</v>
      </c>
      <c r="G27" s="4638">
        <v>11294</v>
      </c>
      <c r="H27" s="4639">
        <v>1133</v>
      </c>
      <c r="I27" s="728"/>
      <c r="J27" s="728"/>
      <c r="K27" s="728"/>
      <c r="L27" s="728"/>
      <c r="M27" s="728"/>
      <c r="N27" s="728"/>
      <c r="O27" s="728"/>
      <c r="P27" s="728"/>
      <c r="Q27" s="728"/>
    </row>
    <row r="28" spans="1:17" ht="15.75" customHeight="1" x14ac:dyDescent="0.2">
      <c r="A28" s="531">
        <v>2006</v>
      </c>
      <c r="B28" s="4638">
        <v>1233996</v>
      </c>
      <c r="C28" s="4638">
        <v>17604</v>
      </c>
      <c r="D28" s="4638">
        <v>9162</v>
      </c>
      <c r="E28" s="4638">
        <v>249</v>
      </c>
      <c r="F28" s="4638">
        <v>147</v>
      </c>
      <c r="G28" s="4638">
        <v>11471</v>
      </c>
      <c r="H28" s="4639">
        <v>1379</v>
      </c>
      <c r="I28" s="728"/>
      <c r="J28" s="728"/>
      <c r="K28" s="728"/>
      <c r="L28" s="728"/>
      <c r="M28" s="728"/>
      <c r="N28" s="728"/>
      <c r="O28" s="728"/>
      <c r="P28" s="728"/>
      <c r="Q28" s="728"/>
    </row>
    <row r="29" spans="1:17" ht="15.75" customHeight="1" x14ac:dyDescent="0.2">
      <c r="A29" s="531">
        <v>2007</v>
      </c>
      <c r="B29" s="4638">
        <v>1239630</v>
      </c>
      <c r="C29" s="4638">
        <v>17034</v>
      </c>
      <c r="D29" s="4638">
        <v>8498</v>
      </c>
      <c r="E29" s="4638">
        <v>261</v>
      </c>
      <c r="F29" s="4638">
        <v>172</v>
      </c>
      <c r="G29" s="4638">
        <v>11547</v>
      </c>
      <c r="H29" s="4639">
        <v>1302</v>
      </c>
      <c r="I29" s="728"/>
      <c r="J29" s="728"/>
      <c r="K29" s="728"/>
      <c r="L29" s="728"/>
      <c r="M29" s="728"/>
      <c r="N29" s="728"/>
      <c r="O29" s="728"/>
      <c r="P29" s="728"/>
      <c r="Q29" s="728"/>
    </row>
    <row r="30" spans="1:17" ht="15.75" customHeight="1" x14ac:dyDescent="0.2">
      <c r="A30" s="531">
        <v>2008</v>
      </c>
      <c r="B30" s="4638">
        <v>1244121</v>
      </c>
      <c r="C30" s="4638">
        <v>16372</v>
      </c>
      <c r="D30" s="4638">
        <v>9004</v>
      </c>
      <c r="E30" s="4638">
        <v>236</v>
      </c>
      <c r="F30" s="4638">
        <v>165</v>
      </c>
      <c r="G30" s="4638">
        <v>11197</v>
      </c>
      <c r="H30" s="4639">
        <v>1569</v>
      </c>
      <c r="I30" s="728"/>
      <c r="J30" s="728"/>
      <c r="K30" s="728"/>
      <c r="L30" s="728"/>
      <c r="M30" s="728"/>
      <c r="N30" s="728"/>
      <c r="O30" s="728"/>
      <c r="P30" s="728"/>
      <c r="Q30" s="728"/>
    </row>
    <row r="31" spans="1:17" ht="15.75" customHeight="1" x14ac:dyDescent="0.2">
      <c r="A31" s="531">
        <v>2009</v>
      </c>
      <c r="B31" s="4638">
        <v>1247429</v>
      </c>
      <c r="C31" s="4638">
        <v>15344</v>
      </c>
      <c r="D31" s="4638">
        <v>9224</v>
      </c>
      <c r="E31" s="4638">
        <v>205</v>
      </c>
      <c r="F31" s="4638">
        <v>138</v>
      </c>
      <c r="G31" s="4638">
        <v>10619</v>
      </c>
      <c r="H31" s="4639">
        <v>2154</v>
      </c>
      <c r="I31" s="728"/>
      <c r="J31" s="728"/>
      <c r="K31" s="728"/>
      <c r="L31" s="728"/>
      <c r="M31" s="728"/>
      <c r="N31" s="728"/>
      <c r="O31" s="728"/>
      <c r="P31" s="728"/>
      <c r="Q31" s="728"/>
    </row>
    <row r="32" spans="1:17" ht="15.75" customHeight="1" x14ac:dyDescent="0.2">
      <c r="A32" s="531">
        <v>2010</v>
      </c>
      <c r="B32" s="4638">
        <v>1250400</v>
      </c>
      <c r="C32" s="4638">
        <v>15005</v>
      </c>
      <c r="D32" s="4638">
        <v>9131</v>
      </c>
      <c r="E32" s="4638">
        <v>187</v>
      </c>
      <c r="F32" s="4638">
        <v>103</v>
      </c>
      <c r="G32" s="4638">
        <v>10555</v>
      </c>
      <c r="H32" s="4639">
        <v>1837</v>
      </c>
      <c r="I32" s="728"/>
      <c r="J32" s="728"/>
      <c r="K32" s="728"/>
      <c r="L32" s="728"/>
      <c r="M32" s="728"/>
      <c r="N32" s="728"/>
      <c r="O32" s="728"/>
      <c r="P32" s="728"/>
      <c r="Q32" s="728"/>
    </row>
    <row r="33" spans="1:17" ht="15.75" customHeight="1" x14ac:dyDescent="0.2">
      <c r="A33" s="531">
        <v>2011</v>
      </c>
      <c r="B33" s="4638">
        <v>1252404</v>
      </c>
      <c r="C33" s="4638">
        <v>14701</v>
      </c>
      <c r="D33" s="4638">
        <v>9170</v>
      </c>
      <c r="E33" s="4638">
        <v>189</v>
      </c>
      <c r="F33" s="4638">
        <v>139</v>
      </c>
      <c r="G33" s="4638">
        <v>10499</v>
      </c>
      <c r="H33" s="4639">
        <v>1788</v>
      </c>
      <c r="I33" s="728"/>
      <c r="J33" s="728"/>
      <c r="K33" s="728"/>
      <c r="L33" s="728"/>
      <c r="M33" s="728"/>
      <c r="N33" s="728"/>
      <c r="O33" s="728"/>
      <c r="P33" s="728"/>
      <c r="Q33" s="728"/>
    </row>
    <row r="34" spans="1:17" ht="15.75" customHeight="1" x14ac:dyDescent="0.2">
      <c r="A34" s="531">
        <v>2012</v>
      </c>
      <c r="B34" s="4638">
        <v>1255882</v>
      </c>
      <c r="C34" s="4638">
        <v>14494</v>
      </c>
      <c r="D34" s="4638">
        <v>9343</v>
      </c>
      <c r="E34" s="4638">
        <v>199</v>
      </c>
      <c r="F34" s="4638">
        <v>140</v>
      </c>
      <c r="G34" s="4638">
        <v>10382</v>
      </c>
      <c r="H34" s="4639">
        <v>2003</v>
      </c>
      <c r="I34" s="728"/>
      <c r="J34" s="728"/>
      <c r="K34" s="728"/>
      <c r="L34" s="728"/>
      <c r="M34" s="728"/>
      <c r="N34" s="728"/>
      <c r="O34" s="728"/>
      <c r="P34" s="728"/>
      <c r="Q34" s="728"/>
    </row>
    <row r="35" spans="1:17" ht="15.75" customHeight="1" x14ac:dyDescent="0.2">
      <c r="A35" s="531">
        <v>2013</v>
      </c>
      <c r="B35" s="4638">
        <v>1258653</v>
      </c>
      <c r="C35" s="4638">
        <v>13688</v>
      </c>
      <c r="D35" s="4638">
        <v>9440</v>
      </c>
      <c r="E35" s="4638">
        <v>165</v>
      </c>
      <c r="F35" s="4638">
        <v>117</v>
      </c>
      <c r="G35" s="4638">
        <v>9575</v>
      </c>
      <c r="H35" s="4639">
        <v>1584</v>
      </c>
      <c r="I35" s="728"/>
      <c r="J35" s="728"/>
      <c r="K35" s="728"/>
      <c r="L35" s="728"/>
      <c r="M35" s="728"/>
      <c r="N35" s="728"/>
      <c r="O35" s="728"/>
      <c r="P35" s="728"/>
      <c r="Q35" s="728"/>
    </row>
    <row r="36" spans="1:17" ht="15.75" customHeight="1" x14ac:dyDescent="0.2">
      <c r="A36" s="531">
        <v>2014</v>
      </c>
      <c r="B36" s="4638">
        <v>1260934</v>
      </c>
      <c r="C36" s="4638">
        <v>13415</v>
      </c>
      <c r="D36" s="4638">
        <v>9682</v>
      </c>
      <c r="E36" s="4638">
        <v>194</v>
      </c>
      <c r="F36" s="4638">
        <v>138</v>
      </c>
      <c r="G36" s="4638">
        <v>9959</v>
      </c>
      <c r="H36" s="4639">
        <v>2262</v>
      </c>
      <c r="I36" s="728"/>
      <c r="J36" s="728"/>
      <c r="K36" s="728"/>
      <c r="L36" s="728"/>
      <c r="M36" s="728"/>
      <c r="N36" s="728"/>
      <c r="O36" s="728"/>
      <c r="P36" s="728"/>
      <c r="Q36" s="728"/>
    </row>
    <row r="37" spans="1:17" ht="15.75" customHeight="1" x14ac:dyDescent="0.2">
      <c r="A37" s="531">
        <v>2015</v>
      </c>
      <c r="B37" s="4638">
        <v>1262605</v>
      </c>
      <c r="C37" s="4638">
        <v>12738</v>
      </c>
      <c r="D37" s="4638">
        <v>9747</v>
      </c>
      <c r="E37" s="4638">
        <v>173</v>
      </c>
      <c r="F37" s="4638">
        <v>125</v>
      </c>
      <c r="G37" s="4638">
        <v>9709</v>
      </c>
      <c r="H37" s="4639">
        <v>2161</v>
      </c>
      <c r="I37" s="728"/>
      <c r="J37" s="728"/>
      <c r="K37" s="728"/>
      <c r="L37" s="728"/>
      <c r="M37" s="728"/>
      <c r="N37" s="728"/>
      <c r="O37" s="728"/>
      <c r="P37" s="728"/>
      <c r="Q37" s="728"/>
    </row>
    <row r="38" spans="1:17" ht="15.75" customHeight="1" x14ac:dyDescent="0.2">
      <c r="A38" s="531">
        <v>2016</v>
      </c>
      <c r="B38" s="4638">
        <v>1263473</v>
      </c>
      <c r="C38" s="4638">
        <v>13082</v>
      </c>
      <c r="D38" s="4638">
        <v>10174</v>
      </c>
      <c r="E38" s="4638">
        <v>154</v>
      </c>
      <c r="F38" s="4638">
        <v>127</v>
      </c>
      <c r="G38" s="4638">
        <v>10042</v>
      </c>
      <c r="H38" s="4639">
        <v>1910</v>
      </c>
      <c r="I38" s="728"/>
      <c r="J38" s="728"/>
      <c r="K38" s="728"/>
      <c r="L38" s="728"/>
      <c r="M38" s="728"/>
      <c r="N38" s="728"/>
      <c r="O38" s="728"/>
      <c r="P38" s="728"/>
      <c r="Q38" s="728"/>
    </row>
    <row r="39" spans="1:17" ht="15.75" customHeight="1" x14ac:dyDescent="0.2">
      <c r="A39" s="531">
        <v>2017</v>
      </c>
      <c r="B39" s="4638">
        <v>1264613</v>
      </c>
      <c r="C39" s="4638">
        <v>13479</v>
      </c>
      <c r="D39" s="4638">
        <v>10140</v>
      </c>
      <c r="E39" s="4638">
        <v>164</v>
      </c>
      <c r="F39" s="4638">
        <v>135</v>
      </c>
      <c r="G39" s="4638">
        <v>9757</v>
      </c>
      <c r="H39" s="4423">
        <v>1996</v>
      </c>
      <c r="I39" s="728"/>
      <c r="J39" s="728"/>
      <c r="K39" s="728"/>
      <c r="L39" s="728"/>
      <c r="M39" s="728"/>
      <c r="N39" s="728"/>
      <c r="O39" s="728"/>
      <c r="P39" s="728"/>
      <c r="Q39" s="728"/>
    </row>
    <row r="40" spans="1:17" ht="15.75" customHeight="1" x14ac:dyDescent="0.2">
      <c r="A40" s="531">
        <v>2018</v>
      </c>
      <c r="B40" s="4638">
        <v>1265303</v>
      </c>
      <c r="C40" s="4638">
        <v>12965</v>
      </c>
      <c r="D40" s="4638">
        <v>10787</v>
      </c>
      <c r="E40" s="4638">
        <v>181</v>
      </c>
      <c r="F40" s="4638">
        <v>130</v>
      </c>
      <c r="G40" s="4638">
        <v>10034</v>
      </c>
      <c r="H40" s="4423">
        <v>2425</v>
      </c>
      <c r="I40" s="728"/>
      <c r="J40" s="728"/>
      <c r="K40" s="728"/>
      <c r="L40" s="728"/>
      <c r="M40" s="728"/>
      <c r="N40" s="728"/>
      <c r="O40" s="728"/>
      <c r="P40" s="728"/>
      <c r="Q40" s="728"/>
    </row>
    <row r="41" spans="1:17" ht="15.75" customHeight="1" x14ac:dyDescent="0.2">
      <c r="A41" s="531">
        <v>2019</v>
      </c>
      <c r="B41" s="4638">
        <v>1265711</v>
      </c>
      <c r="C41" s="4638">
        <v>12862</v>
      </c>
      <c r="D41" s="4638">
        <v>11174</v>
      </c>
      <c r="E41" s="4638">
        <v>187</v>
      </c>
      <c r="F41" s="4638">
        <v>139</v>
      </c>
      <c r="G41" s="4638">
        <v>9709</v>
      </c>
      <c r="H41" s="4423">
        <v>2174</v>
      </c>
      <c r="I41" s="728"/>
      <c r="J41" s="728"/>
      <c r="K41" s="728"/>
      <c r="L41" s="728"/>
      <c r="M41" s="728"/>
      <c r="N41" s="728"/>
      <c r="O41" s="728"/>
      <c r="P41" s="728"/>
      <c r="Q41" s="728"/>
    </row>
    <row r="42" spans="1:17" ht="15.75" customHeight="1" thickBot="1" x14ac:dyDescent="0.25">
      <c r="A42" s="3614">
        <v>2020</v>
      </c>
      <c r="B42" s="4642">
        <v>1265740</v>
      </c>
      <c r="C42" s="4642">
        <v>13465</v>
      </c>
      <c r="D42" s="4642">
        <v>11060</v>
      </c>
      <c r="E42" s="4642">
        <v>200</v>
      </c>
      <c r="F42" s="4642">
        <v>141</v>
      </c>
      <c r="G42" s="4642">
        <v>6929</v>
      </c>
      <c r="H42" s="4426">
        <v>1995</v>
      </c>
      <c r="I42" s="728"/>
      <c r="J42" s="728"/>
      <c r="K42" s="728"/>
      <c r="L42" s="728"/>
      <c r="M42" s="728"/>
      <c r="N42" s="728"/>
      <c r="O42" s="728"/>
      <c r="P42" s="728"/>
      <c r="Q42" s="728"/>
    </row>
    <row r="43" spans="1:17" ht="17.25" customHeight="1" x14ac:dyDescent="0.2">
      <c r="A43" s="728" t="s">
        <v>319</v>
      </c>
      <c r="I43" s="728"/>
      <c r="J43" s="728"/>
      <c r="K43" s="728"/>
      <c r="L43" s="728"/>
      <c r="M43" s="728"/>
      <c r="N43" s="728"/>
      <c r="O43" s="728"/>
      <c r="P43" s="728"/>
      <c r="Q43" s="728"/>
    </row>
    <row r="44" spans="1:17" ht="15" customHeight="1" x14ac:dyDescent="0.2">
      <c r="A44" s="755" t="s">
        <v>320</v>
      </c>
      <c r="I44" s="728"/>
      <c r="J44" s="728"/>
      <c r="K44" s="728"/>
      <c r="L44" s="728"/>
      <c r="M44" s="728"/>
      <c r="N44" s="728"/>
      <c r="O44" s="728"/>
      <c r="P44" s="728"/>
      <c r="Q44" s="728"/>
    </row>
    <row r="45" spans="1:17" ht="15" customHeight="1" x14ac:dyDescent="0.2">
      <c r="A45" s="755" t="s">
        <v>321</v>
      </c>
      <c r="F45" s="728"/>
      <c r="I45" s="728"/>
      <c r="J45" s="728"/>
      <c r="K45" s="728"/>
      <c r="L45" s="728"/>
      <c r="M45" s="728"/>
      <c r="N45" s="728"/>
      <c r="O45" s="728"/>
      <c r="P45" s="728"/>
      <c r="Q45" s="728"/>
    </row>
    <row r="46" spans="1:17" ht="15" customHeight="1" x14ac:dyDescent="0.2">
      <c r="A46" s="728" t="s">
        <v>322</v>
      </c>
      <c r="I46" s="728"/>
      <c r="J46" s="728"/>
      <c r="K46" s="728"/>
      <c r="L46" s="728"/>
      <c r="M46" s="728"/>
      <c r="N46" s="728"/>
      <c r="O46" s="728"/>
      <c r="P46" s="728"/>
      <c r="Q46" s="728"/>
    </row>
    <row r="47" spans="1:17" ht="15" customHeight="1" x14ac:dyDescent="0.2">
      <c r="A47" s="4643" t="s">
        <v>323</v>
      </c>
      <c r="I47" s="728"/>
      <c r="J47" s="728"/>
      <c r="K47" s="728"/>
      <c r="L47" s="728"/>
      <c r="M47" s="728"/>
      <c r="N47" s="728"/>
      <c r="O47" s="728"/>
      <c r="P47" s="728"/>
      <c r="Q47" s="728"/>
    </row>
    <row r="48" spans="1:17" ht="15" customHeight="1" x14ac:dyDescent="0.2">
      <c r="A48" s="728"/>
      <c r="I48" s="728"/>
      <c r="J48" s="728"/>
      <c r="K48" s="728"/>
      <c r="L48" s="728"/>
      <c r="M48" s="728"/>
      <c r="N48" s="728"/>
      <c r="O48" s="728"/>
      <c r="P48" s="728"/>
      <c r="Q48" s="728"/>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52"/>
  <sheetViews>
    <sheetView showGridLines="0" workbookViewId="0"/>
  </sheetViews>
  <sheetFormatPr defaultColWidth="10.6640625" defaultRowHeight="15.75" x14ac:dyDescent="0.25"/>
  <cols>
    <col min="1" max="8" width="14.6640625" style="69" customWidth="1"/>
    <col min="9" max="16384" width="10.6640625" style="69"/>
  </cols>
  <sheetData>
    <row r="1" spans="1:90" ht="9" customHeight="1" x14ac:dyDescent="0.25"/>
    <row r="2" spans="1:90" s="758" customFormat="1" x14ac:dyDescent="0.25">
      <c r="A2" s="6263" t="s">
        <v>801</v>
      </c>
      <c r="B2" s="6263"/>
      <c r="C2" s="6263"/>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row>
    <row r="3" spans="1:90" ht="18.75" customHeight="1" thickBot="1" x14ac:dyDescent="0.3">
      <c r="A3" s="2593" t="s">
        <v>767</v>
      </c>
    </row>
    <row r="4" spans="1:90" ht="21" customHeight="1" x14ac:dyDescent="0.25">
      <c r="A4" s="117"/>
      <c r="B4" s="117" t="s">
        <v>234</v>
      </c>
      <c r="C4" s="117" t="s">
        <v>324</v>
      </c>
      <c r="D4" s="117"/>
      <c r="E4" s="117" t="s">
        <v>310</v>
      </c>
      <c r="F4" s="117" t="s">
        <v>325</v>
      </c>
      <c r="G4" s="117" t="s">
        <v>312</v>
      </c>
    </row>
    <row r="5" spans="1:90" ht="14.25" customHeight="1" x14ac:dyDescent="0.25">
      <c r="A5" s="125" t="s">
        <v>313</v>
      </c>
      <c r="B5" s="125" t="s">
        <v>314</v>
      </c>
      <c r="C5" s="125" t="s">
        <v>326</v>
      </c>
      <c r="D5" s="125" t="s">
        <v>243</v>
      </c>
      <c r="E5" s="491" t="s">
        <v>315</v>
      </c>
      <c r="F5" s="125" t="s">
        <v>326</v>
      </c>
      <c r="G5" s="125" t="s">
        <v>316</v>
      </c>
    </row>
    <row r="6" spans="1:90" ht="15" customHeight="1" thickBot="1" x14ac:dyDescent="0.3">
      <c r="A6" s="97"/>
      <c r="B6" s="492" t="s">
        <v>327</v>
      </c>
      <c r="C6" s="132"/>
      <c r="D6" s="132"/>
      <c r="E6" s="132"/>
      <c r="F6" s="132"/>
      <c r="G6" s="132"/>
    </row>
    <row r="7" spans="1:90" ht="15" customHeight="1" x14ac:dyDescent="0.25">
      <c r="A7" s="125">
        <v>1979</v>
      </c>
      <c r="B7" s="488">
        <v>922807</v>
      </c>
      <c r="C7" s="488">
        <v>25056</v>
      </c>
      <c r="D7" s="487">
        <v>6625</v>
      </c>
      <c r="E7" s="488">
        <v>824</v>
      </c>
      <c r="F7" s="488">
        <v>650</v>
      </c>
      <c r="G7" s="488">
        <v>9080</v>
      </c>
    </row>
    <row r="8" spans="1:90" ht="15" customHeight="1" x14ac:dyDescent="0.25">
      <c r="A8" s="125">
        <v>1980</v>
      </c>
      <c r="B8" s="488">
        <v>937886</v>
      </c>
      <c r="C8" s="488">
        <v>24983</v>
      </c>
      <c r="D8" s="487">
        <v>6685</v>
      </c>
      <c r="E8" s="488">
        <v>808</v>
      </c>
      <c r="F8" s="488">
        <v>623</v>
      </c>
      <c r="G8" s="488">
        <v>8629</v>
      </c>
    </row>
    <row r="9" spans="1:90" ht="15" customHeight="1" x14ac:dyDescent="0.25">
      <c r="A9" s="125">
        <v>1981</v>
      </c>
      <c r="B9" s="488">
        <v>950785</v>
      </c>
      <c r="C9" s="488">
        <v>23670</v>
      </c>
      <c r="D9" s="487">
        <v>6404</v>
      </c>
      <c r="E9" s="488">
        <v>795</v>
      </c>
      <c r="F9" s="488">
        <v>553</v>
      </c>
      <c r="G9" s="488">
        <v>8169</v>
      </c>
    </row>
    <row r="10" spans="1:90" ht="15" customHeight="1" x14ac:dyDescent="0.25">
      <c r="A10" s="125">
        <v>1982</v>
      </c>
      <c r="B10" s="488">
        <v>960994</v>
      </c>
      <c r="C10" s="488">
        <v>21247</v>
      </c>
      <c r="D10" s="487">
        <v>6385</v>
      </c>
      <c r="E10" s="488">
        <v>624</v>
      </c>
      <c r="F10" s="488">
        <v>438</v>
      </c>
      <c r="G10" s="488">
        <v>10597</v>
      </c>
    </row>
    <row r="11" spans="1:90" ht="15" customHeight="1" x14ac:dyDescent="0.25">
      <c r="A11" s="125">
        <v>1983</v>
      </c>
      <c r="B11" s="488">
        <v>968609</v>
      </c>
      <c r="C11" s="488">
        <v>19948</v>
      </c>
      <c r="D11" s="487">
        <v>6322</v>
      </c>
      <c r="E11" s="488">
        <v>511</v>
      </c>
      <c r="F11" s="488">
        <v>379</v>
      </c>
      <c r="G11" s="488">
        <v>10067</v>
      </c>
    </row>
    <row r="12" spans="1:90" ht="15" customHeight="1" x14ac:dyDescent="0.25">
      <c r="A12" s="125">
        <v>1984</v>
      </c>
      <c r="B12" s="488">
        <v>978658</v>
      </c>
      <c r="C12" s="488">
        <v>19222</v>
      </c>
      <c r="D12" s="487">
        <v>6417</v>
      </c>
      <c r="E12" s="488">
        <v>444</v>
      </c>
      <c r="F12" s="488">
        <v>388</v>
      </c>
      <c r="G12" s="488">
        <v>10638</v>
      </c>
    </row>
    <row r="13" spans="1:90" ht="15" customHeight="1" x14ac:dyDescent="0.25">
      <c r="A13" s="125">
        <v>1985</v>
      </c>
      <c r="B13" s="488">
        <v>986520</v>
      </c>
      <c r="C13" s="488">
        <v>18520</v>
      </c>
      <c r="D13" s="487">
        <v>6691</v>
      </c>
      <c r="E13" s="488">
        <v>441</v>
      </c>
      <c r="F13" s="488">
        <v>368</v>
      </c>
      <c r="G13" s="488">
        <v>11088</v>
      </c>
      <c r="H13" s="105"/>
    </row>
    <row r="14" spans="1:90" ht="15" customHeight="1" x14ac:dyDescent="0.25">
      <c r="A14" s="125">
        <v>1986</v>
      </c>
      <c r="B14" s="488">
        <v>994319</v>
      </c>
      <c r="C14" s="488">
        <v>18225</v>
      </c>
      <c r="D14" s="487">
        <v>6622</v>
      </c>
      <c r="E14" s="488">
        <v>480</v>
      </c>
      <c r="F14" s="488">
        <v>342</v>
      </c>
      <c r="G14" s="488">
        <v>10337</v>
      </c>
    </row>
    <row r="15" spans="1:90" ht="15" customHeight="1" x14ac:dyDescent="0.25">
      <c r="A15" s="125">
        <v>1987</v>
      </c>
      <c r="B15" s="488">
        <v>1001607</v>
      </c>
      <c r="C15" s="488">
        <v>19151</v>
      </c>
      <c r="D15" s="487">
        <v>6581</v>
      </c>
      <c r="E15" s="488">
        <v>463</v>
      </c>
      <c r="F15" s="488">
        <v>344</v>
      </c>
      <c r="G15" s="488">
        <v>11201</v>
      </c>
    </row>
    <row r="16" spans="1:90" ht="15" customHeight="1" x14ac:dyDescent="0.25">
      <c r="A16" s="125">
        <v>1988</v>
      </c>
      <c r="B16" s="489">
        <v>1009332</v>
      </c>
      <c r="C16" s="488">
        <v>20057</v>
      </c>
      <c r="D16" s="487">
        <v>6699</v>
      </c>
      <c r="E16" s="488">
        <v>441</v>
      </c>
      <c r="F16" s="488">
        <v>351</v>
      </c>
      <c r="G16" s="488">
        <v>11283</v>
      </c>
    </row>
    <row r="17" spans="1:7" ht="15" customHeight="1" x14ac:dyDescent="0.25">
      <c r="A17" s="125">
        <v>1989</v>
      </c>
      <c r="B17" s="488">
        <v>1017307</v>
      </c>
      <c r="C17" s="488">
        <v>20955</v>
      </c>
      <c r="D17" s="487">
        <v>6946</v>
      </c>
      <c r="E17" s="488">
        <v>452</v>
      </c>
      <c r="F17" s="488">
        <v>399</v>
      </c>
      <c r="G17" s="488">
        <v>11040</v>
      </c>
    </row>
    <row r="18" spans="1:7" ht="15" customHeight="1" x14ac:dyDescent="0.25">
      <c r="A18" s="125">
        <v>1990</v>
      </c>
      <c r="B18" s="488">
        <v>1024571</v>
      </c>
      <c r="C18" s="488">
        <v>21799</v>
      </c>
      <c r="D18" s="487">
        <v>6854</v>
      </c>
      <c r="E18" s="488">
        <v>434</v>
      </c>
      <c r="F18" s="488">
        <v>348</v>
      </c>
      <c r="G18" s="488">
        <v>11252</v>
      </c>
    </row>
    <row r="19" spans="1:7" ht="15" customHeight="1" x14ac:dyDescent="0.25">
      <c r="A19" s="125">
        <v>1991</v>
      </c>
      <c r="B19" s="488">
        <v>1035936</v>
      </c>
      <c r="C19" s="488">
        <v>21436</v>
      </c>
      <c r="D19" s="487">
        <v>6815</v>
      </c>
      <c r="E19" s="488">
        <v>388</v>
      </c>
      <c r="F19" s="488">
        <v>386</v>
      </c>
      <c r="G19" s="488">
        <v>11146</v>
      </c>
    </row>
    <row r="20" spans="1:7" ht="15" customHeight="1" x14ac:dyDescent="0.25">
      <c r="A20" s="125">
        <v>1992</v>
      </c>
      <c r="B20" s="488">
        <v>1049988</v>
      </c>
      <c r="C20" s="488">
        <v>22170</v>
      </c>
      <c r="D20" s="487">
        <v>6866</v>
      </c>
      <c r="E20" s="488">
        <v>408</v>
      </c>
      <c r="F20" s="488">
        <v>286</v>
      </c>
      <c r="G20" s="488">
        <v>11246</v>
      </c>
    </row>
    <row r="21" spans="1:7" ht="15" customHeight="1" x14ac:dyDescent="0.25">
      <c r="A21" s="125">
        <v>1993</v>
      </c>
      <c r="B21" s="488">
        <v>1062855</v>
      </c>
      <c r="C21" s="488">
        <v>21667</v>
      </c>
      <c r="D21" s="487">
        <v>7275</v>
      </c>
      <c r="E21" s="488">
        <v>424</v>
      </c>
      <c r="F21" s="488">
        <v>333</v>
      </c>
      <c r="G21" s="488">
        <v>11383</v>
      </c>
    </row>
    <row r="22" spans="1:7" ht="15" customHeight="1" x14ac:dyDescent="0.25">
      <c r="A22" s="125">
        <v>1994</v>
      </c>
      <c r="B22" s="488">
        <v>1078148</v>
      </c>
      <c r="C22" s="488">
        <v>21050</v>
      </c>
      <c r="D22" s="487">
        <v>7234</v>
      </c>
      <c r="E22" s="488">
        <v>379</v>
      </c>
      <c r="F22" s="488">
        <v>271</v>
      </c>
      <c r="G22" s="488">
        <v>11212</v>
      </c>
    </row>
    <row r="23" spans="1:7" ht="15" customHeight="1" x14ac:dyDescent="0.25">
      <c r="A23" s="125">
        <v>1995</v>
      </c>
      <c r="B23" s="488">
        <v>1087636</v>
      </c>
      <c r="C23" s="488">
        <v>19824</v>
      </c>
      <c r="D23" s="487">
        <v>7298</v>
      </c>
      <c r="E23" s="488">
        <v>388</v>
      </c>
      <c r="F23" s="488">
        <v>297</v>
      </c>
      <c r="G23" s="488">
        <v>10430</v>
      </c>
    </row>
    <row r="24" spans="1:7" ht="15" customHeight="1" x14ac:dyDescent="0.25">
      <c r="A24" s="125">
        <v>1996</v>
      </c>
      <c r="B24" s="488">
        <v>1099057</v>
      </c>
      <c r="C24" s="488">
        <v>20049</v>
      </c>
      <c r="D24" s="487">
        <v>7508</v>
      </c>
      <c r="E24" s="488">
        <v>445</v>
      </c>
      <c r="F24" s="488">
        <v>264</v>
      </c>
      <c r="G24" s="488">
        <v>10502</v>
      </c>
    </row>
    <row r="25" spans="1:7" ht="15" customHeight="1" x14ac:dyDescent="0.25">
      <c r="A25" s="125">
        <v>1997</v>
      </c>
      <c r="B25" s="488">
        <v>1113144</v>
      </c>
      <c r="C25" s="488">
        <v>19331</v>
      </c>
      <c r="D25" s="487">
        <v>7798</v>
      </c>
      <c r="E25" s="488">
        <v>393</v>
      </c>
      <c r="F25" s="488">
        <v>253</v>
      </c>
      <c r="G25" s="488">
        <v>10654</v>
      </c>
    </row>
    <row r="26" spans="1:7" ht="15" customHeight="1" x14ac:dyDescent="0.25">
      <c r="A26" s="125">
        <v>1998</v>
      </c>
      <c r="B26" s="488">
        <v>1125118</v>
      </c>
      <c r="C26" s="488">
        <v>18744</v>
      </c>
      <c r="D26" s="487">
        <v>7651</v>
      </c>
      <c r="E26" s="488">
        <v>364</v>
      </c>
      <c r="F26" s="488">
        <v>221</v>
      </c>
      <c r="G26" s="488">
        <v>10650</v>
      </c>
    </row>
    <row r="27" spans="1:7" ht="15" customHeight="1" x14ac:dyDescent="0.25">
      <c r="A27" s="125">
        <v>1999</v>
      </c>
      <c r="B27" s="488">
        <v>1139718</v>
      </c>
      <c r="C27" s="488">
        <v>19543</v>
      </c>
      <c r="D27" s="487">
        <v>7791</v>
      </c>
      <c r="E27" s="488">
        <v>375</v>
      </c>
      <c r="F27" s="488">
        <v>219</v>
      </c>
      <c r="G27" s="488">
        <v>11072</v>
      </c>
    </row>
    <row r="28" spans="1:7" ht="15" customHeight="1" x14ac:dyDescent="0.25">
      <c r="A28" s="125">
        <v>2000</v>
      </c>
      <c r="B28" s="488">
        <v>1151094</v>
      </c>
      <c r="C28" s="488">
        <v>19398</v>
      </c>
      <c r="D28" s="487">
        <v>7806</v>
      </c>
      <c r="E28" s="488">
        <v>306</v>
      </c>
      <c r="F28" s="488">
        <v>263</v>
      </c>
      <c r="G28" s="488">
        <v>10720</v>
      </c>
    </row>
    <row r="29" spans="1:7" ht="15" customHeight="1" x14ac:dyDescent="0.25">
      <c r="A29" s="125">
        <v>2001</v>
      </c>
      <c r="B29" s="488">
        <v>1160083</v>
      </c>
      <c r="C29" s="488">
        <v>18884</v>
      </c>
      <c r="D29" s="487">
        <v>7761</v>
      </c>
      <c r="E29" s="488">
        <v>263</v>
      </c>
      <c r="F29" s="488">
        <v>234</v>
      </c>
      <c r="G29" s="488">
        <v>10414</v>
      </c>
    </row>
    <row r="30" spans="1:7" ht="15" customHeight="1" x14ac:dyDescent="0.25">
      <c r="A30" s="125">
        <v>2002</v>
      </c>
      <c r="B30" s="488">
        <v>1167995</v>
      </c>
      <c r="C30" s="488">
        <v>19169</v>
      </c>
      <c r="D30" s="487">
        <v>8081</v>
      </c>
      <c r="E30" s="488">
        <v>278</v>
      </c>
      <c r="F30" s="488">
        <v>197</v>
      </c>
      <c r="G30" s="488">
        <v>10253</v>
      </c>
    </row>
    <row r="31" spans="1:7" ht="15" customHeight="1" x14ac:dyDescent="0.25">
      <c r="A31" s="125">
        <v>2003</v>
      </c>
      <c r="B31" s="488">
        <v>1176323</v>
      </c>
      <c r="C31" s="488">
        <v>18518</v>
      </c>
      <c r="D31" s="487">
        <v>8310</v>
      </c>
      <c r="E31" s="488">
        <v>230</v>
      </c>
      <c r="F31" s="488">
        <v>205</v>
      </c>
      <c r="G31" s="488">
        <v>10556</v>
      </c>
    </row>
    <row r="32" spans="1:7" ht="15" customHeight="1" x14ac:dyDescent="0.25">
      <c r="A32" s="125">
        <v>2004</v>
      </c>
      <c r="B32" s="488">
        <v>1183533</v>
      </c>
      <c r="C32" s="488">
        <v>18285</v>
      </c>
      <c r="D32" s="487">
        <v>8259</v>
      </c>
      <c r="E32" s="488">
        <v>256</v>
      </c>
      <c r="F32" s="488">
        <v>167</v>
      </c>
      <c r="G32" s="488">
        <v>11138</v>
      </c>
    </row>
    <row r="33" spans="1:7" ht="15" customHeight="1" x14ac:dyDescent="0.25">
      <c r="A33" s="125">
        <v>2005</v>
      </c>
      <c r="B33" s="488">
        <v>1190361</v>
      </c>
      <c r="C33" s="488">
        <v>17924</v>
      </c>
      <c r="D33" s="487">
        <v>8422</v>
      </c>
      <c r="E33" s="488">
        <v>237</v>
      </c>
      <c r="F33" s="488">
        <v>173</v>
      </c>
      <c r="G33" s="488">
        <v>11076</v>
      </c>
    </row>
    <row r="34" spans="1:7" ht="15" customHeight="1" x14ac:dyDescent="0.25">
      <c r="A34" s="125">
        <v>2006</v>
      </c>
      <c r="B34" s="488">
        <v>1195676</v>
      </c>
      <c r="C34" s="488">
        <v>16723</v>
      </c>
      <c r="D34" s="487">
        <v>8917</v>
      </c>
      <c r="E34" s="488">
        <v>225</v>
      </c>
      <c r="F34" s="488">
        <v>135</v>
      </c>
      <c r="G34" s="488">
        <v>11262</v>
      </c>
    </row>
    <row r="35" spans="1:7" ht="15" customHeight="1" x14ac:dyDescent="0.25">
      <c r="A35" s="125">
        <v>2007</v>
      </c>
      <c r="B35" s="488">
        <v>1200887</v>
      </c>
      <c r="C35" s="488">
        <v>16190</v>
      </c>
      <c r="D35" s="487">
        <v>8323</v>
      </c>
      <c r="E35" s="488">
        <v>248</v>
      </c>
      <c r="F35" s="488">
        <v>157</v>
      </c>
      <c r="G35" s="488">
        <v>11361</v>
      </c>
    </row>
    <row r="36" spans="1:7" ht="15" customHeight="1" x14ac:dyDescent="0.25">
      <c r="A36" s="125">
        <v>2008</v>
      </c>
      <c r="B36" s="488">
        <v>1204955</v>
      </c>
      <c r="C36" s="488">
        <v>15590</v>
      </c>
      <c r="D36" s="487">
        <v>8798</v>
      </c>
      <c r="E36" s="488">
        <v>223</v>
      </c>
      <c r="F36" s="488">
        <v>159</v>
      </c>
      <c r="G36" s="488">
        <v>11012</v>
      </c>
    </row>
    <row r="37" spans="1:7" ht="15" customHeight="1" x14ac:dyDescent="0.25">
      <c r="A37" s="125">
        <v>2009</v>
      </c>
      <c r="B37" s="493">
        <v>1207842</v>
      </c>
      <c r="C37" s="488">
        <v>14623</v>
      </c>
      <c r="D37" s="487">
        <v>8987</v>
      </c>
      <c r="E37" s="488">
        <v>195</v>
      </c>
      <c r="F37" s="488">
        <v>133</v>
      </c>
      <c r="G37" s="488">
        <v>10446</v>
      </c>
    </row>
    <row r="38" spans="1:7" ht="15" customHeight="1" x14ac:dyDescent="0.25">
      <c r="A38" s="125">
        <v>2010</v>
      </c>
      <c r="B38" s="493">
        <v>1210391</v>
      </c>
      <c r="C38" s="488">
        <v>14291</v>
      </c>
      <c r="D38" s="487">
        <v>8891</v>
      </c>
      <c r="E38" s="488">
        <v>177</v>
      </c>
      <c r="F38" s="488">
        <v>95</v>
      </c>
      <c r="G38" s="488">
        <v>10370</v>
      </c>
    </row>
    <row r="39" spans="1:7" ht="15" customHeight="1" x14ac:dyDescent="0.25">
      <c r="A39" s="125">
        <v>2011</v>
      </c>
      <c r="B39" s="493">
        <v>1211970</v>
      </c>
      <c r="C39" s="488">
        <v>14002</v>
      </c>
      <c r="D39" s="487">
        <v>8951</v>
      </c>
      <c r="E39" s="488">
        <v>177</v>
      </c>
      <c r="F39" s="488">
        <v>136</v>
      </c>
      <c r="G39" s="488">
        <v>10334</v>
      </c>
    </row>
    <row r="40" spans="1:7" ht="15" customHeight="1" x14ac:dyDescent="0.25">
      <c r="A40" s="125">
        <v>2012</v>
      </c>
      <c r="B40" s="493">
        <v>1214987</v>
      </c>
      <c r="C40" s="488">
        <v>13766</v>
      </c>
      <c r="D40" s="487">
        <v>9103</v>
      </c>
      <c r="E40" s="488">
        <v>184</v>
      </c>
      <c r="F40" s="488">
        <v>132</v>
      </c>
      <c r="G40" s="488">
        <v>10197</v>
      </c>
    </row>
    <row r="41" spans="1:7" ht="15" customHeight="1" x14ac:dyDescent="0.25">
      <c r="A41" s="125">
        <v>2013</v>
      </c>
      <c r="B41" s="493">
        <v>1217341</v>
      </c>
      <c r="C41" s="488">
        <v>12986</v>
      </c>
      <c r="D41" s="487">
        <v>9231</v>
      </c>
      <c r="E41" s="488">
        <v>159</v>
      </c>
      <c r="F41" s="488">
        <v>114</v>
      </c>
      <c r="G41" s="488">
        <v>9393</v>
      </c>
    </row>
    <row r="42" spans="1:7" ht="15" customHeight="1" x14ac:dyDescent="0.25">
      <c r="A42" s="125">
        <v>2014</v>
      </c>
      <c r="B42" s="493">
        <v>1219265</v>
      </c>
      <c r="C42" s="488">
        <v>12727</v>
      </c>
      <c r="D42" s="487">
        <v>9438</v>
      </c>
      <c r="E42" s="488">
        <v>179</v>
      </c>
      <c r="F42" s="488">
        <v>130</v>
      </c>
      <c r="G42" s="488">
        <v>9796</v>
      </c>
    </row>
    <row r="43" spans="1:7" ht="15" customHeight="1" x14ac:dyDescent="0.25">
      <c r="A43" s="125">
        <v>2015</v>
      </c>
      <c r="B43" s="493">
        <v>1220663</v>
      </c>
      <c r="C43" s="488">
        <v>12057</v>
      </c>
      <c r="D43" s="487">
        <v>9496</v>
      </c>
      <c r="E43" s="488">
        <v>165</v>
      </c>
      <c r="F43" s="488">
        <v>118</v>
      </c>
      <c r="G43" s="488">
        <v>9548</v>
      </c>
    </row>
    <row r="44" spans="1:7" ht="15" customHeight="1" x14ac:dyDescent="0.25">
      <c r="A44" s="125">
        <v>2016</v>
      </c>
      <c r="B44" s="493">
        <v>1221213</v>
      </c>
      <c r="C44" s="488">
        <v>12330</v>
      </c>
      <c r="D44" s="487">
        <v>9920</v>
      </c>
      <c r="E44" s="488">
        <v>143</v>
      </c>
      <c r="F44" s="488">
        <v>117</v>
      </c>
      <c r="G44" s="488">
        <v>9882</v>
      </c>
    </row>
    <row r="45" spans="1:7" ht="15" customHeight="1" x14ac:dyDescent="0.25">
      <c r="A45" s="125">
        <v>2017</v>
      </c>
      <c r="B45" s="493">
        <v>1221975</v>
      </c>
      <c r="C45" s="488">
        <v>12671</v>
      </c>
      <c r="D45" s="487">
        <v>9914</v>
      </c>
      <c r="E45" s="488">
        <v>148</v>
      </c>
      <c r="F45" s="488">
        <v>128</v>
      </c>
      <c r="G45" s="488">
        <v>9586</v>
      </c>
    </row>
    <row r="46" spans="1:7" ht="15" customHeight="1" x14ac:dyDescent="0.25">
      <c r="A46" s="125">
        <v>2018</v>
      </c>
      <c r="B46" s="493">
        <v>1222268</v>
      </c>
      <c r="C46" s="488">
        <v>12202</v>
      </c>
      <c r="D46" s="487">
        <v>10521</v>
      </c>
      <c r="E46" s="488">
        <v>168</v>
      </c>
      <c r="F46" s="488">
        <v>123</v>
      </c>
      <c r="G46" s="488">
        <v>9834</v>
      </c>
    </row>
    <row r="47" spans="1:7" ht="15" customHeight="1" x14ac:dyDescent="0.25">
      <c r="A47" s="125">
        <v>2019</v>
      </c>
      <c r="B47" s="493">
        <v>1222340</v>
      </c>
      <c r="C47" s="488">
        <v>12056</v>
      </c>
      <c r="D47" s="487">
        <v>10911</v>
      </c>
      <c r="E47" s="488">
        <v>173</v>
      </c>
      <c r="F47" s="488">
        <v>131</v>
      </c>
      <c r="G47" s="488">
        <v>9501</v>
      </c>
    </row>
    <row r="48" spans="1:7" ht="15" customHeight="1" thickBot="1" x14ac:dyDescent="0.3">
      <c r="A48" s="132">
        <v>2020</v>
      </c>
      <c r="B48" s="494">
        <v>1221921</v>
      </c>
      <c r="C48" s="495">
        <v>12554</v>
      </c>
      <c r="D48" s="490">
        <v>10768</v>
      </c>
      <c r="E48" s="495">
        <v>184</v>
      </c>
      <c r="F48" s="495">
        <v>132</v>
      </c>
      <c r="G48" s="495">
        <v>6735</v>
      </c>
    </row>
    <row r="49" spans="1:1" ht="24" customHeight="1" x14ac:dyDescent="0.25">
      <c r="A49" s="247" t="s">
        <v>328</v>
      </c>
    </row>
    <row r="50" spans="1:1" ht="15" customHeight="1" x14ac:dyDescent="0.25">
      <c r="A50" s="105" t="s">
        <v>329</v>
      </c>
    </row>
    <row r="51" spans="1:1" ht="15" customHeight="1" x14ac:dyDescent="0.25">
      <c r="A51" s="104" t="s">
        <v>330</v>
      </c>
    </row>
    <row r="52" spans="1:1" ht="14.1" customHeight="1" x14ac:dyDescent="0.25">
      <c r="A52" s="104"/>
    </row>
  </sheetData>
  <mergeCells count="1">
    <mergeCell ref="A2:C2"/>
  </mergeCells>
  <hyperlinks>
    <hyperlink ref="A2" location="CONTENT!A1" display="Back to table of contents"/>
  </hyperlinks>
  <pageMargins left="0.5" right="0.5" top="0.5" bottom="0.5" header="0.3" footer="0.3"/>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5"/>
  <sheetViews>
    <sheetView showGridLines="0" workbookViewId="0">
      <pane xSplit="1" ySplit="6" topLeftCell="B7" activePane="bottomRight" state="frozen"/>
      <selection sqref="A1:C1"/>
      <selection pane="topRight" sqref="A1:C1"/>
      <selection pane="bottomLeft" sqref="A1:C1"/>
      <selection pane="bottomRight" activeCell="B7" sqref="B7"/>
    </sheetView>
  </sheetViews>
  <sheetFormatPr defaultColWidth="10.6640625" defaultRowHeight="15" customHeight="1" x14ac:dyDescent="0.25"/>
  <cols>
    <col min="1" max="7" width="14.6640625" style="69" customWidth="1"/>
    <col min="8" max="8" width="12.6640625" style="69" customWidth="1"/>
    <col min="9" max="16384" width="10.6640625" style="69"/>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5" customHeight="1" x14ac:dyDescent="0.25">
      <c r="A2" s="2593" t="s">
        <v>768</v>
      </c>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row>
    <row r="3" spans="1:90" ht="10.5" customHeight="1" thickBot="1" x14ac:dyDescent="0.3">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row>
    <row r="4" spans="1:90" ht="15" customHeight="1" x14ac:dyDescent="0.25">
      <c r="A4" s="482"/>
      <c r="B4" s="482" t="s">
        <v>234</v>
      </c>
      <c r="C4" s="482"/>
      <c r="D4" s="482"/>
      <c r="E4" s="482" t="s">
        <v>310</v>
      </c>
      <c r="F4" s="482"/>
      <c r="G4" s="482" t="s">
        <v>312</v>
      </c>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row>
    <row r="5" spans="1:90" ht="15" customHeight="1" x14ac:dyDescent="0.25">
      <c r="A5" s="483" t="s">
        <v>313</v>
      </c>
      <c r="B5" s="483" t="s">
        <v>314</v>
      </c>
      <c r="C5" s="483" t="s">
        <v>259</v>
      </c>
      <c r="D5" s="483" t="s">
        <v>243</v>
      </c>
      <c r="E5" s="484" t="s">
        <v>315</v>
      </c>
      <c r="F5" s="483" t="s">
        <v>331</v>
      </c>
      <c r="G5" s="483" t="s">
        <v>316</v>
      </c>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row>
    <row r="6" spans="1:90" ht="15" customHeight="1" thickBot="1" x14ac:dyDescent="0.3">
      <c r="A6" s="485"/>
      <c r="B6" s="486" t="s">
        <v>318</v>
      </c>
      <c r="C6" s="485"/>
      <c r="D6" s="485"/>
      <c r="E6" s="485"/>
      <c r="F6" s="485"/>
      <c r="G6" s="48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row>
    <row r="7" spans="1:90" ht="17.25" customHeight="1" x14ac:dyDescent="0.25">
      <c r="A7" s="125">
        <v>1984</v>
      </c>
      <c r="B7" s="496">
        <v>33563</v>
      </c>
      <c r="C7" s="496">
        <v>1110</v>
      </c>
      <c r="D7" s="496">
        <v>229</v>
      </c>
      <c r="E7" s="496">
        <v>61</v>
      </c>
      <c r="F7" s="496">
        <v>16</v>
      </c>
      <c r="G7" s="496">
        <v>227</v>
      </c>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row>
    <row r="8" spans="1:90" ht="17.25" customHeight="1" x14ac:dyDescent="0.25">
      <c r="A8" s="125">
        <v>1985</v>
      </c>
      <c r="B8" s="493">
        <v>34008</v>
      </c>
      <c r="C8" s="496">
        <v>856</v>
      </c>
      <c r="D8" s="496">
        <v>215</v>
      </c>
      <c r="E8" s="496">
        <v>46</v>
      </c>
      <c r="F8" s="496">
        <v>15</v>
      </c>
      <c r="G8" s="496">
        <v>157</v>
      </c>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row>
    <row r="9" spans="1:90" ht="17.25" customHeight="1" x14ac:dyDescent="0.25">
      <c r="A9" s="125">
        <v>1986</v>
      </c>
      <c r="B9" s="493">
        <v>34041</v>
      </c>
      <c r="C9" s="496">
        <v>945</v>
      </c>
      <c r="D9" s="496">
        <v>183</v>
      </c>
      <c r="E9" s="496">
        <v>44</v>
      </c>
      <c r="F9" s="496">
        <v>23</v>
      </c>
      <c r="G9" s="496">
        <v>219</v>
      </c>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row>
    <row r="10" spans="1:90" ht="17.25" customHeight="1" x14ac:dyDescent="0.25">
      <c r="A10" s="125">
        <v>1987</v>
      </c>
      <c r="B10" s="493">
        <v>34475</v>
      </c>
      <c r="C10" s="496">
        <v>882</v>
      </c>
      <c r="D10" s="496">
        <v>172</v>
      </c>
      <c r="E10" s="496">
        <v>41</v>
      </c>
      <c r="F10" s="496">
        <v>19</v>
      </c>
      <c r="G10" s="496">
        <v>191</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row>
    <row r="11" spans="1:90" ht="17.25" customHeight="1" x14ac:dyDescent="0.25">
      <c r="A11" s="125">
        <v>1988</v>
      </c>
      <c r="B11" s="493">
        <v>33907</v>
      </c>
      <c r="C11" s="496">
        <v>884</v>
      </c>
      <c r="D11" s="496">
        <v>180</v>
      </c>
      <c r="E11" s="496">
        <v>30</v>
      </c>
      <c r="F11" s="496">
        <v>23</v>
      </c>
      <c r="G11" s="496">
        <v>170</v>
      </c>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row>
    <row r="12" spans="1:90" ht="17.25" customHeight="1" x14ac:dyDescent="0.25">
      <c r="A12" s="125">
        <v>1989</v>
      </c>
      <c r="B12" s="493">
        <v>33953</v>
      </c>
      <c r="C12" s="496">
        <v>867</v>
      </c>
      <c r="D12" s="496">
        <v>203</v>
      </c>
      <c r="E12" s="496">
        <v>46</v>
      </c>
      <c r="F12" s="496">
        <v>16</v>
      </c>
      <c r="G12" s="496">
        <v>157</v>
      </c>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row>
    <row r="13" spans="1:90" ht="17.25" customHeight="1" x14ac:dyDescent="0.25">
      <c r="A13" s="125">
        <v>1990</v>
      </c>
      <c r="B13" s="493">
        <v>34204</v>
      </c>
      <c r="C13" s="496">
        <v>803</v>
      </c>
      <c r="D13" s="496">
        <v>177</v>
      </c>
      <c r="E13" s="496">
        <v>28</v>
      </c>
      <c r="F13" s="496">
        <v>17</v>
      </c>
      <c r="G13" s="496">
        <v>173</v>
      </c>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row>
    <row r="14" spans="1:90" ht="17.25" customHeight="1" x14ac:dyDescent="0.25">
      <c r="A14" s="125">
        <v>1991</v>
      </c>
      <c r="B14" s="496">
        <v>34330</v>
      </c>
      <c r="C14" s="496">
        <v>761</v>
      </c>
      <c r="D14" s="496">
        <v>212</v>
      </c>
      <c r="E14" s="496">
        <v>25</v>
      </c>
      <c r="F14" s="496">
        <v>14</v>
      </c>
      <c r="G14" s="496">
        <v>149</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row>
    <row r="15" spans="1:90" ht="17.25" customHeight="1" x14ac:dyDescent="0.25">
      <c r="A15" s="125">
        <v>1992</v>
      </c>
      <c r="B15" s="496">
        <v>34453</v>
      </c>
      <c r="C15" s="496">
        <v>732</v>
      </c>
      <c r="D15" s="496">
        <v>157</v>
      </c>
      <c r="E15" s="496">
        <v>18</v>
      </c>
      <c r="F15" s="496">
        <v>5</v>
      </c>
      <c r="G15" s="496">
        <v>162</v>
      </c>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row>
    <row r="16" spans="1:90" ht="17.25" customHeight="1" x14ac:dyDescent="0.25">
      <c r="A16" s="125">
        <v>1993</v>
      </c>
      <c r="B16" s="496">
        <v>34519</v>
      </c>
      <c r="C16" s="496">
        <v>662</v>
      </c>
      <c r="D16" s="496">
        <v>158</v>
      </c>
      <c r="E16" s="496">
        <v>14</v>
      </c>
      <c r="F16" s="496">
        <v>4</v>
      </c>
      <c r="G16" s="496">
        <v>193</v>
      </c>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row>
    <row r="17" spans="1:52" ht="17.25" customHeight="1" x14ac:dyDescent="0.25">
      <c r="A17" s="125">
        <v>1994</v>
      </c>
      <c r="B17" s="496">
        <v>34698</v>
      </c>
      <c r="C17" s="496">
        <v>745</v>
      </c>
      <c r="D17" s="496">
        <v>168</v>
      </c>
      <c r="E17" s="496">
        <v>15</v>
      </c>
      <c r="F17" s="496">
        <v>3</v>
      </c>
      <c r="G17" s="496">
        <v>202</v>
      </c>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row>
    <row r="18" spans="1:52" ht="17.25" customHeight="1" x14ac:dyDescent="0.25">
      <c r="A18" s="125">
        <v>1995</v>
      </c>
      <c r="B18" s="496">
        <v>34821</v>
      </c>
      <c r="C18" s="496">
        <v>725</v>
      </c>
      <c r="D18" s="496">
        <v>167</v>
      </c>
      <c r="E18" s="496">
        <v>16</v>
      </c>
      <c r="F18" s="496">
        <v>2</v>
      </c>
      <c r="G18" s="496">
        <v>194</v>
      </c>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row>
    <row r="19" spans="1:52" ht="17.25" customHeight="1" x14ac:dyDescent="0.25">
      <c r="A19" s="125">
        <v>1996</v>
      </c>
      <c r="B19" s="496">
        <v>34939</v>
      </c>
      <c r="C19" s="496">
        <v>714</v>
      </c>
      <c r="D19" s="496">
        <v>162</v>
      </c>
      <c r="E19" s="496">
        <v>14</v>
      </c>
      <c r="F19" s="496">
        <v>2</v>
      </c>
      <c r="G19" s="496">
        <v>198</v>
      </c>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row>
    <row r="20" spans="1:52" ht="17.25" customHeight="1" x14ac:dyDescent="0.25">
      <c r="A20" s="125">
        <v>1997</v>
      </c>
      <c r="B20" s="496">
        <v>35140</v>
      </c>
      <c r="C20" s="496">
        <v>681</v>
      </c>
      <c r="D20" s="496">
        <v>188</v>
      </c>
      <c r="E20" s="496">
        <v>13</v>
      </c>
      <c r="F20" s="496">
        <v>4</v>
      </c>
      <c r="G20" s="496">
        <v>233</v>
      </c>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row>
    <row r="21" spans="1:52" ht="17.25" customHeight="1" x14ac:dyDescent="0.25">
      <c r="A21" s="125">
        <v>1998</v>
      </c>
      <c r="B21" s="496">
        <v>35303</v>
      </c>
      <c r="C21" s="496">
        <v>690</v>
      </c>
      <c r="D21" s="496">
        <v>188</v>
      </c>
      <c r="E21" s="496">
        <v>12</v>
      </c>
      <c r="F21" s="496">
        <v>6</v>
      </c>
      <c r="G21" s="496">
        <v>248</v>
      </c>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row>
    <row r="22" spans="1:52" ht="17.25" customHeight="1" x14ac:dyDescent="0.25">
      <c r="A22" s="125">
        <v>1999</v>
      </c>
      <c r="B22" s="496">
        <v>35549</v>
      </c>
      <c r="C22" s="496">
        <v>768</v>
      </c>
      <c r="D22" s="496">
        <v>153</v>
      </c>
      <c r="E22" s="496">
        <v>21</v>
      </c>
      <c r="F22" s="496">
        <v>7</v>
      </c>
      <c r="G22" s="496">
        <v>223</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row>
    <row r="23" spans="1:52" ht="17.25" customHeight="1" x14ac:dyDescent="0.25">
      <c r="A23" s="125">
        <v>2000</v>
      </c>
      <c r="B23" s="496">
        <v>35779</v>
      </c>
      <c r="C23" s="496">
        <v>807</v>
      </c>
      <c r="D23" s="496">
        <v>176</v>
      </c>
      <c r="E23" s="496">
        <v>16</v>
      </c>
      <c r="F23" s="496">
        <v>3</v>
      </c>
      <c r="G23" s="496">
        <v>243</v>
      </c>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row>
    <row r="24" spans="1:52" ht="17.25" customHeight="1" x14ac:dyDescent="0.25">
      <c r="A24" s="125">
        <v>2001</v>
      </c>
      <c r="B24" s="496">
        <v>36204</v>
      </c>
      <c r="C24" s="496">
        <v>812</v>
      </c>
      <c r="D24" s="496">
        <v>222</v>
      </c>
      <c r="E24" s="496">
        <v>19</v>
      </c>
      <c r="F24" s="496">
        <v>10</v>
      </c>
      <c r="G24" s="496">
        <v>221</v>
      </c>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row>
    <row r="25" spans="1:52" ht="17.25" customHeight="1" x14ac:dyDescent="0.25">
      <c r="A25" s="125">
        <v>2002</v>
      </c>
      <c r="B25" s="496">
        <v>36626</v>
      </c>
      <c r="C25" s="496">
        <v>814</v>
      </c>
      <c r="D25" s="496">
        <v>229</v>
      </c>
      <c r="E25" s="496">
        <v>19</v>
      </c>
      <c r="F25" s="496">
        <v>6</v>
      </c>
      <c r="G25" s="496">
        <v>231</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row>
    <row r="26" spans="1:52" ht="17.25" customHeight="1" x14ac:dyDescent="0.25">
      <c r="A26" s="125">
        <v>2003</v>
      </c>
      <c r="B26" s="496">
        <v>37047</v>
      </c>
      <c r="C26" s="496">
        <v>825</v>
      </c>
      <c r="D26" s="496">
        <v>210</v>
      </c>
      <c r="E26" s="496">
        <v>20</v>
      </c>
      <c r="F26" s="496">
        <v>15</v>
      </c>
      <c r="G26" s="496">
        <v>256</v>
      </c>
      <c r="H26" s="105"/>
      <c r="I26" s="105"/>
      <c r="J26" s="105"/>
      <c r="K26" s="37"/>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row>
    <row r="27" spans="1:52" ht="17.25" customHeight="1" x14ac:dyDescent="0.25">
      <c r="A27" s="125">
        <v>2004</v>
      </c>
      <c r="B27" s="496">
        <v>37470</v>
      </c>
      <c r="C27" s="496">
        <v>945</v>
      </c>
      <c r="D27" s="496">
        <v>216</v>
      </c>
      <c r="E27" s="496">
        <v>21</v>
      </c>
      <c r="F27" s="496">
        <v>24</v>
      </c>
      <c r="G27" s="496">
        <v>247</v>
      </c>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row>
    <row r="28" spans="1:52" ht="17.25" customHeight="1" x14ac:dyDescent="0.25">
      <c r="A28" s="125">
        <v>2005</v>
      </c>
      <c r="B28" s="496">
        <v>37893</v>
      </c>
      <c r="C28" s="496">
        <v>896</v>
      </c>
      <c r="D28" s="496">
        <v>224</v>
      </c>
      <c r="E28" s="496">
        <v>11</v>
      </c>
      <c r="F28" s="496">
        <v>12</v>
      </c>
      <c r="G28" s="496">
        <v>218</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row>
    <row r="29" spans="1:52" ht="17.25" customHeight="1" x14ac:dyDescent="0.25">
      <c r="A29" s="125">
        <v>2006</v>
      </c>
      <c r="B29" s="496">
        <v>38320</v>
      </c>
      <c r="C29" s="496">
        <v>881</v>
      </c>
      <c r="D29" s="496">
        <v>245</v>
      </c>
      <c r="E29" s="496">
        <v>24</v>
      </c>
      <c r="F29" s="496">
        <v>12</v>
      </c>
      <c r="G29" s="496">
        <v>209</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row>
    <row r="30" spans="1:52" ht="17.25" customHeight="1" x14ac:dyDescent="0.25">
      <c r="A30" s="125">
        <v>2007</v>
      </c>
      <c r="B30" s="496">
        <v>38743</v>
      </c>
      <c r="C30" s="496">
        <v>844</v>
      </c>
      <c r="D30" s="496">
        <v>175</v>
      </c>
      <c r="E30" s="496">
        <v>13</v>
      </c>
      <c r="F30" s="496">
        <v>15</v>
      </c>
      <c r="G30" s="496">
        <v>186</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row>
    <row r="31" spans="1:52" ht="17.25" customHeight="1" x14ac:dyDescent="0.25">
      <c r="A31" s="125">
        <v>2008</v>
      </c>
      <c r="B31" s="496">
        <v>39166</v>
      </c>
      <c r="C31" s="496">
        <v>782</v>
      </c>
      <c r="D31" s="496">
        <v>206</v>
      </c>
      <c r="E31" s="496">
        <v>13</v>
      </c>
      <c r="F31" s="496">
        <v>6</v>
      </c>
      <c r="G31" s="496">
        <v>185</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row>
    <row r="32" spans="1:52" ht="17.25" customHeight="1" x14ac:dyDescent="0.25">
      <c r="A32" s="125">
        <v>2009</v>
      </c>
      <c r="B32" s="496">
        <v>39587</v>
      </c>
      <c r="C32" s="496">
        <v>721</v>
      </c>
      <c r="D32" s="496">
        <v>237</v>
      </c>
      <c r="E32" s="496">
        <v>10</v>
      </c>
      <c r="F32" s="496">
        <v>5</v>
      </c>
      <c r="G32" s="496">
        <v>173</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row>
    <row r="33" spans="1:52" ht="17.25" customHeight="1" x14ac:dyDescent="0.25">
      <c r="A33" s="125">
        <v>2010</v>
      </c>
      <c r="B33" s="496">
        <v>40009</v>
      </c>
      <c r="C33" s="496">
        <v>714</v>
      </c>
      <c r="D33" s="496">
        <v>240</v>
      </c>
      <c r="E33" s="496">
        <v>10</v>
      </c>
      <c r="F33" s="496">
        <v>8</v>
      </c>
      <c r="G33" s="496">
        <v>185</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row>
    <row r="34" spans="1:52" ht="17.25" customHeight="1" x14ac:dyDescent="0.25">
      <c r="A34" s="125">
        <v>2011</v>
      </c>
      <c r="B34" s="496">
        <v>40434</v>
      </c>
      <c r="C34" s="496">
        <v>699</v>
      </c>
      <c r="D34" s="496">
        <v>219</v>
      </c>
      <c r="E34" s="496">
        <v>12</v>
      </c>
      <c r="F34" s="496">
        <v>3</v>
      </c>
      <c r="G34" s="496">
        <v>165</v>
      </c>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row>
    <row r="35" spans="1:52" ht="17.25" customHeight="1" x14ac:dyDescent="0.25">
      <c r="A35" s="125">
        <v>2012</v>
      </c>
      <c r="B35" s="496">
        <v>40895</v>
      </c>
      <c r="C35" s="496">
        <v>728</v>
      </c>
      <c r="D35" s="496">
        <v>240</v>
      </c>
      <c r="E35" s="496">
        <v>15</v>
      </c>
      <c r="F35" s="496">
        <v>8</v>
      </c>
      <c r="G35" s="496">
        <v>185</v>
      </c>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row>
    <row r="36" spans="1:52" ht="17.25" customHeight="1" x14ac:dyDescent="0.25">
      <c r="A36" s="125">
        <v>2013</v>
      </c>
      <c r="B36" s="496">
        <v>41312</v>
      </c>
      <c r="C36" s="496">
        <v>702</v>
      </c>
      <c r="D36" s="496">
        <v>209</v>
      </c>
      <c r="E36" s="496">
        <v>6</v>
      </c>
      <c r="F36" s="496">
        <v>3</v>
      </c>
      <c r="G36" s="496">
        <v>182</v>
      </c>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row>
    <row r="37" spans="1:52" ht="17.25" customHeight="1" x14ac:dyDescent="0.25">
      <c r="A37" s="125">
        <v>2014</v>
      </c>
      <c r="B37" s="496">
        <v>41669</v>
      </c>
      <c r="C37" s="496">
        <v>688</v>
      </c>
      <c r="D37" s="496">
        <v>244</v>
      </c>
      <c r="E37" s="496">
        <v>15</v>
      </c>
      <c r="F37" s="496">
        <v>8</v>
      </c>
      <c r="G37" s="496">
        <v>163</v>
      </c>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row>
    <row r="38" spans="1:52" ht="17.25" customHeight="1" x14ac:dyDescent="0.25">
      <c r="A38" s="125">
        <v>2015</v>
      </c>
      <c r="B38" s="496">
        <v>41942</v>
      </c>
      <c r="C38" s="496">
        <v>681</v>
      </c>
      <c r="D38" s="496">
        <v>251</v>
      </c>
      <c r="E38" s="496">
        <v>8</v>
      </c>
      <c r="F38" s="496">
        <v>7</v>
      </c>
      <c r="G38" s="496">
        <v>161</v>
      </c>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row>
    <row r="39" spans="1:52" ht="17.25" customHeight="1" x14ac:dyDescent="0.25">
      <c r="A39" s="125">
        <v>2016</v>
      </c>
      <c r="B39" s="496">
        <v>42260</v>
      </c>
      <c r="C39" s="496">
        <v>752</v>
      </c>
      <c r="D39" s="496">
        <v>254</v>
      </c>
      <c r="E39" s="496">
        <v>11</v>
      </c>
      <c r="F39" s="496">
        <v>10</v>
      </c>
      <c r="G39" s="496">
        <v>160</v>
      </c>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row>
    <row r="40" spans="1:52" ht="17.25" customHeight="1" x14ac:dyDescent="0.25">
      <c r="A40" s="125">
        <v>2017</v>
      </c>
      <c r="B40" s="496">
        <v>42638</v>
      </c>
      <c r="C40" s="496">
        <v>808</v>
      </c>
      <c r="D40" s="496">
        <v>226</v>
      </c>
      <c r="E40" s="496">
        <v>16</v>
      </c>
      <c r="F40" s="496">
        <v>7</v>
      </c>
      <c r="G40" s="496">
        <v>171</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row>
    <row r="41" spans="1:52" ht="17.25" customHeight="1" x14ac:dyDescent="0.25">
      <c r="A41" s="125">
        <v>2018</v>
      </c>
      <c r="B41" s="496">
        <v>43035</v>
      </c>
      <c r="C41" s="496">
        <v>763</v>
      </c>
      <c r="D41" s="496">
        <v>266</v>
      </c>
      <c r="E41" s="496">
        <v>13</v>
      </c>
      <c r="F41" s="496">
        <v>7</v>
      </c>
      <c r="G41" s="496">
        <v>200</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row>
    <row r="42" spans="1:52" ht="17.25" customHeight="1" x14ac:dyDescent="0.25">
      <c r="A42" s="125">
        <v>2019</v>
      </c>
      <c r="B42" s="496">
        <v>43371</v>
      </c>
      <c r="C42" s="496">
        <v>806</v>
      </c>
      <c r="D42" s="496">
        <v>263</v>
      </c>
      <c r="E42" s="496">
        <v>14</v>
      </c>
      <c r="F42" s="496">
        <v>8</v>
      </c>
      <c r="G42" s="496">
        <v>208</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row>
    <row r="43" spans="1:52" ht="17.25" customHeight="1" thickBot="1" x14ac:dyDescent="0.3">
      <c r="A43" s="132">
        <v>2020</v>
      </c>
      <c r="B43" s="497">
        <v>43819</v>
      </c>
      <c r="C43" s="497">
        <v>911</v>
      </c>
      <c r="D43" s="497">
        <v>292</v>
      </c>
      <c r="E43" s="497">
        <v>16</v>
      </c>
      <c r="F43" s="497">
        <v>9</v>
      </c>
      <c r="G43" s="497">
        <v>194</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row>
    <row r="44" spans="1:52" ht="9" customHeight="1" x14ac:dyDescent="0.25">
      <c r="A44" s="296"/>
      <c r="B44" s="296"/>
      <c r="C44" s="296"/>
      <c r="D44" s="296"/>
      <c r="E44" s="296"/>
      <c r="F44" s="296"/>
      <c r="G44" s="296"/>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row>
    <row r="45" spans="1:52" ht="15" customHeight="1" x14ac:dyDescent="0.25">
      <c r="A45" s="247" t="s">
        <v>332</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
  <sheetViews>
    <sheetView showGridLines="0" zoomScaleSheetLayoutView="100" workbookViewId="0">
      <pane xSplit="1" ySplit="6" topLeftCell="B7" activePane="bottomRight" state="frozen"/>
      <selection sqref="A1:C1"/>
      <selection pane="topRight" sqref="A1:C1"/>
      <selection pane="bottomLeft" sqref="A1:C1"/>
      <selection pane="bottomRight" activeCell="B7" sqref="B7"/>
    </sheetView>
  </sheetViews>
  <sheetFormatPr defaultColWidth="10.6640625" defaultRowHeight="15.75" x14ac:dyDescent="0.25"/>
  <cols>
    <col min="1" max="1" width="10.5" style="69" customWidth="1"/>
    <col min="2" max="2" width="14.6640625" style="69" customWidth="1"/>
    <col min="3" max="8" width="12.6640625" style="69" customWidth="1"/>
    <col min="9" max="9" width="10.6640625" style="69" customWidth="1"/>
    <col min="10" max="36" width="12.33203125" style="105" customWidth="1"/>
    <col min="37"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7.25" customHeight="1" x14ac:dyDescent="0.25">
      <c r="A2" s="2593" t="s">
        <v>769</v>
      </c>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row>
    <row r="3" spans="1:90" ht="12" customHeight="1" thickBot="1" x14ac:dyDescent="0.3">
      <c r="H3" s="380"/>
      <c r="I3" s="380"/>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row>
    <row r="4" spans="1:90" ht="19.5" customHeight="1" x14ac:dyDescent="0.25">
      <c r="A4" s="482"/>
      <c r="B4" s="482" t="s">
        <v>234</v>
      </c>
      <c r="C4" s="482" t="s">
        <v>333</v>
      </c>
      <c r="D4" s="482" t="s">
        <v>333</v>
      </c>
      <c r="E4" s="498" t="s">
        <v>334</v>
      </c>
      <c r="F4" s="482" t="s">
        <v>325</v>
      </c>
      <c r="G4" s="482" t="s">
        <v>335</v>
      </c>
      <c r="H4" s="482" t="s">
        <v>336</v>
      </c>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row>
    <row r="5" spans="1:90" ht="18.75" x14ac:dyDescent="0.25">
      <c r="A5" s="483" t="s">
        <v>313</v>
      </c>
      <c r="B5" s="483" t="s">
        <v>314</v>
      </c>
      <c r="C5" s="483" t="s">
        <v>337</v>
      </c>
      <c r="D5" s="483" t="s">
        <v>338</v>
      </c>
      <c r="E5" s="483" t="s">
        <v>339</v>
      </c>
      <c r="F5" s="483" t="s">
        <v>340</v>
      </c>
      <c r="G5" s="484" t="s">
        <v>341</v>
      </c>
      <c r="H5" s="484" t="s">
        <v>342</v>
      </c>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row>
    <row r="6" spans="1:90" ht="21" customHeight="1" thickBot="1" x14ac:dyDescent="0.3">
      <c r="A6" s="485"/>
      <c r="B6" s="486" t="s">
        <v>318</v>
      </c>
      <c r="C6" s="499" t="s">
        <v>343</v>
      </c>
      <c r="D6" s="499" t="s">
        <v>343</v>
      </c>
      <c r="E6" s="486" t="s">
        <v>344</v>
      </c>
      <c r="F6" s="486" t="s">
        <v>345</v>
      </c>
      <c r="G6" s="500"/>
      <c r="H6" s="501"/>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row>
    <row r="7" spans="1:90" ht="15" customHeight="1" x14ac:dyDescent="0.25">
      <c r="A7" s="125">
        <v>1985</v>
      </c>
      <c r="B7" s="488">
        <v>1020528</v>
      </c>
      <c r="C7" s="502">
        <v>18.986250254770081</v>
      </c>
      <c r="D7" s="502">
        <v>6.7670852735054794</v>
      </c>
      <c r="E7" s="502">
        <v>25.134186622625929</v>
      </c>
      <c r="F7" s="502">
        <v>19.383572043119589</v>
      </c>
      <c r="G7" s="502">
        <v>22.037611902858128</v>
      </c>
      <c r="H7" s="502">
        <v>0.90149412852954547</v>
      </c>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row>
    <row r="8" spans="1:90" ht="15" customHeight="1" x14ac:dyDescent="0.25">
      <c r="A8" s="125">
        <v>1986</v>
      </c>
      <c r="B8" s="488">
        <v>1028360</v>
      </c>
      <c r="C8" s="502">
        <v>18.641331829320471</v>
      </c>
      <c r="D8" s="502">
        <v>6.6173324516706211</v>
      </c>
      <c r="E8" s="502">
        <v>27.334376630151279</v>
      </c>
      <c r="F8" s="502">
        <v>18.684412592782184</v>
      </c>
      <c r="G8" s="502">
        <v>20.529775564977246</v>
      </c>
      <c r="H8" s="502">
        <v>1.1980240382745342</v>
      </c>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row>
    <row r="9" spans="1:90" ht="15" customHeight="1" x14ac:dyDescent="0.25">
      <c r="A9" s="125">
        <v>1987</v>
      </c>
      <c r="B9" s="488">
        <v>1036082</v>
      </c>
      <c r="C9" s="502">
        <v>19.335342183340703</v>
      </c>
      <c r="D9" s="502">
        <v>6.5178238788049594</v>
      </c>
      <c r="E9" s="502">
        <v>25.158488493984926</v>
      </c>
      <c r="F9" s="502">
        <v>17.7976073739949</v>
      </c>
      <c r="G9" s="502">
        <v>21.990537428504695</v>
      </c>
      <c r="H9" s="502">
        <v>1.6253539777739601</v>
      </c>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row>
    <row r="10" spans="1:90" ht="15" customHeight="1" x14ac:dyDescent="0.25">
      <c r="A10" s="125">
        <v>1988</v>
      </c>
      <c r="B10" s="488">
        <v>1043239</v>
      </c>
      <c r="C10" s="502">
        <v>20.073060918926537</v>
      </c>
      <c r="D10" s="502">
        <v>6.5938869233224606</v>
      </c>
      <c r="E10" s="502">
        <v>22.491762571032904</v>
      </c>
      <c r="F10" s="502">
        <v>17.546328876378137</v>
      </c>
      <c r="G10" s="502">
        <v>21.956617802823704</v>
      </c>
      <c r="H10" s="502">
        <v>1.4186586199327287</v>
      </c>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row>
    <row r="11" spans="1:90" ht="15" customHeight="1" x14ac:dyDescent="0.25">
      <c r="A11" s="125">
        <v>1989</v>
      </c>
      <c r="B11" s="488">
        <v>1051260</v>
      </c>
      <c r="C11" s="502">
        <v>20.757947605730266</v>
      </c>
      <c r="D11" s="502">
        <v>6.8004109354488902</v>
      </c>
      <c r="E11" s="502">
        <v>22.821006323893318</v>
      </c>
      <c r="F11" s="502">
        <v>18.662589378063586</v>
      </c>
      <c r="G11" s="502">
        <v>21.302056579723381</v>
      </c>
      <c r="H11" s="502">
        <v>1.3526625192625992</v>
      </c>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row>
    <row r="12" spans="1:90" ht="15" customHeight="1" x14ac:dyDescent="0.25">
      <c r="A12" s="125">
        <v>1990</v>
      </c>
      <c r="B12" s="488">
        <v>1058775</v>
      </c>
      <c r="C12" s="502">
        <v>21.347311751788624</v>
      </c>
      <c r="D12" s="502">
        <v>6.6406932539963632</v>
      </c>
      <c r="E12" s="502">
        <v>20.440668967348024</v>
      </c>
      <c r="F12" s="502">
        <v>15.892367309618148</v>
      </c>
      <c r="G12" s="502">
        <v>21.581544709688085</v>
      </c>
      <c r="H12" s="502">
        <v>1.0370475313451868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row>
    <row r="13" spans="1:90" ht="15" customHeight="1" x14ac:dyDescent="0.25">
      <c r="A13" s="125">
        <v>1991</v>
      </c>
      <c r="B13" s="488">
        <v>1070266</v>
      </c>
      <c r="C13" s="502">
        <v>20.742378481826474</v>
      </c>
      <c r="D13" s="502">
        <v>6.5665041938908244</v>
      </c>
      <c r="E13" s="502">
        <v>18.606117943866288</v>
      </c>
      <c r="F13" s="502">
        <v>17.701464796211887</v>
      </c>
      <c r="G13" s="502">
        <v>21.109624269246297</v>
      </c>
      <c r="H13" s="2771">
        <v>1.3213372605893874</v>
      </c>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row>
    <row r="14" spans="1:90" ht="15" customHeight="1" x14ac:dyDescent="0.25">
      <c r="A14" s="125">
        <v>1992</v>
      </c>
      <c r="B14" s="488">
        <v>1084441</v>
      </c>
      <c r="C14" s="502">
        <v>21.119493619057895</v>
      </c>
      <c r="D14" s="502">
        <v>6.4763865027789533</v>
      </c>
      <c r="E14" s="502">
        <v>18.600995546240505</v>
      </c>
      <c r="F14" s="502">
        <v>12.546889147587633</v>
      </c>
      <c r="G14" s="502">
        <v>21</v>
      </c>
      <c r="H14" s="502">
        <v>1.4404265580721525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row>
    <row r="15" spans="1:90" ht="15" customHeight="1" x14ac:dyDescent="0.25">
      <c r="A15" s="125">
        <v>1993</v>
      </c>
      <c r="B15" s="488">
        <v>1097374</v>
      </c>
      <c r="C15" s="502">
        <v>20.348945826365505</v>
      </c>
      <c r="D15" s="502">
        <v>6.7738687056014513</v>
      </c>
      <c r="E15" s="502">
        <v>19.615746338841863</v>
      </c>
      <c r="F15" s="502">
        <v>14.868084355422218</v>
      </c>
      <c r="G15" s="502">
        <v>21.098965191993109</v>
      </c>
      <c r="H15" s="502">
        <v>1.3888572457065265</v>
      </c>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row>
    <row r="16" spans="1:90" ht="15" customHeight="1" x14ac:dyDescent="0.25">
      <c r="A16" s="125">
        <v>1994</v>
      </c>
      <c r="B16" s="488">
        <v>1112846</v>
      </c>
      <c r="C16" s="502">
        <v>19.58912715810704</v>
      </c>
      <c r="D16" s="502">
        <v>6.6528432770960455</v>
      </c>
      <c r="E16" s="502">
        <v>18.077540720348704</v>
      </c>
      <c r="F16" s="502">
        <v>12.415605600616249</v>
      </c>
      <c r="G16" s="502">
        <v>20.51757718583471</v>
      </c>
      <c r="H16" s="502">
        <v>1.3176260800084845</v>
      </c>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row>
    <row r="17" spans="1:36" ht="15" customHeight="1" x14ac:dyDescent="0.25">
      <c r="A17" s="125">
        <v>1995</v>
      </c>
      <c r="B17" s="488">
        <v>1122457</v>
      </c>
      <c r="C17" s="502">
        <v>18.312690822177345</v>
      </c>
      <c r="D17" s="502">
        <v>6.6525980333619108</v>
      </c>
      <c r="E17" s="502">
        <v>19.660324103362694</v>
      </c>
      <c r="F17" s="502">
        <v>14.341903300076746</v>
      </c>
      <c r="G17" s="502">
        <v>18.935619961537022</v>
      </c>
      <c r="H17" s="502">
        <v>1.4</v>
      </c>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row>
    <row r="18" spans="1:36" ht="15" customHeight="1" x14ac:dyDescent="0.25">
      <c r="A18" s="125">
        <v>1996</v>
      </c>
      <c r="B18" s="488">
        <v>1133996</v>
      </c>
      <c r="C18" s="502">
        <v>18.3</v>
      </c>
      <c r="D18" s="502">
        <v>6.8</v>
      </c>
      <c r="E18" s="502">
        <v>22.1</v>
      </c>
      <c r="F18" s="502">
        <v>12.6</v>
      </c>
      <c r="G18" s="502">
        <v>18.899999999999999</v>
      </c>
      <c r="H18" s="503">
        <v>1.4</v>
      </c>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row>
    <row r="19" spans="1:36" ht="15" customHeight="1" x14ac:dyDescent="0.25">
      <c r="A19" s="125">
        <v>1997</v>
      </c>
      <c r="B19" s="488">
        <v>1148284</v>
      </c>
      <c r="C19" s="502">
        <v>17.399999999999999</v>
      </c>
      <c r="D19" s="502">
        <v>7</v>
      </c>
      <c r="E19" s="502">
        <v>20.3</v>
      </c>
      <c r="F19" s="502">
        <v>12.7</v>
      </c>
      <c r="G19" s="502">
        <v>19</v>
      </c>
      <c r="H19" s="503">
        <v>1.6</v>
      </c>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row>
    <row r="20" spans="1:36" ht="15" customHeight="1" x14ac:dyDescent="0.25">
      <c r="A20" s="125">
        <v>1998</v>
      </c>
      <c r="B20" s="488">
        <v>1160421</v>
      </c>
      <c r="C20" s="502">
        <v>16.7</v>
      </c>
      <c r="D20" s="502">
        <v>6.8</v>
      </c>
      <c r="E20" s="502">
        <v>19.3</v>
      </c>
      <c r="F20" s="502">
        <v>11.5</v>
      </c>
      <c r="G20" s="502">
        <v>18.8</v>
      </c>
      <c r="H20" s="503">
        <v>1.7</v>
      </c>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row>
    <row r="21" spans="1:36" ht="15" customHeight="1" x14ac:dyDescent="0.25">
      <c r="A21" s="125">
        <v>1999</v>
      </c>
      <c r="B21" s="488">
        <v>1175267</v>
      </c>
      <c r="C21" s="502">
        <v>17.3</v>
      </c>
      <c r="D21" s="502">
        <v>6.8</v>
      </c>
      <c r="E21" s="502">
        <v>19.5</v>
      </c>
      <c r="F21" s="502">
        <v>11</v>
      </c>
      <c r="G21" s="502">
        <v>19.2</v>
      </c>
      <c r="H21" s="504">
        <v>2</v>
      </c>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row>
    <row r="22" spans="1:36" ht="15" customHeight="1" x14ac:dyDescent="0.25">
      <c r="A22" s="125">
        <v>2000</v>
      </c>
      <c r="B22" s="488">
        <v>1186873</v>
      </c>
      <c r="C22" s="502">
        <v>17.04</v>
      </c>
      <c r="D22" s="502">
        <v>6.73</v>
      </c>
      <c r="E22" s="502">
        <v>15.94</v>
      </c>
      <c r="F22" s="502">
        <v>13</v>
      </c>
      <c r="G22" s="502">
        <v>18.489999999999998</v>
      </c>
      <c r="H22" s="504">
        <v>2</v>
      </c>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row>
    <row r="23" spans="1:36" ht="15" customHeight="1" x14ac:dyDescent="0.25">
      <c r="A23" s="125">
        <v>2001</v>
      </c>
      <c r="B23" s="488">
        <v>1196287</v>
      </c>
      <c r="C23" s="502">
        <v>16.464276549022099</v>
      </c>
      <c r="D23" s="502">
        <v>6.6731478315822201</v>
      </c>
      <c r="E23" s="502">
        <v>14.317627944760359</v>
      </c>
      <c r="F23" s="502">
        <v>12.236710130391174</v>
      </c>
      <c r="G23" s="502">
        <v>17.780014327665519</v>
      </c>
      <c r="H23" s="504">
        <v>2.5278215010277636</v>
      </c>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row>
    <row r="24" spans="1:36" ht="15" customHeight="1" x14ac:dyDescent="0.25">
      <c r="A24" s="125">
        <v>2002</v>
      </c>
      <c r="B24" s="488">
        <v>1204621</v>
      </c>
      <c r="C24" s="502">
        <v>16.588619989191621</v>
      </c>
      <c r="D24" s="502">
        <v>6.8984352754932878</v>
      </c>
      <c r="E24" s="502">
        <v>14.862633238252515</v>
      </c>
      <c r="F24" s="502">
        <v>10.056474784504111</v>
      </c>
      <c r="G24" s="502">
        <v>17.406304555540704</v>
      </c>
      <c r="H24" s="504">
        <v>2.143412741434858</v>
      </c>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row>
    <row r="25" spans="1:36" ht="15" customHeight="1" x14ac:dyDescent="0.25">
      <c r="A25" s="125">
        <v>2003</v>
      </c>
      <c r="B25" s="488">
        <v>1213370</v>
      </c>
      <c r="C25" s="502">
        <v>15.941551216858832</v>
      </c>
      <c r="D25" s="502">
        <v>7.0217658257580124</v>
      </c>
      <c r="E25" s="502">
        <v>12.924572196660291</v>
      </c>
      <c r="F25" s="502">
        <v>11.245718959259827</v>
      </c>
      <c r="G25" s="502">
        <v>17.821439461994281</v>
      </c>
      <c r="H25" s="504">
        <v>1.9614791860685528</v>
      </c>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row>
    <row r="26" spans="1:36" ht="15" customHeight="1" x14ac:dyDescent="0.25">
      <c r="A26" s="125">
        <v>2004</v>
      </c>
      <c r="B26" s="488">
        <v>1221003</v>
      </c>
      <c r="C26" s="502">
        <v>15.749347053201342</v>
      </c>
      <c r="D26" s="502">
        <v>6.9410148869413097</v>
      </c>
      <c r="E26" s="502">
        <v>14.404576183047322</v>
      </c>
      <c r="F26" s="502">
        <v>9.8347149992276393</v>
      </c>
      <c r="G26" s="502">
        <v>18.64860282898568</v>
      </c>
      <c r="H26" s="504">
        <v>1.9033532268143485</v>
      </c>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row>
    <row r="27" spans="1:36" ht="15" customHeight="1" x14ac:dyDescent="0.25">
      <c r="A27" s="125">
        <v>2005</v>
      </c>
      <c r="B27" s="488">
        <v>1228254</v>
      </c>
      <c r="C27" s="502">
        <v>15.322563573983881</v>
      </c>
      <c r="D27" s="502">
        <v>7.0392606089619898</v>
      </c>
      <c r="E27" s="502">
        <v>13.177470775770457</v>
      </c>
      <c r="F27" s="502">
        <v>9.7342804525124951</v>
      </c>
      <c r="G27" s="502">
        <v>18.390332944163013</v>
      </c>
      <c r="H27" s="504">
        <v>1.8448952741045419</v>
      </c>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row>
    <row r="28" spans="1:36" ht="15" customHeight="1" x14ac:dyDescent="0.25">
      <c r="A28" s="125">
        <v>2006</v>
      </c>
      <c r="B28" s="488">
        <v>1233996</v>
      </c>
      <c r="C28" s="502">
        <v>14.265848511664544</v>
      </c>
      <c r="D28" s="502">
        <v>7.4246593992200944</v>
      </c>
      <c r="E28" s="502">
        <v>14.144512610770279</v>
      </c>
      <c r="F28" s="502">
        <v>8.2812235930370122</v>
      </c>
      <c r="G28" s="502">
        <v>18.591632387787321</v>
      </c>
      <c r="H28" s="504">
        <v>2.2350153485100437</v>
      </c>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row>
    <row r="29" spans="1:36" ht="15" customHeight="1" x14ac:dyDescent="0.25">
      <c r="A29" s="125">
        <v>2007</v>
      </c>
      <c r="B29" s="488">
        <v>1239630</v>
      </c>
      <c r="C29" s="502">
        <v>13.741196970063648</v>
      </c>
      <c r="D29" s="502">
        <v>6.8552713309616582</v>
      </c>
      <c r="E29" s="502">
        <v>15.322296583303981</v>
      </c>
      <c r="F29" s="502">
        <v>9.9965128443566194</v>
      </c>
      <c r="G29" s="502">
        <v>18.629752426127151</v>
      </c>
      <c r="H29" s="504">
        <v>2.1006267999322379</v>
      </c>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row>
    <row r="30" spans="1:36" ht="15" customHeight="1" x14ac:dyDescent="0.25">
      <c r="A30" s="125">
        <v>2008</v>
      </c>
      <c r="B30" s="488">
        <v>1244121</v>
      </c>
      <c r="C30" s="502">
        <v>13.159491721464391</v>
      </c>
      <c r="D30" s="502">
        <v>7.2372381786015989</v>
      </c>
      <c r="E30" s="502">
        <v>14.414854629855851</v>
      </c>
      <c r="F30" s="502">
        <v>9.9776259297333247</v>
      </c>
      <c r="G30" s="502">
        <v>17.999856927099533</v>
      </c>
      <c r="H30" s="504">
        <v>2.5222627059586649</v>
      </c>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row>
    <row r="31" spans="1:36" ht="15" customHeight="1" x14ac:dyDescent="0.25">
      <c r="A31" s="125">
        <v>2009</v>
      </c>
      <c r="B31" s="488">
        <v>1247429</v>
      </c>
      <c r="C31" s="502">
        <v>12.300499667716558</v>
      </c>
      <c r="D31" s="502">
        <v>7.3944088200611011</v>
      </c>
      <c r="E31" s="502">
        <v>13.360271115745567</v>
      </c>
      <c r="F31" s="502">
        <v>8.913577057227748</v>
      </c>
      <c r="G31" s="502">
        <v>17.025417879494544</v>
      </c>
      <c r="H31" s="504">
        <v>3.4535031653104102</v>
      </c>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row>
    <row r="32" spans="1:36" ht="15" customHeight="1" x14ac:dyDescent="0.25">
      <c r="A32" s="125">
        <v>2010</v>
      </c>
      <c r="B32" s="488">
        <v>1250400</v>
      </c>
      <c r="C32" s="502">
        <v>12.00015994881638</v>
      </c>
      <c r="D32" s="502">
        <v>7.302463211772233</v>
      </c>
      <c r="E32" s="502">
        <v>12.462512495834723</v>
      </c>
      <c r="F32" s="502">
        <v>6.8175800900185335</v>
      </c>
      <c r="G32" s="502">
        <v>16.882597568777992</v>
      </c>
      <c r="H32" s="504">
        <v>2.9382597568777991</v>
      </c>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row>
    <row r="33" spans="1:36" ht="15" customHeight="1" x14ac:dyDescent="0.25">
      <c r="A33" s="125">
        <v>2011</v>
      </c>
      <c r="B33" s="488">
        <v>1252404</v>
      </c>
      <c r="C33" s="502">
        <v>11.738225045592316</v>
      </c>
      <c r="D33" s="502">
        <v>7.3219184863670188</v>
      </c>
      <c r="E33" s="502">
        <v>12.856268281069314</v>
      </c>
      <c r="F33" s="502">
        <v>9.3665768194070065</v>
      </c>
      <c r="G33" s="502">
        <v>16.766155330069211</v>
      </c>
      <c r="H33" s="504">
        <v>2.8553086703651536</v>
      </c>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row>
    <row r="34" spans="1:36" ht="15" customHeight="1" x14ac:dyDescent="0.25">
      <c r="A34" s="125">
        <v>2012</v>
      </c>
      <c r="B34" s="488">
        <v>1255882</v>
      </c>
      <c r="C34" s="502">
        <v>11.540893173084733</v>
      </c>
      <c r="D34" s="502">
        <v>7.4393931913985547</v>
      </c>
      <c r="E34" s="502">
        <v>13.729819235545744</v>
      </c>
      <c r="F34" s="502">
        <v>9.5667623342900097</v>
      </c>
      <c r="G34" s="502">
        <v>16.533400430932208</v>
      </c>
      <c r="H34" s="504">
        <v>3.1897901235944142</v>
      </c>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row>
    <row r="35" spans="1:36" ht="15" customHeight="1" x14ac:dyDescent="0.25">
      <c r="A35" s="125">
        <v>2013</v>
      </c>
      <c r="B35" s="488">
        <v>1258653</v>
      </c>
      <c r="C35" s="502">
        <v>10.875118082585113</v>
      </c>
      <c r="D35" s="502">
        <v>7.500081436265595</v>
      </c>
      <c r="E35" s="502">
        <v>12.054354178842782</v>
      </c>
      <c r="F35" s="502">
        <v>8.475190148496921</v>
      </c>
      <c r="G35" s="502">
        <v>15.213088913306528</v>
      </c>
      <c r="H35" s="504">
        <v>2.5265104838267578</v>
      </c>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row>
    <row r="36" spans="1:36" ht="15" customHeight="1" x14ac:dyDescent="0.25">
      <c r="A36" s="125">
        <v>2014</v>
      </c>
      <c r="B36" s="488">
        <v>1260934</v>
      </c>
      <c r="C36" s="502">
        <v>10.6</v>
      </c>
      <c r="D36" s="502">
        <v>7.7</v>
      </c>
      <c r="E36" s="502">
        <v>14.5</v>
      </c>
      <c r="F36" s="502">
        <v>10.199999999999999</v>
      </c>
      <c r="G36" s="502">
        <v>15.8</v>
      </c>
      <c r="H36" s="504">
        <v>3.6</v>
      </c>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row>
    <row r="37" spans="1:36" ht="15" customHeight="1" x14ac:dyDescent="0.25">
      <c r="A37" s="125">
        <v>2015</v>
      </c>
      <c r="B37" s="488">
        <v>1262605</v>
      </c>
      <c r="C37" s="502">
        <v>10.1</v>
      </c>
      <c r="D37" s="502">
        <v>7.7</v>
      </c>
      <c r="E37" s="502">
        <v>13.6</v>
      </c>
      <c r="F37" s="502">
        <v>9.6999999999999993</v>
      </c>
      <c r="G37" s="502">
        <v>15.4</v>
      </c>
      <c r="H37" s="504">
        <v>3.4</v>
      </c>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row>
    <row r="38" spans="1:36" ht="15" customHeight="1" x14ac:dyDescent="0.25">
      <c r="A38" s="125">
        <v>2016</v>
      </c>
      <c r="B38" s="488">
        <v>1263473</v>
      </c>
      <c r="C38" s="502">
        <v>10.4</v>
      </c>
      <c r="D38" s="502">
        <v>8.1</v>
      </c>
      <c r="E38" s="502">
        <v>11.8</v>
      </c>
      <c r="F38" s="502">
        <v>9.6</v>
      </c>
      <c r="G38" s="502">
        <v>15.9</v>
      </c>
      <c r="H38" s="504">
        <v>3</v>
      </c>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row>
    <row r="39" spans="1:36" ht="15" customHeight="1" x14ac:dyDescent="0.25">
      <c r="A39" s="125">
        <v>2017</v>
      </c>
      <c r="B39" s="488">
        <v>1264613</v>
      </c>
      <c r="C39" s="502">
        <v>10.7</v>
      </c>
      <c r="D39" s="502">
        <v>8</v>
      </c>
      <c r="E39" s="502">
        <v>12.2</v>
      </c>
      <c r="F39" s="502">
        <v>9.9</v>
      </c>
      <c r="G39" s="502">
        <v>15.4</v>
      </c>
      <c r="H39" s="505">
        <v>3.2</v>
      </c>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row>
    <row r="40" spans="1:36" ht="15" customHeight="1" x14ac:dyDescent="0.25">
      <c r="A40" s="125">
        <v>2018</v>
      </c>
      <c r="B40" s="488">
        <v>1265303</v>
      </c>
      <c r="C40" s="502">
        <v>10.199999999999999</v>
      </c>
      <c r="D40" s="502">
        <v>8.5</v>
      </c>
      <c r="E40" s="502">
        <v>14</v>
      </c>
      <c r="F40" s="502">
        <v>9.9</v>
      </c>
      <c r="G40" s="502">
        <v>15.9</v>
      </c>
      <c r="H40" s="505">
        <v>3.8</v>
      </c>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row>
    <row r="41" spans="1:36" ht="15" customHeight="1" x14ac:dyDescent="0.25">
      <c r="A41" s="125">
        <v>2019</v>
      </c>
      <c r="B41" s="488">
        <v>1265711</v>
      </c>
      <c r="C41" s="502">
        <v>10.199999999999999</v>
      </c>
      <c r="D41" s="502">
        <v>8.8000000000000007</v>
      </c>
      <c r="E41" s="502">
        <v>14.5</v>
      </c>
      <c r="F41" s="502">
        <v>10.7</v>
      </c>
      <c r="G41" s="502">
        <v>15.3</v>
      </c>
      <c r="H41" s="505">
        <v>3.4</v>
      </c>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row>
    <row r="42" spans="1:36" ht="15" customHeight="1" thickBot="1" x14ac:dyDescent="0.3">
      <c r="A42" s="132">
        <v>2020</v>
      </c>
      <c r="B42" s="495">
        <v>1265740</v>
      </c>
      <c r="C42" s="506">
        <v>10.6</v>
      </c>
      <c r="D42" s="506">
        <v>8.6999999999999993</v>
      </c>
      <c r="E42" s="506">
        <v>14.9</v>
      </c>
      <c r="F42" s="506">
        <v>10.4</v>
      </c>
      <c r="G42" s="506">
        <v>10.9</v>
      </c>
      <c r="H42" s="507">
        <v>3.2</v>
      </c>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row>
    <row r="43" spans="1:36" ht="23.25" customHeight="1" x14ac:dyDescent="0.25">
      <c r="A43" s="350" t="s">
        <v>346</v>
      </c>
      <c r="B43" s="350"/>
      <c r="C43" s="350"/>
      <c r="D43" s="350"/>
      <c r="E43" s="350"/>
      <c r="F43" s="350"/>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row>
    <row r="44" spans="1:36" ht="16.5" customHeight="1" x14ac:dyDescent="0.25">
      <c r="A44" s="397" t="s">
        <v>347</v>
      </c>
      <c r="B44" s="350"/>
      <c r="C44" s="350"/>
      <c r="D44" s="350"/>
      <c r="E44" s="350"/>
      <c r="F44" s="350"/>
      <c r="G44" s="508"/>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row>
    <row r="45" spans="1:36" ht="15" customHeight="1" x14ac:dyDescent="0.25">
      <c r="A45" s="397" t="s">
        <v>348</v>
      </c>
      <c r="B45" s="350"/>
      <c r="C45" s="350"/>
      <c r="D45" s="350"/>
      <c r="E45" s="350"/>
      <c r="F45" s="35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row>
    <row r="46" spans="1:36" ht="15.75" customHeight="1" x14ac:dyDescent="0.25">
      <c r="A46" s="397" t="s">
        <v>349</v>
      </c>
      <c r="B46" s="350"/>
      <c r="C46" s="350"/>
      <c r="D46" s="350"/>
      <c r="E46" s="350"/>
      <c r="F46" s="35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row>
    <row r="47" spans="1:36" ht="15" customHeight="1" x14ac:dyDescent="0.25">
      <c r="A47" s="397" t="s">
        <v>350</v>
      </c>
      <c r="B47" s="350"/>
      <c r="C47" s="350"/>
      <c r="D47" s="350"/>
      <c r="E47" s="350"/>
      <c r="F47" s="35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row>
    <row r="48" spans="1:36" ht="14.25" customHeight="1" x14ac:dyDescent="0.25">
      <c r="A48" s="509" t="s">
        <v>351</v>
      </c>
      <c r="B48" s="350"/>
      <c r="C48" s="350"/>
      <c r="D48" s="350"/>
      <c r="E48" s="350"/>
      <c r="F48" s="35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52"/>
  <sheetViews>
    <sheetView showGridLines="0" workbookViewId="0">
      <pane xSplit="1" ySplit="5" topLeftCell="B6" activePane="bottomRight" state="frozen"/>
      <selection sqref="A1:C1"/>
      <selection pane="topRight" sqref="A1:C1"/>
      <selection pane="bottomLeft" sqref="A1:C1"/>
      <selection pane="bottomRight" activeCell="B6" sqref="B6"/>
    </sheetView>
  </sheetViews>
  <sheetFormatPr defaultColWidth="10.6640625" defaultRowHeight="15.75" x14ac:dyDescent="0.25"/>
  <cols>
    <col min="1" max="7" width="14.6640625" style="69" customWidth="1"/>
    <col min="8" max="8" width="12.6640625" style="69" customWidth="1"/>
    <col min="9" max="9" width="10.6640625" style="69"/>
    <col min="10" max="10" width="15.6640625" style="69" customWidth="1"/>
    <col min="11"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75" customHeight="1" thickBot="1" x14ac:dyDescent="0.3">
      <c r="A2" s="2593" t="s">
        <v>770</v>
      </c>
    </row>
    <row r="3" spans="1:90" ht="17.25" customHeight="1" x14ac:dyDescent="0.25">
      <c r="A3" s="482"/>
      <c r="B3" s="482" t="s">
        <v>234</v>
      </c>
      <c r="C3" s="482" t="s">
        <v>333</v>
      </c>
      <c r="D3" s="482" t="s">
        <v>333</v>
      </c>
      <c r="E3" s="498" t="s">
        <v>334</v>
      </c>
      <c r="F3" s="482" t="s">
        <v>325</v>
      </c>
      <c r="G3" s="482" t="s">
        <v>335</v>
      </c>
    </row>
    <row r="4" spans="1:90" ht="17.25" customHeight="1" x14ac:dyDescent="0.25">
      <c r="A4" s="483" t="s">
        <v>313</v>
      </c>
      <c r="B4" s="483" t="s">
        <v>314</v>
      </c>
      <c r="C4" s="483" t="s">
        <v>340</v>
      </c>
      <c r="D4" s="483" t="s">
        <v>338</v>
      </c>
      <c r="E4" s="483" t="s">
        <v>339</v>
      </c>
      <c r="F4" s="483" t="s">
        <v>340</v>
      </c>
      <c r="G4" s="484" t="s">
        <v>345</v>
      </c>
    </row>
    <row r="5" spans="1:90" ht="17.25" customHeight="1" thickBot="1" x14ac:dyDescent="0.3">
      <c r="A5" s="510"/>
      <c r="B5" s="511" t="s">
        <v>327</v>
      </c>
      <c r="C5" s="485" t="s">
        <v>343</v>
      </c>
      <c r="D5" s="485" t="s">
        <v>343</v>
      </c>
      <c r="E5" s="511" t="s">
        <v>352</v>
      </c>
      <c r="F5" s="511" t="s">
        <v>344</v>
      </c>
      <c r="G5" s="501"/>
    </row>
    <row r="6" spans="1:90" ht="15" customHeight="1" x14ac:dyDescent="0.25">
      <c r="A6" s="483">
        <v>1979</v>
      </c>
      <c r="B6" s="493">
        <v>922807</v>
      </c>
      <c r="C6" s="512">
        <v>27.151939679694671</v>
      </c>
      <c r="D6" s="512">
        <v>7.1791826459920651</v>
      </c>
      <c r="E6" s="512">
        <v>32.886334610472545</v>
      </c>
      <c r="F6" s="513">
        <v>25.285925464872012</v>
      </c>
      <c r="G6" s="513">
        <v>19.679087826598629</v>
      </c>
    </row>
    <row r="7" spans="1:90" ht="15" customHeight="1" x14ac:dyDescent="0.25">
      <c r="A7" s="483">
        <v>1980</v>
      </c>
      <c r="B7" s="493">
        <v>937886</v>
      </c>
      <c r="C7" s="512">
        <v>26.637565759591251</v>
      </c>
      <c r="D7" s="512">
        <v>7.1277319418351484</v>
      </c>
      <c r="E7" s="512">
        <v>32.341992554937363</v>
      </c>
      <c r="F7" s="513">
        <v>24.330235101148169</v>
      </c>
      <c r="G7" s="513">
        <v>18.400957045952278</v>
      </c>
    </row>
    <row r="8" spans="1:90" ht="15" customHeight="1" x14ac:dyDescent="0.25">
      <c r="A8" s="483">
        <v>1981</v>
      </c>
      <c r="B8" s="493">
        <v>950785</v>
      </c>
      <c r="C8" s="512">
        <v>24.895218161834695</v>
      </c>
      <c r="D8" s="512">
        <v>6.7354869923273926</v>
      </c>
      <c r="E8" s="512">
        <v>33.586818757921421</v>
      </c>
      <c r="F8" s="513">
        <v>22.829542170664244</v>
      </c>
      <c r="G8" s="513">
        <v>17.183695577864604</v>
      </c>
    </row>
    <row r="9" spans="1:90" ht="15" customHeight="1" x14ac:dyDescent="0.25">
      <c r="A9" s="483">
        <v>1982</v>
      </c>
      <c r="B9" s="493">
        <v>960994</v>
      </c>
      <c r="C9" s="512">
        <v>22.109399226217857</v>
      </c>
      <c r="D9" s="512">
        <v>6.6441621903986912</v>
      </c>
      <c r="E9" s="512">
        <v>29.368852073233867</v>
      </c>
      <c r="F9" s="513">
        <v>20.198293751441089</v>
      </c>
      <c r="G9" s="513">
        <v>22.054247997386042</v>
      </c>
    </row>
    <row r="10" spans="1:90" ht="15" customHeight="1" x14ac:dyDescent="0.25">
      <c r="A10" s="483">
        <v>1983</v>
      </c>
      <c r="B10" s="493">
        <v>968609</v>
      </c>
      <c r="C10" s="512">
        <v>20.594481364513442</v>
      </c>
      <c r="D10" s="512">
        <v>6.5268854615226575</v>
      </c>
      <c r="E10" s="512">
        <v>25.616603168237418</v>
      </c>
      <c r="F10" s="513">
        <v>18.645151768583656</v>
      </c>
      <c r="G10" s="513">
        <v>20.78650931387175</v>
      </c>
    </row>
    <row r="11" spans="1:90" ht="15" customHeight="1" x14ac:dyDescent="0.25">
      <c r="A11" s="483">
        <v>1984</v>
      </c>
      <c r="B11" s="493">
        <v>978658</v>
      </c>
      <c r="C11" s="512">
        <v>19.641182108560908</v>
      </c>
      <c r="D11" s="512">
        <v>6.556938174520619</v>
      </c>
      <c r="E11" s="512">
        <v>23.098532931016543</v>
      </c>
      <c r="F11" s="513">
        <v>19.785823559408463</v>
      </c>
      <c r="G11" s="513">
        <v>21.739974536559249</v>
      </c>
    </row>
    <row r="12" spans="1:90" ht="15" customHeight="1" x14ac:dyDescent="0.25">
      <c r="A12" s="483">
        <v>1985</v>
      </c>
      <c r="B12" s="493">
        <v>986520</v>
      </c>
      <c r="C12" s="504">
        <v>18.773060860398168</v>
      </c>
      <c r="D12" s="504">
        <v>6.7824271175444997</v>
      </c>
      <c r="E12" s="504">
        <v>23.812095032397409</v>
      </c>
      <c r="F12" s="514">
        <v>19.483269800931808</v>
      </c>
      <c r="G12" s="514">
        <v>22.479017151198153</v>
      </c>
    </row>
    <row r="13" spans="1:90" ht="15" customHeight="1" x14ac:dyDescent="0.25">
      <c r="A13" s="483">
        <v>1986</v>
      </c>
      <c r="B13" s="493">
        <v>994319</v>
      </c>
      <c r="C13" s="504">
        <v>18.329127774889148</v>
      </c>
      <c r="D13" s="504">
        <v>6.6598345199075952</v>
      </c>
      <c r="E13" s="504">
        <v>26.337448559670783</v>
      </c>
      <c r="F13" s="514">
        <v>18.41977702375182</v>
      </c>
      <c r="G13" s="514">
        <v>20.792120033912656</v>
      </c>
      <c r="H13" s="105"/>
    </row>
    <row r="14" spans="1:90" ht="15" customHeight="1" x14ac:dyDescent="0.25">
      <c r="A14" s="483">
        <v>1987</v>
      </c>
      <c r="B14" s="493">
        <v>1001607</v>
      </c>
      <c r="C14" s="504">
        <v>19.120273720131749</v>
      </c>
      <c r="D14" s="504">
        <v>6.5704413008295663</v>
      </c>
      <c r="E14" s="504">
        <v>24.176283222808209</v>
      </c>
      <c r="F14" s="514">
        <v>17.645550141061811</v>
      </c>
      <c r="G14" s="514">
        <v>22.366057745203459</v>
      </c>
    </row>
    <row r="15" spans="1:90" ht="15" customHeight="1" x14ac:dyDescent="0.25">
      <c r="A15" s="483">
        <v>1988</v>
      </c>
      <c r="B15" s="493">
        <v>1009332</v>
      </c>
      <c r="C15" s="504">
        <v>19.871558615004773</v>
      </c>
      <c r="D15" s="504">
        <v>6.6370629287489153</v>
      </c>
      <c r="E15" s="504">
        <v>21.987336092137408</v>
      </c>
      <c r="F15" s="514">
        <v>17.199137593100744</v>
      </c>
      <c r="G15" s="514">
        <v>22.357361106157338</v>
      </c>
    </row>
    <row r="16" spans="1:90" ht="15" customHeight="1" x14ac:dyDescent="0.25">
      <c r="A16" s="483">
        <v>1989</v>
      </c>
      <c r="B16" s="493">
        <v>1017307</v>
      </c>
      <c r="C16" s="504">
        <v>20.598501730549383</v>
      </c>
      <c r="D16" s="504">
        <v>6.8307796958047078</v>
      </c>
      <c r="E16" s="504">
        <v>21.570031018849917</v>
      </c>
      <c r="F16" s="514">
        <v>18.685023883113235</v>
      </c>
      <c r="G16" s="514">
        <v>21.704362596541653</v>
      </c>
    </row>
    <row r="17" spans="1:9" ht="15" customHeight="1" x14ac:dyDescent="0.25">
      <c r="A17" s="483">
        <v>1990</v>
      </c>
      <c r="B17" s="493">
        <v>1024571</v>
      </c>
      <c r="C17" s="504">
        <v>21.276221950455362</v>
      </c>
      <c r="D17" s="504">
        <v>6.6896291228231135</v>
      </c>
      <c r="E17" s="504">
        <v>19.909170145419512</v>
      </c>
      <c r="F17" s="514">
        <v>15.713189145256694</v>
      </c>
      <c r="G17" s="514">
        <v>21.964314820544402</v>
      </c>
    </row>
    <row r="18" spans="1:9" ht="15" customHeight="1" x14ac:dyDescent="0.25">
      <c r="A18" s="483">
        <v>1991</v>
      </c>
      <c r="B18" s="493">
        <v>1035936</v>
      </c>
      <c r="C18" s="504">
        <v>20.694975029131875</v>
      </c>
      <c r="D18" s="504">
        <v>6.579411029274759</v>
      </c>
      <c r="E18" s="504">
        <v>18.10039186415376</v>
      </c>
      <c r="F18" s="514">
        <v>17.688571166712492</v>
      </c>
      <c r="G18" s="514">
        <v>21.521383809918255</v>
      </c>
    </row>
    <row r="19" spans="1:9" ht="15" customHeight="1" x14ac:dyDescent="0.25">
      <c r="A19" s="483">
        <v>1992</v>
      </c>
      <c r="B19" s="493">
        <v>1049988</v>
      </c>
      <c r="C19" s="504">
        <v>21.114949326978849</v>
      </c>
      <c r="D19" s="504">
        <v>6.5392531384319703</v>
      </c>
      <c r="E19" s="504">
        <v>18.403247631935049</v>
      </c>
      <c r="F19" s="514">
        <v>12.736017100106876</v>
      </c>
      <c r="G19" s="514">
        <v>21.421625632043675</v>
      </c>
    </row>
    <row r="20" spans="1:9" ht="15" customHeight="1" x14ac:dyDescent="0.25">
      <c r="A20" s="483">
        <v>1993</v>
      </c>
      <c r="B20" s="493">
        <v>1062855</v>
      </c>
      <c r="C20" s="504">
        <v>20.386522520488139</v>
      </c>
      <c r="D20" s="504">
        <v>6.8450616761227314</v>
      </c>
      <c r="E20" s="504">
        <v>19.568929708773712</v>
      </c>
      <c r="F20" s="514">
        <v>15.136363636363637</v>
      </c>
      <c r="G20" s="514">
        <v>21.42057376200826</v>
      </c>
    </row>
    <row r="21" spans="1:9" ht="15" customHeight="1" x14ac:dyDescent="0.25">
      <c r="A21" s="483">
        <v>1994</v>
      </c>
      <c r="B21" s="493">
        <v>1078148</v>
      </c>
      <c r="C21" s="504">
        <v>19.527879875244217</v>
      </c>
      <c r="D21" s="504">
        <v>6.7109113072454463</v>
      </c>
      <c r="E21" s="504">
        <v>18.00475059382423</v>
      </c>
      <c r="F21" s="514">
        <v>12.71047324234323</v>
      </c>
      <c r="G21" s="514">
        <v>20.802526286103387</v>
      </c>
    </row>
    <row r="22" spans="1:9" ht="15" customHeight="1" x14ac:dyDescent="0.25">
      <c r="A22" s="483">
        <v>1995</v>
      </c>
      <c r="B22" s="493">
        <v>1087636</v>
      </c>
      <c r="C22" s="504">
        <v>18.231597573166884</v>
      </c>
      <c r="D22" s="504">
        <v>6.7117735617923691</v>
      </c>
      <c r="E22" s="504">
        <v>19.572235673930589</v>
      </c>
      <c r="F22" s="514">
        <v>14.760697778440434</v>
      </c>
      <c r="G22" s="514">
        <v>19.184378802273063</v>
      </c>
    </row>
    <row r="23" spans="1:9" ht="15" customHeight="1" x14ac:dyDescent="0.25">
      <c r="A23" s="483">
        <v>1996</v>
      </c>
      <c r="B23" s="493">
        <v>1099057</v>
      </c>
      <c r="C23" s="504">
        <v>18.2</v>
      </c>
      <c r="D23" s="504">
        <v>6.8</v>
      </c>
      <c r="E23" s="504">
        <v>22.2</v>
      </c>
      <c r="F23" s="514">
        <v>13</v>
      </c>
      <c r="G23" s="514">
        <v>19.100000000000001</v>
      </c>
    </row>
    <row r="24" spans="1:9" ht="15" customHeight="1" x14ac:dyDescent="0.25">
      <c r="A24" s="483">
        <v>1997</v>
      </c>
      <c r="B24" s="493">
        <v>1113144</v>
      </c>
      <c r="C24" s="504">
        <v>17.399999999999999</v>
      </c>
      <c r="D24" s="504">
        <v>7</v>
      </c>
      <c r="E24" s="504">
        <v>20.3</v>
      </c>
      <c r="F24" s="514">
        <v>12.9</v>
      </c>
      <c r="G24" s="514">
        <v>19.100000000000001</v>
      </c>
    </row>
    <row r="25" spans="1:9" ht="15" customHeight="1" x14ac:dyDescent="0.25">
      <c r="A25" s="483">
        <v>1998</v>
      </c>
      <c r="B25" s="493">
        <v>1125118</v>
      </c>
      <c r="C25" s="504">
        <v>16.7</v>
      </c>
      <c r="D25" s="504">
        <v>6.8</v>
      </c>
      <c r="E25" s="504">
        <v>19.399999999999999</v>
      </c>
      <c r="F25" s="514">
        <v>11.7</v>
      </c>
      <c r="G25" s="514">
        <v>18.899999999999999</v>
      </c>
    </row>
    <row r="26" spans="1:9" ht="15" customHeight="1" x14ac:dyDescent="0.25">
      <c r="A26" s="483">
        <v>1999</v>
      </c>
      <c r="B26" s="493">
        <v>1139718</v>
      </c>
      <c r="C26" s="504">
        <v>17.100000000000001</v>
      </c>
      <c r="D26" s="504">
        <v>6.8</v>
      </c>
      <c r="E26" s="504">
        <v>19.2</v>
      </c>
      <c r="F26" s="514">
        <v>11.1</v>
      </c>
      <c r="G26" s="514">
        <v>19.399999999999999</v>
      </c>
    </row>
    <row r="27" spans="1:9" ht="15" customHeight="1" x14ac:dyDescent="0.25">
      <c r="A27" s="483">
        <v>2000</v>
      </c>
      <c r="B27" s="493">
        <v>1151094</v>
      </c>
      <c r="C27" s="504">
        <v>16.899999999999999</v>
      </c>
      <c r="D27" s="504">
        <v>6.8</v>
      </c>
      <c r="E27" s="504">
        <v>15.8</v>
      </c>
      <c r="F27" s="514">
        <v>13.4</v>
      </c>
      <c r="G27" s="514">
        <v>18.600000000000001</v>
      </c>
      <c r="H27" s="515"/>
      <c r="I27" s="515"/>
    </row>
    <row r="28" spans="1:9" ht="15" customHeight="1" x14ac:dyDescent="0.25">
      <c r="A28" s="483">
        <v>2001</v>
      </c>
      <c r="B28" s="493">
        <v>1160083</v>
      </c>
      <c r="C28" s="504">
        <v>16.278145615443034</v>
      </c>
      <c r="D28" s="504">
        <v>6.6900385575859662</v>
      </c>
      <c r="E28" s="504">
        <v>13.92713408176234</v>
      </c>
      <c r="F28" s="514">
        <v>12.239774034940893</v>
      </c>
      <c r="G28" s="514">
        <v>17.95388778216731</v>
      </c>
      <c r="H28" s="515"/>
      <c r="I28" s="515"/>
    </row>
    <row r="29" spans="1:9" ht="15" customHeight="1" x14ac:dyDescent="0.25">
      <c r="A29" s="483">
        <v>2002</v>
      </c>
      <c r="B29" s="493">
        <v>1167995</v>
      </c>
      <c r="C29" s="504">
        <v>16.411885324851564</v>
      </c>
      <c r="D29" s="504">
        <v>6.9186940012585678</v>
      </c>
      <c r="E29" s="504">
        <v>14.502582294329386</v>
      </c>
      <c r="F29" s="514">
        <v>10.172467210575235</v>
      </c>
      <c r="G29" s="514">
        <v>17.556582005916123</v>
      </c>
      <c r="H29" s="515"/>
      <c r="I29" s="515"/>
    </row>
    <row r="30" spans="1:9" ht="15" customHeight="1" x14ac:dyDescent="0.25">
      <c r="A30" s="483">
        <v>2003</v>
      </c>
      <c r="B30" s="493">
        <v>1176323</v>
      </c>
      <c r="C30" s="504">
        <v>15.742274868382237</v>
      </c>
      <c r="D30" s="504">
        <v>7.0643862272522089</v>
      </c>
      <c r="E30" s="504">
        <v>12.420347769737553</v>
      </c>
      <c r="F30" s="514">
        <v>10.949100037387172</v>
      </c>
      <c r="G30" s="514">
        <v>17.947451507791651</v>
      </c>
      <c r="H30" s="515"/>
      <c r="I30" s="515"/>
    </row>
    <row r="31" spans="1:9" ht="15" customHeight="1" x14ac:dyDescent="0.25">
      <c r="A31" s="483">
        <v>2004</v>
      </c>
      <c r="B31" s="493">
        <v>1183533</v>
      </c>
      <c r="C31" s="504">
        <v>15.449505843943514</v>
      </c>
      <c r="D31" s="504">
        <v>6.9782591613415095</v>
      </c>
      <c r="E31" s="504">
        <v>14.000546896363138</v>
      </c>
      <c r="F31" s="514">
        <v>9.0505094298721023</v>
      </c>
      <c r="G31" s="514">
        <v>18.821612916581117</v>
      </c>
      <c r="H31" s="515"/>
      <c r="I31" s="515"/>
    </row>
    <row r="32" spans="1:9" ht="15" customHeight="1" x14ac:dyDescent="0.25">
      <c r="A32" s="483">
        <v>2005</v>
      </c>
      <c r="B32" s="493">
        <v>1190361</v>
      </c>
      <c r="C32" s="504">
        <v>15.057616975018503</v>
      </c>
      <c r="D32" s="504">
        <v>7.0751645929260114</v>
      </c>
      <c r="E32" s="504">
        <v>13.222494978799375</v>
      </c>
      <c r="F32" s="514">
        <v>9.5595955130684658</v>
      </c>
      <c r="G32" s="514">
        <v>18.609480653348019</v>
      </c>
      <c r="H32" s="515"/>
      <c r="I32" s="515"/>
    </row>
    <row r="33" spans="1:9" ht="15" customHeight="1" x14ac:dyDescent="0.25">
      <c r="A33" s="483">
        <v>2006</v>
      </c>
      <c r="B33" s="493">
        <v>1195676</v>
      </c>
      <c r="C33" s="504">
        <v>13.986230383481812</v>
      </c>
      <c r="D33" s="504">
        <v>7.4577059337144842</v>
      </c>
      <c r="E33" s="504">
        <v>13.454523709860672</v>
      </c>
      <c r="F33" s="514">
        <v>8.0080673864040808</v>
      </c>
      <c r="G33" s="514">
        <v>18.837879157898964</v>
      </c>
      <c r="H33" s="515"/>
      <c r="I33" s="515"/>
    </row>
    <row r="34" spans="1:9" ht="15" customHeight="1" x14ac:dyDescent="0.25">
      <c r="A34" s="483">
        <v>2007</v>
      </c>
      <c r="B34" s="493">
        <v>1200887</v>
      </c>
      <c r="C34" s="504">
        <v>13.481701442350531</v>
      </c>
      <c r="D34" s="504">
        <v>6.9307103832417205</v>
      </c>
      <c r="E34" s="504">
        <v>15.318097591105621</v>
      </c>
      <c r="F34" s="514">
        <v>9.6042087233131461</v>
      </c>
      <c r="G34" s="514">
        <v>18.921014216991274</v>
      </c>
      <c r="H34" s="515"/>
      <c r="I34" s="515"/>
    </row>
    <row r="35" spans="1:9" ht="15" customHeight="1" x14ac:dyDescent="0.25">
      <c r="A35" s="483">
        <v>2008</v>
      </c>
      <c r="B35" s="493">
        <v>1204955</v>
      </c>
      <c r="C35" s="504">
        <v>12.938242506981588</v>
      </c>
      <c r="D35" s="504">
        <v>7.3015174840554211</v>
      </c>
      <c r="E35" s="504">
        <v>14.304041051956382</v>
      </c>
      <c r="F35" s="514">
        <v>10.09587910343514</v>
      </c>
      <c r="G35" s="514">
        <v>18.277860998958467</v>
      </c>
      <c r="H35" s="515"/>
      <c r="I35" s="515"/>
    </row>
    <row r="36" spans="1:9" ht="15" customHeight="1" x14ac:dyDescent="0.25">
      <c r="A36" s="483">
        <v>2009</v>
      </c>
      <c r="B36" s="493">
        <v>1207842</v>
      </c>
      <c r="C36" s="504">
        <v>12.106715944635143</v>
      </c>
      <c r="D36" s="504">
        <v>7.4405427199915222</v>
      </c>
      <c r="E36" s="504">
        <v>13.335156944539424</v>
      </c>
      <c r="F36" s="514">
        <v>9.0132827324478182</v>
      </c>
      <c r="G36" s="514">
        <v>17.296964338050838</v>
      </c>
      <c r="H36" s="515"/>
      <c r="I36" s="515"/>
    </row>
    <row r="37" spans="1:9" ht="15" customHeight="1" x14ac:dyDescent="0.25">
      <c r="A37" s="483">
        <v>2010</v>
      </c>
      <c r="B37" s="493">
        <v>1210391</v>
      </c>
      <c r="C37" s="504">
        <v>11.806928504921137</v>
      </c>
      <c r="D37" s="504">
        <v>7.3455602363203294</v>
      </c>
      <c r="E37" s="504">
        <v>12.385417395563643</v>
      </c>
      <c r="F37" s="514">
        <v>6.6036424301404146</v>
      </c>
      <c r="G37" s="514">
        <v>17.134958868663102</v>
      </c>
      <c r="H37" s="515"/>
      <c r="I37" s="515"/>
    </row>
    <row r="38" spans="1:9" ht="15" customHeight="1" x14ac:dyDescent="0.25">
      <c r="A38" s="483">
        <v>2011</v>
      </c>
      <c r="B38" s="493">
        <v>1211970</v>
      </c>
      <c r="C38" s="504">
        <v>11.553091248133205</v>
      </c>
      <c r="D38" s="504">
        <v>7.3854963406684986</v>
      </c>
      <c r="E38" s="504">
        <v>12.641051278388803</v>
      </c>
      <c r="F38" s="514">
        <v>9.6194652709011184</v>
      </c>
      <c r="G38" s="514">
        <v>17.05322739011692</v>
      </c>
    </row>
    <row r="39" spans="1:9" ht="15" customHeight="1" x14ac:dyDescent="0.25">
      <c r="A39" s="483">
        <v>2012</v>
      </c>
      <c r="B39" s="493">
        <v>1214987</v>
      </c>
      <c r="C39" s="504">
        <v>11.330162380338226</v>
      </c>
      <c r="D39" s="504">
        <v>7.4922612340708179</v>
      </c>
      <c r="E39" s="504">
        <v>13.366264710155455</v>
      </c>
      <c r="F39" s="514">
        <v>9.4977694632321192</v>
      </c>
      <c r="G39" s="514">
        <v>16.785364781680791</v>
      </c>
    </row>
    <row r="40" spans="1:9" ht="15" customHeight="1" x14ac:dyDescent="0.25">
      <c r="A40" s="483">
        <v>2013</v>
      </c>
      <c r="B40" s="493">
        <v>1217341</v>
      </c>
      <c r="C40" s="504">
        <v>10.667512225415885</v>
      </c>
      <c r="D40" s="504">
        <v>7.5829204799641188</v>
      </c>
      <c r="E40" s="504">
        <v>12.243955028492222</v>
      </c>
      <c r="F40" s="514">
        <v>8.7022900763358777</v>
      </c>
      <c r="G40" s="514">
        <v>15.430351889897736</v>
      </c>
    </row>
    <row r="41" spans="1:9" ht="15" customHeight="1" x14ac:dyDescent="0.25">
      <c r="A41" s="483">
        <v>2014</v>
      </c>
      <c r="B41" s="493">
        <v>1219265</v>
      </c>
      <c r="C41" s="504">
        <v>10.4</v>
      </c>
      <c r="D41" s="504">
        <v>7.7</v>
      </c>
      <c r="E41" s="504">
        <v>14.1</v>
      </c>
      <c r="F41" s="514">
        <v>10.1</v>
      </c>
      <c r="G41" s="514">
        <v>16.100000000000001</v>
      </c>
    </row>
    <row r="42" spans="1:9" ht="15" customHeight="1" x14ac:dyDescent="0.25">
      <c r="A42" s="483">
        <v>2015</v>
      </c>
      <c r="B42" s="493">
        <v>1220663</v>
      </c>
      <c r="C42" s="504">
        <v>9.9</v>
      </c>
      <c r="D42" s="504">
        <v>7.8</v>
      </c>
      <c r="E42" s="504">
        <v>13.7</v>
      </c>
      <c r="F42" s="514">
        <v>9.6999999999999993</v>
      </c>
      <c r="G42" s="514">
        <v>15.6</v>
      </c>
    </row>
    <row r="43" spans="1:9" ht="15" customHeight="1" x14ac:dyDescent="0.25">
      <c r="A43" s="483">
        <v>2016</v>
      </c>
      <c r="B43" s="493">
        <v>1221213</v>
      </c>
      <c r="C43" s="504">
        <v>10.1</v>
      </c>
      <c r="D43" s="504">
        <v>8.1</v>
      </c>
      <c r="E43" s="504">
        <v>11.6</v>
      </c>
      <c r="F43" s="514">
        <v>9.4</v>
      </c>
      <c r="G43" s="514">
        <v>16.2</v>
      </c>
    </row>
    <row r="44" spans="1:9" ht="15" customHeight="1" x14ac:dyDescent="0.25">
      <c r="A44" s="483">
        <v>2017</v>
      </c>
      <c r="B44" s="493">
        <v>1221975</v>
      </c>
      <c r="C44" s="504">
        <v>10.4</v>
      </c>
      <c r="D44" s="504">
        <v>8.1</v>
      </c>
      <c r="E44" s="504">
        <v>11.7</v>
      </c>
      <c r="F44" s="514">
        <v>10</v>
      </c>
      <c r="G44" s="514">
        <v>15.7</v>
      </c>
    </row>
    <row r="45" spans="1:9" ht="15" customHeight="1" x14ac:dyDescent="0.25">
      <c r="A45" s="483">
        <v>2018</v>
      </c>
      <c r="B45" s="493">
        <v>1222268</v>
      </c>
      <c r="C45" s="504">
        <v>10</v>
      </c>
      <c r="D45" s="504">
        <v>8.6</v>
      </c>
      <c r="E45" s="504">
        <v>13.8</v>
      </c>
      <c r="F45" s="514">
        <v>10</v>
      </c>
      <c r="G45" s="514">
        <v>16.100000000000001</v>
      </c>
    </row>
    <row r="46" spans="1:9" ht="15" customHeight="1" x14ac:dyDescent="0.25">
      <c r="A46" s="483">
        <v>2019</v>
      </c>
      <c r="B46" s="493">
        <v>1222340</v>
      </c>
      <c r="C46" s="504">
        <v>9.9</v>
      </c>
      <c r="D46" s="504">
        <v>8.9</v>
      </c>
      <c r="E46" s="504">
        <v>14.3</v>
      </c>
      <c r="F46" s="514">
        <v>10.7</v>
      </c>
      <c r="G46" s="514">
        <v>15.5</v>
      </c>
    </row>
    <row r="47" spans="1:9" ht="15" customHeight="1" thickBot="1" x14ac:dyDescent="0.3">
      <c r="A47" s="485">
        <v>2020</v>
      </c>
      <c r="B47" s="494">
        <v>1221921</v>
      </c>
      <c r="C47" s="516">
        <v>10.3</v>
      </c>
      <c r="D47" s="516">
        <v>8.8000000000000007</v>
      </c>
      <c r="E47" s="516">
        <v>14.7</v>
      </c>
      <c r="F47" s="517">
        <v>10.4</v>
      </c>
      <c r="G47" s="517">
        <v>11</v>
      </c>
    </row>
    <row r="48" spans="1:9" ht="15.75" customHeight="1" x14ac:dyDescent="0.25">
      <c r="A48" s="350" t="s">
        <v>346</v>
      </c>
      <c r="B48" s="350"/>
      <c r="C48" s="350"/>
      <c r="D48" s="350"/>
      <c r="E48" s="350"/>
      <c r="F48" s="350"/>
      <c r="G48" s="350"/>
      <c r="H48" s="350"/>
      <c r="I48" s="350"/>
    </row>
    <row r="49" spans="1:9" ht="15.75" customHeight="1" x14ac:dyDescent="0.25">
      <c r="A49" s="397" t="s">
        <v>353</v>
      </c>
      <c r="B49" s="350"/>
      <c r="C49" s="350"/>
      <c r="D49" s="350"/>
      <c r="E49" s="350"/>
      <c r="F49" s="350"/>
      <c r="G49" s="350"/>
      <c r="H49" s="350"/>
      <c r="I49" s="350"/>
    </row>
    <row r="50" spans="1:9" ht="15.75" customHeight="1" x14ac:dyDescent="0.25">
      <c r="A50" s="509" t="s">
        <v>354</v>
      </c>
      <c r="B50" s="350"/>
      <c r="C50" s="350"/>
      <c r="D50" s="350"/>
      <c r="E50" s="350"/>
      <c r="F50" s="350"/>
      <c r="G50" s="350"/>
      <c r="H50" s="350"/>
      <c r="I50" s="350"/>
    </row>
    <row r="51" spans="1:9" ht="15.75" customHeight="1" x14ac:dyDescent="0.25">
      <c r="A51" s="397" t="s">
        <v>355</v>
      </c>
      <c r="B51" s="350"/>
      <c r="C51" s="350"/>
      <c r="D51" s="350"/>
      <c r="E51" s="350"/>
      <c r="F51" s="350"/>
      <c r="G51" s="350"/>
      <c r="H51" s="350"/>
      <c r="I51" s="350"/>
    </row>
    <row r="52" spans="1:9" ht="14.1" customHeight="1" x14ac:dyDescent="0.25"/>
  </sheetData>
  <mergeCells count="1">
    <mergeCell ref="A1:C1"/>
  </mergeCells>
  <hyperlinks>
    <hyperlink ref="A1" location="CONTENT!A1" display="Back to table of contents"/>
  </hyperlinks>
  <pageMargins left="0.5" right="0.5" top="0.5" bottom="0.5" header="0.3" footer="0.3"/>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33"/>
  <sheetViews>
    <sheetView showGridLines="0" tabSelected="1" zoomScale="160" zoomScaleNormal="160" zoomScaleSheetLayoutView="77" workbookViewId="0"/>
  </sheetViews>
  <sheetFormatPr defaultColWidth="8.83203125" defaultRowHeight="12.75" x14ac:dyDescent="0.2"/>
  <cols>
    <col min="1" max="1" width="7.33203125" style="894" customWidth="1"/>
    <col min="2" max="2" width="10" style="867" customWidth="1"/>
    <col min="3" max="3" width="136.83203125" style="1147" customWidth="1"/>
    <col min="4" max="4" width="19" style="894" customWidth="1"/>
    <col min="5" max="16384" width="8.83203125" style="894"/>
  </cols>
  <sheetData>
    <row r="1" spans="1:3" x14ac:dyDescent="0.2">
      <c r="A1" s="1145" t="s">
        <v>3770</v>
      </c>
      <c r="B1" s="2487"/>
      <c r="C1" s="1146"/>
    </row>
    <row r="2" spans="1:3" x14ac:dyDescent="0.2">
      <c r="A2" s="1145" t="s">
        <v>658</v>
      </c>
      <c r="B2" s="2487"/>
      <c r="C2" s="1146"/>
    </row>
    <row r="3" spans="1:3" x14ac:dyDescent="0.2">
      <c r="B3" s="2488" t="s">
        <v>0</v>
      </c>
    </row>
    <row r="4" spans="1:3" s="1148" customFormat="1" x14ac:dyDescent="0.2">
      <c r="A4" s="1144" t="s">
        <v>659</v>
      </c>
      <c r="B4" s="1106">
        <v>1.1000000000000001</v>
      </c>
      <c r="C4" s="2877" t="s">
        <v>3771</v>
      </c>
    </row>
    <row r="5" spans="1:3" x14ac:dyDescent="0.2">
      <c r="A5" s="1141"/>
      <c r="B5" s="1106">
        <v>1.2</v>
      </c>
      <c r="C5" s="2877" t="s">
        <v>3772</v>
      </c>
    </row>
    <row r="6" spans="1:3" x14ac:dyDescent="0.2">
      <c r="A6" s="1141"/>
      <c r="B6" s="1106">
        <v>1.3</v>
      </c>
      <c r="C6" s="2877" t="s">
        <v>660</v>
      </c>
    </row>
    <row r="7" spans="1:3" x14ac:dyDescent="0.2">
      <c r="A7" s="1141"/>
      <c r="B7" s="1106" t="s">
        <v>661</v>
      </c>
      <c r="C7" s="5649" t="s">
        <v>662</v>
      </c>
    </row>
    <row r="8" spans="1:3" x14ac:dyDescent="0.2">
      <c r="A8" s="1141"/>
      <c r="B8" s="1106" t="s">
        <v>663</v>
      </c>
      <c r="C8" s="5649" t="s">
        <v>664</v>
      </c>
    </row>
    <row r="9" spans="1:3" x14ac:dyDescent="0.2">
      <c r="A9" s="1141"/>
      <c r="B9" s="1106">
        <v>1.5</v>
      </c>
      <c r="C9" s="2877" t="s">
        <v>665</v>
      </c>
    </row>
    <row r="10" spans="1:3" x14ac:dyDescent="0.2">
      <c r="A10" s="1141"/>
      <c r="B10" s="1106" t="s">
        <v>666</v>
      </c>
      <c r="C10" s="2877" t="s">
        <v>3773</v>
      </c>
    </row>
    <row r="11" spans="1:3" x14ac:dyDescent="0.2">
      <c r="A11" s="1141"/>
      <c r="B11" s="1106" t="s">
        <v>667</v>
      </c>
      <c r="C11" s="5649" t="s">
        <v>3774</v>
      </c>
    </row>
    <row r="12" spans="1:3" x14ac:dyDescent="0.2">
      <c r="A12" s="1141"/>
      <c r="B12" s="1106">
        <v>1.7</v>
      </c>
      <c r="C12" s="2877" t="s">
        <v>668</v>
      </c>
    </row>
    <row r="13" spans="1:3" x14ac:dyDescent="0.2">
      <c r="A13" s="1141"/>
      <c r="B13" s="1106" t="s">
        <v>669</v>
      </c>
      <c r="C13" s="5649" t="s">
        <v>3775</v>
      </c>
    </row>
    <row r="14" spans="1:3" x14ac:dyDescent="0.2">
      <c r="A14" s="1141"/>
      <c r="B14" s="1106" t="s">
        <v>670</v>
      </c>
      <c r="C14" s="5649" t="s">
        <v>3776</v>
      </c>
    </row>
    <row r="15" spans="1:3" x14ac:dyDescent="0.2">
      <c r="A15" s="1141"/>
      <c r="B15" s="1106" t="s">
        <v>671</v>
      </c>
      <c r="C15" s="2877" t="s">
        <v>672</v>
      </c>
    </row>
    <row r="16" spans="1:3" x14ac:dyDescent="0.2">
      <c r="A16" s="1141"/>
      <c r="B16" s="1106" t="s">
        <v>673</v>
      </c>
      <c r="C16" s="5649" t="s">
        <v>674</v>
      </c>
    </row>
    <row r="17" spans="1:3" x14ac:dyDescent="0.2">
      <c r="A17" s="1141"/>
      <c r="B17" s="1106" t="s">
        <v>675</v>
      </c>
      <c r="C17" s="5649" t="s">
        <v>676</v>
      </c>
    </row>
    <row r="18" spans="1:3" x14ac:dyDescent="0.2">
      <c r="A18" s="1141"/>
      <c r="B18" s="1106" t="s">
        <v>677</v>
      </c>
      <c r="C18" s="2877" t="s">
        <v>3777</v>
      </c>
    </row>
    <row r="19" spans="1:3" x14ac:dyDescent="0.2">
      <c r="A19" s="1141"/>
      <c r="B19" s="1106" t="s">
        <v>678</v>
      </c>
      <c r="C19" s="5649" t="s">
        <v>3778</v>
      </c>
    </row>
    <row r="20" spans="1:3" x14ac:dyDescent="0.2">
      <c r="A20" s="1141"/>
      <c r="B20" s="1106" t="s">
        <v>679</v>
      </c>
      <c r="C20" s="2877" t="s">
        <v>3779</v>
      </c>
    </row>
    <row r="21" spans="1:3" x14ac:dyDescent="0.2">
      <c r="A21" s="1141"/>
      <c r="B21" s="1106" t="s">
        <v>680</v>
      </c>
      <c r="C21" s="5649" t="s">
        <v>3780</v>
      </c>
    </row>
    <row r="22" spans="1:3" x14ac:dyDescent="0.2">
      <c r="A22" s="1141"/>
      <c r="B22" s="1106" t="s">
        <v>681</v>
      </c>
      <c r="C22" s="2877" t="s">
        <v>3781</v>
      </c>
    </row>
    <row r="23" spans="1:3" x14ac:dyDescent="0.2">
      <c r="B23" s="1106" t="s">
        <v>682</v>
      </c>
      <c r="C23" s="2877" t="s">
        <v>3782</v>
      </c>
    </row>
    <row r="24" spans="1:3" x14ac:dyDescent="0.2">
      <c r="A24" s="1141"/>
      <c r="B24" s="1106" t="s">
        <v>683</v>
      </c>
      <c r="C24" s="2877" t="s">
        <v>3783</v>
      </c>
    </row>
    <row r="25" spans="1:3" x14ac:dyDescent="0.2">
      <c r="A25" s="1141"/>
      <c r="B25" s="1106">
        <v>1.1299999999999999</v>
      </c>
      <c r="C25" s="2877" t="s">
        <v>3784</v>
      </c>
    </row>
    <row r="26" spans="1:3" x14ac:dyDescent="0.2">
      <c r="A26" s="1141"/>
      <c r="B26" s="1106">
        <v>1.1399999999999999</v>
      </c>
      <c r="C26" s="2877" t="s">
        <v>684</v>
      </c>
    </row>
    <row r="27" spans="1:3" x14ac:dyDescent="0.2">
      <c r="A27" s="1141"/>
      <c r="B27" s="1106" t="s">
        <v>685</v>
      </c>
      <c r="C27" s="2877" t="s">
        <v>3785</v>
      </c>
    </row>
    <row r="28" spans="1:3" x14ac:dyDescent="0.2">
      <c r="A28" s="1141"/>
      <c r="B28" s="1106" t="s">
        <v>686</v>
      </c>
      <c r="C28" s="2877" t="s">
        <v>3786</v>
      </c>
    </row>
    <row r="29" spans="1:3" x14ac:dyDescent="0.2">
      <c r="A29" s="1141"/>
      <c r="B29" s="1106" t="s">
        <v>687</v>
      </c>
      <c r="C29" s="2877" t="s">
        <v>3787</v>
      </c>
    </row>
    <row r="30" spans="1:3" x14ac:dyDescent="0.2">
      <c r="A30" s="1141"/>
      <c r="B30" s="1106" t="s">
        <v>688</v>
      </c>
      <c r="C30" s="5649" t="s">
        <v>3788</v>
      </c>
    </row>
    <row r="31" spans="1:3" x14ac:dyDescent="0.2">
      <c r="A31" s="1141"/>
      <c r="B31" s="1106" t="s">
        <v>689</v>
      </c>
      <c r="C31" s="2877" t="s">
        <v>3789</v>
      </c>
    </row>
    <row r="32" spans="1:3" x14ac:dyDescent="0.2">
      <c r="A32" s="1141"/>
      <c r="B32" s="1106" t="s">
        <v>690</v>
      </c>
      <c r="C32" s="5649" t="s">
        <v>3790</v>
      </c>
    </row>
    <row r="33" spans="1:3" x14ac:dyDescent="0.2">
      <c r="A33" s="1141"/>
      <c r="B33" s="1106">
        <v>1.17</v>
      </c>
      <c r="C33" s="2877" t="s">
        <v>3791</v>
      </c>
    </row>
    <row r="34" spans="1:3" x14ac:dyDescent="0.2">
      <c r="A34" s="1141"/>
      <c r="B34" s="1106">
        <v>1.18</v>
      </c>
      <c r="C34" s="2877" t="s">
        <v>3792</v>
      </c>
    </row>
    <row r="35" spans="1:3" x14ac:dyDescent="0.2">
      <c r="A35" s="1141"/>
      <c r="B35" s="1106">
        <v>1.19</v>
      </c>
      <c r="C35" s="2877" t="s">
        <v>3793</v>
      </c>
    </row>
    <row r="36" spans="1:3" x14ac:dyDescent="0.2">
      <c r="A36" s="1141"/>
      <c r="B36" s="1106">
        <v>1.2</v>
      </c>
      <c r="C36" s="5649" t="s">
        <v>3794</v>
      </c>
    </row>
    <row r="37" spans="1:3" x14ac:dyDescent="0.2">
      <c r="A37" s="1141"/>
      <c r="B37" s="1106">
        <v>1.21</v>
      </c>
      <c r="C37" s="2877" t="s">
        <v>3795</v>
      </c>
    </row>
    <row r="38" spans="1:3" x14ac:dyDescent="0.2">
      <c r="A38" s="1141"/>
      <c r="B38" s="1106">
        <v>1.22</v>
      </c>
      <c r="C38" s="5649" t="s">
        <v>3796</v>
      </c>
    </row>
    <row r="39" spans="1:3" x14ac:dyDescent="0.2">
      <c r="A39" s="1141"/>
      <c r="B39" s="1106">
        <v>1.23</v>
      </c>
      <c r="C39" s="2877" t="s">
        <v>3797</v>
      </c>
    </row>
    <row r="40" spans="1:3" x14ac:dyDescent="0.2">
      <c r="A40" s="1141"/>
      <c r="B40" s="1106">
        <v>1.24</v>
      </c>
      <c r="C40" s="2877" t="s">
        <v>3798</v>
      </c>
    </row>
    <row r="41" spans="1:3" x14ac:dyDescent="0.2">
      <c r="A41" s="1141"/>
      <c r="B41" s="1106">
        <v>1.25</v>
      </c>
      <c r="C41" s="2877" t="s">
        <v>3799</v>
      </c>
    </row>
    <row r="42" spans="1:3" x14ac:dyDescent="0.2">
      <c r="A42" s="1141"/>
      <c r="B42" s="1106">
        <v>1.26</v>
      </c>
      <c r="C42" s="2877" t="s">
        <v>3800</v>
      </c>
    </row>
    <row r="43" spans="1:3" x14ac:dyDescent="0.2">
      <c r="A43" s="1141"/>
      <c r="B43" s="1106">
        <v>1.27</v>
      </c>
      <c r="C43" s="2633" t="s">
        <v>3801</v>
      </c>
    </row>
    <row r="44" spans="1:3" x14ac:dyDescent="0.2">
      <c r="A44" s="1141"/>
      <c r="B44" s="1106" t="s">
        <v>691</v>
      </c>
      <c r="C44" s="2633" t="s">
        <v>3802</v>
      </c>
    </row>
    <row r="45" spans="1:3" x14ac:dyDescent="0.2">
      <c r="A45" s="1141"/>
      <c r="B45" s="1106" t="s">
        <v>692</v>
      </c>
      <c r="C45" s="2633" t="s">
        <v>3803</v>
      </c>
    </row>
    <row r="46" spans="1:3" x14ac:dyDescent="0.2">
      <c r="A46" s="1141"/>
      <c r="B46" s="1106" t="s">
        <v>693</v>
      </c>
      <c r="C46" s="2633" t="s">
        <v>3804</v>
      </c>
    </row>
    <row r="47" spans="1:3" x14ac:dyDescent="0.2">
      <c r="A47" s="1141"/>
      <c r="B47" s="1106">
        <v>1.29</v>
      </c>
      <c r="C47" s="2634" t="s">
        <v>3805</v>
      </c>
    </row>
    <row r="48" spans="1:3" x14ac:dyDescent="0.2">
      <c r="A48" s="1149"/>
      <c r="B48" s="1889"/>
      <c r="C48" s="1150"/>
    </row>
    <row r="49" spans="1:3" x14ac:dyDescent="0.2">
      <c r="B49" s="2488" t="s">
        <v>802</v>
      </c>
      <c r="C49" s="1142"/>
    </row>
    <row r="50" spans="1:3" x14ac:dyDescent="0.2">
      <c r="A50" s="1141" t="s">
        <v>659</v>
      </c>
      <c r="B50" s="1106">
        <v>2.1</v>
      </c>
      <c r="C50" s="2633" t="s">
        <v>3806</v>
      </c>
    </row>
    <row r="51" spans="1:3" x14ac:dyDescent="0.2">
      <c r="A51" s="1141"/>
      <c r="B51" s="1106">
        <v>2.2000000000000002</v>
      </c>
      <c r="C51" s="2633" t="s">
        <v>3807</v>
      </c>
    </row>
    <row r="52" spans="1:3" x14ac:dyDescent="0.2">
      <c r="A52" s="1141"/>
      <c r="B52" s="1106">
        <v>2.2999999999999998</v>
      </c>
      <c r="C52" s="2633" t="s">
        <v>3808</v>
      </c>
    </row>
    <row r="53" spans="1:3" x14ac:dyDescent="0.2">
      <c r="A53" s="1141"/>
      <c r="B53" s="1106">
        <v>2.4</v>
      </c>
      <c r="C53" s="2633" t="s">
        <v>1034</v>
      </c>
    </row>
    <row r="54" spans="1:3" x14ac:dyDescent="0.2">
      <c r="A54" s="1141"/>
      <c r="B54" s="1106">
        <v>2.5</v>
      </c>
      <c r="C54" s="2633" t="s">
        <v>3809</v>
      </c>
    </row>
    <row r="55" spans="1:3" x14ac:dyDescent="0.2">
      <c r="A55" s="1141"/>
      <c r="B55" s="1106">
        <v>2.6</v>
      </c>
      <c r="C55" s="2633" t="s">
        <v>3810</v>
      </c>
    </row>
    <row r="56" spans="1:3" x14ac:dyDescent="0.2">
      <c r="A56" s="1141"/>
      <c r="B56" s="1106">
        <v>2.7</v>
      </c>
      <c r="C56" s="2633" t="s">
        <v>3811</v>
      </c>
    </row>
    <row r="57" spans="1:3" x14ac:dyDescent="0.2">
      <c r="A57" s="1141"/>
      <c r="B57" s="1106">
        <v>2.8</v>
      </c>
      <c r="C57" s="2633" t="s">
        <v>3812</v>
      </c>
    </row>
    <row r="58" spans="1:3" x14ac:dyDescent="0.2">
      <c r="A58" s="1141"/>
      <c r="B58" s="2489"/>
      <c r="C58" s="1151"/>
    </row>
    <row r="59" spans="1:3" x14ac:dyDescent="0.2">
      <c r="A59" s="1141"/>
      <c r="B59" s="2488" t="s">
        <v>694</v>
      </c>
      <c r="C59" s="1142"/>
    </row>
    <row r="60" spans="1:3" x14ac:dyDescent="0.2">
      <c r="A60" s="1144" t="s">
        <v>659</v>
      </c>
      <c r="B60" s="1106">
        <v>3.1</v>
      </c>
      <c r="C60" s="5649" t="s">
        <v>3813</v>
      </c>
    </row>
    <row r="61" spans="1:3" x14ac:dyDescent="0.2">
      <c r="A61" s="1141"/>
      <c r="B61" s="1106">
        <v>3.2</v>
      </c>
      <c r="C61" s="2877" t="s">
        <v>3814</v>
      </c>
    </row>
    <row r="62" spans="1:3" x14ac:dyDescent="0.2">
      <c r="A62" s="1141"/>
      <c r="B62" s="1106">
        <v>3.3</v>
      </c>
      <c r="C62" s="2877" t="s">
        <v>3815</v>
      </c>
    </row>
    <row r="63" spans="1:3" x14ac:dyDescent="0.2">
      <c r="A63" s="1141"/>
      <c r="B63" s="2490"/>
      <c r="C63" s="1152"/>
    </row>
    <row r="64" spans="1:3" x14ac:dyDescent="0.2">
      <c r="A64" s="1141"/>
      <c r="B64" s="2488" t="s">
        <v>1030</v>
      </c>
      <c r="C64" s="1142"/>
    </row>
    <row r="65" spans="1:3" x14ac:dyDescent="0.2">
      <c r="A65" s="1141" t="s">
        <v>659</v>
      </c>
      <c r="B65" s="1106">
        <v>4.0999999999999996</v>
      </c>
      <c r="C65" s="2633" t="s">
        <v>3816</v>
      </c>
    </row>
    <row r="66" spans="1:3" x14ac:dyDescent="0.2">
      <c r="A66" s="1141"/>
      <c r="B66" s="1106">
        <v>4.2</v>
      </c>
      <c r="C66" s="2633" t="s">
        <v>3817</v>
      </c>
    </row>
    <row r="67" spans="1:3" x14ac:dyDescent="0.2">
      <c r="A67" s="1141"/>
      <c r="B67" s="1106">
        <v>4.3</v>
      </c>
      <c r="C67" s="2633" t="s">
        <v>3818</v>
      </c>
    </row>
    <row r="68" spans="1:3" x14ac:dyDescent="0.2">
      <c r="A68" s="1141"/>
      <c r="B68" s="1106">
        <v>4.4000000000000004</v>
      </c>
      <c r="C68" s="2633" t="s">
        <v>3819</v>
      </c>
    </row>
    <row r="69" spans="1:3" x14ac:dyDescent="0.2">
      <c r="A69" s="1141"/>
      <c r="B69" s="2490"/>
      <c r="C69" s="1142"/>
    </row>
    <row r="70" spans="1:3" x14ac:dyDescent="0.2">
      <c r="A70" s="1141"/>
      <c r="B70" s="2491" t="s">
        <v>1031</v>
      </c>
      <c r="C70" s="1142"/>
    </row>
    <row r="71" spans="1:3" x14ac:dyDescent="0.2">
      <c r="A71" s="1141" t="s">
        <v>659</v>
      </c>
      <c r="B71" s="1106">
        <v>5.0999999999999996</v>
      </c>
      <c r="C71" s="2633" t="s">
        <v>1032</v>
      </c>
    </row>
    <row r="72" spans="1:3" x14ac:dyDescent="0.2">
      <c r="A72" s="1141"/>
      <c r="B72" s="1106">
        <v>5.2</v>
      </c>
      <c r="C72" s="2633" t="s">
        <v>1033</v>
      </c>
    </row>
    <row r="73" spans="1:3" x14ac:dyDescent="0.2">
      <c r="A73" s="1141"/>
      <c r="B73" s="2490"/>
      <c r="C73" s="1142"/>
    </row>
    <row r="74" spans="1:3" x14ac:dyDescent="0.2">
      <c r="A74" s="1141"/>
      <c r="B74" s="2491" t="s">
        <v>1035</v>
      </c>
      <c r="C74" s="1142"/>
    </row>
    <row r="75" spans="1:3" x14ac:dyDescent="0.2">
      <c r="A75" s="1141" t="s">
        <v>659</v>
      </c>
      <c r="B75" s="1106">
        <v>6.1</v>
      </c>
      <c r="C75" s="2633" t="s">
        <v>3820</v>
      </c>
    </row>
    <row r="76" spans="1:3" x14ac:dyDescent="0.2">
      <c r="A76" s="1141"/>
      <c r="B76" s="1106">
        <v>6.2</v>
      </c>
      <c r="C76" s="2877" t="s">
        <v>3821</v>
      </c>
    </row>
    <row r="77" spans="1:3" x14ac:dyDescent="0.2">
      <c r="A77" s="1141"/>
      <c r="B77" s="1106">
        <v>6.3</v>
      </c>
      <c r="C77" s="2877" t="s">
        <v>3822</v>
      </c>
    </row>
    <row r="78" spans="1:3" x14ac:dyDescent="0.2">
      <c r="A78" s="1141"/>
      <c r="B78" s="1106">
        <v>6.4</v>
      </c>
      <c r="C78" s="2633" t="s">
        <v>3823</v>
      </c>
    </row>
    <row r="79" spans="1:3" x14ac:dyDescent="0.2">
      <c r="A79" s="1141"/>
      <c r="B79" s="1106">
        <v>6.5</v>
      </c>
      <c r="C79" s="2640" t="s">
        <v>4257</v>
      </c>
    </row>
    <row r="80" spans="1:3" x14ac:dyDescent="0.2">
      <c r="A80" s="1141"/>
      <c r="B80" s="1106">
        <v>6.6</v>
      </c>
      <c r="C80" s="2877" t="s">
        <v>3824</v>
      </c>
    </row>
    <row r="81" spans="1:3" x14ac:dyDescent="0.2">
      <c r="A81" s="1141"/>
      <c r="B81" s="1106">
        <v>6.7</v>
      </c>
      <c r="C81" s="2877" t="s">
        <v>3825</v>
      </c>
    </row>
    <row r="82" spans="1:3" x14ac:dyDescent="0.2">
      <c r="A82" s="1141"/>
      <c r="B82" s="1106">
        <v>6.8</v>
      </c>
      <c r="C82" s="2877" t="s">
        <v>1036</v>
      </c>
    </row>
    <row r="83" spans="1:3" x14ac:dyDescent="0.2">
      <c r="A83" s="1141"/>
      <c r="B83" s="1106">
        <v>6.9</v>
      </c>
      <c r="C83" s="2877" t="s">
        <v>3826</v>
      </c>
    </row>
    <row r="84" spans="1:3" x14ac:dyDescent="0.2">
      <c r="A84" s="1141"/>
      <c r="B84" s="2639" t="s">
        <v>4169</v>
      </c>
      <c r="C84" s="2877" t="s">
        <v>3827</v>
      </c>
    </row>
    <row r="85" spans="1:3" x14ac:dyDescent="0.2">
      <c r="A85" s="1141"/>
      <c r="B85" s="1106">
        <v>6.11</v>
      </c>
      <c r="C85" s="2633" t="s">
        <v>3828</v>
      </c>
    </row>
    <row r="86" spans="1:3" x14ac:dyDescent="0.2">
      <c r="A86" s="1141"/>
      <c r="B86" s="1106">
        <v>6.12</v>
      </c>
      <c r="C86" s="2633" t="s">
        <v>3829</v>
      </c>
    </row>
    <row r="87" spans="1:3" x14ac:dyDescent="0.2">
      <c r="A87" s="1141"/>
      <c r="B87" s="2490"/>
      <c r="C87" s="1142"/>
    </row>
    <row r="88" spans="1:3" x14ac:dyDescent="0.2">
      <c r="A88" s="1141"/>
      <c r="B88" s="2488" t="s">
        <v>1037</v>
      </c>
    </row>
    <row r="89" spans="1:3" x14ac:dyDescent="0.2">
      <c r="A89" s="1141" t="s">
        <v>659</v>
      </c>
      <c r="B89" s="1106">
        <v>7.1</v>
      </c>
      <c r="C89" s="2633" t="s">
        <v>3830</v>
      </c>
    </row>
    <row r="90" spans="1:3" x14ac:dyDescent="0.2">
      <c r="A90" s="1141"/>
      <c r="B90" s="1106">
        <v>7.2</v>
      </c>
      <c r="C90" s="2633" t="s">
        <v>3831</v>
      </c>
    </row>
    <row r="91" spans="1:3" x14ac:dyDescent="0.2">
      <c r="A91" s="1141"/>
      <c r="B91" s="1106">
        <v>7.3</v>
      </c>
      <c r="C91" s="2633" t="s">
        <v>3832</v>
      </c>
    </row>
    <row r="92" spans="1:3" x14ac:dyDescent="0.2">
      <c r="A92" s="1141"/>
      <c r="B92" s="1106">
        <v>7.4</v>
      </c>
      <c r="C92" s="2634" t="s">
        <v>3833</v>
      </c>
    </row>
    <row r="93" spans="1:3" x14ac:dyDescent="0.2">
      <c r="A93" s="1141"/>
      <c r="B93" s="1106">
        <v>7.5</v>
      </c>
      <c r="C93" s="2633" t="s">
        <v>3834</v>
      </c>
    </row>
    <row r="94" spans="1:3" x14ac:dyDescent="0.2">
      <c r="A94" s="1141"/>
      <c r="B94" s="1106">
        <v>7.6</v>
      </c>
      <c r="C94" s="2633" t="s">
        <v>3835</v>
      </c>
    </row>
    <row r="95" spans="1:3" x14ac:dyDescent="0.2">
      <c r="A95" s="1141"/>
      <c r="B95" s="1106">
        <v>7.7</v>
      </c>
      <c r="C95" s="2633" t="s">
        <v>3836</v>
      </c>
    </row>
    <row r="96" spans="1:3" x14ac:dyDescent="0.2">
      <c r="A96" s="1141"/>
      <c r="B96" s="1106">
        <v>7.8</v>
      </c>
      <c r="C96" s="2633" t="s">
        <v>4258</v>
      </c>
    </row>
    <row r="97" spans="1:3" x14ac:dyDescent="0.2">
      <c r="B97" s="1106">
        <v>7.9</v>
      </c>
      <c r="C97" s="2633" t="s">
        <v>3837</v>
      </c>
    </row>
    <row r="98" spans="1:3" ht="19.5" customHeight="1" x14ac:dyDescent="0.2">
      <c r="A98" s="1141"/>
      <c r="B98" s="1106">
        <v>7.1</v>
      </c>
      <c r="C98" s="2635" t="s">
        <v>3838</v>
      </c>
    </row>
    <row r="99" spans="1:3" x14ac:dyDescent="0.2">
      <c r="A99" s="1141"/>
      <c r="B99" s="1106">
        <v>7.11</v>
      </c>
      <c r="C99" s="2633" t="s">
        <v>3839</v>
      </c>
    </row>
    <row r="100" spans="1:3" x14ac:dyDescent="0.2">
      <c r="B100" s="1106">
        <v>7.12</v>
      </c>
      <c r="C100" s="2633" t="s">
        <v>3840</v>
      </c>
    </row>
    <row r="101" spans="1:3" x14ac:dyDescent="0.2">
      <c r="B101" s="1106">
        <v>7.13</v>
      </c>
      <c r="C101" s="2633" t="s">
        <v>3841</v>
      </c>
    </row>
    <row r="102" spans="1:3" x14ac:dyDescent="0.2">
      <c r="A102" s="1141"/>
      <c r="B102" s="1106">
        <v>7.14</v>
      </c>
      <c r="C102" s="2633" t="s">
        <v>3842</v>
      </c>
    </row>
    <row r="103" spans="1:3" x14ac:dyDescent="0.2">
      <c r="A103" s="1141"/>
      <c r="B103" s="1106">
        <v>7.15</v>
      </c>
      <c r="C103" s="2633" t="s">
        <v>4259</v>
      </c>
    </row>
    <row r="104" spans="1:3" x14ac:dyDescent="0.2">
      <c r="B104" s="1106">
        <v>7.16</v>
      </c>
      <c r="C104" s="2633" t="s">
        <v>4260</v>
      </c>
    </row>
    <row r="105" spans="1:3" x14ac:dyDescent="0.2">
      <c r="A105" s="1141"/>
      <c r="B105" s="1106">
        <v>7.17</v>
      </c>
      <c r="C105" s="2633" t="s">
        <v>4261</v>
      </c>
    </row>
    <row r="106" spans="1:3" x14ac:dyDescent="0.2">
      <c r="A106" s="1141"/>
      <c r="B106" s="1106">
        <v>7.18</v>
      </c>
      <c r="C106" s="2877" t="s">
        <v>4262</v>
      </c>
    </row>
    <row r="107" spans="1:3" s="1148" customFormat="1" x14ac:dyDescent="0.2">
      <c r="A107" s="1153"/>
      <c r="B107" s="2490"/>
      <c r="C107" s="1142"/>
    </row>
    <row r="108" spans="1:3" s="1148" customFormat="1" x14ac:dyDescent="0.2">
      <c r="A108" s="1153"/>
      <c r="B108" s="2492" t="s">
        <v>1038</v>
      </c>
      <c r="C108" s="2486"/>
    </row>
    <row r="109" spans="1:3" x14ac:dyDescent="0.2">
      <c r="A109" s="1141" t="s">
        <v>659</v>
      </c>
      <c r="B109" s="2636">
        <v>8.1</v>
      </c>
      <c r="C109" s="2633" t="s">
        <v>4037</v>
      </c>
    </row>
    <row r="110" spans="1:3" x14ac:dyDescent="0.2">
      <c r="A110" s="1141"/>
      <c r="B110" s="2636">
        <v>8.1999999999999993</v>
      </c>
      <c r="C110" s="2633" t="s">
        <v>4038</v>
      </c>
    </row>
    <row r="111" spans="1:3" x14ac:dyDescent="0.2">
      <c r="A111" s="1141"/>
      <c r="B111" s="2636">
        <v>8.3000000000000007</v>
      </c>
      <c r="C111" s="2637" t="s">
        <v>4039</v>
      </c>
    </row>
    <row r="112" spans="1:3" x14ac:dyDescent="0.2">
      <c r="A112" s="1141"/>
      <c r="B112" s="2636">
        <v>8.4</v>
      </c>
      <c r="C112" s="2638" t="s">
        <v>4009</v>
      </c>
    </row>
    <row r="113" spans="1:3" x14ac:dyDescent="0.2">
      <c r="A113" s="1141"/>
      <c r="B113" s="2636">
        <v>8.5</v>
      </c>
      <c r="C113" s="2638" t="s">
        <v>4010</v>
      </c>
    </row>
    <row r="114" spans="1:3" x14ac:dyDescent="0.2">
      <c r="A114" s="1141"/>
      <c r="B114" s="2636">
        <v>8.6</v>
      </c>
      <c r="C114" s="2638" t="s">
        <v>4011</v>
      </c>
    </row>
    <row r="115" spans="1:3" x14ac:dyDescent="0.2">
      <c r="A115" s="1141"/>
      <c r="B115" s="2636">
        <v>8.6999999999999993</v>
      </c>
      <c r="C115" s="5613" t="s">
        <v>4265</v>
      </c>
    </row>
    <row r="116" spans="1:3" x14ac:dyDescent="0.2">
      <c r="A116" s="1154"/>
      <c r="B116" s="2490"/>
      <c r="C116" s="1142"/>
    </row>
    <row r="117" spans="1:3" x14ac:dyDescent="0.2">
      <c r="B117" s="2488" t="s">
        <v>1039</v>
      </c>
      <c r="C117" s="1142"/>
    </row>
    <row r="118" spans="1:3" x14ac:dyDescent="0.2">
      <c r="A118" s="1141" t="s">
        <v>659</v>
      </c>
      <c r="B118" s="1106">
        <v>9.1</v>
      </c>
      <c r="C118" s="2633" t="s">
        <v>3843</v>
      </c>
    </row>
    <row r="119" spans="1:3" x14ac:dyDescent="0.2">
      <c r="A119" s="1141"/>
      <c r="B119" s="1106">
        <v>9.1999999999999993</v>
      </c>
      <c r="C119" s="2634" t="s">
        <v>3844</v>
      </c>
    </row>
    <row r="120" spans="1:3" x14ac:dyDescent="0.2">
      <c r="B120" s="1106">
        <v>9.3000000000000007</v>
      </c>
      <c r="C120" s="2634" t="s">
        <v>3845</v>
      </c>
    </row>
    <row r="121" spans="1:3" x14ac:dyDescent="0.2">
      <c r="A121" s="1141"/>
      <c r="B121" s="1106">
        <v>9.4</v>
      </c>
      <c r="C121" s="2633" t="s">
        <v>3846</v>
      </c>
    </row>
    <row r="122" spans="1:3" x14ac:dyDescent="0.2">
      <c r="B122" s="1106">
        <v>9.5</v>
      </c>
      <c r="C122" s="2633" t="s">
        <v>3847</v>
      </c>
    </row>
    <row r="123" spans="1:3" x14ac:dyDescent="0.2">
      <c r="A123" s="1141"/>
      <c r="B123" s="1106">
        <v>9.6</v>
      </c>
      <c r="C123" s="2633" t="s">
        <v>3848</v>
      </c>
    </row>
    <row r="124" spans="1:3" x14ac:dyDescent="0.2">
      <c r="A124" s="1141"/>
      <c r="B124" s="1106">
        <v>9.6999999999999993</v>
      </c>
      <c r="C124" s="2633" t="s">
        <v>1040</v>
      </c>
    </row>
    <row r="125" spans="1:3" x14ac:dyDescent="0.2">
      <c r="A125" s="1141"/>
      <c r="B125" s="1106">
        <v>9.8000000000000007</v>
      </c>
      <c r="C125" s="2633" t="s">
        <v>1041</v>
      </c>
    </row>
    <row r="126" spans="1:3" x14ac:dyDescent="0.2">
      <c r="A126" s="1141"/>
      <c r="B126" s="1106">
        <v>9.9</v>
      </c>
      <c r="C126" s="2633" t="s">
        <v>3849</v>
      </c>
    </row>
    <row r="127" spans="1:3" x14ac:dyDescent="0.2">
      <c r="B127" s="1106">
        <v>9.1</v>
      </c>
      <c r="C127" s="2633" t="s">
        <v>3850</v>
      </c>
    </row>
    <row r="128" spans="1:3" x14ac:dyDescent="0.2">
      <c r="A128" s="1141"/>
      <c r="B128" s="1106">
        <v>9.11</v>
      </c>
      <c r="C128" s="2633" t="s">
        <v>1042</v>
      </c>
    </row>
    <row r="129" spans="1:3" x14ac:dyDescent="0.2">
      <c r="A129" s="1141"/>
      <c r="B129" s="1106">
        <v>9.1199999999999992</v>
      </c>
      <c r="C129" s="2633" t="s">
        <v>3851</v>
      </c>
    </row>
    <row r="130" spans="1:3" x14ac:dyDescent="0.2">
      <c r="A130" s="1141"/>
      <c r="B130" s="2490"/>
      <c r="C130" s="1142"/>
    </row>
    <row r="131" spans="1:3" x14ac:dyDescent="0.2">
      <c r="A131" s="1141"/>
      <c r="B131" s="2491" t="s">
        <v>1043</v>
      </c>
      <c r="C131" s="1142"/>
    </row>
    <row r="132" spans="1:3" x14ac:dyDescent="0.2">
      <c r="A132" s="1141" t="s">
        <v>659</v>
      </c>
      <c r="B132" s="1106">
        <v>10.1</v>
      </c>
      <c r="C132" s="2633" t="s">
        <v>3852</v>
      </c>
    </row>
    <row r="133" spans="1:3" x14ac:dyDescent="0.2">
      <c r="A133" s="1141"/>
      <c r="B133" s="1106">
        <v>10.199999999999999</v>
      </c>
      <c r="C133" s="2633" t="s">
        <v>3853</v>
      </c>
    </row>
    <row r="134" spans="1:3" x14ac:dyDescent="0.2">
      <c r="A134" s="1141"/>
      <c r="B134" s="1106">
        <v>10.3</v>
      </c>
      <c r="C134" s="2633" t="s">
        <v>3854</v>
      </c>
    </row>
    <row r="135" spans="1:3" x14ac:dyDescent="0.2">
      <c r="A135" s="1154"/>
      <c r="B135" s="1106">
        <v>10.4</v>
      </c>
      <c r="C135" s="2633" t="s">
        <v>3855</v>
      </c>
    </row>
    <row r="136" spans="1:3" x14ac:dyDescent="0.2">
      <c r="A136" s="1141"/>
      <c r="B136" s="1106">
        <v>10.5</v>
      </c>
      <c r="C136" s="2633" t="s">
        <v>3856</v>
      </c>
    </row>
    <row r="137" spans="1:3" x14ac:dyDescent="0.2">
      <c r="A137" s="1141"/>
      <c r="B137" s="1106">
        <v>10.6</v>
      </c>
      <c r="C137" s="2633" t="s">
        <v>3857</v>
      </c>
    </row>
    <row r="138" spans="1:3" x14ac:dyDescent="0.2">
      <c r="A138" s="1141"/>
      <c r="B138" s="1106">
        <v>10.7</v>
      </c>
      <c r="C138" s="2633" t="s">
        <v>3858</v>
      </c>
    </row>
    <row r="139" spans="1:3" x14ac:dyDescent="0.2">
      <c r="A139" s="1141"/>
      <c r="B139" s="1106">
        <v>10.8</v>
      </c>
      <c r="C139" s="2633" t="s">
        <v>3859</v>
      </c>
    </row>
    <row r="140" spans="1:3" x14ac:dyDescent="0.2">
      <c r="A140" s="1141"/>
      <c r="B140" s="1106">
        <v>10.9</v>
      </c>
      <c r="C140" s="2633" t="s">
        <v>3860</v>
      </c>
    </row>
    <row r="141" spans="1:3" x14ac:dyDescent="0.2">
      <c r="A141" s="1141"/>
      <c r="B141" s="1106">
        <v>10.1</v>
      </c>
      <c r="C141" s="2633" t="s">
        <v>3861</v>
      </c>
    </row>
    <row r="142" spans="1:3" x14ac:dyDescent="0.2">
      <c r="A142" s="1141"/>
      <c r="B142" s="1106">
        <v>10.11</v>
      </c>
      <c r="C142" s="2633" t="s">
        <v>3862</v>
      </c>
    </row>
    <row r="143" spans="1:3" x14ac:dyDescent="0.2">
      <c r="B143" s="1106">
        <v>10.119999999999999</v>
      </c>
      <c r="C143" s="2633" t="s">
        <v>3863</v>
      </c>
    </row>
    <row r="144" spans="1:3" x14ac:dyDescent="0.2">
      <c r="A144" s="1141"/>
      <c r="B144" s="2493"/>
      <c r="C144" s="1143"/>
    </row>
    <row r="145" spans="1:3" x14ac:dyDescent="0.2">
      <c r="A145" s="1141"/>
      <c r="B145" s="2488" t="s">
        <v>1044</v>
      </c>
      <c r="C145" s="1142"/>
    </row>
    <row r="146" spans="1:3" x14ac:dyDescent="0.2">
      <c r="A146" s="1141" t="s">
        <v>659</v>
      </c>
      <c r="B146" s="1106" t="s">
        <v>1045</v>
      </c>
      <c r="C146" s="2633" t="s">
        <v>3864</v>
      </c>
    </row>
    <row r="147" spans="1:3" x14ac:dyDescent="0.2">
      <c r="A147" s="1141"/>
      <c r="B147" s="1106" t="s">
        <v>1046</v>
      </c>
      <c r="C147" s="2633" t="s">
        <v>3865</v>
      </c>
    </row>
    <row r="148" spans="1:3" x14ac:dyDescent="0.2">
      <c r="A148" s="1141"/>
      <c r="B148" s="1106" t="s">
        <v>1047</v>
      </c>
      <c r="C148" s="2633" t="s">
        <v>3866</v>
      </c>
    </row>
    <row r="149" spans="1:3" x14ac:dyDescent="0.2">
      <c r="A149" s="1141"/>
      <c r="B149" s="1106">
        <v>11.2</v>
      </c>
      <c r="C149" s="2633" t="s">
        <v>3867</v>
      </c>
    </row>
    <row r="150" spans="1:3" x14ac:dyDescent="0.2">
      <c r="A150" s="1141"/>
      <c r="B150" s="1106">
        <v>11.3</v>
      </c>
      <c r="C150" s="2633" t="s">
        <v>3868</v>
      </c>
    </row>
    <row r="151" spans="1:3" x14ac:dyDescent="0.2">
      <c r="A151" s="1141"/>
      <c r="B151" s="2493"/>
      <c r="C151" s="1143"/>
    </row>
    <row r="152" spans="1:3" x14ac:dyDescent="0.2">
      <c r="A152" s="1141"/>
      <c r="B152" s="2488" t="s">
        <v>1048</v>
      </c>
      <c r="C152" s="1142"/>
    </row>
    <row r="153" spans="1:3" x14ac:dyDescent="0.2">
      <c r="A153" s="1141" t="s">
        <v>659</v>
      </c>
      <c r="B153" s="1106">
        <v>12.1</v>
      </c>
      <c r="C153" s="2877" t="s">
        <v>3869</v>
      </c>
    </row>
    <row r="154" spans="1:3" x14ac:dyDescent="0.2">
      <c r="A154" s="1141"/>
      <c r="B154" s="1106">
        <v>12.2</v>
      </c>
      <c r="C154" s="2877" t="s">
        <v>3870</v>
      </c>
    </row>
    <row r="155" spans="1:3" x14ac:dyDescent="0.2">
      <c r="A155" s="1141"/>
      <c r="B155" s="1106">
        <v>12.3</v>
      </c>
      <c r="C155" s="2633" t="s">
        <v>3871</v>
      </c>
    </row>
    <row r="156" spans="1:3" x14ac:dyDescent="0.2">
      <c r="B156" s="1106">
        <v>12.4</v>
      </c>
      <c r="C156" s="2633" t="s">
        <v>3872</v>
      </c>
    </row>
    <row r="157" spans="1:3" x14ac:dyDescent="0.2">
      <c r="A157" s="1141"/>
      <c r="B157" s="1106">
        <v>12.5</v>
      </c>
      <c r="C157" s="2633" t="s">
        <v>3873</v>
      </c>
    </row>
    <row r="158" spans="1:3" x14ac:dyDescent="0.2">
      <c r="A158" s="1141"/>
      <c r="B158" s="1106">
        <v>12.6</v>
      </c>
      <c r="C158" s="2633" t="s">
        <v>3874</v>
      </c>
    </row>
    <row r="159" spans="1:3" x14ac:dyDescent="0.2">
      <c r="A159" s="1141"/>
      <c r="B159" s="1106">
        <v>12.7</v>
      </c>
      <c r="C159" s="2633" t="s">
        <v>3875</v>
      </c>
    </row>
    <row r="160" spans="1:3" x14ac:dyDescent="0.2">
      <c r="A160" s="1141"/>
      <c r="B160" s="1106" t="s">
        <v>1049</v>
      </c>
      <c r="C160" s="2633" t="s">
        <v>3876</v>
      </c>
    </row>
    <row r="161" spans="1:3" x14ac:dyDescent="0.2">
      <c r="B161" s="1106" t="s">
        <v>1050</v>
      </c>
      <c r="C161" s="2633" t="s">
        <v>3877</v>
      </c>
    </row>
    <row r="162" spans="1:3" x14ac:dyDescent="0.2">
      <c r="A162" s="1141"/>
      <c r="B162" s="1106">
        <v>12.9</v>
      </c>
      <c r="C162" s="2633" t="s">
        <v>3878</v>
      </c>
    </row>
    <row r="163" spans="1:3" x14ac:dyDescent="0.2">
      <c r="A163" s="1141"/>
      <c r="B163" s="1106">
        <v>12.1</v>
      </c>
      <c r="C163" s="2633" t="s">
        <v>3879</v>
      </c>
    </row>
    <row r="164" spans="1:3" x14ac:dyDescent="0.2">
      <c r="A164" s="1141"/>
      <c r="B164" s="1106">
        <v>12.11</v>
      </c>
      <c r="C164" s="2877" t="s">
        <v>4163</v>
      </c>
    </row>
    <row r="165" spans="1:3" x14ac:dyDescent="0.2">
      <c r="A165" s="1141"/>
      <c r="B165" s="1106">
        <v>12.12</v>
      </c>
      <c r="C165" s="2633" t="s">
        <v>3880</v>
      </c>
    </row>
    <row r="166" spans="1:3" x14ac:dyDescent="0.2">
      <c r="A166" s="1141"/>
      <c r="B166" s="1106">
        <v>12.13</v>
      </c>
      <c r="C166" s="2877" t="s">
        <v>3881</v>
      </c>
    </row>
    <row r="167" spans="1:3" x14ac:dyDescent="0.2">
      <c r="A167" s="1141"/>
      <c r="B167" s="1106">
        <v>12.14</v>
      </c>
      <c r="C167" s="2877" t="s">
        <v>3882</v>
      </c>
    </row>
    <row r="168" spans="1:3" x14ac:dyDescent="0.2">
      <c r="A168" s="1141"/>
      <c r="B168" s="1106">
        <v>12.15</v>
      </c>
      <c r="C168" s="2633" t="s">
        <v>3883</v>
      </c>
    </row>
    <row r="169" spans="1:3" x14ac:dyDescent="0.2">
      <c r="A169" s="1141"/>
      <c r="B169" s="1106">
        <v>12.16</v>
      </c>
      <c r="C169" s="2633" t="s">
        <v>3884</v>
      </c>
    </row>
    <row r="170" spans="1:3" x14ac:dyDescent="0.2">
      <c r="A170" s="1141"/>
      <c r="B170" s="1106" t="s">
        <v>1051</v>
      </c>
      <c r="C170" s="2633" t="s">
        <v>3885</v>
      </c>
    </row>
    <row r="171" spans="1:3" x14ac:dyDescent="0.2">
      <c r="A171" s="1141"/>
      <c r="B171" s="1106" t="s">
        <v>1052</v>
      </c>
      <c r="C171" s="2633" t="s">
        <v>3886</v>
      </c>
    </row>
    <row r="172" spans="1:3" x14ac:dyDescent="0.2">
      <c r="B172" s="1106">
        <v>12.18</v>
      </c>
      <c r="C172" s="2633" t="s">
        <v>3887</v>
      </c>
    </row>
    <row r="173" spans="1:3" x14ac:dyDescent="0.2">
      <c r="A173" s="1141"/>
      <c r="B173" s="1106" t="s">
        <v>1053</v>
      </c>
      <c r="C173" s="2633" t="s">
        <v>3888</v>
      </c>
    </row>
    <row r="174" spans="1:3" x14ac:dyDescent="0.2">
      <c r="A174" s="1141"/>
      <c r="B174" s="1106" t="s">
        <v>1054</v>
      </c>
      <c r="C174" s="2633" t="s">
        <v>3889</v>
      </c>
    </row>
    <row r="175" spans="1:3" x14ac:dyDescent="0.2">
      <c r="A175" s="1141"/>
      <c r="B175" s="1106">
        <v>12.2</v>
      </c>
      <c r="C175" s="2633" t="s">
        <v>3890</v>
      </c>
    </row>
    <row r="176" spans="1:3" x14ac:dyDescent="0.2">
      <c r="A176" s="1141"/>
      <c r="B176" s="1106">
        <v>12.21</v>
      </c>
      <c r="C176" s="2633" t="s">
        <v>3891</v>
      </c>
    </row>
    <row r="177" spans="1:3" x14ac:dyDescent="0.2">
      <c r="A177" s="1141"/>
      <c r="B177" s="1106">
        <v>12.22</v>
      </c>
      <c r="C177" s="2633" t="s">
        <v>3892</v>
      </c>
    </row>
    <row r="178" spans="1:3" x14ac:dyDescent="0.2">
      <c r="B178" s="2639">
        <v>12.23</v>
      </c>
      <c r="C178" s="2633" t="s">
        <v>3893</v>
      </c>
    </row>
    <row r="179" spans="1:3" x14ac:dyDescent="0.2">
      <c r="A179" s="1141"/>
      <c r="B179" s="1106">
        <v>12.24</v>
      </c>
      <c r="C179" s="2633" t="s">
        <v>3894</v>
      </c>
    </row>
    <row r="180" spans="1:3" x14ac:dyDescent="0.2">
      <c r="A180" s="1141"/>
      <c r="B180" s="1106">
        <v>12.25</v>
      </c>
      <c r="C180" s="2877" t="s">
        <v>4164</v>
      </c>
    </row>
    <row r="181" spans="1:3" x14ac:dyDescent="0.2">
      <c r="A181" s="1141"/>
      <c r="B181" s="2493"/>
      <c r="C181" s="1143"/>
    </row>
    <row r="182" spans="1:3" x14ac:dyDescent="0.2">
      <c r="A182" s="1141"/>
      <c r="B182" s="2488" t="s">
        <v>1055</v>
      </c>
      <c r="C182" s="1142"/>
    </row>
    <row r="183" spans="1:3" x14ac:dyDescent="0.2">
      <c r="A183" s="1141" t="s">
        <v>659</v>
      </c>
      <c r="B183" s="1106">
        <v>13.1</v>
      </c>
      <c r="C183" s="2633" t="s">
        <v>3895</v>
      </c>
    </row>
    <row r="184" spans="1:3" x14ac:dyDescent="0.2">
      <c r="A184" s="1141"/>
      <c r="B184" s="1106">
        <v>13.2</v>
      </c>
      <c r="C184" s="2877" t="s">
        <v>3896</v>
      </c>
    </row>
    <row r="185" spans="1:3" x14ac:dyDescent="0.2">
      <c r="A185" s="1141"/>
      <c r="B185" s="1106">
        <v>13.3</v>
      </c>
      <c r="C185" s="2877" t="s">
        <v>1056</v>
      </c>
    </row>
    <row r="186" spans="1:3" x14ac:dyDescent="0.2">
      <c r="A186" s="1141"/>
      <c r="B186" s="1106">
        <v>13.4</v>
      </c>
      <c r="C186" s="2633" t="s">
        <v>3897</v>
      </c>
    </row>
    <row r="187" spans="1:3" x14ac:dyDescent="0.2">
      <c r="A187" s="1141"/>
      <c r="B187" s="1106">
        <v>13.5</v>
      </c>
      <c r="C187" s="2877" t="s">
        <v>3898</v>
      </c>
    </row>
    <row r="188" spans="1:3" x14ac:dyDescent="0.2">
      <c r="A188" s="1141"/>
      <c r="B188" s="1106">
        <v>13.6</v>
      </c>
      <c r="C188" s="2877" t="s">
        <v>1057</v>
      </c>
    </row>
    <row r="189" spans="1:3" x14ac:dyDescent="0.2">
      <c r="A189" s="1141"/>
      <c r="B189" s="1106">
        <v>13.7</v>
      </c>
      <c r="C189" s="2877" t="s">
        <v>3899</v>
      </c>
    </row>
    <row r="190" spans="1:3" x14ac:dyDescent="0.2">
      <c r="A190" s="1141"/>
      <c r="B190" s="1106">
        <v>13.8</v>
      </c>
      <c r="C190" s="2877" t="s">
        <v>3900</v>
      </c>
    </row>
    <row r="191" spans="1:3" x14ac:dyDescent="0.2">
      <c r="A191" s="1141"/>
      <c r="B191" s="1106">
        <v>13.9</v>
      </c>
      <c r="C191" s="2633" t="s">
        <v>3901</v>
      </c>
    </row>
    <row r="192" spans="1:3" x14ac:dyDescent="0.2">
      <c r="A192" s="1141"/>
      <c r="B192" s="1106">
        <v>13.1</v>
      </c>
      <c r="C192" s="2633" t="s">
        <v>3902</v>
      </c>
    </row>
    <row r="193" spans="1:3" x14ac:dyDescent="0.2">
      <c r="A193" s="1141"/>
      <c r="B193" s="2494"/>
      <c r="C193" s="1142"/>
    </row>
    <row r="194" spans="1:3" x14ac:dyDescent="0.2">
      <c r="A194" s="1141"/>
      <c r="B194" s="2488" t="s">
        <v>1058</v>
      </c>
      <c r="C194" s="1142"/>
    </row>
    <row r="195" spans="1:3" x14ac:dyDescent="0.2">
      <c r="A195" s="1141" t="s">
        <v>659</v>
      </c>
      <c r="B195" s="1106">
        <v>14.1</v>
      </c>
      <c r="C195" s="2877" t="s">
        <v>1059</v>
      </c>
    </row>
    <row r="196" spans="1:3" x14ac:dyDescent="0.2">
      <c r="A196" s="1141"/>
      <c r="B196" s="1106">
        <v>14.2</v>
      </c>
      <c r="C196" s="5650" t="s">
        <v>3903</v>
      </c>
    </row>
    <row r="197" spans="1:3" x14ac:dyDescent="0.2">
      <c r="A197" s="1141"/>
      <c r="B197" s="2493"/>
      <c r="C197" s="1143"/>
    </row>
    <row r="198" spans="1:3" x14ac:dyDescent="0.2">
      <c r="A198" s="1141"/>
      <c r="B198" s="2488" t="s">
        <v>1060</v>
      </c>
      <c r="C198" s="1142"/>
    </row>
    <row r="199" spans="1:3" x14ac:dyDescent="0.2">
      <c r="A199" s="1141" t="s">
        <v>659</v>
      </c>
      <c r="B199" s="1106">
        <v>15.1</v>
      </c>
      <c r="C199" s="2877" t="s">
        <v>3904</v>
      </c>
    </row>
    <row r="200" spans="1:3" x14ac:dyDescent="0.2">
      <c r="A200" s="1141"/>
      <c r="B200" s="1106">
        <v>15.2</v>
      </c>
      <c r="C200" s="2877" t="s">
        <v>3905</v>
      </c>
    </row>
    <row r="201" spans="1:3" x14ac:dyDescent="0.2">
      <c r="A201" s="1141"/>
      <c r="B201" s="1106">
        <v>15.3</v>
      </c>
      <c r="C201" s="2633" t="s">
        <v>3906</v>
      </c>
    </row>
    <row r="202" spans="1:3" x14ac:dyDescent="0.2">
      <c r="A202" s="1141"/>
      <c r="B202" s="1106">
        <v>15.4</v>
      </c>
      <c r="C202" s="2877" t="s">
        <v>3907</v>
      </c>
    </row>
    <row r="203" spans="1:3" x14ac:dyDescent="0.2">
      <c r="B203" s="1106">
        <v>15.5</v>
      </c>
      <c r="C203" s="2877" t="s">
        <v>3908</v>
      </c>
    </row>
    <row r="204" spans="1:3" x14ac:dyDescent="0.2">
      <c r="A204" s="1141"/>
      <c r="B204" s="1106">
        <v>15.6</v>
      </c>
      <c r="C204" s="2633" t="s">
        <v>3909</v>
      </c>
    </row>
    <row r="205" spans="1:3" x14ac:dyDescent="0.2">
      <c r="A205" s="1141"/>
      <c r="B205" s="2639" t="s">
        <v>1061</v>
      </c>
      <c r="C205" s="2633" t="s">
        <v>3910</v>
      </c>
    </row>
    <row r="206" spans="1:3" x14ac:dyDescent="0.2">
      <c r="A206" s="1141"/>
      <c r="B206" s="2639">
        <v>15.11</v>
      </c>
      <c r="C206" s="2633" t="s">
        <v>3911</v>
      </c>
    </row>
    <row r="207" spans="1:3" x14ac:dyDescent="0.2">
      <c r="A207" s="1141"/>
      <c r="B207" s="1106">
        <v>15.12</v>
      </c>
      <c r="C207" s="2877" t="s">
        <v>3385</v>
      </c>
    </row>
    <row r="208" spans="1:3" x14ac:dyDescent="0.2">
      <c r="A208" s="1141"/>
      <c r="B208" s="1106">
        <v>15.13</v>
      </c>
      <c r="C208" s="2877" t="s">
        <v>3912</v>
      </c>
    </row>
    <row r="209" spans="1:3" x14ac:dyDescent="0.2">
      <c r="A209" s="1141"/>
      <c r="B209" s="1106">
        <v>15.14</v>
      </c>
      <c r="C209" s="2877" t="s">
        <v>3913</v>
      </c>
    </row>
    <row r="210" spans="1:3" x14ac:dyDescent="0.2">
      <c r="A210" s="1141"/>
      <c r="B210" s="1106">
        <v>15.15</v>
      </c>
      <c r="C210" s="2877" t="s">
        <v>3914</v>
      </c>
    </row>
    <row r="211" spans="1:3" x14ac:dyDescent="0.2">
      <c r="A211" s="1141"/>
      <c r="B211" s="2490"/>
      <c r="C211" s="1142"/>
    </row>
    <row r="212" spans="1:3" x14ac:dyDescent="0.2">
      <c r="B212" s="2488" t="s">
        <v>1062</v>
      </c>
      <c r="C212" s="1142"/>
    </row>
    <row r="213" spans="1:3" x14ac:dyDescent="0.2">
      <c r="A213" s="1141" t="s">
        <v>659</v>
      </c>
      <c r="B213" s="1106">
        <v>16.100000000000001</v>
      </c>
      <c r="C213" s="2633" t="s">
        <v>3915</v>
      </c>
    </row>
    <row r="214" spans="1:3" x14ac:dyDescent="0.2">
      <c r="A214" s="1141"/>
      <c r="B214" s="1106">
        <v>16.2</v>
      </c>
      <c r="C214" s="2633" t="s">
        <v>3916</v>
      </c>
    </row>
    <row r="215" spans="1:3" x14ac:dyDescent="0.2">
      <c r="A215" s="1141" t="s">
        <v>386</v>
      </c>
      <c r="B215" s="1106">
        <v>16.3</v>
      </c>
      <c r="C215" s="2633" t="s">
        <v>3917</v>
      </c>
    </row>
    <row r="216" spans="1:3" x14ac:dyDescent="0.2">
      <c r="A216" s="1141"/>
      <c r="B216" s="1106">
        <v>16.399999999999999</v>
      </c>
      <c r="C216" s="2633" t="s">
        <v>3918</v>
      </c>
    </row>
    <row r="217" spans="1:3" x14ac:dyDescent="0.2">
      <c r="A217" s="1141"/>
      <c r="B217" s="1106">
        <v>16.5</v>
      </c>
      <c r="C217" s="2633" t="s">
        <v>3919</v>
      </c>
    </row>
    <row r="218" spans="1:3" x14ac:dyDescent="0.2">
      <c r="B218" s="1106">
        <v>16.600000000000001</v>
      </c>
      <c r="C218" s="2877" t="s">
        <v>3920</v>
      </c>
    </row>
    <row r="219" spans="1:3" x14ac:dyDescent="0.2">
      <c r="A219" s="1141"/>
      <c r="B219" s="1106">
        <v>16.7</v>
      </c>
      <c r="C219" s="2633" t="s">
        <v>3921</v>
      </c>
    </row>
    <row r="220" spans="1:3" x14ac:dyDescent="0.2">
      <c r="A220" s="1141"/>
      <c r="B220" s="2495"/>
      <c r="C220" s="1155"/>
    </row>
    <row r="221" spans="1:3" x14ac:dyDescent="0.2">
      <c r="A221" s="1141"/>
      <c r="B221" s="2488" t="s">
        <v>1063</v>
      </c>
      <c r="C221" s="1156"/>
    </row>
    <row r="222" spans="1:3" x14ac:dyDescent="0.2">
      <c r="A222" s="1141" t="s">
        <v>659</v>
      </c>
      <c r="B222" s="1106">
        <v>17.100000000000001</v>
      </c>
      <c r="C222" s="2633" t="s">
        <v>3922</v>
      </c>
    </row>
    <row r="223" spans="1:3" x14ac:dyDescent="0.2">
      <c r="A223" s="1141"/>
      <c r="B223" s="1106">
        <v>17.2</v>
      </c>
      <c r="C223" s="2633" t="s">
        <v>3923</v>
      </c>
    </row>
    <row r="224" spans="1:3" x14ac:dyDescent="0.2">
      <c r="A224" s="1141"/>
      <c r="B224" s="1106">
        <v>17.3</v>
      </c>
      <c r="C224" s="2633" t="s">
        <v>3924</v>
      </c>
    </row>
    <row r="225" spans="1:3" x14ac:dyDescent="0.2">
      <c r="A225" s="1141"/>
      <c r="B225" s="1106">
        <v>17.399999999999999</v>
      </c>
      <c r="C225" s="2633" t="s">
        <v>3925</v>
      </c>
    </row>
    <row r="226" spans="1:3" x14ac:dyDescent="0.2">
      <c r="A226" s="1141"/>
      <c r="B226" s="1106">
        <v>17.5</v>
      </c>
      <c r="C226" s="2633" t="s">
        <v>4263</v>
      </c>
    </row>
    <row r="227" spans="1:3" x14ac:dyDescent="0.2">
      <c r="A227" s="1141"/>
      <c r="B227" s="1106">
        <v>17.600000000000001</v>
      </c>
      <c r="C227" s="2633" t="s">
        <v>3926</v>
      </c>
    </row>
    <row r="228" spans="1:3" x14ac:dyDescent="0.2">
      <c r="B228" s="1106">
        <v>17.7</v>
      </c>
      <c r="C228" s="2877" t="s">
        <v>3927</v>
      </c>
    </row>
    <row r="229" spans="1:3" x14ac:dyDescent="0.2">
      <c r="A229" s="1141"/>
      <c r="B229" s="1106">
        <v>17.8</v>
      </c>
      <c r="C229" s="2877" t="s">
        <v>3928</v>
      </c>
    </row>
    <row r="230" spans="1:3" x14ac:dyDescent="0.2">
      <c r="B230" s="1106">
        <v>17.899999999999999</v>
      </c>
      <c r="C230" s="2633" t="s">
        <v>3929</v>
      </c>
    </row>
    <row r="231" spans="1:3" x14ac:dyDescent="0.2">
      <c r="B231" s="1106">
        <v>17.100000000000001</v>
      </c>
      <c r="C231" s="2633" t="s">
        <v>3930</v>
      </c>
    </row>
    <row r="232" spans="1:3" x14ac:dyDescent="0.2">
      <c r="B232" s="1106">
        <v>17.11</v>
      </c>
      <c r="C232" s="2877" t="s">
        <v>4273</v>
      </c>
    </row>
    <row r="233" spans="1:3" x14ac:dyDescent="0.2">
      <c r="B233" s="1106">
        <v>17.12</v>
      </c>
      <c r="C233" s="2877" t="s">
        <v>4272</v>
      </c>
    </row>
  </sheetData>
  <hyperlinks>
    <hyperlink ref="C4" location="'T 1.1 - 1.2'!A1" display="Estimated resident population of Mauritius as at 31st December 2019 &amp; 2020"/>
    <hyperlink ref="C5" location="'T 1.1 - 1.2'!A1" display="Evolution of the resident population of the Republic of Mauritius as from the 2011 census to 1st July 2020"/>
    <hyperlink ref="C6" location="'T 1.3'!A1" display="Population growth in intercensal periods - Republic of Mauritius, 1851 - 2011"/>
    <hyperlink ref="C7" location="'T 1.4 a'!A1" display="Population enumerated at each census by population group and sex - Island of Mauritius, 1846 - 1952"/>
    <hyperlink ref="C8" location="'T 1.4 b'!A1" display="Population enumerated at each census by community and sex - Republic of Mauritius, 1962 - 2011"/>
    <hyperlink ref="C9" location="'T 1.5'!A1" display="Population by geographical district and sex at 2000 &amp; 2011 censuses, and the intercensal increase - Republic of Mauritius"/>
    <hyperlink ref="C10" location="'T 1.6 a'!A1" display="Estimated resident population by geographical district, sex and density - Republic of Mauritius, 2019 &amp; 2020 (Mid-year estimates)"/>
    <hyperlink ref="C11" location="'T 1.6 b'!A1" display="Estimated resident population by geographical district, sex and density - Republic of Mauritius, 2019 &amp; 2021 (End of year estimates)"/>
    <hyperlink ref="C12" location="'T 1.7'!A1" display="Population by urban/rural residence and sex at the 2000 and 2011 censuses and the intercensal increase - Republic of Mauritius"/>
    <hyperlink ref="C13" location="'T 1.8 a'!A1" display="Estimated resident population by urban/rural residence and sex - Republic of Mauritius, 2019&amp; 2020 (Mid-year estimates)"/>
    <hyperlink ref="C14" location="'T 1.8 b'!A1" display="Estimated resident population by urban/rural residence and sex - Republic of Mauritius, 2019 &amp; 2020 (End of  year estimates)"/>
    <hyperlink ref="C15" location="'T 1.9 a'!A1" display="Age distribution of the population as enumerated at the 2000 and 2011 censuses - Republic of Mauritius"/>
    <hyperlink ref="C16" location="'T 1.9 b'!A1" display="Age distribution of the population as enumerated at the 2000 and 2011 censuses - Island of Mauritius"/>
    <hyperlink ref="C17" location="'T 1.9 c'!A1" display="Age distribution of the population as enumerated at the 2000 and 2011 censuses - Island of Rodrigues"/>
    <hyperlink ref="C18" location="'T 1.10'!A1" display="Estimated resident population by age group and sex - Republic of Mauritius, 2019 &amp; 2020 (Mid-year estimates)"/>
    <hyperlink ref="C19" location="'T 1.10 b'!A1" display="Estimated resident population by age group and sex - Island of Mauritius, 2019 &amp; 2020 (Mid-year estimates)"/>
    <hyperlink ref="C20" location="'T 1.11 a'!A1" display="Distribution of the resident population by selected age group and sex - Republic of Mauritius, 2019 &amp; 2020(Mid-year estimates)"/>
    <hyperlink ref="C21" location="'T 1.11 b'!A1" display="Distribution of the resident population by selected age group and sex - Island of Mauritius, 2019 &amp; 2020 (Mid-year estimates)"/>
    <hyperlink ref="C22" location="'T 1.12'!A1" display="Growth of the resident population and vital statistics - Republic of Mauritius, 2011 - 2020"/>
    <hyperlink ref="C23" location="'T 1.12 b'!A1" display="Growth of the resident population and vital statistics - Island of Mauritius, 2011 - 2020"/>
    <hyperlink ref="C24" location="'T 1.12 c'!A1" display="Growth of the resident population and vital statistics - Island of Rodrigues, 2011 - 2020"/>
    <hyperlink ref="C25" location="'T 1.13 - 1.14'!A1" display="Rate of increase of the population of Mauritius compared with other countries, 2010 - 2019"/>
    <hyperlink ref="C26" location="'T 1.13 - 1.14'!A1" display="Expectation of life in years at selected ages at each census, Republic of Mauritius, 1981-2011"/>
    <hyperlink ref="C27" location="'T 1.15 a'!A1" display="Population and vital statistics - Republic of Mauritius, 1985 - 2020"/>
    <hyperlink ref="C28" location="'T 1.15 b'!A1" display="Population and vital statistics - Island of Mauritius, 1979 - 2020"/>
    <hyperlink ref="C29" location="'T 1.15 c'!A1" display="Population and vital statistics - Island of Rodrigues, 1985 - 2020"/>
    <hyperlink ref="C30" location="'T 1.16 a'!A1" display="Population and vital statistics rates - Republic of Mauritius, 1985 - 2020"/>
    <hyperlink ref="C31" location="'T 1.16 b'!A1" display="Population and vital statistics rates - Island of Mauritius, 1979 - 2020"/>
    <hyperlink ref="C32" location="'T 1.16 c'!A1" display="Population and vital statistics rates - Island of Rodrigues, 1985 - 2020"/>
    <hyperlink ref="C33" location="'T 1.17'!A1" display="Registered vital statistics by sex - Republic of Mauritius, 2001 - 2020"/>
    <hyperlink ref="C34" location="'T 1.18'!A1" display="Registered vital statistics by geographical district - Republic of Mauritius, 2019 &amp;  2020"/>
    <hyperlink ref="C35" location="'T 1.19'!A1" display="Vital statistics by month of registration - Republic of Mauritius and Island of Mauritius, 2020"/>
    <hyperlink ref="C36" location="'T 1.20'!A1" display="Age specific fertility rates by age of mother and live birth order - Republic of Mauritius, 2019 &amp; 2020"/>
    <hyperlink ref="C37" location="'T 1.21'!A1" display="Age specific fertility rates by age of mother and live birth order - Island of Mauritius, 2019 &amp; 2020"/>
    <hyperlink ref="C38" location="'T 1.22'!A1" display="Fertility rates - Republic of Mauritius and Island of Mauritius, 2019 &amp; 2020"/>
    <hyperlink ref="C39" location="'T 1.23'!A1" display="Marriages by type of marriage celebration and month - Republic of Mauritius, 2020"/>
    <hyperlink ref="C40" location="'T 1.24'!A1" display="Marriages by type of marriage celebration and district - Republic of Mauritius, 2020"/>
    <hyperlink ref="C41" location="'T 1.25'!A1" display="Deaths by age group and sex - Republic of Mauritius, Island of Mauritius and Island of Rodrigues, 2020"/>
    <hyperlink ref="C42" location="'T 1.26'!A1" display="Infant deaths by age and sex - Republic of Mauritius, Island of Mauritius and Island of Rodrigues, 2020"/>
    <hyperlink ref="C43" location="'TAB1-27'!A1" display="Under one year mortality rates - Republic of Mauritius, Island of Mauritius &amp; Island of Rodrigues, 2011 - 2020"/>
    <hyperlink ref="C44" location="'TAB1-28A'!A1" display="Deaths by cause - Republic of Mauritius, 2020"/>
    <hyperlink ref="C45" location="'TAB1-28B'!A1" display="Deaths by cause - Island of Mauritius, 2020"/>
    <hyperlink ref="C46" location="'TAB1-28C'!A1" display="Deaths by cause - Island of Rodrigues, 2020"/>
    <hyperlink ref="C47" location="'TAB1-29A'!A1" display="Projections of the resident population by sex - Republic of Mauritius, 2020- 2060"/>
    <hyperlink ref="C50" location="'T 2.1'!A1" display="Passenger traffic - Island of Mauritius, 2008 - 2020"/>
    <hyperlink ref="C51" location="'T 2.2'!A1" display="Passenger traffic- Island of Mauritius,by country of embarkation or country of disembarkation, 2020"/>
    <hyperlink ref="C52" location="'T 2.3'!A1" display="Tourist arrivals by mode of transport and tourist nights spent during period, 2009 - 2020"/>
    <hyperlink ref="C53" location="'T 2.4'!A1" display="Official long-term emigrants by sex, Island of Mauritius, 1972-1994"/>
    <hyperlink ref="C54" location="'T 2.5'!A1" display="Tourist arrivals by country of residence, 2013 - 2020"/>
    <hyperlink ref="C55" location="'T 2.6'!A1" display="Tourist nights by country of residence of tourist, 2013 - 2020"/>
    <hyperlink ref="C56" location="'T 2.7_2.8'!A1" display="Hotels, rooms and bed places, 2010 - 2020"/>
    <hyperlink ref="C57" location="'T 2.7_2.8'!A1" display="Monthly occupancy rates in large hotels, 2019 &amp; 2020"/>
    <hyperlink ref="C60" location="'T 3.1'!A1" display="Health Infrastucture and selected personnel  (as at 31st December) -Republic of Mauritius, 2016 -2020"/>
    <hyperlink ref="C61" location="'T 3.2'!A1" display="Statistics of government hospitals - Island of Mauritius, 2014 - 2020"/>
    <hyperlink ref="C62" location="'T 3.3'!A1" display="Notifiable, contagious or communicable diseases - Republic of Mauritius, 2018  - 2020"/>
    <hyperlink ref="C65" location="'T 4.1'!A1" display="Budgetary Central Government Operations, 2015/16 - 2019/20"/>
    <hyperlink ref="C66" location="'T 4.2'!A1" display="Budgetary Central Government Revenue, 2015/16 - 2019/20"/>
    <hyperlink ref="C67" location="'T 4.3'!A1" display="Budgetary Central Government Expense by economic type and Acquisition of nonfinancial assets, 2015/16 - 2019/20"/>
    <hyperlink ref="C68" location="'T 4.4'!A1" display="Budgetary Central Government Expenditure by function,  2015/16 - 2019/20"/>
    <hyperlink ref="C71" location="'T 5.1'!A1" display="Income tax - Individuals: Analysis by range of net income, years of assessment, 2016/17 - 2019/20"/>
    <hyperlink ref="C72" location="'T 5.2'!A1" display="Income tax - Companies: Analysis by range of Gross income, years of assessment, 2015/16 - 2018/19"/>
    <hyperlink ref="C118" location="'T 9.1'!A1" display="Summary of External Trade, 2015 - 2020"/>
    <hyperlink ref="C119" location="'T 9.2'!A1" display="Price indices of exports and imports and terms of trade, 2018 - 2020"/>
    <hyperlink ref="C120" location="'T 9.3'!A1" display="Annual % change in prices of Imports by section, 2018 - 2020"/>
    <hyperlink ref="C121" location="'T 9.4'!A1" display="Exports of goods by section, 2015 - 2020"/>
    <hyperlink ref="C122" location="'T 9.5'!A1" display="Domestic exports by main commodities by section, 2015 - 2020"/>
    <hyperlink ref="C123" location="'T 9.6'!A1" display="Exports of goods by main countries of destination, 2015 - 2020"/>
    <hyperlink ref="C124" location="'T 9.7'!A1" display="EOE exports by main section / commodity, 2015 - 2019"/>
    <hyperlink ref="C125" location="'T 9.8'!A1" display="EOE exports by main countries of destination, 2015 - 2019"/>
    <hyperlink ref="C126" location="'T 9.9'!A1" display="Total imports by section / main commodities, 2015 - 2020"/>
    <hyperlink ref="C127" location="'T 9.10_9.11'!A1" display="Imports of selected commodities, quantity, 2015 - 2020"/>
    <hyperlink ref="C128" location="'T 9.10_9.11'!A1" display="EOE imports by main section / commodity, 2015- 2019"/>
    <hyperlink ref="C129" location="'T 9.12'!A1" display="Total imports by main countries of origin, 2015 - 2020"/>
    <hyperlink ref="C132" location="'T 10.1'!A1" display="Labour force, Employment and Unemployment, 16 years and over, 2013 - 2020"/>
    <hyperlink ref="C133" location="'T 10.2'!A1" display="Employment in large establishments by major industrial group, March 2018 - March 2020"/>
    <hyperlink ref="C134" location="'T 10.3 &amp;10.4'!A1" display="Employment in large establishments by sector, March 2018 - March 2020"/>
    <hyperlink ref="C135" location="'T 10.3 &amp;10.4'!A1" display="Average monthly earnings in large establishments by industrial group, March 2018 - March 2020"/>
    <hyperlink ref="C136" location="'T 10.5'!A1" display="Average monthly earnings in large establishments by industrial group for employees on monthly rates of pay, March 2017 - March 2019"/>
    <hyperlink ref="C137" location="'T 10.6,10.7&amp;10.8'!A1" display="Average daily earnings (Rupees) in large establishments by industrial group for employees on daily rates of pay, March 2017 - March 2019"/>
    <hyperlink ref="C138" location="'T 10.6,10.7&amp;10.8'!A1" display="Average monthly earnings (Rupees) in EOE by industrial group for employees exclusively on monthly rates of pay, March 2017 - March 2019"/>
    <hyperlink ref="C139" location="'T 10.6,10.7&amp;10.8'!A1" display="Average daily earnings (Rupees) in EOE by industrial group for employees exclusively on daily rates of pay, March 2017 - March 2019"/>
    <hyperlink ref="C140" location="'T 10.9'!A1" display="Minimum wages per month as prescribed by Ministry of Labour, Human Resource Development and Training for specified occupations in principal industries, 2017 - 2020"/>
    <hyperlink ref="C141" location="'T 10.10'!A1" display="Earnings per month for typical occupations in selected industries (excluding Government),  2019 - 2020"/>
    <hyperlink ref="C142" location="'T 10.11'!A1" display="Minimum and maximum salary rates per month of specified occupations in Ministry/Department,  2016"/>
    <hyperlink ref="C143" location="'T 10.12'!A1" display="Average wages/salaries per month of selected occupations in Government Services, 2019 - 2020"/>
    <hyperlink ref="C146" location="'T 11.1(a)'!A1" display="Social Benefits, Republic of Mauritius, 2016/17 -2019/20"/>
    <hyperlink ref="C147" location="'T 11.1(b)'!A1" display="Social Benefits, Island of Mauritius, 2016/17 -2019/20"/>
    <hyperlink ref="C148" location="'T 11.1 (c)'!A1" display="Social Benefits, Island of Rodrigues, 2016/17 -2019/20"/>
    <hyperlink ref="C149" location="'T 11.2-11.3'!A1" display="Contribution to the National Pensions Fund (NPF), Republic of Mauritius, 2016/17 -2019/20"/>
    <hyperlink ref="C150" location="'T 11.2-11.3'!A1" display="Contribution to the National Savings Fund (NSF), Republic of Mauritius, 2016/17 -2019/20"/>
    <hyperlink ref="C153" location="'T 12.1 - 12.2'!A1" display="Number of pre-primary schools, enrolment and personnel by district and sex, 2020"/>
    <hyperlink ref="C154" location="'T 12.1 - 12.2'!A1" display="Number of pre-primary schools, enrolment and personnel by zone and sex, 2020"/>
    <hyperlink ref="C155" location="'T 12.3'!A1" display="Primary Education - Number of schools, pupils, personnel and pupil/teacher ratio, 2016-2020"/>
    <hyperlink ref="C156" location="'T 12.4'!A1" display="Enrolment in primary schools by district and grade, 2020"/>
    <hyperlink ref="C157" location="'T 12.5'!A1" display="Enrolment in primary schools by type of administration, grade and sex, 2018 - 2020 - Republic of Mauritius"/>
    <hyperlink ref="C158" location="'T 12.6'!A1" display="Certificate of Primary Education (CPE) examination results - Primary School Achievement Certificate (PSAC) Assessment results - Republic of Mauritius, 2007 - 2020"/>
    <hyperlink ref="C159" location="'T 12.7'!A1" display="Secondary Education - Number of schools, pupils, personnel and pupil/teacher ratio, 2016 - 2020"/>
    <hyperlink ref="C160" location="'T 12.8'!A1" display="Enrolment in secondary schools (general stream) by geographical district and grade, 2020"/>
    <hyperlink ref="C161" location="'T 12.8'!A1" display="Enrolment in secondary schools (academic stream) by zone and grade, 2020"/>
    <hyperlink ref="C162" location="'T 12.9'!A1" display="Enrolment in secondary schools (general stream) by type of administration, grade and sex,  2018 - 2020, Republic of Mauritius "/>
    <hyperlink ref="C163" location="'T 12.10'!A1" display="Cambridge School Certificate (SC) examination results - Republic of Mauritius, 2009 - 2020"/>
    <hyperlink ref="C164" location="'T 12.11'!A1" display="Cambridge Higher School Certificate (HSC) examination results - Republic of Mauritius, 2008 - 2020"/>
    <hyperlink ref="C165" location="'T 12.12'!A1" display="Pre-vocational Education - Number of schools, pupils, staff and pupil/teacher ratio, 2016 - 2020"/>
    <hyperlink ref="C166" location="'T 12.13 - 12.14'!A1" display="Enrolment in schools offering pre-vocational education by district, sex and year of study, 2020"/>
    <hyperlink ref="C167" location="'T 12.13 - 12.14'!A1" display="Enrolment in schools offering pre-vocational education by zone, sex and year of study, 2020"/>
    <hyperlink ref="C168" location="'T 12.15'!A1" display="Enrolment in schools offering pre-vocational education by type of administration, age, sex and  year of study, 2020"/>
    <hyperlink ref="C169" location="'T 12.16'!A1" display="University of Mauritius - Enrolment by course level, faculty, sex and year of study, 2020 / 2021"/>
    <hyperlink ref="C170" location="'T 12.17'!A1" display="University of Technology - Mauritius : Enrolment by school, course level, year of study and sex, 2020/2021"/>
    <hyperlink ref="C171" location="'T 12.17'!A1" display="University of Technology - Mauritius : Enrolment  by mode of study,  school and sex, 2020/2021"/>
    <hyperlink ref="C172" location="'T 12.18'!A1" display="Mauritius Institute of Health - Enrolment by course level and sex, 2020/2021"/>
    <hyperlink ref="C173" location="'T 12.19(a)'!A1" display="Mauritius Institute of Education - Enrolment by course level, mode of study (full-time) and sex, 2020/2021"/>
    <hyperlink ref="C174" location="'T 12.19(b)'!A1" display="Mauritius Institute of Education - Enrolment by course level, mode of study (part -time) and sex, 2020/2021"/>
    <hyperlink ref="C175" location="'T 12.20'!A1" display="Mahatma Gandhi Institute  - Enrolment by course level, mode of study and sex, 2020/2021"/>
    <hyperlink ref="C176" location="'T 12.21'!A1" display="Open University of Mauritius - Enrolment by Distance/Full Time Education by course level and sex, 2020/2021"/>
    <hyperlink ref="C177" location="'T 12.22'!A1" display="Universite des Mascareignes- Enrolment by field, year of study and sex, 2020/2021"/>
    <hyperlink ref="C178" location="'T 12.23'!A1" display="Fashion and Design Institute - Enrolment by faculty, course level, field of study and sex, 2020/2021"/>
    <hyperlink ref="C179" location="'T 12.24'!A1" display="Enrolment in Post-Secondary Institutions, 2020 / 2021"/>
    <hyperlink ref="C180" location="'T 12.25'!A1" display="Enrolment at Tertiary Education level, both locally and overseas, by Source and Field of Study, as at December 20209"/>
    <hyperlink ref="C183" location="'T 13.1'!A1" display="Motor vehicles registered, 2017 - 2020"/>
    <hyperlink ref="C184" location="'T 13.2 -13.3'!A1" display="Registration of new motor vehicles, 2017- 2020"/>
    <hyperlink ref="C185" location="'T 13.2 -13.3'!A1" display="Registration of  second-hand motor vehicles, 2016 - 2019"/>
    <hyperlink ref="C186" location="'T 13.4'!A1" display="Motor vehicles off the road, 2017 - 2020"/>
    <hyperlink ref="C187" location="'T 13.5 -13.6'!A1" display="Bus operational statistics, 2017- 2020"/>
    <hyperlink ref="C188" location="'T 13.5 -13.6'!A1" display="Road traffic accidents, motor vehicles involved and casualties, 2014 - 2018"/>
    <hyperlink ref="C189" location="'T 13.7 - 13.8'!A1" display="Sea transport, 2017-2020"/>
    <hyperlink ref="C190" location="'T 13.7 - 13.8'!A1" display="Air transport, 2017-2020"/>
    <hyperlink ref="C191" location="'T 13.9'!A1" display="Telephone service (end of period), 2016 - 2020"/>
    <hyperlink ref="C192" location="'T 13.9'!A1" display="Broadcasting services (end of period), 2016 - 2020"/>
    <hyperlink ref="C195" location="'T 14.1 - 14.2'!A1" display="Total area classified by utilization"/>
    <hyperlink ref="C196" location="'T 14.1 - 14.2'!A1" display="Effective area under cultivation (hectares), 2015 - 2020"/>
    <hyperlink ref="C199" location="'T 15.1 - 15.2'!A1" display="Agriculture : production of main crops, 2015 - 2020"/>
    <hyperlink ref="C200" location="'T 15.1 - 15.2'!A1" display="Fisheries statistics, 2015 - 2020"/>
    <hyperlink ref="C201" location="'T 15.3'!A1" display="Livestock slaughtered, 2016 - 2020"/>
    <hyperlink ref="C202" location="'T 15.4 &amp; 15.5'!A1" display="Sugar industry - cane cultivation, 2014 - 2020"/>
    <hyperlink ref="C203" location="'T 15.4 &amp; 15.5'!A1" display="Sugar manufacture, 2015 - 2020"/>
    <hyperlink ref="C204" location="'T 15.6'!A1" display="Industry: Production of selected commodities,  2014 - 2020"/>
    <hyperlink ref="C205" location="'T 15.10'!A1" display="Energy &amp; Water Indicators, 2016 - 2020"/>
    <hyperlink ref="C206" location="'T 15.11'!A1" display="Energy balance, 2020"/>
    <hyperlink ref="C207" location="'T 15.12 &amp; 15.13'!A1" display="Table 15.12 - Evolution of Plant effective capacity and Electricity generation, 2016 - 2020"/>
    <hyperlink ref="C208" location="'T 15.12 &amp; 15.13'!A1" display="Electricity sold by type of tariff, 2019 - 2020"/>
    <hyperlink ref="C209" location="'T 15.14 &amp; 15.15'!A1" display="Average monthly potable water production (Mm3), 2016-2020 (Island of Mauritius)"/>
    <hyperlink ref="C210" location="'T 15.14 &amp; 15.15'!A1" display="Water sales by tariff of subscriber, 2019-2020 ( Island of Mauritius )"/>
    <hyperlink ref="C213" location="'T 16.1'!A1" display="Total number of permits and floor area by type of building, 2016 - 2020"/>
    <hyperlink ref="C214" location="'T 16.2'!A1" display="Total number of permits and floor area by region, 2016 - 2020"/>
    <hyperlink ref="C215" location="'T 16.3'!A1" display="Total number of permits and floor area by region for residential buildings, 2016 - 2020"/>
    <hyperlink ref="C216" location="'T 16.4'!A1" display="Total number of permits and floor area by region for non-residential buildings, 2016 - 2020"/>
    <hyperlink ref="C217" location="'T 16.5'!A1" display="Number of permits for residential buildings by range of floor area, 2016 - 2020"/>
    <hyperlink ref="C219" location="'T 16.7'!A1" display="Monthly Construction Price Index by work categories, January - December 2020"/>
    <hyperlink ref="C222" location="'T 17.1'!A1" display="Main environment indicators, 2019 and 2020"/>
    <hyperlink ref="C223" location="'T 17.2'!A1" display="Monthly mean temperature 2011 - 2020"/>
    <hyperlink ref="C224" location="'T 17.3'!A1" display="Monthly mean maximum temperature 2011 - 2020"/>
    <hyperlink ref="C225" location="'T 17.4'!A1" display="Monthly mean minimum temperature 2011 - 2020"/>
    <hyperlink ref="C226" location="'T 17.5'!A1" display="Monthly mean rainfall, 2018 - 2020              "/>
    <hyperlink ref="C227" location="'T 17.6'!A1" display="Forest area by category, 2011 - 2020     "/>
    <hyperlink ref="C228" location="'T 17.7 &amp; 17.8'!A1" display="Forest plantations by type of plants, 2010 - 2020"/>
    <hyperlink ref="C229" location="'T 17.7 &amp; 17.8'!A1" display="Local production logs, poles and fuelwood, 2011 - 2020"/>
    <hyperlink ref="C230" location="'T 17.9'!A1" display="Total emissions and removals of greenhouse gases, 2017 - 2020"/>
    <hyperlink ref="C231" location="'T 17.10'!A1" display="Disposal of Solid waste  by type at Mare Chicose landfill site, 2014 - 2020"/>
    <hyperlink ref="C232" location="'T 17.11'!A1" display="Volume of waste water treated  by public treatment stations and by type of treatment, 2011 - 2019"/>
    <hyperlink ref="C233" location="'T 17.12'!A1" display="Consumption of controlled ozone-depleting substances by type of substances, 2011 - 2019"/>
    <hyperlink ref="C112" location="'T 8.4'!A1" display="Monthly Consumer Price Index, July 2007 - December 2019"/>
    <hyperlink ref="C113" location="'T 8.5'!A1" display="Inflation rate (%), 1975 - 2019"/>
    <hyperlink ref="C114" location="'T 8.6'!A1" display="Monthly sub-indices by division of consumption expenditure, April -  December 2019"/>
    <hyperlink ref="C115" location="'T 8.7'!A1" display="Internal purchasing power of the rupee, (1994 - 2020)"/>
    <hyperlink ref="C109" location="'T 8.1'!A1" display="Consumer Price Index, 1963 - 1976 : Yearly Average"/>
    <hyperlink ref="C110" location="'T 8.1'!A1" display="Consumer Price Index, 1976 - 1996"/>
    <hyperlink ref="C111" location="'T 8.3'!A1" display="Monthly Consumer Price Index, July 1997 - June 2007"/>
    <hyperlink ref="C75" location="'T 6.1'!A1" display="Sectoral Balance Sheet of Bank of Mauritius, 2019-2020"/>
    <hyperlink ref="C76" location="'T 6.2 &amp; 6.3'!A1" display="Gross Official International Reserves, 2017-2020"/>
    <hyperlink ref="C77" location="'T 6.2 &amp; 6.3'!A1" display="Components and sources of Monetary Base: December 2017 - December 2020"/>
    <hyperlink ref="C78" location="'T 6.4'!A1" display=" Bank Loans to Other Nonfinancial Corporations, Households and Other Sectors1:  2018- 2020"/>
    <hyperlink ref="C79" location="'T 6.5'!A1" display="Foreign exchange rates, 2016 - 2019 (end of the month)"/>
    <hyperlink ref="C80" location="'T 6.6'!A1" display="Principal Interest Rates: December  2019 - December 2020"/>
    <hyperlink ref="C81" location="'T 6.7 &amp; 6.8'!A1" display="Maubank  2016 - 2020"/>
    <hyperlink ref="C82" location="'T 6.7 &amp; 6.8'!A1" display="Assets and liabilities of Development Bank of Mauritius Ltd. (at end of June), 2016 - 2019"/>
    <hyperlink ref="C83" location="'T 6.9 &amp; 6.10'!A1" display="Assets and Liabilities of the Mauritius Housing Company Ltd.  (at end of Dec), 2016 - 2020"/>
    <hyperlink ref="C84" location="'T 6.9 &amp; 6.10'!A1" display="Assets and Liabilities of the Sugar Insurance Fund Board, (at end of December), 2016 -2020"/>
    <hyperlink ref="C85" location="'T 6.11'!A1" display="Distribution of assets of Insurance Companies -  Year 2017-2020"/>
    <hyperlink ref="C86" location="'T 6.12'!A1" display="Distribution of Equity and Liabilities of Insurance Companies - Year 2017-2020"/>
    <hyperlink ref="C89" location="'T 7.1'!A1" display="Main National Accounts aggregates, 2017 - 2020"/>
    <hyperlink ref="C90" location="'T 7.2'!A1" display="Growth rates and ratios, 2017 - 2020"/>
    <hyperlink ref="C91" location="'T 7.3'!A1" display="Gross Value Added by industry group at current basic prices, 2017 - 2020"/>
    <hyperlink ref="C92" location="'T 7.4'!A1" display="Gross Value added by industry group at current basic prices for General Government, 2017 - 2020"/>
    <hyperlink ref="C93" location="'T 7.5'!A1" display="Gross Value Added at current basic prices - sectoral real growth rates (% over previous year), 2017 - 2019"/>
    <hyperlink ref="C94" location="'T 7.6'!A1" display="Gross Value Added at current prices - sectoral deflators (% over previous year), 2017 - 2020"/>
    <hyperlink ref="C95" location="'T 7.7 - 7.8'!A1" display="Expenditure on Gross Domestic product at current prices, 2017- 2020"/>
    <hyperlink ref="C96" location="'T 7.7 - 7.8'!A1" display="Expenditure on GDP at current market prices - Growth rates (% over previous year), 2016 - 2020"/>
    <hyperlink ref="C97" location="'T 7.9'!A1" display="National Disposable Income and its appropriation at current prices, 2017 - 2020"/>
    <hyperlink ref="C98" location="'T 7.10'!A1" display="'T 7.10'!A1"/>
    <hyperlink ref="C99" location="'T 7.11'!A1" display="Gross Fixed Capital Formation - Annual real growth rates (%) by type and use, 2017 - 2020"/>
    <hyperlink ref="C100" location="'T 7.12'!A1" display="Gross Fixed Capital Formation - Deflators (% over previous year), 2017 - 2020"/>
    <hyperlink ref="C101" location="'T 7.13'!A1" display="Gross  Fixed Capital Formation by industrial use and sector, 2017 - 2020"/>
    <hyperlink ref="C102" location="'T 7.14'!A1" display=" Balance of Payments calendar year of 2019-2020"/>
    <hyperlink ref="C103" location="'T 7.15'!A1" display="Quarterly Gross Value Added by industry group at current basic prices, Q1 2019 - Q1 2021"/>
    <hyperlink ref="C104" location="'T 7.16'!A1" display="Quarterly  Gross Value Added - sectoral growth rates (% over corresponding period of previous year ), Q1 2019 - Q1 2021"/>
    <hyperlink ref="C105" location="'T 7.17'!A1" display="Quarterly  expenditure on Gross Domestic Product at current  market prices, Q1 2019 - Q1 2021"/>
    <hyperlink ref="C106" location="'T 7.18'!A1" display="Expenditure on GDP at market prices - Growth rates ( % over corresponding period of previous year) , Q1 2019 -  Q2 2021"/>
    <hyperlink ref="C218" location="'T 16.6'!A1" display="Monthly Construction Price Index by input categories, January -  December 2020"/>
  </hyperlinks>
  <pageMargins left="0.5" right="0.5" top="0.5" bottom="0.3" header="0.3" footer="0.3"/>
  <pageSetup paperSize="9" scale="88" firstPageNumber="3" fitToHeight="0" orientation="landscape" useFirstPageNumber="1" r:id="rId1"/>
  <headerFooter scaleWithDoc="0" alignWithMargins="0"/>
  <ignoredErrors>
    <ignoredError sqref="B205 B8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1"/>
  <sheetViews>
    <sheetView showGridLines="0" workbookViewId="0">
      <pane xSplit="1" ySplit="5" topLeftCell="B6" activePane="bottomRight" state="frozen"/>
      <selection sqref="A1:C1"/>
      <selection pane="topRight" sqref="A1:C1"/>
      <selection pane="bottomLeft" sqref="A1:C1"/>
      <selection pane="bottomRight" activeCell="B6" sqref="B6"/>
    </sheetView>
  </sheetViews>
  <sheetFormatPr defaultColWidth="10.6640625" defaultRowHeight="15.75" x14ac:dyDescent="0.25"/>
  <cols>
    <col min="1" max="7" width="14.6640625" style="69" customWidth="1"/>
    <col min="8"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2.5" customHeight="1" thickBot="1" x14ac:dyDescent="0.3">
      <c r="A2" s="2593" t="s">
        <v>771</v>
      </c>
    </row>
    <row r="3" spans="1:90" ht="15.75" customHeight="1" x14ac:dyDescent="0.25">
      <c r="A3" s="482"/>
      <c r="B3" s="482" t="s">
        <v>234</v>
      </c>
      <c r="C3" s="482" t="s">
        <v>333</v>
      </c>
      <c r="D3" s="482" t="s">
        <v>333</v>
      </c>
      <c r="E3" s="498" t="s">
        <v>334</v>
      </c>
      <c r="F3" s="482" t="s">
        <v>325</v>
      </c>
      <c r="G3" s="482" t="s">
        <v>335</v>
      </c>
    </row>
    <row r="4" spans="1:90" ht="15.75" customHeight="1" x14ac:dyDescent="0.25">
      <c r="A4" s="483" t="s">
        <v>313</v>
      </c>
      <c r="B4" s="483" t="s">
        <v>314</v>
      </c>
      <c r="C4" s="483" t="s">
        <v>337</v>
      </c>
      <c r="D4" s="484" t="s">
        <v>356</v>
      </c>
      <c r="E4" s="483" t="s">
        <v>339</v>
      </c>
      <c r="F4" s="483" t="s">
        <v>340</v>
      </c>
      <c r="G4" s="484" t="s">
        <v>341</v>
      </c>
    </row>
    <row r="5" spans="1:90" ht="18" customHeight="1" thickBot="1" x14ac:dyDescent="0.3">
      <c r="A5" s="485"/>
      <c r="B5" s="486" t="s">
        <v>318</v>
      </c>
      <c r="C5" s="499" t="s">
        <v>343</v>
      </c>
      <c r="D5" s="499" t="s">
        <v>343</v>
      </c>
      <c r="E5" s="486" t="s">
        <v>344</v>
      </c>
      <c r="F5" s="486" t="s">
        <v>345</v>
      </c>
      <c r="G5" s="501"/>
    </row>
    <row r="6" spans="1:90" ht="15" customHeight="1" x14ac:dyDescent="0.25">
      <c r="A6" s="125">
        <v>1984</v>
      </c>
      <c r="B6" s="518">
        <v>33563</v>
      </c>
      <c r="C6" s="519">
        <v>30.7</v>
      </c>
      <c r="D6" s="519">
        <v>6.5</v>
      </c>
      <c r="E6" s="519">
        <v>53.7</v>
      </c>
      <c r="F6" s="519">
        <v>17.5</v>
      </c>
      <c r="G6" s="519">
        <v>11.3</v>
      </c>
    </row>
    <row r="7" spans="1:90" ht="15" customHeight="1" x14ac:dyDescent="0.25">
      <c r="A7" s="125">
        <v>1985</v>
      </c>
      <c r="B7" s="520">
        <v>34008</v>
      </c>
      <c r="C7" s="519">
        <v>28.5</v>
      </c>
      <c r="D7" s="519">
        <v>6.1</v>
      </c>
      <c r="E7" s="519">
        <v>51.9</v>
      </c>
      <c r="F7" s="519">
        <v>18.2</v>
      </c>
      <c r="G7" s="519">
        <v>11.8</v>
      </c>
    </row>
    <row r="8" spans="1:90" ht="15" customHeight="1" x14ac:dyDescent="0.25">
      <c r="A8" s="125">
        <v>1986</v>
      </c>
      <c r="B8" s="520">
        <v>34041</v>
      </c>
      <c r="C8" s="519">
        <v>26.3</v>
      </c>
      <c r="D8" s="519">
        <v>5.6</v>
      </c>
      <c r="E8" s="519">
        <v>48.8</v>
      </c>
      <c r="F8" s="519">
        <v>20.8</v>
      </c>
      <c r="G8" s="519">
        <v>11.1</v>
      </c>
    </row>
    <row r="9" spans="1:90" ht="15" customHeight="1" x14ac:dyDescent="0.25">
      <c r="A9" s="125">
        <v>1987</v>
      </c>
      <c r="B9" s="520">
        <v>34475</v>
      </c>
      <c r="C9" s="519">
        <v>26.2</v>
      </c>
      <c r="D9" s="519">
        <v>5.2</v>
      </c>
      <c r="E9" s="519">
        <v>42.4</v>
      </c>
      <c r="F9" s="519">
        <v>23.4</v>
      </c>
      <c r="G9" s="519">
        <v>11.2</v>
      </c>
    </row>
    <row r="10" spans="1:90" ht="15" customHeight="1" x14ac:dyDescent="0.25">
      <c r="A10" s="125">
        <v>1988</v>
      </c>
      <c r="B10" s="520">
        <v>33907</v>
      </c>
      <c r="C10" s="519">
        <v>25.9</v>
      </c>
      <c r="D10" s="519">
        <v>5.5</v>
      </c>
      <c r="E10" s="519">
        <v>44.4</v>
      </c>
      <c r="F10" s="519">
        <v>21.6</v>
      </c>
      <c r="G10" s="519">
        <v>10.199999999999999</v>
      </c>
    </row>
    <row r="11" spans="1:90" ht="15" customHeight="1" x14ac:dyDescent="0.25">
      <c r="A11" s="125">
        <v>1989</v>
      </c>
      <c r="B11" s="520">
        <v>33953</v>
      </c>
      <c r="C11" s="519">
        <v>25.1</v>
      </c>
      <c r="D11" s="519">
        <v>5.5</v>
      </c>
      <c r="E11" s="519">
        <v>40.700000000000003</v>
      </c>
      <c r="F11" s="519">
        <v>21.5</v>
      </c>
      <c r="G11" s="519">
        <v>9.8000000000000007</v>
      </c>
    </row>
    <row r="12" spans="1:90" ht="15" customHeight="1" x14ac:dyDescent="0.25">
      <c r="A12" s="125">
        <v>1990</v>
      </c>
      <c r="B12" s="520">
        <v>34204</v>
      </c>
      <c r="C12" s="519">
        <v>23.7</v>
      </c>
      <c r="D12" s="519">
        <v>5.8</v>
      </c>
      <c r="E12" s="519">
        <v>40.700000000000003</v>
      </c>
      <c r="F12" s="519">
        <v>19</v>
      </c>
      <c r="G12" s="519">
        <v>9.3000000000000007</v>
      </c>
    </row>
    <row r="13" spans="1:90" ht="15" customHeight="1" x14ac:dyDescent="0.25">
      <c r="A13" s="125">
        <v>1991</v>
      </c>
      <c r="B13" s="518">
        <v>34330</v>
      </c>
      <c r="C13" s="519">
        <v>22.3</v>
      </c>
      <c r="D13" s="519">
        <v>5.3</v>
      </c>
      <c r="E13" s="519">
        <v>30.9</v>
      </c>
      <c r="F13" s="519">
        <v>15.4</v>
      </c>
      <c r="G13" s="519">
        <v>9.4</v>
      </c>
      <c r="H13" s="105"/>
    </row>
    <row r="14" spans="1:90" ht="15" customHeight="1" x14ac:dyDescent="0.25">
      <c r="A14" s="125" t="s">
        <v>357</v>
      </c>
      <c r="B14" s="518">
        <v>34453</v>
      </c>
      <c r="C14" s="519">
        <v>20.8</v>
      </c>
      <c r="D14" s="519">
        <v>5.0999999999999996</v>
      </c>
      <c r="E14" s="519">
        <v>26.5</v>
      </c>
      <c r="F14" s="519">
        <v>10.6</v>
      </c>
      <c r="G14" s="519">
        <v>9.8000000000000007</v>
      </c>
    </row>
    <row r="15" spans="1:90" ht="15" customHeight="1" x14ac:dyDescent="0.25">
      <c r="A15" s="491" t="s">
        <v>358</v>
      </c>
      <c r="B15" s="518">
        <v>34519</v>
      </c>
      <c r="C15" s="519">
        <v>20.7</v>
      </c>
      <c r="D15" s="519">
        <v>4.7</v>
      </c>
      <c r="E15" s="519">
        <v>22</v>
      </c>
      <c r="F15" s="519">
        <v>5.6</v>
      </c>
      <c r="G15" s="519">
        <v>10.8</v>
      </c>
    </row>
    <row r="16" spans="1:90" ht="15" customHeight="1" x14ac:dyDescent="0.25">
      <c r="A16" s="491" t="s">
        <v>359</v>
      </c>
      <c r="B16" s="518">
        <v>34698</v>
      </c>
      <c r="C16" s="519">
        <v>20.5</v>
      </c>
      <c r="D16" s="519">
        <v>4.7</v>
      </c>
      <c r="E16" s="519">
        <v>21.1</v>
      </c>
      <c r="F16" s="519">
        <v>4.2</v>
      </c>
      <c r="G16" s="519">
        <v>11.3</v>
      </c>
    </row>
    <row r="17" spans="1:7" ht="15" customHeight="1" x14ac:dyDescent="0.25">
      <c r="A17" s="491" t="s">
        <v>360</v>
      </c>
      <c r="B17" s="518">
        <v>34821</v>
      </c>
      <c r="C17" s="519">
        <v>20.9</v>
      </c>
      <c r="D17" s="519">
        <v>4.8</v>
      </c>
      <c r="E17" s="519">
        <v>20.6</v>
      </c>
      <c r="F17" s="519">
        <v>3.2</v>
      </c>
      <c r="G17" s="519">
        <v>11.4</v>
      </c>
    </row>
    <row r="18" spans="1:7" ht="15" customHeight="1" x14ac:dyDescent="0.25">
      <c r="A18" s="491" t="s">
        <v>361</v>
      </c>
      <c r="B18" s="518">
        <v>34939</v>
      </c>
      <c r="C18" s="519">
        <v>20.2</v>
      </c>
      <c r="D18" s="519">
        <v>4.9000000000000004</v>
      </c>
      <c r="E18" s="519">
        <v>20.3</v>
      </c>
      <c r="F18" s="519">
        <v>3.8</v>
      </c>
      <c r="G18" s="519">
        <v>11.9</v>
      </c>
    </row>
    <row r="19" spans="1:7" ht="15" customHeight="1" x14ac:dyDescent="0.25">
      <c r="A19" s="491" t="s">
        <v>362</v>
      </c>
      <c r="B19" s="518">
        <v>35140</v>
      </c>
      <c r="C19" s="519">
        <v>19.8</v>
      </c>
      <c r="D19" s="519">
        <v>5.0999999999999996</v>
      </c>
      <c r="E19" s="519">
        <v>18.7</v>
      </c>
      <c r="F19" s="519">
        <v>5.7</v>
      </c>
      <c r="G19" s="519">
        <v>12.9</v>
      </c>
    </row>
    <row r="20" spans="1:7" ht="15" customHeight="1" x14ac:dyDescent="0.25">
      <c r="A20" s="491" t="s">
        <v>363</v>
      </c>
      <c r="B20" s="518">
        <v>35303</v>
      </c>
      <c r="C20" s="519">
        <v>20.2</v>
      </c>
      <c r="D20" s="519">
        <v>5</v>
      </c>
      <c r="E20" s="519">
        <v>21.5</v>
      </c>
      <c r="F20" s="519">
        <v>7.9</v>
      </c>
      <c r="G20" s="519">
        <v>13.3</v>
      </c>
    </row>
    <row r="21" spans="1:7" ht="15" customHeight="1" x14ac:dyDescent="0.25">
      <c r="A21" s="491" t="s">
        <v>364</v>
      </c>
      <c r="B21" s="518">
        <v>35549</v>
      </c>
      <c r="C21" s="519">
        <v>21.2</v>
      </c>
      <c r="D21" s="519">
        <v>4.8</v>
      </c>
      <c r="E21" s="519">
        <v>21.6</v>
      </c>
      <c r="F21" s="519">
        <v>7</v>
      </c>
      <c r="G21" s="519">
        <v>13.4</v>
      </c>
    </row>
    <row r="22" spans="1:7" ht="15" customHeight="1" x14ac:dyDescent="0.25">
      <c r="A22" s="491" t="s">
        <v>365</v>
      </c>
      <c r="B22" s="518">
        <v>35779</v>
      </c>
      <c r="C22" s="519">
        <v>22.2</v>
      </c>
      <c r="D22" s="519">
        <v>5.0999999999999996</v>
      </c>
      <c r="E22" s="519">
        <v>23.5</v>
      </c>
      <c r="F22" s="519">
        <v>8.3000000000000007</v>
      </c>
      <c r="G22" s="519">
        <v>12.8</v>
      </c>
    </row>
    <row r="23" spans="1:7" ht="15" customHeight="1" x14ac:dyDescent="0.25">
      <c r="A23" s="491" t="s">
        <v>366</v>
      </c>
      <c r="B23" s="496">
        <v>36204</v>
      </c>
      <c r="C23" s="519">
        <v>22.4</v>
      </c>
      <c r="D23" s="519">
        <v>5.8</v>
      </c>
      <c r="E23" s="519">
        <v>22.2</v>
      </c>
      <c r="F23" s="519">
        <v>7.7</v>
      </c>
      <c r="G23" s="519">
        <v>12.8</v>
      </c>
    </row>
    <row r="24" spans="1:7" ht="15" customHeight="1" x14ac:dyDescent="0.25">
      <c r="A24" s="491" t="s">
        <v>367</v>
      </c>
      <c r="B24" s="496">
        <v>36626</v>
      </c>
      <c r="C24" s="519">
        <v>22.3</v>
      </c>
      <c r="D24" s="519">
        <v>6</v>
      </c>
      <c r="E24" s="519">
        <v>23.7</v>
      </c>
      <c r="F24" s="519">
        <v>12.5</v>
      </c>
      <c r="G24" s="519">
        <v>12.9</v>
      </c>
    </row>
    <row r="25" spans="1:7" ht="15" customHeight="1" x14ac:dyDescent="0.25">
      <c r="A25" s="491" t="s">
        <v>368</v>
      </c>
      <c r="B25" s="496">
        <v>37047</v>
      </c>
      <c r="C25" s="519">
        <v>23.2</v>
      </c>
      <c r="D25" s="519">
        <v>5.9</v>
      </c>
      <c r="E25" s="519">
        <v>23.2</v>
      </c>
      <c r="F25" s="519">
        <v>17.100000000000001</v>
      </c>
      <c r="G25" s="519">
        <v>13.2</v>
      </c>
    </row>
    <row r="26" spans="1:7" ht="15" customHeight="1" x14ac:dyDescent="0.25">
      <c r="A26" s="491" t="s">
        <v>369</v>
      </c>
      <c r="B26" s="496">
        <v>37470</v>
      </c>
      <c r="C26" s="519">
        <v>23.7</v>
      </c>
      <c r="D26" s="519">
        <v>5.8</v>
      </c>
      <c r="E26" s="519">
        <v>19.5</v>
      </c>
      <c r="F26" s="519">
        <v>18.8</v>
      </c>
      <c r="G26" s="519">
        <v>12.8</v>
      </c>
    </row>
    <row r="27" spans="1:7" ht="15" customHeight="1" x14ac:dyDescent="0.25">
      <c r="A27" s="491" t="s">
        <v>370</v>
      </c>
      <c r="B27" s="496">
        <v>37893</v>
      </c>
      <c r="C27" s="519">
        <v>23.9</v>
      </c>
      <c r="D27" s="519">
        <v>6</v>
      </c>
      <c r="E27" s="519">
        <v>20.6</v>
      </c>
      <c r="F27" s="519">
        <v>17.3</v>
      </c>
      <c r="G27" s="519">
        <v>11.9</v>
      </c>
    </row>
    <row r="28" spans="1:7" ht="15" customHeight="1" x14ac:dyDescent="0.25">
      <c r="A28" s="491" t="s">
        <v>371</v>
      </c>
      <c r="B28" s="496">
        <v>38320</v>
      </c>
      <c r="C28" s="519">
        <v>22.8</v>
      </c>
      <c r="D28" s="519">
        <v>5.6</v>
      </c>
      <c r="E28" s="519">
        <v>18.3</v>
      </c>
      <c r="F28" s="519">
        <v>14.7</v>
      </c>
      <c r="G28" s="519">
        <v>10.7</v>
      </c>
    </row>
    <row r="29" spans="1:7" ht="15" customHeight="1" x14ac:dyDescent="0.25">
      <c r="A29" s="491" t="s">
        <v>372</v>
      </c>
      <c r="B29" s="496">
        <v>38743</v>
      </c>
      <c r="C29" s="519">
        <v>21.6</v>
      </c>
      <c r="D29" s="519">
        <v>5.4</v>
      </c>
      <c r="E29" s="519">
        <v>19.899999999999999</v>
      </c>
      <c r="F29" s="519">
        <v>13</v>
      </c>
      <c r="G29" s="519">
        <v>10</v>
      </c>
    </row>
    <row r="30" spans="1:7" ht="15" customHeight="1" x14ac:dyDescent="0.25">
      <c r="A30" s="491" t="s">
        <v>373</v>
      </c>
      <c r="B30" s="496">
        <v>39166</v>
      </c>
      <c r="C30" s="521">
        <v>20</v>
      </c>
      <c r="D30" s="521">
        <v>5.3</v>
      </c>
      <c r="E30" s="521">
        <v>15.3</v>
      </c>
      <c r="F30" s="521">
        <v>11</v>
      </c>
      <c r="G30" s="521">
        <v>9.3000000000000007</v>
      </c>
    </row>
    <row r="31" spans="1:7" ht="15" customHeight="1" x14ac:dyDescent="0.25">
      <c r="A31" s="491" t="s">
        <v>374</v>
      </c>
      <c r="B31" s="496">
        <v>39587</v>
      </c>
      <c r="C31" s="521">
        <v>18.7</v>
      </c>
      <c r="D31" s="522">
        <v>5.8</v>
      </c>
      <c r="E31" s="521">
        <v>14.9</v>
      </c>
      <c r="F31" s="521">
        <v>8.5</v>
      </c>
      <c r="G31" s="521">
        <v>9.1</v>
      </c>
    </row>
    <row r="32" spans="1:7" ht="15" customHeight="1" x14ac:dyDescent="0.25">
      <c r="A32" s="523" t="s">
        <v>375</v>
      </c>
      <c r="B32" s="496">
        <v>40009</v>
      </c>
      <c r="C32" s="521">
        <v>17.8</v>
      </c>
      <c r="D32" s="521">
        <v>5.8</v>
      </c>
      <c r="E32" s="521">
        <v>15</v>
      </c>
      <c r="F32" s="521">
        <v>7.4</v>
      </c>
      <c r="G32" s="521">
        <v>8.6999999999999993</v>
      </c>
    </row>
    <row r="33" spans="1:8" ht="15" customHeight="1" x14ac:dyDescent="0.25">
      <c r="A33" s="523">
        <v>2011</v>
      </c>
      <c r="B33" s="496">
        <v>40434</v>
      </c>
      <c r="C33" s="521">
        <v>17.7</v>
      </c>
      <c r="D33" s="521">
        <v>5.8</v>
      </c>
      <c r="E33" s="521">
        <v>17.3</v>
      </c>
      <c r="F33" s="521">
        <v>8.8000000000000007</v>
      </c>
      <c r="G33" s="521">
        <v>8.8000000000000007</v>
      </c>
    </row>
    <row r="34" spans="1:8" ht="15" customHeight="1" x14ac:dyDescent="0.25">
      <c r="A34" s="125">
        <v>2012</v>
      </c>
      <c r="B34" s="496">
        <v>40895</v>
      </c>
      <c r="C34" s="521">
        <v>17.399999999999999</v>
      </c>
      <c r="D34" s="521">
        <v>5.4</v>
      </c>
      <c r="E34" s="521">
        <v>15.5</v>
      </c>
      <c r="F34" s="521">
        <v>6.5</v>
      </c>
      <c r="G34" s="521">
        <v>8.6999999999999993</v>
      </c>
    </row>
    <row r="35" spans="1:8" ht="15" customHeight="1" x14ac:dyDescent="0.25">
      <c r="A35" s="125">
        <v>2013</v>
      </c>
      <c r="B35" s="496">
        <v>41312</v>
      </c>
      <c r="C35" s="521">
        <v>17.100000000000001</v>
      </c>
      <c r="D35" s="521">
        <v>5.6</v>
      </c>
      <c r="E35" s="521">
        <v>17</v>
      </c>
      <c r="F35" s="521">
        <v>8.9</v>
      </c>
      <c r="G35" s="521">
        <v>8.6</v>
      </c>
    </row>
    <row r="36" spans="1:8" ht="15" customHeight="1" x14ac:dyDescent="0.25">
      <c r="A36" s="125">
        <v>2014</v>
      </c>
      <c r="B36" s="496">
        <v>41669</v>
      </c>
      <c r="C36" s="521">
        <v>16.600000000000001</v>
      </c>
      <c r="D36" s="521">
        <v>5.6</v>
      </c>
      <c r="E36" s="521">
        <v>14</v>
      </c>
      <c r="F36" s="521">
        <v>8.6</v>
      </c>
      <c r="G36" s="521">
        <v>8.1</v>
      </c>
    </row>
    <row r="37" spans="1:8" ht="15" customHeight="1" x14ac:dyDescent="0.25">
      <c r="A37" s="125">
        <v>2015</v>
      </c>
      <c r="B37" s="496">
        <v>41942</v>
      </c>
      <c r="C37" s="521">
        <v>16.899999999999999</v>
      </c>
      <c r="D37" s="521">
        <v>6</v>
      </c>
      <c r="E37" s="521">
        <v>16</v>
      </c>
      <c r="F37" s="521">
        <v>11.6</v>
      </c>
      <c r="G37" s="521">
        <v>7.7</v>
      </c>
    </row>
    <row r="38" spans="1:8" ht="15" customHeight="1" x14ac:dyDescent="0.25">
      <c r="A38" s="125">
        <v>2016</v>
      </c>
      <c r="B38" s="496">
        <v>42260</v>
      </c>
      <c r="C38" s="521">
        <v>17.7</v>
      </c>
      <c r="D38" s="521">
        <v>5.8</v>
      </c>
      <c r="E38" s="521">
        <v>15.6</v>
      </c>
      <c r="F38" s="521">
        <v>10.6</v>
      </c>
      <c r="G38" s="521">
        <v>7.8</v>
      </c>
    </row>
    <row r="39" spans="1:8" ht="15" customHeight="1" x14ac:dyDescent="0.25">
      <c r="A39" s="125">
        <v>2017</v>
      </c>
      <c r="B39" s="496">
        <v>42638</v>
      </c>
      <c r="C39" s="521">
        <v>18.2</v>
      </c>
      <c r="D39" s="521">
        <v>5.8</v>
      </c>
      <c r="E39" s="521">
        <v>17.2</v>
      </c>
      <c r="F39" s="521">
        <v>10.199999999999999</v>
      </c>
      <c r="G39" s="521">
        <v>8.3000000000000007</v>
      </c>
    </row>
    <row r="40" spans="1:8" ht="18.75" customHeight="1" x14ac:dyDescent="0.25">
      <c r="A40" s="125">
        <v>2018</v>
      </c>
      <c r="B40" s="524">
        <v>43035</v>
      </c>
      <c r="C40" s="521">
        <v>18.399999999999999</v>
      </c>
      <c r="D40" s="521">
        <v>5.8</v>
      </c>
      <c r="E40" s="521">
        <v>18.100000000000001</v>
      </c>
      <c r="F40" s="521">
        <v>9.1999999999999993</v>
      </c>
      <c r="G40" s="521">
        <v>9</v>
      </c>
      <c r="H40" s="525"/>
    </row>
    <row r="41" spans="1:8" ht="16.5" customHeight="1" x14ac:dyDescent="0.25">
      <c r="A41" s="125" t="s">
        <v>772</v>
      </c>
      <c r="B41" s="496">
        <v>43371</v>
      </c>
      <c r="C41" s="521">
        <v>19.100000000000001</v>
      </c>
      <c r="D41" s="521">
        <v>6.3</v>
      </c>
      <c r="E41" s="521">
        <v>17.3</v>
      </c>
      <c r="F41" s="521">
        <v>9.6</v>
      </c>
      <c r="G41" s="521">
        <v>9.3000000000000007</v>
      </c>
    </row>
    <row r="42" spans="1:8" ht="16.5" customHeight="1" thickBot="1" x14ac:dyDescent="0.3">
      <c r="A42" s="132" t="s">
        <v>773</v>
      </c>
      <c r="B42" s="497">
        <v>43819</v>
      </c>
      <c r="C42" s="526">
        <v>20.8</v>
      </c>
      <c r="D42" s="526">
        <v>6.7</v>
      </c>
      <c r="E42" s="526">
        <v>17.600000000000001</v>
      </c>
      <c r="F42" s="526">
        <v>9.8000000000000007</v>
      </c>
      <c r="G42" s="526">
        <v>8.9</v>
      </c>
    </row>
    <row r="43" spans="1:8" ht="6.75" customHeight="1" x14ac:dyDescent="0.25">
      <c r="A43" s="380"/>
      <c r="B43" s="380"/>
      <c r="C43" s="380"/>
      <c r="D43" s="380"/>
      <c r="E43" s="380"/>
      <c r="F43" s="380"/>
      <c r="G43" s="380"/>
    </row>
    <row r="44" spans="1:8" ht="15" customHeight="1" x14ac:dyDescent="0.25">
      <c r="A44" s="527" t="s">
        <v>376</v>
      </c>
      <c r="B44" s="527"/>
      <c r="C44" s="527"/>
      <c r="D44" s="527"/>
      <c r="E44" s="527"/>
      <c r="F44" s="527"/>
      <c r="G44" s="527"/>
    </row>
    <row r="45" spans="1:8" ht="15" customHeight="1" x14ac:dyDescent="0.25">
      <c r="A45" s="528" t="s">
        <v>377</v>
      </c>
      <c r="B45" s="527"/>
      <c r="C45" s="527"/>
      <c r="D45" s="527"/>
      <c r="E45" s="527"/>
      <c r="F45" s="527"/>
      <c r="G45" s="527"/>
    </row>
    <row r="46" spans="1:8" ht="15" customHeight="1" x14ac:dyDescent="0.25">
      <c r="A46" s="529" t="s">
        <v>378</v>
      </c>
      <c r="B46" s="527"/>
      <c r="C46" s="527"/>
      <c r="D46" s="527"/>
      <c r="E46" s="527"/>
      <c r="F46" s="527"/>
      <c r="G46" s="527"/>
    </row>
    <row r="47" spans="1:8" ht="15" customHeight="1" x14ac:dyDescent="0.25">
      <c r="A47" s="528" t="s">
        <v>379</v>
      </c>
      <c r="B47" s="527"/>
      <c r="C47" s="527"/>
      <c r="D47" s="527"/>
      <c r="E47" s="527"/>
      <c r="F47" s="527"/>
      <c r="G47" s="527"/>
    </row>
    <row r="48" spans="1:8" ht="15" customHeight="1" x14ac:dyDescent="0.25">
      <c r="A48" s="529" t="s">
        <v>380</v>
      </c>
      <c r="B48" s="527"/>
      <c r="C48" s="527"/>
      <c r="D48" s="527"/>
      <c r="E48" s="527"/>
      <c r="F48" s="527"/>
      <c r="G48" s="527"/>
    </row>
    <row r="49" spans="1:7" ht="15" customHeight="1" x14ac:dyDescent="0.25">
      <c r="A49" s="528" t="s">
        <v>381</v>
      </c>
      <c r="B49" s="527"/>
      <c r="C49" s="527"/>
      <c r="D49" s="527"/>
      <c r="E49" s="527"/>
      <c r="F49" s="527"/>
      <c r="G49" s="527"/>
    </row>
    <row r="50" spans="1:7" ht="15" customHeight="1" x14ac:dyDescent="0.25">
      <c r="A50" s="528" t="s">
        <v>382</v>
      </c>
      <c r="B50" s="527"/>
      <c r="C50" s="527"/>
      <c r="G50" s="527"/>
    </row>
    <row r="51" spans="1:7" ht="14.1" customHeight="1" x14ac:dyDescent="0.25">
      <c r="A51" s="529" t="s">
        <v>774</v>
      </c>
      <c r="B51" s="527"/>
      <c r="C51" s="527"/>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ignoredErrors>
    <ignoredError sqref="A14:E3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9"/>
  <sheetViews>
    <sheetView showGridLines="0" workbookViewId="0">
      <pane xSplit="1" ySplit="5" topLeftCell="B6" activePane="bottomRight" state="frozen"/>
      <selection sqref="A1:C1"/>
      <selection pane="topRight" sqref="A1:C1"/>
      <selection pane="bottomLeft" sqref="A1:C1"/>
      <selection pane="bottomRight" activeCell="B6" sqref="B6"/>
    </sheetView>
  </sheetViews>
  <sheetFormatPr defaultColWidth="10.6640625" defaultRowHeight="15.75" x14ac:dyDescent="0.2"/>
  <cols>
    <col min="1" max="13" width="11.6640625" style="344" customWidth="1"/>
    <col min="14" max="14" width="7.83203125" style="344" customWidth="1"/>
    <col min="15" max="16384" width="10.6640625"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20.25" customHeight="1" x14ac:dyDescent="0.2">
      <c r="A2" s="4632" t="s">
        <v>775</v>
      </c>
    </row>
    <row r="3" spans="1:90" ht="10.5" customHeight="1" thickBot="1" x14ac:dyDescent="0.25"/>
    <row r="4" spans="1:90" ht="20.25" customHeight="1" thickBot="1" x14ac:dyDescent="0.25">
      <c r="A4" s="6301" t="s">
        <v>2</v>
      </c>
      <c r="B4" s="75"/>
      <c r="C4" s="76" t="s">
        <v>259</v>
      </c>
      <c r="D4" s="79"/>
      <c r="E4" s="75"/>
      <c r="F4" s="76" t="s">
        <v>243</v>
      </c>
      <c r="G4" s="79"/>
      <c r="H4" s="75"/>
      <c r="I4" s="76" t="s">
        <v>383</v>
      </c>
      <c r="J4" s="79"/>
      <c r="K4" s="75"/>
      <c r="L4" s="76" t="s">
        <v>331</v>
      </c>
      <c r="M4" s="79"/>
    </row>
    <row r="5" spans="1:90" ht="20.25" customHeight="1" thickBot="1" x14ac:dyDescent="0.25">
      <c r="A5" s="6302"/>
      <c r="B5" s="624" t="s">
        <v>384</v>
      </c>
      <c r="C5" s="115" t="s">
        <v>5</v>
      </c>
      <c r="D5" s="116" t="s">
        <v>6</v>
      </c>
      <c r="E5" s="624" t="s">
        <v>384</v>
      </c>
      <c r="F5" s="115" t="s">
        <v>5</v>
      </c>
      <c r="G5" s="116" t="s">
        <v>6</v>
      </c>
      <c r="H5" s="624" t="s">
        <v>384</v>
      </c>
      <c r="I5" s="115" t="s">
        <v>5</v>
      </c>
      <c r="J5" s="116" t="s">
        <v>6</v>
      </c>
      <c r="K5" s="624" t="s">
        <v>384</v>
      </c>
      <c r="L5" s="115" t="s">
        <v>5</v>
      </c>
      <c r="M5" s="116" t="s">
        <v>6</v>
      </c>
    </row>
    <row r="6" spans="1:90" ht="20.100000000000001" customHeight="1" x14ac:dyDescent="0.2">
      <c r="A6" s="531">
        <v>2001</v>
      </c>
      <c r="B6" s="532">
        <v>19696</v>
      </c>
      <c r="C6" s="533">
        <v>9997</v>
      </c>
      <c r="D6" s="534">
        <v>9699</v>
      </c>
      <c r="E6" s="532">
        <v>7983</v>
      </c>
      <c r="F6" s="533">
        <v>4448</v>
      </c>
      <c r="G6" s="534">
        <v>3535</v>
      </c>
      <c r="H6" s="535">
        <v>282</v>
      </c>
      <c r="I6" s="536">
        <v>165</v>
      </c>
      <c r="J6" s="537">
        <v>117</v>
      </c>
      <c r="K6" s="538">
        <v>244</v>
      </c>
      <c r="L6" s="536">
        <v>126</v>
      </c>
      <c r="M6" s="537">
        <v>118</v>
      </c>
    </row>
    <row r="7" spans="1:90" ht="20.100000000000001" customHeight="1" x14ac:dyDescent="0.2">
      <c r="A7" s="531">
        <v>2002</v>
      </c>
      <c r="B7" s="532">
        <v>19983</v>
      </c>
      <c r="C7" s="533">
        <v>10163</v>
      </c>
      <c r="D7" s="534">
        <v>9820</v>
      </c>
      <c r="E7" s="532">
        <v>8310</v>
      </c>
      <c r="F7" s="533">
        <v>4671</v>
      </c>
      <c r="G7" s="534">
        <v>3639</v>
      </c>
      <c r="H7" s="535">
        <v>297</v>
      </c>
      <c r="I7" s="536">
        <v>163</v>
      </c>
      <c r="J7" s="537">
        <v>134</v>
      </c>
      <c r="K7" s="538">
        <v>203</v>
      </c>
      <c r="L7" s="536">
        <v>105</v>
      </c>
      <c r="M7" s="537">
        <v>98</v>
      </c>
    </row>
    <row r="8" spans="1:90" ht="20.100000000000001" customHeight="1" x14ac:dyDescent="0.2">
      <c r="A8" s="531">
        <v>2003</v>
      </c>
      <c r="B8" s="532">
        <v>19343</v>
      </c>
      <c r="C8" s="533">
        <v>9881</v>
      </c>
      <c r="D8" s="534">
        <v>9462</v>
      </c>
      <c r="E8" s="532">
        <v>8520</v>
      </c>
      <c r="F8" s="533">
        <v>4754</v>
      </c>
      <c r="G8" s="534">
        <v>3766</v>
      </c>
      <c r="H8" s="535">
        <v>250</v>
      </c>
      <c r="I8" s="536">
        <v>133</v>
      </c>
      <c r="J8" s="537">
        <v>117</v>
      </c>
      <c r="K8" s="538">
        <v>220</v>
      </c>
      <c r="L8" s="536">
        <v>121</v>
      </c>
      <c r="M8" s="537">
        <v>99</v>
      </c>
    </row>
    <row r="9" spans="1:90" ht="20.100000000000001" customHeight="1" x14ac:dyDescent="0.2">
      <c r="A9" s="531">
        <v>2004</v>
      </c>
      <c r="B9" s="532">
        <v>19230</v>
      </c>
      <c r="C9" s="533">
        <v>9789</v>
      </c>
      <c r="D9" s="534">
        <v>9441</v>
      </c>
      <c r="E9" s="532">
        <v>8475</v>
      </c>
      <c r="F9" s="533">
        <v>4716</v>
      </c>
      <c r="G9" s="534">
        <v>3759</v>
      </c>
      <c r="H9" s="535">
        <v>277</v>
      </c>
      <c r="I9" s="536">
        <v>157</v>
      </c>
      <c r="J9" s="537">
        <v>120</v>
      </c>
      <c r="K9" s="538">
        <v>191</v>
      </c>
      <c r="L9" s="536">
        <v>114</v>
      </c>
      <c r="M9" s="537">
        <v>77</v>
      </c>
    </row>
    <row r="10" spans="1:90" ht="20.100000000000001" customHeight="1" x14ac:dyDescent="0.2">
      <c r="A10" s="531">
        <v>2005</v>
      </c>
      <c r="B10" s="532">
        <v>18820</v>
      </c>
      <c r="C10" s="533">
        <v>9554</v>
      </c>
      <c r="D10" s="534">
        <v>9266</v>
      </c>
      <c r="E10" s="532">
        <v>8646</v>
      </c>
      <c r="F10" s="533">
        <v>4863</v>
      </c>
      <c r="G10" s="534">
        <v>3783</v>
      </c>
      <c r="H10" s="535">
        <v>248</v>
      </c>
      <c r="I10" s="536">
        <v>146</v>
      </c>
      <c r="J10" s="537">
        <v>102</v>
      </c>
      <c r="K10" s="538">
        <v>185</v>
      </c>
      <c r="L10" s="536">
        <v>92</v>
      </c>
      <c r="M10" s="537">
        <v>93</v>
      </c>
    </row>
    <row r="11" spans="1:90" ht="20.100000000000001" customHeight="1" x14ac:dyDescent="0.2">
      <c r="A11" s="531">
        <v>2006</v>
      </c>
      <c r="B11" s="532">
        <v>17604</v>
      </c>
      <c r="C11" s="533">
        <v>9081</v>
      </c>
      <c r="D11" s="534">
        <v>8523</v>
      </c>
      <c r="E11" s="532">
        <v>9162</v>
      </c>
      <c r="F11" s="533">
        <v>5036</v>
      </c>
      <c r="G11" s="534">
        <v>4126</v>
      </c>
      <c r="H11" s="535">
        <v>249</v>
      </c>
      <c r="I11" s="536">
        <v>138</v>
      </c>
      <c r="J11" s="537">
        <v>111</v>
      </c>
      <c r="K11" s="538">
        <v>147</v>
      </c>
      <c r="L11" s="536">
        <v>85</v>
      </c>
      <c r="M11" s="537">
        <v>62</v>
      </c>
    </row>
    <row r="12" spans="1:90" ht="20.100000000000001" customHeight="1" x14ac:dyDescent="0.2">
      <c r="A12" s="531">
        <v>2007</v>
      </c>
      <c r="B12" s="532">
        <v>17034</v>
      </c>
      <c r="C12" s="533">
        <v>8676</v>
      </c>
      <c r="D12" s="534">
        <v>8358</v>
      </c>
      <c r="E12" s="532">
        <v>8498</v>
      </c>
      <c r="F12" s="533">
        <v>4749</v>
      </c>
      <c r="G12" s="534">
        <v>3749</v>
      </c>
      <c r="H12" s="535">
        <v>261</v>
      </c>
      <c r="I12" s="536">
        <v>138</v>
      </c>
      <c r="J12" s="537">
        <v>123</v>
      </c>
      <c r="K12" s="538">
        <v>172</v>
      </c>
      <c r="L12" s="536">
        <v>100</v>
      </c>
      <c r="M12" s="537">
        <v>72</v>
      </c>
    </row>
    <row r="13" spans="1:90" ht="20.100000000000001" customHeight="1" x14ac:dyDescent="0.2">
      <c r="A13" s="531">
        <v>2008</v>
      </c>
      <c r="B13" s="532">
        <v>16372</v>
      </c>
      <c r="C13" s="533">
        <v>8248</v>
      </c>
      <c r="D13" s="534">
        <v>8124</v>
      </c>
      <c r="E13" s="532">
        <v>9004</v>
      </c>
      <c r="F13" s="533">
        <v>5094</v>
      </c>
      <c r="G13" s="534">
        <v>3910</v>
      </c>
      <c r="H13" s="2770">
        <v>236</v>
      </c>
      <c r="I13" s="536">
        <v>138</v>
      </c>
      <c r="J13" s="537">
        <v>98</v>
      </c>
      <c r="K13" s="538">
        <v>165</v>
      </c>
      <c r="L13" s="536">
        <v>84</v>
      </c>
      <c r="M13" s="537">
        <v>81</v>
      </c>
    </row>
    <row r="14" spans="1:90" ht="20.100000000000001" customHeight="1" x14ac:dyDescent="0.2">
      <c r="A14" s="531">
        <v>2009</v>
      </c>
      <c r="B14" s="532">
        <v>15344</v>
      </c>
      <c r="C14" s="533">
        <v>7758</v>
      </c>
      <c r="D14" s="534">
        <v>7586</v>
      </c>
      <c r="E14" s="532">
        <v>9224</v>
      </c>
      <c r="F14" s="533">
        <v>5226</v>
      </c>
      <c r="G14" s="534">
        <v>3998</v>
      </c>
      <c r="H14" s="535">
        <v>205</v>
      </c>
      <c r="I14" s="536">
        <v>114</v>
      </c>
      <c r="J14" s="537">
        <v>91</v>
      </c>
      <c r="K14" s="538">
        <v>138</v>
      </c>
      <c r="L14" s="536">
        <v>81</v>
      </c>
      <c r="M14" s="537">
        <v>57</v>
      </c>
    </row>
    <row r="15" spans="1:90" ht="20.100000000000001" customHeight="1" x14ac:dyDescent="0.2">
      <c r="A15" s="531">
        <v>2010</v>
      </c>
      <c r="B15" s="532">
        <v>15005</v>
      </c>
      <c r="C15" s="533">
        <v>7567</v>
      </c>
      <c r="D15" s="534">
        <v>7438</v>
      </c>
      <c r="E15" s="532">
        <v>9131</v>
      </c>
      <c r="F15" s="533">
        <v>5076</v>
      </c>
      <c r="G15" s="534">
        <v>4055</v>
      </c>
      <c r="H15" s="535">
        <v>187</v>
      </c>
      <c r="I15" s="536">
        <v>106</v>
      </c>
      <c r="J15" s="537">
        <v>81</v>
      </c>
      <c r="K15" s="538">
        <v>103</v>
      </c>
      <c r="L15" s="536">
        <v>60</v>
      </c>
      <c r="M15" s="537">
        <v>43</v>
      </c>
    </row>
    <row r="16" spans="1:90" ht="20.100000000000001" customHeight="1" x14ac:dyDescent="0.2">
      <c r="A16" s="531">
        <v>2011</v>
      </c>
      <c r="B16" s="532">
        <v>14701</v>
      </c>
      <c r="C16" s="533">
        <v>7438</v>
      </c>
      <c r="D16" s="534">
        <v>7263</v>
      </c>
      <c r="E16" s="532">
        <v>9170</v>
      </c>
      <c r="F16" s="533">
        <v>5236</v>
      </c>
      <c r="G16" s="534">
        <v>3934</v>
      </c>
      <c r="H16" s="535">
        <v>189</v>
      </c>
      <c r="I16" s="536">
        <v>102</v>
      </c>
      <c r="J16" s="537">
        <v>87</v>
      </c>
      <c r="K16" s="538">
        <v>139</v>
      </c>
      <c r="L16" s="536">
        <v>72</v>
      </c>
      <c r="M16" s="537">
        <v>67</v>
      </c>
    </row>
    <row r="17" spans="1:13" ht="20.100000000000001" customHeight="1" x14ac:dyDescent="0.2">
      <c r="A17" s="531">
        <v>2012</v>
      </c>
      <c r="B17" s="532">
        <v>14494</v>
      </c>
      <c r="C17" s="533">
        <v>7415</v>
      </c>
      <c r="D17" s="534">
        <v>7079</v>
      </c>
      <c r="E17" s="532">
        <v>9343</v>
      </c>
      <c r="F17" s="533">
        <v>5123</v>
      </c>
      <c r="G17" s="534">
        <v>4220</v>
      </c>
      <c r="H17" s="535">
        <v>199</v>
      </c>
      <c r="I17" s="536">
        <v>118</v>
      </c>
      <c r="J17" s="537">
        <v>81</v>
      </c>
      <c r="K17" s="538">
        <v>140</v>
      </c>
      <c r="L17" s="536">
        <v>76</v>
      </c>
      <c r="M17" s="537">
        <v>64</v>
      </c>
    </row>
    <row r="18" spans="1:13" ht="20.100000000000001" customHeight="1" x14ac:dyDescent="0.2">
      <c r="A18" s="531">
        <v>2013</v>
      </c>
      <c r="B18" s="532">
        <v>13688</v>
      </c>
      <c r="C18" s="533">
        <v>6940</v>
      </c>
      <c r="D18" s="534">
        <v>6748</v>
      </c>
      <c r="E18" s="532">
        <v>9440</v>
      </c>
      <c r="F18" s="533">
        <v>5237</v>
      </c>
      <c r="G18" s="534">
        <v>4203</v>
      </c>
      <c r="H18" s="535">
        <v>165</v>
      </c>
      <c r="I18" s="536">
        <v>93</v>
      </c>
      <c r="J18" s="537">
        <v>72</v>
      </c>
      <c r="K18" s="538">
        <v>117</v>
      </c>
      <c r="L18" s="536">
        <v>64</v>
      </c>
      <c r="M18" s="537">
        <v>53</v>
      </c>
    </row>
    <row r="19" spans="1:13" ht="20.100000000000001" customHeight="1" x14ac:dyDescent="0.2">
      <c r="A19" s="531">
        <v>2014</v>
      </c>
      <c r="B19" s="532">
        <v>13415</v>
      </c>
      <c r="C19" s="533">
        <v>6781</v>
      </c>
      <c r="D19" s="534">
        <v>6634</v>
      </c>
      <c r="E19" s="532">
        <v>9682</v>
      </c>
      <c r="F19" s="533">
        <v>5329</v>
      </c>
      <c r="G19" s="534">
        <v>4353</v>
      </c>
      <c r="H19" s="535">
        <v>194</v>
      </c>
      <c r="I19" s="536">
        <v>96</v>
      </c>
      <c r="J19" s="537">
        <v>98</v>
      </c>
      <c r="K19" s="535">
        <v>138</v>
      </c>
      <c r="L19" s="536">
        <v>73</v>
      </c>
      <c r="M19" s="537">
        <v>65</v>
      </c>
    </row>
    <row r="20" spans="1:13" ht="20.100000000000001" customHeight="1" x14ac:dyDescent="0.2">
      <c r="A20" s="531">
        <v>2015</v>
      </c>
      <c r="B20" s="532">
        <v>12738</v>
      </c>
      <c r="C20" s="533">
        <v>6584</v>
      </c>
      <c r="D20" s="534">
        <v>6154</v>
      </c>
      <c r="E20" s="532">
        <v>9747</v>
      </c>
      <c r="F20" s="533">
        <v>5444</v>
      </c>
      <c r="G20" s="534">
        <v>4303</v>
      </c>
      <c r="H20" s="535">
        <v>173</v>
      </c>
      <c r="I20" s="536">
        <v>90</v>
      </c>
      <c r="J20" s="537">
        <v>83</v>
      </c>
      <c r="K20" s="535">
        <v>125</v>
      </c>
      <c r="L20" s="536">
        <v>65</v>
      </c>
      <c r="M20" s="537">
        <v>60</v>
      </c>
    </row>
    <row r="21" spans="1:13" ht="20.100000000000001" customHeight="1" x14ac:dyDescent="0.2">
      <c r="A21" s="531">
        <v>2016</v>
      </c>
      <c r="B21" s="532">
        <v>13082</v>
      </c>
      <c r="C21" s="533">
        <v>6653</v>
      </c>
      <c r="D21" s="534">
        <v>6429</v>
      </c>
      <c r="E21" s="532">
        <v>10174</v>
      </c>
      <c r="F21" s="533">
        <v>5588</v>
      </c>
      <c r="G21" s="534">
        <v>4586</v>
      </c>
      <c r="H21" s="535">
        <v>154</v>
      </c>
      <c r="I21" s="536">
        <v>81</v>
      </c>
      <c r="J21" s="537">
        <v>73</v>
      </c>
      <c r="K21" s="535">
        <v>127</v>
      </c>
      <c r="L21" s="536">
        <v>69</v>
      </c>
      <c r="M21" s="537">
        <v>58</v>
      </c>
    </row>
    <row r="22" spans="1:13" ht="20.100000000000001" customHeight="1" x14ac:dyDescent="0.2">
      <c r="A22" s="531">
        <v>2017</v>
      </c>
      <c r="B22" s="532">
        <v>13479</v>
      </c>
      <c r="C22" s="533">
        <v>6893</v>
      </c>
      <c r="D22" s="534">
        <v>6586</v>
      </c>
      <c r="E22" s="532">
        <v>10140</v>
      </c>
      <c r="F22" s="533">
        <v>5572</v>
      </c>
      <c r="G22" s="534">
        <v>4568</v>
      </c>
      <c r="H22" s="535">
        <v>164</v>
      </c>
      <c r="I22" s="536">
        <v>98</v>
      </c>
      <c r="J22" s="537">
        <v>66</v>
      </c>
      <c r="K22" s="535">
        <v>135</v>
      </c>
      <c r="L22" s="536">
        <v>78</v>
      </c>
      <c r="M22" s="537">
        <v>57</v>
      </c>
    </row>
    <row r="23" spans="1:13" ht="20.100000000000001" customHeight="1" x14ac:dyDescent="0.2">
      <c r="A23" s="531">
        <v>2018</v>
      </c>
      <c r="B23" s="532">
        <v>12965</v>
      </c>
      <c r="C23" s="533">
        <v>6701</v>
      </c>
      <c r="D23" s="534">
        <v>6264</v>
      </c>
      <c r="E23" s="532">
        <v>10787</v>
      </c>
      <c r="F23" s="533">
        <v>5939</v>
      </c>
      <c r="G23" s="534">
        <v>4848</v>
      </c>
      <c r="H23" s="535">
        <v>181</v>
      </c>
      <c r="I23" s="536">
        <v>93</v>
      </c>
      <c r="J23" s="537">
        <v>88</v>
      </c>
      <c r="K23" s="535">
        <v>130</v>
      </c>
      <c r="L23" s="536">
        <v>79</v>
      </c>
      <c r="M23" s="537">
        <v>51</v>
      </c>
    </row>
    <row r="24" spans="1:13" ht="20.100000000000001" customHeight="1" x14ac:dyDescent="0.2">
      <c r="A24" s="531">
        <v>2019</v>
      </c>
      <c r="B24" s="532">
        <v>12862</v>
      </c>
      <c r="C24" s="533">
        <v>6475</v>
      </c>
      <c r="D24" s="534">
        <v>6387</v>
      </c>
      <c r="E24" s="532">
        <v>11174</v>
      </c>
      <c r="F24" s="533">
        <v>6124</v>
      </c>
      <c r="G24" s="534">
        <v>5050</v>
      </c>
      <c r="H24" s="532">
        <v>187</v>
      </c>
      <c r="I24" s="536">
        <v>103</v>
      </c>
      <c r="J24" s="537">
        <v>84</v>
      </c>
      <c r="K24" s="532">
        <v>139</v>
      </c>
      <c r="L24" s="536">
        <v>69</v>
      </c>
      <c r="M24" s="537">
        <v>70</v>
      </c>
    </row>
    <row r="25" spans="1:13" ht="20.100000000000001" customHeight="1" thickBot="1" x14ac:dyDescent="0.25">
      <c r="A25" s="3614">
        <v>2020</v>
      </c>
      <c r="B25" s="539">
        <v>13465</v>
      </c>
      <c r="C25" s="540">
        <v>6910</v>
      </c>
      <c r="D25" s="541">
        <v>6555</v>
      </c>
      <c r="E25" s="542">
        <v>11060</v>
      </c>
      <c r="F25" s="540">
        <v>6186</v>
      </c>
      <c r="G25" s="541">
        <v>4874</v>
      </c>
      <c r="H25" s="542">
        <v>200</v>
      </c>
      <c r="I25" s="543">
        <v>126</v>
      </c>
      <c r="J25" s="544">
        <v>74</v>
      </c>
      <c r="K25" s="545">
        <v>141</v>
      </c>
      <c r="L25" s="543">
        <v>76</v>
      </c>
      <c r="M25" s="544">
        <v>65</v>
      </c>
    </row>
    <row r="26" spans="1:13" ht="21.75" customHeight="1" x14ac:dyDescent="0.2">
      <c r="A26" s="582" t="s">
        <v>385</v>
      </c>
      <c r="B26" s="546"/>
      <c r="C26" s="547"/>
      <c r="D26" s="547"/>
      <c r="E26" s="546"/>
      <c r="F26" s="547"/>
      <c r="G26" s="547"/>
      <c r="H26" s="546"/>
      <c r="I26" s="547"/>
      <c r="J26" s="547"/>
      <c r="K26" s="546"/>
      <c r="L26" s="547"/>
      <c r="M26" s="547"/>
    </row>
    <row r="27" spans="1:13" x14ac:dyDescent="0.2">
      <c r="A27" s="4644"/>
      <c r="K27" s="344" t="s">
        <v>386</v>
      </c>
    </row>
    <row r="28" spans="1:13" x14ac:dyDescent="0.2">
      <c r="A28" s="4644"/>
    </row>
    <row r="29" spans="1:13" x14ac:dyDescent="0.2">
      <c r="A29" s="4644"/>
    </row>
  </sheetData>
  <mergeCells count="2">
    <mergeCell ref="A4:A5"/>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
  <sheetViews>
    <sheetView showGridLines="0" workbookViewId="0">
      <selection sqref="A1:C1"/>
    </sheetView>
  </sheetViews>
  <sheetFormatPr defaultColWidth="10.6640625" defaultRowHeight="15" x14ac:dyDescent="0.2"/>
  <cols>
    <col min="1" max="1" width="24.33203125" style="4646" customWidth="1"/>
    <col min="2" max="2" width="14.1640625" style="4646" customWidth="1"/>
    <col min="3" max="3" width="9.83203125" style="4646" customWidth="1"/>
    <col min="4" max="4" width="9.6640625" style="4646" customWidth="1"/>
    <col min="5" max="5" width="9.1640625" style="4646" customWidth="1"/>
    <col min="6" max="6" width="7.83203125" style="4646" customWidth="1"/>
    <col min="7" max="7" width="12.1640625" style="4646" customWidth="1"/>
    <col min="8" max="8" width="14.33203125" style="4646" customWidth="1"/>
    <col min="9" max="9" width="10.1640625" style="4646" customWidth="1"/>
    <col min="10" max="10" width="9.5" style="4646" customWidth="1"/>
    <col min="11" max="11" width="9.33203125" style="4646" customWidth="1"/>
    <col min="12" max="12" width="8.33203125" style="4646" customWidth="1"/>
    <col min="13" max="13" width="12" style="4646" customWidth="1"/>
    <col min="14" max="14" width="5.1640625" style="4646" customWidth="1"/>
    <col min="15" max="16384" width="10.6640625" style="4646"/>
  </cols>
  <sheetData>
    <row r="1" spans="1:90" s="4485" customFormat="1" ht="15.75"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16.5" x14ac:dyDescent="0.2">
      <c r="A2" s="4645" t="s">
        <v>776</v>
      </c>
    </row>
    <row r="3" spans="1:90" ht="13.5" customHeight="1" thickBot="1" x14ac:dyDescent="0.25"/>
    <row r="4" spans="1:90" ht="25.5" customHeight="1" thickBot="1" x14ac:dyDescent="0.25">
      <c r="A4" s="3612" t="s">
        <v>387</v>
      </c>
      <c r="B4" s="6303">
        <v>2019</v>
      </c>
      <c r="C4" s="6304"/>
      <c r="D4" s="6304"/>
      <c r="E4" s="6304"/>
      <c r="F4" s="6304"/>
      <c r="G4" s="6305"/>
      <c r="H4" s="6303">
        <v>2020</v>
      </c>
      <c r="I4" s="6304"/>
      <c r="J4" s="6304"/>
      <c r="K4" s="6304"/>
      <c r="L4" s="6304"/>
      <c r="M4" s="6305"/>
    </row>
    <row r="5" spans="1:90" ht="45.75" customHeight="1" thickBot="1" x14ac:dyDescent="0.25">
      <c r="A5" s="549" t="s">
        <v>388</v>
      </c>
      <c r="B5" s="4647" t="s">
        <v>389</v>
      </c>
      <c r="C5" s="4648" t="s">
        <v>259</v>
      </c>
      <c r="D5" s="550" t="s">
        <v>243</v>
      </c>
      <c r="E5" s="4649" t="s">
        <v>390</v>
      </c>
      <c r="F5" s="550" t="s">
        <v>331</v>
      </c>
      <c r="G5" s="4650" t="s">
        <v>391</v>
      </c>
      <c r="H5" s="4647" t="s">
        <v>389</v>
      </c>
      <c r="I5" s="4648" t="s">
        <v>259</v>
      </c>
      <c r="J5" s="550" t="s">
        <v>243</v>
      </c>
      <c r="K5" s="4649" t="s">
        <v>390</v>
      </c>
      <c r="L5" s="550" t="s">
        <v>331</v>
      </c>
      <c r="M5" s="4650" t="s">
        <v>391</v>
      </c>
      <c r="N5" s="728"/>
    </row>
    <row r="6" spans="1:90" ht="30" customHeight="1" x14ac:dyDescent="0.2">
      <c r="A6" s="4651" t="s">
        <v>392</v>
      </c>
      <c r="B6" s="4652">
        <v>118455</v>
      </c>
      <c r="C6" s="4653">
        <v>1682</v>
      </c>
      <c r="D6" s="4653">
        <v>1406</v>
      </c>
      <c r="E6" s="538">
        <v>23</v>
      </c>
      <c r="F6" s="538">
        <v>20</v>
      </c>
      <c r="G6" s="4654">
        <v>872</v>
      </c>
      <c r="H6" s="4652">
        <v>117880</v>
      </c>
      <c r="I6" s="4653">
        <v>1686</v>
      </c>
      <c r="J6" s="4653">
        <v>1368</v>
      </c>
      <c r="K6" s="538">
        <v>33</v>
      </c>
      <c r="L6" s="538">
        <v>21</v>
      </c>
      <c r="M6" s="4654">
        <v>694</v>
      </c>
    </row>
    <row r="7" spans="1:90" ht="30" customHeight="1" x14ac:dyDescent="0.2">
      <c r="A7" s="4651" t="s">
        <v>393</v>
      </c>
      <c r="B7" s="4652">
        <v>141586</v>
      </c>
      <c r="C7" s="4653">
        <v>1448</v>
      </c>
      <c r="D7" s="4653">
        <v>1205</v>
      </c>
      <c r="E7" s="538">
        <v>27</v>
      </c>
      <c r="F7" s="538">
        <v>19</v>
      </c>
      <c r="G7" s="4654">
        <v>1437</v>
      </c>
      <c r="H7" s="4652">
        <v>141955</v>
      </c>
      <c r="I7" s="4653">
        <v>1532</v>
      </c>
      <c r="J7" s="4653">
        <v>1133</v>
      </c>
      <c r="K7" s="538">
        <v>25</v>
      </c>
      <c r="L7" s="538">
        <v>20</v>
      </c>
      <c r="M7" s="4654">
        <v>832</v>
      </c>
    </row>
    <row r="8" spans="1:90" ht="30" customHeight="1" x14ac:dyDescent="0.2">
      <c r="A8" s="4651" t="s">
        <v>394</v>
      </c>
      <c r="B8" s="4652">
        <v>108009</v>
      </c>
      <c r="C8" s="4653">
        <v>1025</v>
      </c>
      <c r="D8" s="4653">
        <v>892</v>
      </c>
      <c r="E8" s="538">
        <v>14</v>
      </c>
      <c r="F8" s="538">
        <v>7</v>
      </c>
      <c r="G8" s="4654">
        <v>1143</v>
      </c>
      <c r="H8" s="4652">
        <v>108053</v>
      </c>
      <c r="I8" s="4653">
        <v>1127</v>
      </c>
      <c r="J8" s="4653">
        <v>872</v>
      </c>
      <c r="K8" s="538">
        <v>10</v>
      </c>
      <c r="L8" s="538">
        <v>9</v>
      </c>
      <c r="M8" s="4654">
        <v>696</v>
      </c>
    </row>
    <row r="9" spans="1:90" ht="30" customHeight="1" x14ac:dyDescent="0.2">
      <c r="A9" s="4651" t="s">
        <v>395</v>
      </c>
      <c r="B9" s="4652">
        <v>138736</v>
      </c>
      <c r="C9" s="4653">
        <v>1104</v>
      </c>
      <c r="D9" s="4653">
        <v>973</v>
      </c>
      <c r="E9" s="538">
        <v>8</v>
      </c>
      <c r="F9" s="538">
        <v>12</v>
      </c>
      <c r="G9" s="4654">
        <v>999</v>
      </c>
      <c r="H9" s="4652">
        <v>138700</v>
      </c>
      <c r="I9" s="4653">
        <v>1113</v>
      </c>
      <c r="J9" s="4653">
        <v>969</v>
      </c>
      <c r="K9" s="538">
        <v>9</v>
      </c>
      <c r="L9" s="538">
        <v>11</v>
      </c>
      <c r="M9" s="4654">
        <v>699</v>
      </c>
    </row>
    <row r="10" spans="1:90" ht="30" customHeight="1" x14ac:dyDescent="0.2">
      <c r="A10" s="4651" t="s">
        <v>396</v>
      </c>
      <c r="B10" s="4652">
        <v>112847</v>
      </c>
      <c r="C10" s="4653">
        <v>1075</v>
      </c>
      <c r="D10" s="4653">
        <v>1044</v>
      </c>
      <c r="E10" s="538">
        <v>15</v>
      </c>
      <c r="F10" s="538">
        <v>9</v>
      </c>
      <c r="G10" s="4654">
        <v>798</v>
      </c>
      <c r="H10" s="4652">
        <v>112734</v>
      </c>
      <c r="I10" s="4653">
        <v>1163</v>
      </c>
      <c r="J10" s="4653">
        <v>963</v>
      </c>
      <c r="K10" s="538">
        <v>20</v>
      </c>
      <c r="L10" s="538">
        <v>12</v>
      </c>
      <c r="M10" s="4654">
        <v>635</v>
      </c>
    </row>
    <row r="11" spans="1:90" ht="30" customHeight="1" x14ac:dyDescent="0.2">
      <c r="A11" s="4651" t="s">
        <v>397</v>
      </c>
      <c r="B11" s="4652">
        <v>68309</v>
      </c>
      <c r="C11" s="4653">
        <v>705</v>
      </c>
      <c r="D11" s="4653">
        <v>586</v>
      </c>
      <c r="E11" s="538">
        <v>11</v>
      </c>
      <c r="F11" s="538">
        <v>14</v>
      </c>
      <c r="G11" s="4654">
        <v>559</v>
      </c>
      <c r="H11" s="4652">
        <v>68266</v>
      </c>
      <c r="I11" s="4653">
        <v>707</v>
      </c>
      <c r="J11" s="4653">
        <v>593</v>
      </c>
      <c r="K11" s="538">
        <v>9</v>
      </c>
      <c r="L11" s="538">
        <v>3</v>
      </c>
      <c r="M11" s="4654">
        <v>404</v>
      </c>
    </row>
    <row r="12" spans="1:90" ht="30" customHeight="1" x14ac:dyDescent="0.2">
      <c r="A12" s="4651" t="s">
        <v>398</v>
      </c>
      <c r="B12" s="4652">
        <v>366961</v>
      </c>
      <c r="C12" s="4653">
        <v>3473</v>
      </c>
      <c r="D12" s="4653">
        <v>3564</v>
      </c>
      <c r="E12" s="538">
        <v>51</v>
      </c>
      <c r="F12" s="538">
        <v>32</v>
      </c>
      <c r="G12" s="4654">
        <v>2302</v>
      </c>
      <c r="H12" s="4652">
        <v>366153</v>
      </c>
      <c r="I12" s="4653">
        <v>3521</v>
      </c>
      <c r="J12" s="4653">
        <v>3598</v>
      </c>
      <c r="K12" s="538">
        <v>51</v>
      </c>
      <c r="L12" s="538">
        <v>39</v>
      </c>
      <c r="M12" s="4654">
        <v>1934</v>
      </c>
    </row>
    <row r="13" spans="1:90" ht="30" customHeight="1" x14ac:dyDescent="0.2">
      <c r="A13" s="4651" t="s">
        <v>399</v>
      </c>
      <c r="B13" s="4652">
        <v>83672</v>
      </c>
      <c r="C13" s="4653">
        <v>730</v>
      </c>
      <c r="D13" s="4653">
        <v>706</v>
      </c>
      <c r="E13" s="538">
        <v>11</v>
      </c>
      <c r="F13" s="538">
        <v>6</v>
      </c>
      <c r="G13" s="4654">
        <v>499</v>
      </c>
      <c r="H13" s="4655">
        <v>83729</v>
      </c>
      <c r="I13" s="4653">
        <v>817</v>
      </c>
      <c r="J13" s="4653">
        <v>728</v>
      </c>
      <c r="K13" s="538">
        <v>10</v>
      </c>
      <c r="L13" s="538">
        <v>8</v>
      </c>
      <c r="M13" s="4654">
        <v>421</v>
      </c>
    </row>
    <row r="14" spans="1:90" ht="30" customHeight="1" thickBot="1" x14ac:dyDescent="0.25">
      <c r="A14" s="4651" t="s">
        <v>400</v>
      </c>
      <c r="B14" s="4652">
        <v>83765</v>
      </c>
      <c r="C14" s="4653">
        <v>814</v>
      </c>
      <c r="D14" s="4653">
        <v>535</v>
      </c>
      <c r="E14" s="538">
        <v>13</v>
      </c>
      <c r="F14" s="538">
        <v>12</v>
      </c>
      <c r="G14" s="4654">
        <v>892</v>
      </c>
      <c r="H14" s="4652">
        <v>84451</v>
      </c>
      <c r="I14" s="4653">
        <v>888</v>
      </c>
      <c r="J14" s="4653">
        <v>544</v>
      </c>
      <c r="K14" s="538">
        <v>17</v>
      </c>
      <c r="L14" s="538">
        <v>9</v>
      </c>
      <c r="M14" s="4654">
        <v>420</v>
      </c>
    </row>
    <row r="15" spans="1:90" ht="30" customHeight="1" x14ac:dyDescent="0.2">
      <c r="A15" s="4656" t="s">
        <v>401</v>
      </c>
      <c r="B15" s="4657">
        <v>1222340</v>
      </c>
      <c r="C15" s="4438">
        <v>12056</v>
      </c>
      <c r="D15" s="4429">
        <v>10911</v>
      </c>
      <c r="E15" s="4658">
        <v>173</v>
      </c>
      <c r="F15" s="4429">
        <v>131</v>
      </c>
      <c r="G15" s="4659">
        <v>9501</v>
      </c>
      <c r="H15" s="4657">
        <v>1221921</v>
      </c>
      <c r="I15" s="4438">
        <v>12554</v>
      </c>
      <c r="J15" s="4429">
        <v>10768</v>
      </c>
      <c r="K15" s="4658">
        <v>184</v>
      </c>
      <c r="L15" s="4429">
        <v>132</v>
      </c>
      <c r="M15" s="4659">
        <v>6735</v>
      </c>
    </row>
    <row r="16" spans="1:90" ht="30" customHeight="1" thickBot="1" x14ac:dyDescent="0.25">
      <c r="A16" s="4651" t="s">
        <v>402</v>
      </c>
      <c r="B16" s="4652">
        <v>43371</v>
      </c>
      <c r="C16" s="4660">
        <v>806</v>
      </c>
      <c r="D16" s="4661">
        <v>263</v>
      </c>
      <c r="E16" s="4662">
        <v>14</v>
      </c>
      <c r="F16" s="4663">
        <v>8</v>
      </c>
      <c r="G16" s="4664">
        <v>208</v>
      </c>
      <c r="H16" s="4652">
        <v>43819</v>
      </c>
      <c r="I16" s="4660">
        <v>911</v>
      </c>
      <c r="J16" s="4661">
        <v>292</v>
      </c>
      <c r="K16" s="4662">
        <v>16</v>
      </c>
      <c r="L16" s="4663">
        <v>9</v>
      </c>
      <c r="M16" s="4664">
        <v>194</v>
      </c>
    </row>
    <row r="17" spans="1:13" ht="30" customHeight="1" thickBot="1" x14ac:dyDescent="0.25">
      <c r="A17" s="4665" t="s">
        <v>403</v>
      </c>
      <c r="B17" s="4666">
        <v>1265711</v>
      </c>
      <c r="C17" s="4667">
        <v>12862</v>
      </c>
      <c r="D17" s="4668">
        <v>11174</v>
      </c>
      <c r="E17" s="4669">
        <v>187</v>
      </c>
      <c r="F17" s="4668">
        <v>139</v>
      </c>
      <c r="G17" s="4670">
        <v>9709</v>
      </c>
      <c r="H17" s="4666">
        <v>1265740</v>
      </c>
      <c r="I17" s="4667">
        <v>13465</v>
      </c>
      <c r="J17" s="4668">
        <v>11060</v>
      </c>
      <c r="K17" s="4669">
        <v>200</v>
      </c>
      <c r="L17" s="4668">
        <v>141</v>
      </c>
      <c r="M17" s="4670">
        <v>6929</v>
      </c>
    </row>
    <row r="18" spans="1:13" ht="15.75" customHeight="1" x14ac:dyDescent="0.2">
      <c r="A18" s="728" t="s">
        <v>404</v>
      </c>
      <c r="B18" s="728"/>
      <c r="C18" s="728"/>
      <c r="D18" s="728"/>
      <c r="E18" s="728"/>
      <c r="F18" s="728"/>
      <c r="G18" s="728"/>
      <c r="H18" s="4671"/>
    </row>
    <row r="19" spans="1:13" ht="15.75" customHeight="1" x14ac:dyDescent="0.2">
      <c r="A19" s="4672" t="s">
        <v>405</v>
      </c>
      <c r="B19" s="728"/>
      <c r="C19" s="728"/>
      <c r="D19" s="728"/>
      <c r="E19" s="728"/>
      <c r="F19" s="728"/>
      <c r="G19" s="728"/>
      <c r="I19" s="4646" t="s">
        <v>406</v>
      </c>
    </row>
    <row r="20" spans="1:13" ht="15.75" customHeight="1" x14ac:dyDescent="0.2">
      <c r="A20" s="4672" t="s">
        <v>407</v>
      </c>
      <c r="B20" s="728"/>
      <c r="C20" s="728"/>
      <c r="D20" s="728"/>
      <c r="E20" s="728"/>
      <c r="F20" s="728"/>
      <c r="G20" s="728"/>
    </row>
  </sheetData>
  <mergeCells count="3">
    <mergeCell ref="B4:G4"/>
    <mergeCell ref="H4:M4"/>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2"/>
  <sheetViews>
    <sheetView showGridLines="0" workbookViewId="0">
      <selection sqref="A1:C1"/>
    </sheetView>
  </sheetViews>
  <sheetFormatPr defaultColWidth="9.33203125" defaultRowHeight="15" x14ac:dyDescent="0.25"/>
  <cols>
    <col min="1" max="1" width="21" style="296" customWidth="1"/>
    <col min="2" max="5" width="9.83203125" style="296" customWidth="1"/>
    <col min="6" max="6" width="9.83203125" style="446" customWidth="1"/>
    <col min="7" max="13" width="9.83203125" style="296" customWidth="1"/>
    <col min="14" max="14" width="9.83203125" style="552" customWidth="1"/>
    <col min="15" max="15" width="7.5" style="296" customWidth="1"/>
    <col min="16" max="16384" width="9.33203125" style="296"/>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7.25" customHeight="1" x14ac:dyDescent="0.25">
      <c r="A2" s="6312" t="s">
        <v>777</v>
      </c>
      <c r="B2" s="6312"/>
      <c r="C2" s="6312"/>
      <c r="D2" s="6312"/>
      <c r="E2" s="6312"/>
      <c r="F2" s="6312"/>
      <c r="G2" s="6312"/>
      <c r="H2" s="6312"/>
      <c r="I2" s="6312"/>
      <c r="J2" s="6312"/>
      <c r="K2" s="6312"/>
      <c r="L2" s="6312"/>
      <c r="M2" s="6312"/>
      <c r="N2" s="6312"/>
      <c r="O2" s="309"/>
    </row>
    <row r="3" spans="1:90" ht="12" customHeight="1" thickBot="1" x14ac:dyDescent="0.3">
      <c r="A3" s="548"/>
    </row>
    <row r="4" spans="1:90" x14ac:dyDescent="0.25">
      <c r="A4" s="469" t="s">
        <v>408</v>
      </c>
      <c r="B4" s="6313" t="s">
        <v>409</v>
      </c>
      <c r="C4" s="6313" t="s">
        <v>410</v>
      </c>
      <c r="D4" s="6313" t="s">
        <v>411</v>
      </c>
      <c r="E4" s="6313" t="s">
        <v>412</v>
      </c>
      <c r="F4" s="6313" t="s">
        <v>413</v>
      </c>
      <c r="G4" s="6313" t="s">
        <v>414</v>
      </c>
      <c r="H4" s="6313" t="s">
        <v>415</v>
      </c>
      <c r="I4" s="6313" t="s">
        <v>416</v>
      </c>
      <c r="J4" s="6313" t="s">
        <v>417</v>
      </c>
      <c r="K4" s="6313" t="s">
        <v>418</v>
      </c>
      <c r="L4" s="6313" t="s">
        <v>419</v>
      </c>
      <c r="M4" s="6313" t="s">
        <v>420</v>
      </c>
      <c r="N4" s="6315" t="s">
        <v>421</v>
      </c>
    </row>
    <row r="5" spans="1:90" ht="15.75" customHeight="1" thickBot="1" x14ac:dyDescent="0.3">
      <c r="A5" s="391" t="s">
        <v>422</v>
      </c>
      <c r="B5" s="6314"/>
      <c r="C5" s="6314"/>
      <c r="D5" s="6314"/>
      <c r="E5" s="6314"/>
      <c r="F5" s="6314"/>
      <c r="G5" s="6314"/>
      <c r="H5" s="6314"/>
      <c r="I5" s="6314"/>
      <c r="J5" s="6314"/>
      <c r="K5" s="6314"/>
      <c r="L5" s="6314"/>
      <c r="M5" s="6314"/>
      <c r="N5" s="6316"/>
    </row>
    <row r="6" spans="1:90" ht="15" customHeight="1" thickBot="1" x14ac:dyDescent="0.3">
      <c r="A6" s="6306" t="s">
        <v>23</v>
      </c>
      <c r="B6" s="6307"/>
      <c r="C6" s="6307"/>
      <c r="D6" s="6307"/>
      <c r="E6" s="6307"/>
      <c r="F6" s="6307"/>
      <c r="G6" s="6307"/>
      <c r="H6" s="6307"/>
      <c r="I6" s="6307"/>
      <c r="J6" s="6307"/>
      <c r="K6" s="6307"/>
      <c r="L6" s="6307"/>
      <c r="M6" s="6307"/>
      <c r="N6" s="6308"/>
    </row>
    <row r="7" spans="1:90" ht="15.95" customHeight="1" x14ac:dyDescent="0.25">
      <c r="A7" s="553" t="s">
        <v>423</v>
      </c>
      <c r="B7" s="152">
        <v>599</v>
      </c>
      <c r="C7" s="152">
        <v>548</v>
      </c>
      <c r="D7" s="152">
        <v>383</v>
      </c>
      <c r="E7" s="152">
        <v>69</v>
      </c>
      <c r="F7" s="152">
        <v>940</v>
      </c>
      <c r="G7" s="152">
        <v>933</v>
      </c>
      <c r="H7" s="152">
        <v>641</v>
      </c>
      <c r="I7" s="152">
        <v>613</v>
      </c>
      <c r="J7" s="152">
        <v>545</v>
      </c>
      <c r="K7" s="152">
        <v>569</v>
      </c>
      <c r="L7" s="152">
        <v>546</v>
      </c>
      <c r="M7" s="152">
        <v>524</v>
      </c>
      <c r="N7" s="213">
        <v>6910</v>
      </c>
      <c r="O7" s="105"/>
    </row>
    <row r="8" spans="1:90" ht="15.95" customHeight="1" x14ac:dyDescent="0.25">
      <c r="A8" s="554" t="s">
        <v>424</v>
      </c>
      <c r="B8" s="152">
        <v>581</v>
      </c>
      <c r="C8" s="152">
        <v>494</v>
      </c>
      <c r="D8" s="152">
        <v>376</v>
      </c>
      <c r="E8" s="152">
        <v>56</v>
      </c>
      <c r="F8" s="152">
        <v>898</v>
      </c>
      <c r="G8" s="152">
        <v>979</v>
      </c>
      <c r="H8" s="152">
        <v>604</v>
      </c>
      <c r="I8" s="152">
        <v>584</v>
      </c>
      <c r="J8" s="152">
        <v>506</v>
      </c>
      <c r="K8" s="152">
        <v>515</v>
      </c>
      <c r="L8" s="152">
        <v>511</v>
      </c>
      <c r="M8" s="152">
        <v>451</v>
      </c>
      <c r="N8" s="217">
        <v>6555</v>
      </c>
    </row>
    <row r="9" spans="1:90" s="552" customFormat="1" ht="15.95" customHeight="1" x14ac:dyDescent="0.2">
      <c r="A9" s="555" t="s">
        <v>425</v>
      </c>
      <c r="B9" s="556">
        <v>1180</v>
      </c>
      <c r="C9" s="556">
        <v>1042</v>
      </c>
      <c r="D9" s="556">
        <v>759</v>
      </c>
      <c r="E9" s="556">
        <v>125</v>
      </c>
      <c r="F9" s="556">
        <v>1838</v>
      </c>
      <c r="G9" s="556">
        <v>1912</v>
      </c>
      <c r="H9" s="556">
        <v>1245</v>
      </c>
      <c r="I9" s="556">
        <v>1197</v>
      </c>
      <c r="J9" s="556">
        <v>1051</v>
      </c>
      <c r="K9" s="556">
        <v>1084</v>
      </c>
      <c r="L9" s="556">
        <v>1057</v>
      </c>
      <c r="M9" s="556">
        <v>975</v>
      </c>
      <c r="N9" s="557">
        <v>13465</v>
      </c>
    </row>
    <row r="10" spans="1:90" ht="15.95" customHeight="1" x14ac:dyDescent="0.25">
      <c r="A10" s="558" t="s">
        <v>426</v>
      </c>
      <c r="B10" s="152">
        <v>511</v>
      </c>
      <c r="C10" s="152">
        <v>477</v>
      </c>
      <c r="D10" s="152">
        <v>548</v>
      </c>
      <c r="E10" s="152">
        <v>450</v>
      </c>
      <c r="F10" s="152">
        <v>495</v>
      </c>
      <c r="G10" s="152">
        <v>516</v>
      </c>
      <c r="H10" s="152">
        <v>583</v>
      </c>
      <c r="I10" s="152">
        <v>549</v>
      </c>
      <c r="J10" s="152">
        <v>492</v>
      </c>
      <c r="K10" s="152">
        <v>546</v>
      </c>
      <c r="L10" s="152">
        <v>497</v>
      </c>
      <c r="M10" s="152">
        <v>522</v>
      </c>
      <c r="N10" s="217">
        <v>6186</v>
      </c>
    </row>
    <row r="11" spans="1:90" ht="15.95" customHeight="1" x14ac:dyDescent="0.25">
      <c r="A11" s="554" t="s">
        <v>427</v>
      </c>
      <c r="B11" s="152">
        <v>454</v>
      </c>
      <c r="C11" s="152">
        <v>368</v>
      </c>
      <c r="D11" s="152">
        <v>381</v>
      </c>
      <c r="E11" s="152">
        <v>400</v>
      </c>
      <c r="F11" s="152">
        <v>398</v>
      </c>
      <c r="G11" s="152">
        <v>394</v>
      </c>
      <c r="H11" s="152">
        <v>423</v>
      </c>
      <c r="I11" s="152">
        <v>453</v>
      </c>
      <c r="J11" s="152">
        <v>414</v>
      </c>
      <c r="K11" s="152">
        <v>386</v>
      </c>
      <c r="L11" s="152">
        <v>402</v>
      </c>
      <c r="M11" s="152">
        <v>401</v>
      </c>
      <c r="N11" s="217">
        <v>4874</v>
      </c>
    </row>
    <row r="12" spans="1:90" s="552" customFormat="1" ht="15.95" customHeight="1" x14ac:dyDescent="0.2">
      <c r="A12" s="559" t="s">
        <v>428</v>
      </c>
      <c r="B12" s="556">
        <v>965</v>
      </c>
      <c r="C12" s="556">
        <v>845</v>
      </c>
      <c r="D12" s="556">
        <v>929</v>
      </c>
      <c r="E12" s="556">
        <v>850</v>
      </c>
      <c r="F12" s="556">
        <v>893</v>
      </c>
      <c r="G12" s="556">
        <v>910</v>
      </c>
      <c r="H12" s="556">
        <v>1006</v>
      </c>
      <c r="I12" s="556">
        <v>1002</v>
      </c>
      <c r="J12" s="556">
        <v>906</v>
      </c>
      <c r="K12" s="556">
        <v>932</v>
      </c>
      <c r="L12" s="556">
        <v>899</v>
      </c>
      <c r="M12" s="556">
        <v>923</v>
      </c>
      <c r="N12" s="557">
        <v>11060</v>
      </c>
    </row>
    <row r="13" spans="1:90" ht="15.95" customHeight="1" x14ac:dyDescent="0.25">
      <c r="A13" s="558" t="s">
        <v>429</v>
      </c>
      <c r="B13" s="152">
        <v>9</v>
      </c>
      <c r="C13" s="152">
        <v>14</v>
      </c>
      <c r="D13" s="152">
        <v>14</v>
      </c>
      <c r="E13" s="152">
        <v>8</v>
      </c>
      <c r="F13" s="152">
        <v>18</v>
      </c>
      <c r="G13" s="152">
        <v>11</v>
      </c>
      <c r="H13" s="2769">
        <v>11</v>
      </c>
      <c r="I13" s="152">
        <v>13</v>
      </c>
      <c r="J13" s="152">
        <v>7</v>
      </c>
      <c r="K13" s="152">
        <v>8</v>
      </c>
      <c r="L13" s="152">
        <v>5</v>
      </c>
      <c r="M13" s="152">
        <v>8</v>
      </c>
      <c r="N13" s="217">
        <v>126</v>
      </c>
    </row>
    <row r="14" spans="1:90" ht="15.95" customHeight="1" x14ac:dyDescent="0.25">
      <c r="A14" s="554" t="s">
        <v>427</v>
      </c>
      <c r="B14" s="152">
        <v>9</v>
      </c>
      <c r="C14" s="152">
        <v>6</v>
      </c>
      <c r="D14" s="152">
        <v>6</v>
      </c>
      <c r="E14" s="152">
        <v>1</v>
      </c>
      <c r="F14" s="152">
        <v>5</v>
      </c>
      <c r="G14" s="152">
        <v>4</v>
      </c>
      <c r="H14" s="152">
        <v>6</v>
      </c>
      <c r="I14" s="152">
        <v>9</v>
      </c>
      <c r="J14" s="152">
        <v>7</v>
      </c>
      <c r="K14" s="152">
        <v>6</v>
      </c>
      <c r="L14" s="152">
        <v>6</v>
      </c>
      <c r="M14" s="152">
        <v>9</v>
      </c>
      <c r="N14" s="217">
        <v>74</v>
      </c>
    </row>
    <row r="15" spans="1:90" s="552" customFormat="1" ht="15.95" customHeight="1" x14ac:dyDescent="0.2">
      <c r="A15" s="559" t="s">
        <v>428</v>
      </c>
      <c r="B15" s="556">
        <v>18</v>
      </c>
      <c r="C15" s="556">
        <v>20</v>
      </c>
      <c r="D15" s="556">
        <v>20</v>
      </c>
      <c r="E15" s="556">
        <v>9</v>
      </c>
      <c r="F15" s="556">
        <v>23</v>
      </c>
      <c r="G15" s="556">
        <v>15</v>
      </c>
      <c r="H15" s="556">
        <v>17</v>
      </c>
      <c r="I15" s="556">
        <v>22</v>
      </c>
      <c r="J15" s="556">
        <v>14</v>
      </c>
      <c r="K15" s="556">
        <v>14</v>
      </c>
      <c r="L15" s="556">
        <v>11</v>
      </c>
      <c r="M15" s="556">
        <v>17</v>
      </c>
      <c r="N15" s="557">
        <v>200</v>
      </c>
    </row>
    <row r="16" spans="1:90" ht="15.95" customHeight="1" x14ac:dyDescent="0.25">
      <c r="A16" s="553" t="s">
        <v>430</v>
      </c>
      <c r="B16" s="152">
        <v>9</v>
      </c>
      <c r="C16" s="152">
        <v>5</v>
      </c>
      <c r="D16" s="152">
        <v>10</v>
      </c>
      <c r="E16" s="152">
        <v>6</v>
      </c>
      <c r="F16" s="152">
        <v>8</v>
      </c>
      <c r="G16" s="152">
        <v>8</v>
      </c>
      <c r="H16" s="152">
        <v>5</v>
      </c>
      <c r="I16" s="152">
        <v>4</v>
      </c>
      <c r="J16" s="152">
        <v>4</v>
      </c>
      <c r="K16" s="152">
        <v>4</v>
      </c>
      <c r="L16" s="152">
        <v>7</v>
      </c>
      <c r="M16" s="152">
        <v>6</v>
      </c>
      <c r="N16" s="217">
        <v>76</v>
      </c>
    </row>
    <row r="17" spans="1:14" ht="15.95" customHeight="1" x14ac:dyDescent="0.25">
      <c r="A17" s="554" t="s">
        <v>427</v>
      </c>
      <c r="B17" s="152">
        <v>2</v>
      </c>
      <c r="C17" s="152">
        <v>7</v>
      </c>
      <c r="D17" s="152">
        <v>6</v>
      </c>
      <c r="E17" s="152">
        <v>7</v>
      </c>
      <c r="F17" s="152">
        <v>8</v>
      </c>
      <c r="G17" s="152">
        <v>5</v>
      </c>
      <c r="H17" s="152">
        <v>6</v>
      </c>
      <c r="I17" s="152">
        <v>4</v>
      </c>
      <c r="J17" s="152">
        <v>7</v>
      </c>
      <c r="K17" s="152">
        <v>4</v>
      </c>
      <c r="L17" s="152">
        <v>8</v>
      </c>
      <c r="M17" s="152">
        <v>1</v>
      </c>
      <c r="N17" s="217">
        <v>65</v>
      </c>
    </row>
    <row r="18" spans="1:14" s="552" customFormat="1" ht="15.95" customHeight="1" thickBot="1" x14ac:dyDescent="0.25">
      <c r="A18" s="555" t="s">
        <v>428</v>
      </c>
      <c r="B18" s="556">
        <v>11</v>
      </c>
      <c r="C18" s="556">
        <v>12</v>
      </c>
      <c r="D18" s="556">
        <v>16</v>
      </c>
      <c r="E18" s="556">
        <v>13</v>
      </c>
      <c r="F18" s="556">
        <v>16</v>
      </c>
      <c r="G18" s="556">
        <v>13</v>
      </c>
      <c r="H18" s="556">
        <v>11</v>
      </c>
      <c r="I18" s="556">
        <v>8</v>
      </c>
      <c r="J18" s="556">
        <v>11</v>
      </c>
      <c r="K18" s="556">
        <v>8</v>
      </c>
      <c r="L18" s="556">
        <v>15</v>
      </c>
      <c r="M18" s="556">
        <v>7</v>
      </c>
      <c r="N18" s="225">
        <v>141</v>
      </c>
    </row>
    <row r="19" spans="1:14" ht="15.95" customHeight="1" thickBot="1" x14ac:dyDescent="0.3">
      <c r="A19" s="6309" t="s">
        <v>24</v>
      </c>
      <c r="B19" s="6310"/>
      <c r="C19" s="6310"/>
      <c r="D19" s="6310"/>
      <c r="E19" s="6310"/>
      <c r="F19" s="6310"/>
      <c r="G19" s="6310"/>
      <c r="H19" s="6310"/>
      <c r="I19" s="6310"/>
      <c r="J19" s="6310"/>
      <c r="K19" s="6310"/>
      <c r="L19" s="6310"/>
      <c r="M19" s="6310"/>
      <c r="N19" s="6311"/>
    </row>
    <row r="20" spans="1:14" ht="15.95" customHeight="1" x14ac:dyDescent="0.25">
      <c r="A20" s="553" t="s">
        <v>431</v>
      </c>
      <c r="B20" s="152">
        <v>563</v>
      </c>
      <c r="C20" s="152">
        <v>511</v>
      </c>
      <c r="D20" s="152">
        <v>360</v>
      </c>
      <c r="E20" s="152">
        <v>5</v>
      </c>
      <c r="F20" s="152">
        <v>897</v>
      </c>
      <c r="G20" s="152">
        <v>900</v>
      </c>
      <c r="H20" s="152">
        <v>599</v>
      </c>
      <c r="I20" s="152">
        <v>580</v>
      </c>
      <c r="J20" s="152">
        <v>504</v>
      </c>
      <c r="K20" s="152">
        <v>538</v>
      </c>
      <c r="L20" s="152">
        <v>513</v>
      </c>
      <c r="M20" s="152">
        <v>496</v>
      </c>
      <c r="N20" s="213">
        <v>6466</v>
      </c>
    </row>
    <row r="21" spans="1:14" ht="15.95" customHeight="1" x14ac:dyDescent="0.25">
      <c r="A21" s="554" t="s">
        <v>424</v>
      </c>
      <c r="B21" s="152">
        <v>544</v>
      </c>
      <c r="C21" s="152">
        <v>445</v>
      </c>
      <c r="D21" s="152">
        <v>353</v>
      </c>
      <c r="E21" s="152">
        <v>1</v>
      </c>
      <c r="F21" s="152">
        <v>847</v>
      </c>
      <c r="G21" s="152">
        <v>939</v>
      </c>
      <c r="H21" s="152">
        <v>567</v>
      </c>
      <c r="I21" s="152">
        <v>548</v>
      </c>
      <c r="J21" s="152">
        <v>463</v>
      </c>
      <c r="K21" s="152">
        <v>482</v>
      </c>
      <c r="L21" s="152">
        <v>473</v>
      </c>
      <c r="M21" s="152">
        <v>426</v>
      </c>
      <c r="N21" s="217">
        <v>6088</v>
      </c>
    </row>
    <row r="22" spans="1:14" s="552" customFormat="1" ht="15.95" customHeight="1" x14ac:dyDescent="0.2">
      <c r="A22" s="555" t="s">
        <v>425</v>
      </c>
      <c r="B22" s="556">
        <v>1107</v>
      </c>
      <c r="C22" s="556">
        <v>956</v>
      </c>
      <c r="D22" s="556">
        <v>713</v>
      </c>
      <c r="E22" s="556">
        <v>6</v>
      </c>
      <c r="F22" s="556">
        <v>1744</v>
      </c>
      <c r="G22" s="556">
        <v>1839</v>
      </c>
      <c r="H22" s="556">
        <v>1166</v>
      </c>
      <c r="I22" s="556">
        <v>1128</v>
      </c>
      <c r="J22" s="556">
        <v>967</v>
      </c>
      <c r="K22" s="556">
        <v>1020</v>
      </c>
      <c r="L22" s="556">
        <v>986</v>
      </c>
      <c r="M22" s="556">
        <v>922</v>
      </c>
      <c r="N22" s="557">
        <v>12554</v>
      </c>
    </row>
    <row r="23" spans="1:14" ht="15.95" customHeight="1" x14ac:dyDescent="0.25">
      <c r="A23" s="558" t="s">
        <v>426</v>
      </c>
      <c r="B23" s="152">
        <v>502</v>
      </c>
      <c r="C23" s="152">
        <v>462</v>
      </c>
      <c r="D23" s="152">
        <v>543</v>
      </c>
      <c r="E23" s="152">
        <v>441</v>
      </c>
      <c r="F23" s="152">
        <v>480</v>
      </c>
      <c r="G23" s="152">
        <v>500</v>
      </c>
      <c r="H23" s="152">
        <v>564</v>
      </c>
      <c r="I23" s="152">
        <v>534</v>
      </c>
      <c r="J23" s="152">
        <v>482</v>
      </c>
      <c r="K23" s="152">
        <v>534</v>
      </c>
      <c r="L23" s="152">
        <v>482</v>
      </c>
      <c r="M23" s="152">
        <v>498</v>
      </c>
      <c r="N23" s="217">
        <v>6022</v>
      </c>
    </row>
    <row r="24" spans="1:14" ht="15.95" customHeight="1" x14ac:dyDescent="0.25">
      <c r="A24" s="554" t="s">
        <v>427</v>
      </c>
      <c r="B24" s="152">
        <v>442</v>
      </c>
      <c r="C24" s="152">
        <v>357</v>
      </c>
      <c r="D24" s="152">
        <v>372</v>
      </c>
      <c r="E24" s="152">
        <v>391</v>
      </c>
      <c r="F24" s="152">
        <v>386</v>
      </c>
      <c r="G24" s="152">
        <v>386</v>
      </c>
      <c r="H24" s="152">
        <v>412</v>
      </c>
      <c r="I24" s="152">
        <v>440</v>
      </c>
      <c r="J24" s="152">
        <v>407</v>
      </c>
      <c r="K24" s="152">
        <v>371</v>
      </c>
      <c r="L24" s="152">
        <v>392</v>
      </c>
      <c r="M24" s="152">
        <v>390</v>
      </c>
      <c r="N24" s="217">
        <v>4746</v>
      </c>
    </row>
    <row r="25" spans="1:14" s="552" customFormat="1" ht="15.95" customHeight="1" x14ac:dyDescent="0.2">
      <c r="A25" s="559" t="s">
        <v>428</v>
      </c>
      <c r="B25" s="556">
        <v>944</v>
      </c>
      <c r="C25" s="556">
        <v>819</v>
      </c>
      <c r="D25" s="556">
        <v>915</v>
      </c>
      <c r="E25" s="556">
        <v>832</v>
      </c>
      <c r="F25" s="556">
        <v>866</v>
      </c>
      <c r="G25" s="556">
        <v>886</v>
      </c>
      <c r="H25" s="556">
        <v>976</v>
      </c>
      <c r="I25" s="556">
        <v>974</v>
      </c>
      <c r="J25" s="556">
        <v>889</v>
      </c>
      <c r="K25" s="556">
        <v>905</v>
      </c>
      <c r="L25" s="556">
        <v>874</v>
      </c>
      <c r="M25" s="556">
        <v>888</v>
      </c>
      <c r="N25" s="557">
        <v>10768</v>
      </c>
    </row>
    <row r="26" spans="1:14" ht="15.95" customHeight="1" x14ac:dyDescent="0.25">
      <c r="A26" s="558" t="s">
        <v>429</v>
      </c>
      <c r="B26" s="152">
        <v>8</v>
      </c>
      <c r="C26" s="152">
        <v>12</v>
      </c>
      <c r="D26" s="152">
        <v>14</v>
      </c>
      <c r="E26" s="152">
        <v>7</v>
      </c>
      <c r="F26" s="152">
        <v>17</v>
      </c>
      <c r="G26" s="152">
        <v>11</v>
      </c>
      <c r="H26" s="152">
        <v>11</v>
      </c>
      <c r="I26" s="152">
        <v>13</v>
      </c>
      <c r="J26" s="152">
        <v>7</v>
      </c>
      <c r="K26" s="152">
        <v>8</v>
      </c>
      <c r="L26" s="152">
        <v>5</v>
      </c>
      <c r="M26" s="152">
        <v>6</v>
      </c>
      <c r="N26" s="217">
        <v>119</v>
      </c>
    </row>
    <row r="27" spans="1:14" ht="15.95" customHeight="1" x14ac:dyDescent="0.25">
      <c r="A27" s="554" t="s">
        <v>427</v>
      </c>
      <c r="B27" s="152">
        <v>9</v>
      </c>
      <c r="C27" s="152">
        <v>4</v>
      </c>
      <c r="D27" s="152">
        <v>6</v>
      </c>
      <c r="E27" s="152">
        <v>1</v>
      </c>
      <c r="F27" s="152">
        <v>5</v>
      </c>
      <c r="G27" s="152">
        <v>3</v>
      </c>
      <c r="H27" s="152">
        <v>5</v>
      </c>
      <c r="I27" s="152">
        <v>7</v>
      </c>
      <c r="J27" s="152">
        <v>7</v>
      </c>
      <c r="K27" s="152">
        <v>5</v>
      </c>
      <c r="L27" s="152">
        <v>6</v>
      </c>
      <c r="M27" s="152">
        <v>7</v>
      </c>
      <c r="N27" s="217">
        <v>65</v>
      </c>
    </row>
    <row r="28" spans="1:14" s="552" customFormat="1" ht="15.95" customHeight="1" x14ac:dyDescent="0.2">
      <c r="A28" s="559" t="s">
        <v>428</v>
      </c>
      <c r="B28" s="556">
        <v>17</v>
      </c>
      <c r="C28" s="556">
        <v>16</v>
      </c>
      <c r="D28" s="556">
        <v>20</v>
      </c>
      <c r="E28" s="556">
        <v>8</v>
      </c>
      <c r="F28" s="556">
        <v>22</v>
      </c>
      <c r="G28" s="556">
        <v>14</v>
      </c>
      <c r="H28" s="556">
        <v>16</v>
      </c>
      <c r="I28" s="556">
        <v>20</v>
      </c>
      <c r="J28" s="556">
        <v>14</v>
      </c>
      <c r="K28" s="556">
        <v>13</v>
      </c>
      <c r="L28" s="556">
        <v>11</v>
      </c>
      <c r="M28" s="556">
        <v>13</v>
      </c>
      <c r="N28" s="557">
        <v>184</v>
      </c>
    </row>
    <row r="29" spans="1:14" ht="15.95" customHeight="1" x14ac:dyDescent="0.25">
      <c r="A29" s="553" t="s">
        <v>430</v>
      </c>
      <c r="B29" s="152">
        <v>7</v>
      </c>
      <c r="C29" s="152">
        <v>5</v>
      </c>
      <c r="D29" s="152">
        <v>10</v>
      </c>
      <c r="E29" s="152">
        <v>6</v>
      </c>
      <c r="F29" s="152">
        <v>7</v>
      </c>
      <c r="G29" s="152">
        <v>8</v>
      </c>
      <c r="H29" s="152">
        <v>5</v>
      </c>
      <c r="I29" s="152">
        <v>4</v>
      </c>
      <c r="J29" s="152">
        <v>4</v>
      </c>
      <c r="K29" s="152">
        <v>4</v>
      </c>
      <c r="L29" s="152">
        <v>7</v>
      </c>
      <c r="M29" s="152">
        <v>6</v>
      </c>
      <c r="N29" s="217">
        <v>73</v>
      </c>
    </row>
    <row r="30" spans="1:14" ht="15.95" customHeight="1" x14ac:dyDescent="0.25">
      <c r="A30" s="554" t="s">
        <v>427</v>
      </c>
      <c r="B30" s="152">
        <v>2</v>
      </c>
      <c r="C30" s="152">
        <v>5</v>
      </c>
      <c r="D30" s="152">
        <v>5</v>
      </c>
      <c r="E30" s="152">
        <v>6</v>
      </c>
      <c r="F30" s="152">
        <v>8</v>
      </c>
      <c r="G30" s="152">
        <v>5</v>
      </c>
      <c r="H30" s="152">
        <v>6</v>
      </c>
      <c r="I30" s="152">
        <v>4</v>
      </c>
      <c r="J30" s="152">
        <v>7</v>
      </c>
      <c r="K30" s="152">
        <v>3</v>
      </c>
      <c r="L30" s="152">
        <v>7</v>
      </c>
      <c r="M30" s="152">
        <v>1</v>
      </c>
      <c r="N30" s="217">
        <v>59</v>
      </c>
    </row>
    <row r="31" spans="1:14" s="552" customFormat="1" ht="15.95" customHeight="1" thickBot="1" x14ac:dyDescent="0.25">
      <c r="A31" s="560" t="s">
        <v>428</v>
      </c>
      <c r="B31" s="165">
        <v>9</v>
      </c>
      <c r="C31" s="165">
        <v>10</v>
      </c>
      <c r="D31" s="165">
        <v>15</v>
      </c>
      <c r="E31" s="165">
        <v>12</v>
      </c>
      <c r="F31" s="165">
        <v>15</v>
      </c>
      <c r="G31" s="165">
        <v>13</v>
      </c>
      <c r="H31" s="165">
        <v>11</v>
      </c>
      <c r="I31" s="165">
        <v>8</v>
      </c>
      <c r="J31" s="165">
        <v>11</v>
      </c>
      <c r="K31" s="165">
        <v>7</v>
      </c>
      <c r="L31" s="165">
        <v>14</v>
      </c>
      <c r="M31" s="165">
        <v>7</v>
      </c>
      <c r="N31" s="225">
        <v>132</v>
      </c>
    </row>
    <row r="32" spans="1:14" ht="18.75" customHeight="1" x14ac:dyDescent="0.25">
      <c r="A32" s="104" t="s">
        <v>432</v>
      </c>
      <c r="B32" s="104"/>
    </row>
  </sheetData>
  <mergeCells count="17">
    <mergeCell ref="N4:N5"/>
    <mergeCell ref="A6:N6"/>
    <mergeCell ref="A1:C1"/>
    <mergeCell ref="A19:N19"/>
    <mergeCell ref="A2:N2"/>
    <mergeCell ref="B4:B5"/>
    <mergeCell ref="C4:C5"/>
    <mergeCell ref="D4:D5"/>
    <mergeCell ref="E4:E5"/>
    <mergeCell ref="F4:F5"/>
    <mergeCell ref="G4:G5"/>
    <mergeCell ref="H4:H5"/>
    <mergeCell ref="I4:I5"/>
    <mergeCell ref="J4:J5"/>
    <mergeCell ref="K4:K5"/>
    <mergeCell ref="L4:L5"/>
    <mergeCell ref="M4:M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0"/>
  <sheetViews>
    <sheetView showGridLines="0" workbookViewId="0">
      <selection sqref="A1:C1"/>
    </sheetView>
  </sheetViews>
  <sheetFormatPr defaultColWidth="10.6640625" defaultRowHeight="15.75" x14ac:dyDescent="0.25"/>
  <cols>
    <col min="1" max="9" width="16.6640625" style="69" customWidth="1"/>
    <col min="10" max="10" width="11" style="69" customWidth="1"/>
    <col min="11" max="11" width="0" style="69" hidden="1" customWidth="1"/>
    <col min="12"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2593" t="s">
        <v>778</v>
      </c>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row>
    <row r="3" spans="1:90" ht="13.5" customHeight="1" thickBot="1" x14ac:dyDescent="0.3">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row>
    <row r="4" spans="1:90" ht="33" customHeight="1" thickBot="1" x14ac:dyDescent="0.3">
      <c r="A4" s="74"/>
      <c r="B4" s="74"/>
      <c r="C4" s="561"/>
      <c r="D4" s="562"/>
      <c r="E4" s="562"/>
      <c r="F4" s="563" t="s">
        <v>433</v>
      </c>
      <c r="G4" s="562"/>
      <c r="H4" s="562"/>
      <c r="I4" s="74"/>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row>
    <row r="5" spans="1:90" ht="31.5" customHeight="1" x14ac:dyDescent="0.25">
      <c r="A5" s="564" t="s">
        <v>2</v>
      </c>
      <c r="B5" s="564" t="s">
        <v>434</v>
      </c>
      <c r="C5" s="565" t="s">
        <v>435</v>
      </c>
      <c r="D5" s="189" t="s">
        <v>436</v>
      </c>
      <c r="E5" s="189" t="s">
        <v>437</v>
      </c>
      <c r="F5" s="189" t="s">
        <v>438</v>
      </c>
      <c r="G5" s="189" t="s">
        <v>439</v>
      </c>
      <c r="H5" s="566" t="s">
        <v>440</v>
      </c>
      <c r="I5" s="186" t="s">
        <v>237</v>
      </c>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row>
    <row r="6" spans="1:90" ht="0.75" customHeight="1" thickBot="1" x14ac:dyDescent="0.3">
      <c r="A6" s="207"/>
      <c r="B6" s="207"/>
      <c r="C6" s="463"/>
      <c r="D6" s="476"/>
      <c r="E6" s="476"/>
      <c r="F6" s="476"/>
      <c r="G6" s="476"/>
      <c r="H6" s="476"/>
      <c r="I6" s="207"/>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row>
    <row r="7" spans="1:90" ht="18" customHeight="1" x14ac:dyDescent="0.25">
      <c r="A7" s="567"/>
      <c r="B7" s="117" t="s">
        <v>173</v>
      </c>
      <c r="C7" s="568">
        <v>19.5</v>
      </c>
      <c r="D7" s="569">
        <v>4</v>
      </c>
      <c r="E7" s="570" t="s">
        <v>444</v>
      </c>
      <c r="F7" s="570" t="s">
        <v>442</v>
      </c>
      <c r="G7" s="570" t="s">
        <v>442</v>
      </c>
      <c r="H7" s="570" t="s">
        <v>442</v>
      </c>
      <c r="I7" s="571">
        <v>23.9</v>
      </c>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row>
    <row r="8" spans="1:90" ht="18" customHeight="1" x14ac:dyDescent="0.25">
      <c r="A8" s="125">
        <v>2</v>
      </c>
      <c r="B8" s="125" t="s">
        <v>174</v>
      </c>
      <c r="C8" s="568">
        <v>31.4</v>
      </c>
      <c r="D8" s="569">
        <v>17.399999999999999</v>
      </c>
      <c r="E8" s="569">
        <v>4.5</v>
      </c>
      <c r="F8" s="569">
        <v>0.7</v>
      </c>
      <c r="G8" s="570" t="s">
        <v>445</v>
      </c>
      <c r="H8" s="570" t="s">
        <v>442</v>
      </c>
      <c r="I8" s="571">
        <v>54.1</v>
      </c>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row>
    <row r="9" spans="1:90" ht="18" customHeight="1" x14ac:dyDescent="0.25">
      <c r="A9" s="125">
        <v>0</v>
      </c>
      <c r="B9" s="125" t="s">
        <v>175</v>
      </c>
      <c r="C9" s="568">
        <v>41.8</v>
      </c>
      <c r="D9" s="569">
        <v>27.2</v>
      </c>
      <c r="E9" s="569">
        <v>10</v>
      </c>
      <c r="F9" s="569">
        <v>2.5</v>
      </c>
      <c r="G9" s="570" t="s">
        <v>443</v>
      </c>
      <c r="H9" s="570" t="s">
        <v>447</v>
      </c>
      <c r="I9" s="571">
        <v>82.2</v>
      </c>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row>
    <row r="10" spans="1:90" ht="18" customHeight="1" x14ac:dyDescent="0.25">
      <c r="A10" s="125">
        <v>1</v>
      </c>
      <c r="B10" s="125" t="s">
        <v>176</v>
      </c>
      <c r="C10" s="568">
        <v>28.6</v>
      </c>
      <c r="D10" s="569">
        <v>29.1</v>
      </c>
      <c r="E10" s="569">
        <v>11.7</v>
      </c>
      <c r="F10" s="569">
        <v>3.5</v>
      </c>
      <c r="G10" s="569">
        <v>0.9</v>
      </c>
      <c r="H10" s="570" t="s">
        <v>444</v>
      </c>
      <c r="I10" s="571">
        <v>74.2</v>
      </c>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row>
    <row r="11" spans="1:90" ht="18" customHeight="1" x14ac:dyDescent="0.25">
      <c r="A11" s="125">
        <v>9</v>
      </c>
      <c r="B11" s="125" t="s">
        <v>177</v>
      </c>
      <c r="C11" s="568">
        <v>9.3000000000000007</v>
      </c>
      <c r="D11" s="569">
        <v>13.2</v>
      </c>
      <c r="E11" s="569">
        <v>9.1999999999999993</v>
      </c>
      <c r="F11" s="569">
        <v>2.6</v>
      </c>
      <c r="G11" s="569">
        <v>1</v>
      </c>
      <c r="H11" s="570" t="s">
        <v>448</v>
      </c>
      <c r="I11" s="571">
        <v>35.9</v>
      </c>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row>
    <row r="12" spans="1:90" ht="18" customHeight="1" x14ac:dyDescent="0.25">
      <c r="A12" s="390"/>
      <c r="B12" s="125" t="s">
        <v>178</v>
      </c>
      <c r="C12" s="568">
        <v>2.6</v>
      </c>
      <c r="D12" s="569">
        <v>2.2000000000000002</v>
      </c>
      <c r="E12" s="569">
        <v>2.1</v>
      </c>
      <c r="F12" s="569">
        <v>0.8</v>
      </c>
      <c r="G12" s="570" t="s">
        <v>441</v>
      </c>
      <c r="H12" s="570" t="s">
        <v>447</v>
      </c>
      <c r="I12" s="571">
        <v>8.1999999999999993</v>
      </c>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row>
    <row r="13" spans="1:90" ht="18" customHeight="1" thickBot="1" x14ac:dyDescent="0.3">
      <c r="A13" s="390"/>
      <c r="B13" s="125" t="s">
        <v>179</v>
      </c>
      <c r="C13" s="570" t="s">
        <v>447</v>
      </c>
      <c r="D13" s="570" t="s">
        <v>447</v>
      </c>
      <c r="E13" s="570" t="s">
        <v>445</v>
      </c>
      <c r="F13" s="570" t="s">
        <v>445</v>
      </c>
      <c r="G13" s="570" t="s">
        <v>442</v>
      </c>
      <c r="H13" s="2767" t="s">
        <v>442</v>
      </c>
      <c r="I13" s="573" t="s">
        <v>448</v>
      </c>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row>
    <row r="14" spans="1:90" ht="18" customHeight="1" thickBot="1" x14ac:dyDescent="0.3">
      <c r="A14" s="574" t="s">
        <v>779</v>
      </c>
      <c r="B14" s="575" t="s">
        <v>215</v>
      </c>
      <c r="C14" s="576">
        <v>19.5</v>
      </c>
      <c r="D14" s="577">
        <v>13.4</v>
      </c>
      <c r="E14" s="577">
        <v>5.4</v>
      </c>
      <c r="F14" s="577">
        <v>1.5</v>
      </c>
      <c r="G14" s="578">
        <v>0.4</v>
      </c>
      <c r="H14" s="578">
        <v>0.2</v>
      </c>
      <c r="I14" s="579">
        <v>40.4</v>
      </c>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row>
    <row r="15" spans="1:90" ht="18" customHeight="1" x14ac:dyDescent="0.25">
      <c r="A15" s="567"/>
      <c r="B15" s="117" t="s">
        <v>173</v>
      </c>
      <c r="C15" s="568">
        <v>19.3</v>
      </c>
      <c r="D15" s="569">
        <v>4.0999999999999996</v>
      </c>
      <c r="E15" s="570" t="s">
        <v>444</v>
      </c>
      <c r="F15" s="570" t="s">
        <v>442</v>
      </c>
      <c r="G15" s="570" t="s">
        <v>442</v>
      </c>
      <c r="H15" s="570" t="s">
        <v>442</v>
      </c>
      <c r="I15" s="571">
        <v>23.8</v>
      </c>
      <c r="K15" s="105"/>
      <c r="L15" s="2768"/>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row>
    <row r="16" spans="1:90" ht="18" customHeight="1" x14ac:dyDescent="0.25">
      <c r="A16" s="125">
        <v>2</v>
      </c>
      <c r="B16" s="125" t="s">
        <v>174</v>
      </c>
      <c r="C16" s="568">
        <v>29.9</v>
      </c>
      <c r="D16" s="569">
        <v>17.899999999999999</v>
      </c>
      <c r="E16" s="569">
        <v>4.5999999999999996</v>
      </c>
      <c r="F16" s="569">
        <v>0.9</v>
      </c>
      <c r="G16" s="570" t="s">
        <v>445</v>
      </c>
      <c r="H16" s="570" t="s">
        <v>445</v>
      </c>
      <c r="I16" s="571">
        <v>53.5</v>
      </c>
      <c r="K16" s="105"/>
      <c r="L16" s="2768"/>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row>
    <row r="17" spans="1:52" ht="18" customHeight="1" x14ac:dyDescent="0.25">
      <c r="A17" s="125">
        <v>0</v>
      </c>
      <c r="B17" s="125" t="s">
        <v>175</v>
      </c>
      <c r="C17" s="568">
        <v>41.1</v>
      </c>
      <c r="D17" s="569">
        <v>28.7</v>
      </c>
      <c r="E17" s="569">
        <v>10.1</v>
      </c>
      <c r="F17" s="569">
        <v>3.4</v>
      </c>
      <c r="G17" s="569">
        <v>0.7</v>
      </c>
      <c r="H17" s="570" t="s">
        <v>441</v>
      </c>
      <c r="I17" s="571">
        <v>84.3</v>
      </c>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row>
    <row r="18" spans="1:52" ht="18" customHeight="1" x14ac:dyDescent="0.25">
      <c r="A18" s="125">
        <v>2</v>
      </c>
      <c r="B18" s="125" t="s">
        <v>176</v>
      </c>
      <c r="C18" s="568">
        <v>31.1</v>
      </c>
      <c r="D18" s="569">
        <v>32.4</v>
      </c>
      <c r="E18" s="569">
        <v>12.1</v>
      </c>
      <c r="F18" s="569">
        <v>4.3</v>
      </c>
      <c r="G18" s="569">
        <v>1.2</v>
      </c>
      <c r="H18" s="570" t="s">
        <v>780</v>
      </c>
      <c r="I18" s="571">
        <v>81.8</v>
      </c>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row>
    <row r="19" spans="1:52" ht="18" customHeight="1" x14ac:dyDescent="0.25">
      <c r="A19" s="125">
        <v>0</v>
      </c>
      <c r="B19" s="125" t="s">
        <v>177</v>
      </c>
      <c r="C19" s="568">
        <v>9.3000000000000007</v>
      </c>
      <c r="D19" s="569">
        <v>13.5</v>
      </c>
      <c r="E19" s="569">
        <v>8.8000000000000007</v>
      </c>
      <c r="F19" s="569">
        <v>2.8</v>
      </c>
      <c r="G19" s="569">
        <v>1.3</v>
      </c>
      <c r="H19" s="569">
        <v>0.9</v>
      </c>
      <c r="I19" s="571">
        <v>36.6</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row>
    <row r="20" spans="1:52" ht="18" customHeight="1" x14ac:dyDescent="0.25">
      <c r="A20" s="390"/>
      <c r="B20" s="125" t="s">
        <v>178</v>
      </c>
      <c r="C20" s="568">
        <v>2.4</v>
      </c>
      <c r="D20" s="569">
        <v>2.8</v>
      </c>
      <c r="E20" s="569">
        <v>2.2000000000000002</v>
      </c>
      <c r="F20" s="569">
        <v>0.9</v>
      </c>
      <c r="G20" s="569">
        <v>0.6</v>
      </c>
      <c r="H20" s="570" t="s">
        <v>444</v>
      </c>
      <c r="I20" s="571">
        <v>9.3000000000000007</v>
      </c>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row>
    <row r="21" spans="1:52" ht="18" customHeight="1" thickBot="1" x14ac:dyDescent="0.3">
      <c r="A21" s="390"/>
      <c r="B21" s="125" t="s">
        <v>179</v>
      </c>
      <c r="C21" s="570" t="s">
        <v>447</v>
      </c>
      <c r="D21" s="570" t="s">
        <v>445</v>
      </c>
      <c r="E21" s="570" t="s">
        <v>445</v>
      </c>
      <c r="F21" s="570" t="s">
        <v>445</v>
      </c>
      <c r="G21" s="570" t="s">
        <v>445</v>
      </c>
      <c r="H21" s="572" t="s">
        <v>442</v>
      </c>
      <c r="I21" s="573" t="s">
        <v>448</v>
      </c>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row>
    <row r="22" spans="1:52" ht="18" customHeight="1" thickBot="1" x14ac:dyDescent="0.3">
      <c r="A22" s="574" t="s">
        <v>446</v>
      </c>
      <c r="B22" s="575" t="s">
        <v>215</v>
      </c>
      <c r="C22" s="576">
        <v>19.399999999999999</v>
      </c>
      <c r="D22" s="577">
        <v>14.3</v>
      </c>
      <c r="E22" s="577">
        <v>5.4</v>
      </c>
      <c r="F22" s="577">
        <v>1.8</v>
      </c>
      <c r="G22" s="578">
        <v>0.6</v>
      </c>
      <c r="H22" s="578">
        <v>0.3</v>
      </c>
      <c r="I22" s="579">
        <v>41.8</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row>
    <row r="23" spans="1:52" ht="15.75" customHeight="1" x14ac:dyDescent="0.25">
      <c r="A23" s="580" t="s">
        <v>449</v>
      </c>
      <c r="B23" s="581"/>
      <c r="C23" s="350"/>
      <c r="D23" s="350"/>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row>
    <row r="24" spans="1:52" ht="15.75" customHeight="1" x14ac:dyDescent="0.25">
      <c r="A24" s="582" t="s">
        <v>450</v>
      </c>
      <c r="B24" s="350"/>
      <c r="C24" s="350"/>
      <c r="D24" s="350"/>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row>
    <row r="25" spans="1:52" ht="15.75" customHeight="1" x14ac:dyDescent="0.25">
      <c r="A25" s="583" t="s">
        <v>451</v>
      </c>
      <c r="B25" s="350"/>
      <c r="C25" s="350"/>
      <c r="D25" s="350"/>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row>
    <row r="26" spans="1:52" ht="15.75" customHeight="1" x14ac:dyDescent="0.25">
      <c r="A26" s="397" t="s">
        <v>452</v>
      </c>
      <c r="B26" s="350"/>
      <c r="C26" s="350"/>
      <c r="D26" s="350"/>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row>
    <row r="27" spans="1:52" ht="15.75" customHeight="1" x14ac:dyDescent="0.25">
      <c r="A27" s="397" t="s">
        <v>453</v>
      </c>
      <c r="B27" s="350"/>
      <c r="C27" s="350"/>
      <c r="D27" s="350"/>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row>
    <row r="28" spans="1:52" ht="15.75" customHeight="1" x14ac:dyDescent="0.25">
      <c r="A28" s="584" t="s">
        <v>454</v>
      </c>
      <c r="B28" s="585"/>
      <c r="C28" s="585"/>
      <c r="D28" s="350"/>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row>
    <row r="29" spans="1:52" ht="17.25" customHeight="1" x14ac:dyDescent="0.2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row>
    <row r="30" spans="1:52" x14ac:dyDescent="0.2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7"/>
  <sheetViews>
    <sheetView showGridLines="0" workbookViewId="0">
      <selection sqref="A1:C1"/>
    </sheetView>
  </sheetViews>
  <sheetFormatPr defaultColWidth="10.6640625" defaultRowHeight="15.75" x14ac:dyDescent="0.25"/>
  <cols>
    <col min="1" max="9" width="16.6640625" style="69" customWidth="1"/>
    <col min="10" max="10" width="8.6640625" style="69" customWidth="1"/>
    <col min="11"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75" customHeight="1" x14ac:dyDescent="0.25">
      <c r="A2" s="2593" t="s">
        <v>781</v>
      </c>
    </row>
    <row r="3" spans="1:90" ht="12.75" customHeight="1" thickBot="1" x14ac:dyDescent="0.3"/>
    <row r="4" spans="1:90" ht="20.25" customHeight="1" thickBot="1" x14ac:dyDescent="0.3">
      <c r="A4" s="74"/>
      <c r="B4" s="74"/>
      <c r="C4" s="172" t="s">
        <v>433</v>
      </c>
      <c r="D4" s="586"/>
      <c r="E4" s="586"/>
      <c r="F4" s="267"/>
      <c r="G4" s="586"/>
      <c r="H4" s="586"/>
      <c r="I4" s="74"/>
    </row>
    <row r="5" spans="1:90" ht="21" customHeight="1" thickBot="1" x14ac:dyDescent="0.3">
      <c r="A5" s="80" t="s">
        <v>2</v>
      </c>
      <c r="B5" s="80" t="s">
        <v>434</v>
      </c>
      <c r="C5" s="587" t="s">
        <v>435</v>
      </c>
      <c r="D5" s="115" t="s">
        <v>436</v>
      </c>
      <c r="E5" s="115" t="s">
        <v>437</v>
      </c>
      <c r="F5" s="115" t="s">
        <v>438</v>
      </c>
      <c r="G5" s="115" t="s">
        <v>439</v>
      </c>
      <c r="H5" s="588" t="s">
        <v>440</v>
      </c>
      <c r="I5" s="589" t="s">
        <v>237</v>
      </c>
    </row>
    <row r="6" spans="1:90" ht="18.95" customHeight="1" x14ac:dyDescent="0.25">
      <c r="A6" s="590"/>
      <c r="B6" s="531" t="s">
        <v>173</v>
      </c>
      <c r="C6" s="568">
        <v>17.8</v>
      </c>
      <c r="D6" s="569">
        <v>4</v>
      </c>
      <c r="E6" s="570" t="s">
        <v>444</v>
      </c>
      <c r="F6" s="570" t="s">
        <v>442</v>
      </c>
      <c r="G6" s="570" t="s">
        <v>442</v>
      </c>
      <c r="H6" s="570" t="s">
        <v>442</v>
      </c>
      <c r="I6" s="571">
        <v>22.2</v>
      </c>
    </row>
    <row r="7" spans="1:90" ht="18.95" customHeight="1" x14ac:dyDescent="0.25">
      <c r="A7" s="531">
        <v>2</v>
      </c>
      <c r="B7" s="531" t="s">
        <v>174</v>
      </c>
      <c r="C7" s="568">
        <v>30.4</v>
      </c>
      <c r="D7" s="569">
        <v>16.8</v>
      </c>
      <c r="E7" s="569">
        <v>4.2</v>
      </c>
      <c r="F7" s="570" t="s">
        <v>448</v>
      </c>
      <c r="G7" s="570" t="s">
        <v>445</v>
      </c>
      <c r="H7" s="570" t="s">
        <v>442</v>
      </c>
      <c r="I7" s="571">
        <v>52.1</v>
      </c>
    </row>
    <row r="8" spans="1:90" ht="18.95" customHeight="1" x14ac:dyDescent="0.25">
      <c r="A8" s="531">
        <v>0</v>
      </c>
      <c r="B8" s="531" t="s">
        <v>175</v>
      </c>
      <c r="C8" s="568">
        <v>41.7</v>
      </c>
      <c r="D8" s="569">
        <v>26.7</v>
      </c>
      <c r="E8" s="569">
        <v>9.3000000000000007</v>
      </c>
      <c r="F8" s="569">
        <v>2.4</v>
      </c>
      <c r="G8" s="570" t="s">
        <v>443</v>
      </c>
      <c r="H8" s="570" t="s">
        <v>445</v>
      </c>
      <c r="I8" s="571">
        <v>80.7</v>
      </c>
    </row>
    <row r="9" spans="1:90" ht="18.95" customHeight="1" x14ac:dyDescent="0.25">
      <c r="A9" s="531">
        <v>1</v>
      </c>
      <c r="B9" s="531" t="s">
        <v>176</v>
      </c>
      <c r="C9" s="568">
        <v>28.6</v>
      </c>
      <c r="D9" s="569">
        <v>29</v>
      </c>
      <c r="E9" s="569">
        <v>11.1</v>
      </c>
      <c r="F9" s="569">
        <v>3.3</v>
      </c>
      <c r="G9" s="569">
        <v>0.8</v>
      </c>
      <c r="H9" s="570" t="s">
        <v>441</v>
      </c>
      <c r="I9" s="571">
        <v>73.099999999999994</v>
      </c>
    </row>
    <row r="10" spans="1:90" ht="18.95" customHeight="1" x14ac:dyDescent="0.25">
      <c r="A10" s="531">
        <v>9</v>
      </c>
      <c r="B10" s="531" t="s">
        <v>177</v>
      </c>
      <c r="C10" s="568">
        <v>9.4</v>
      </c>
      <c r="D10" s="569">
        <v>13.1</v>
      </c>
      <c r="E10" s="569">
        <v>8.4</v>
      </c>
      <c r="F10" s="569">
        <v>2.2999999999999998</v>
      </c>
      <c r="G10" s="569">
        <v>0.9</v>
      </c>
      <c r="H10" s="570" t="s">
        <v>444</v>
      </c>
      <c r="I10" s="571">
        <v>34.5</v>
      </c>
    </row>
    <row r="11" spans="1:90" ht="18.95" customHeight="1" x14ac:dyDescent="0.25">
      <c r="A11" s="591"/>
      <c r="B11" s="531" t="s">
        <v>178</v>
      </c>
      <c r="C11" s="568">
        <v>2.6</v>
      </c>
      <c r="D11" s="569">
        <v>2.2000000000000002</v>
      </c>
      <c r="E11" s="569">
        <v>2</v>
      </c>
      <c r="F11" s="570" t="s">
        <v>443</v>
      </c>
      <c r="G11" s="570" t="s">
        <v>441</v>
      </c>
      <c r="H11" s="570" t="s">
        <v>447</v>
      </c>
      <c r="I11" s="571">
        <v>7.8</v>
      </c>
    </row>
    <row r="12" spans="1:90" ht="18.95" customHeight="1" thickBot="1" x14ac:dyDescent="0.3">
      <c r="A12" s="591"/>
      <c r="B12" s="531" t="s">
        <v>179</v>
      </c>
      <c r="C12" s="570" t="s">
        <v>447</v>
      </c>
      <c r="D12" s="570" t="s">
        <v>447</v>
      </c>
      <c r="E12" s="570" t="s">
        <v>445</v>
      </c>
      <c r="F12" s="570" t="s">
        <v>442</v>
      </c>
      <c r="G12" s="570" t="s">
        <v>442</v>
      </c>
      <c r="H12" s="572" t="s">
        <v>442</v>
      </c>
      <c r="I12" s="573" t="s">
        <v>443</v>
      </c>
    </row>
    <row r="13" spans="1:90" ht="18.95" customHeight="1" thickBot="1" x14ac:dyDescent="0.3">
      <c r="A13" s="492" t="s">
        <v>455</v>
      </c>
      <c r="B13" s="592" t="s">
        <v>215</v>
      </c>
      <c r="C13" s="576">
        <v>19</v>
      </c>
      <c r="D13" s="577">
        <v>13.2</v>
      </c>
      <c r="E13" s="577">
        <v>5.0999999999999996</v>
      </c>
      <c r="F13" s="577">
        <v>1.3</v>
      </c>
      <c r="G13" s="577">
        <v>0.4</v>
      </c>
      <c r="H13" s="2766">
        <v>0.2</v>
      </c>
      <c r="I13" s="579">
        <v>39.200000000000003</v>
      </c>
    </row>
    <row r="14" spans="1:90" ht="18.95" customHeight="1" x14ac:dyDescent="0.25">
      <c r="A14" s="590"/>
      <c r="B14" s="531" t="s">
        <v>173</v>
      </c>
      <c r="C14" s="568">
        <v>17.399999999999999</v>
      </c>
      <c r="D14" s="569">
        <v>3.9</v>
      </c>
      <c r="E14" s="570" t="s">
        <v>444</v>
      </c>
      <c r="F14" s="570" t="s">
        <v>442</v>
      </c>
      <c r="G14" s="570" t="s">
        <v>442</v>
      </c>
      <c r="H14" s="570" t="s">
        <v>442</v>
      </c>
      <c r="I14" s="571">
        <v>21.7</v>
      </c>
    </row>
    <row r="15" spans="1:90" ht="18.95" customHeight="1" x14ac:dyDescent="0.25">
      <c r="A15" s="531">
        <v>2</v>
      </c>
      <c r="B15" s="531" t="s">
        <v>174</v>
      </c>
      <c r="C15" s="568">
        <v>29</v>
      </c>
      <c r="D15" s="569">
        <v>17.100000000000001</v>
      </c>
      <c r="E15" s="569">
        <v>4.5</v>
      </c>
      <c r="F15" s="569">
        <v>0.9</v>
      </c>
      <c r="G15" s="570" t="s">
        <v>445</v>
      </c>
      <c r="H15" s="570" t="s">
        <v>445</v>
      </c>
      <c r="I15" s="571">
        <v>51.7</v>
      </c>
    </row>
    <row r="16" spans="1:90" ht="18.95" customHeight="1" x14ac:dyDescent="0.25">
      <c r="A16" s="531">
        <v>0</v>
      </c>
      <c r="B16" s="531" t="s">
        <v>175</v>
      </c>
      <c r="C16" s="568">
        <v>41.1</v>
      </c>
      <c r="D16" s="569">
        <v>28</v>
      </c>
      <c r="E16" s="569">
        <v>9.6</v>
      </c>
      <c r="F16" s="569">
        <v>3.1</v>
      </c>
      <c r="G16" s="569">
        <v>0.6</v>
      </c>
      <c r="H16" s="570" t="s">
        <v>441</v>
      </c>
      <c r="I16" s="571">
        <v>82.7</v>
      </c>
    </row>
    <row r="17" spans="1:9" ht="18.95" customHeight="1" x14ac:dyDescent="0.25">
      <c r="A17" s="531">
        <v>2</v>
      </c>
      <c r="B17" s="531" t="s">
        <v>176</v>
      </c>
      <c r="C17" s="568">
        <v>31.1</v>
      </c>
      <c r="D17" s="569">
        <v>31.9</v>
      </c>
      <c r="E17" s="569">
        <v>11.2</v>
      </c>
      <c r="F17" s="569">
        <v>3.9</v>
      </c>
      <c r="G17" s="569">
        <v>1.1000000000000001</v>
      </c>
      <c r="H17" s="570" t="s">
        <v>448</v>
      </c>
      <c r="I17" s="571">
        <v>79.8</v>
      </c>
    </row>
    <row r="18" spans="1:9" ht="18.95" customHeight="1" x14ac:dyDescent="0.25">
      <c r="A18" s="531">
        <v>0</v>
      </c>
      <c r="B18" s="531" t="s">
        <v>177</v>
      </c>
      <c r="C18" s="568">
        <v>9.3000000000000007</v>
      </c>
      <c r="D18" s="569">
        <v>13.4</v>
      </c>
      <c r="E18" s="569">
        <v>7.9</v>
      </c>
      <c r="F18" s="569">
        <v>2.2999999999999998</v>
      </c>
      <c r="G18" s="569">
        <v>1.1000000000000001</v>
      </c>
      <c r="H18" s="569">
        <v>0.7</v>
      </c>
      <c r="I18" s="571">
        <v>34.700000000000003</v>
      </c>
    </row>
    <row r="19" spans="1:9" ht="18.95" customHeight="1" x14ac:dyDescent="0.25">
      <c r="A19" s="591"/>
      <c r="B19" s="531" t="s">
        <v>178</v>
      </c>
      <c r="C19" s="568">
        <v>2.5</v>
      </c>
      <c r="D19" s="569">
        <v>2.7</v>
      </c>
      <c r="E19" s="569">
        <v>2.1</v>
      </c>
      <c r="F19" s="569">
        <v>0.7</v>
      </c>
      <c r="G19" s="570" t="s">
        <v>443</v>
      </c>
      <c r="H19" s="570" t="s">
        <v>441</v>
      </c>
      <c r="I19" s="571">
        <v>8.8000000000000007</v>
      </c>
    </row>
    <row r="20" spans="1:9" ht="18.95" customHeight="1" thickBot="1" x14ac:dyDescent="0.3">
      <c r="A20" s="591"/>
      <c r="B20" s="531" t="s">
        <v>179</v>
      </c>
      <c r="C20" s="570" t="s">
        <v>447</v>
      </c>
      <c r="D20" s="570" t="s">
        <v>447</v>
      </c>
      <c r="E20" s="570" t="s">
        <v>442</v>
      </c>
      <c r="F20" s="570" t="s">
        <v>442</v>
      </c>
      <c r="G20" s="570" t="s">
        <v>445</v>
      </c>
      <c r="H20" s="572" t="s">
        <v>442</v>
      </c>
      <c r="I20" s="573" t="s">
        <v>443</v>
      </c>
    </row>
    <row r="21" spans="1:9" ht="18.95" customHeight="1" thickBot="1" x14ac:dyDescent="0.3">
      <c r="A21" s="492" t="s">
        <v>455</v>
      </c>
      <c r="B21" s="592" t="s">
        <v>215</v>
      </c>
      <c r="C21" s="576">
        <v>19.100000000000001</v>
      </c>
      <c r="D21" s="577">
        <v>14</v>
      </c>
      <c r="E21" s="577">
        <v>5.0999999999999996</v>
      </c>
      <c r="F21" s="577">
        <v>1.6</v>
      </c>
      <c r="G21" s="577">
        <v>0.5</v>
      </c>
      <c r="H21" s="577">
        <v>0.3</v>
      </c>
      <c r="I21" s="579">
        <v>40.6</v>
      </c>
    </row>
    <row r="22" spans="1:9" ht="22.5" customHeight="1" x14ac:dyDescent="0.25">
      <c r="A22" s="582" t="s">
        <v>456</v>
      </c>
      <c r="B22" s="581"/>
      <c r="C22" s="350"/>
      <c r="D22" s="350"/>
      <c r="E22" s="350"/>
      <c r="F22" s="350"/>
      <c r="G22" s="350"/>
    </row>
    <row r="23" spans="1:9" ht="17.25" customHeight="1" x14ac:dyDescent="0.25">
      <c r="A23" s="582" t="s">
        <v>457</v>
      </c>
      <c r="B23" s="581"/>
      <c r="C23" s="350"/>
      <c r="D23" s="350"/>
      <c r="E23" s="350"/>
      <c r="F23" s="350"/>
      <c r="G23" s="350"/>
    </row>
    <row r="24" spans="1:9" ht="17.25" customHeight="1" x14ac:dyDescent="0.25">
      <c r="A24" s="582" t="s">
        <v>458</v>
      </c>
      <c r="B24" s="581"/>
      <c r="C24" s="350"/>
      <c r="D24" s="350"/>
      <c r="E24" s="350"/>
      <c r="F24" s="350"/>
      <c r="G24" s="350"/>
    </row>
    <row r="25" spans="1:9" ht="17.25" customHeight="1" x14ac:dyDescent="0.25">
      <c r="A25" s="397" t="s">
        <v>459</v>
      </c>
      <c r="B25" s="350"/>
      <c r="C25" s="350"/>
      <c r="D25" s="350"/>
      <c r="E25" s="350"/>
      <c r="F25" s="350"/>
      <c r="G25" s="350"/>
    </row>
    <row r="26" spans="1:9" ht="17.25" customHeight="1" x14ac:dyDescent="0.25">
      <c r="A26" s="584" t="s">
        <v>460</v>
      </c>
      <c r="B26" s="585"/>
      <c r="C26" s="585"/>
      <c r="D26" s="350"/>
      <c r="E26" s="350"/>
      <c r="F26" s="350"/>
      <c r="G26" s="350"/>
    </row>
    <row r="27" spans="1:9" ht="14.25" customHeight="1" x14ac:dyDescent="0.25"/>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
  <sheetViews>
    <sheetView showGridLines="0" workbookViewId="0">
      <selection sqref="A1:C1"/>
    </sheetView>
  </sheetViews>
  <sheetFormatPr defaultColWidth="10.6640625" defaultRowHeight="15.75" x14ac:dyDescent="0.25"/>
  <cols>
    <col min="1" max="1" width="36.6640625" style="69" customWidth="1"/>
    <col min="2" max="5" width="16.6640625" style="69" customWidth="1"/>
    <col min="6" max="10" width="12.33203125" style="105" customWidth="1"/>
    <col min="11"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548" t="s">
        <v>782</v>
      </c>
      <c r="K2" s="105"/>
      <c r="L2" s="105"/>
      <c r="M2" s="105"/>
      <c r="N2" s="105"/>
      <c r="O2" s="105"/>
      <c r="P2" s="105"/>
      <c r="Q2" s="105"/>
      <c r="R2" s="105"/>
      <c r="S2" s="105"/>
      <c r="T2" s="105"/>
      <c r="U2" s="105"/>
      <c r="V2" s="105"/>
      <c r="W2" s="105"/>
      <c r="X2" s="105"/>
      <c r="Y2" s="105"/>
      <c r="Z2" s="105"/>
      <c r="AA2" s="105"/>
      <c r="AB2" s="105"/>
      <c r="AC2" s="105"/>
      <c r="AD2" s="105"/>
      <c r="AE2" s="105"/>
      <c r="AF2" s="105"/>
      <c r="AG2" s="105"/>
    </row>
    <row r="3" spans="1:90" ht="20.25" customHeight="1" thickBot="1" x14ac:dyDescent="0.3">
      <c r="A3" s="136"/>
      <c r="K3" s="105"/>
      <c r="L3" s="105"/>
      <c r="M3" s="105"/>
      <c r="N3" s="105"/>
      <c r="O3" s="105"/>
      <c r="P3" s="105"/>
      <c r="Q3" s="105"/>
      <c r="R3" s="105"/>
      <c r="S3" s="105"/>
      <c r="T3" s="105"/>
      <c r="U3" s="105"/>
      <c r="V3" s="105"/>
      <c r="W3" s="105"/>
      <c r="X3" s="105"/>
      <c r="Y3" s="105"/>
      <c r="Z3" s="105"/>
      <c r="AA3" s="105"/>
      <c r="AB3" s="105"/>
      <c r="AC3" s="105"/>
      <c r="AD3" s="105"/>
      <c r="AE3" s="105"/>
      <c r="AF3" s="105"/>
      <c r="AG3" s="105"/>
    </row>
    <row r="4" spans="1:90" ht="30.75" customHeight="1" thickBot="1" x14ac:dyDescent="0.3">
      <c r="A4" s="74"/>
      <c r="B4" s="6303">
        <v>2019</v>
      </c>
      <c r="C4" s="6305"/>
      <c r="D4" s="6303">
        <v>2020</v>
      </c>
      <c r="E4" s="6305"/>
      <c r="K4" s="105"/>
      <c r="L4" s="105"/>
      <c r="M4" s="105"/>
      <c r="N4" s="105"/>
      <c r="O4" s="105"/>
      <c r="P4" s="105"/>
      <c r="Q4" s="105"/>
      <c r="R4" s="105"/>
      <c r="S4" s="105"/>
      <c r="T4" s="105"/>
      <c r="U4" s="105"/>
      <c r="V4" s="105"/>
      <c r="W4" s="105"/>
      <c r="X4" s="105"/>
      <c r="Y4" s="105"/>
      <c r="Z4" s="105"/>
      <c r="AA4" s="105"/>
      <c r="AB4" s="105"/>
      <c r="AC4" s="105"/>
      <c r="AD4" s="105"/>
      <c r="AE4" s="105"/>
      <c r="AF4" s="105"/>
      <c r="AG4" s="105"/>
    </row>
    <row r="5" spans="1:90" ht="35.25" customHeight="1" thickBot="1" x14ac:dyDescent="0.3">
      <c r="A5" s="390"/>
      <c r="B5" s="593" t="s">
        <v>23</v>
      </c>
      <c r="C5" s="594" t="s">
        <v>24</v>
      </c>
      <c r="D5" s="593" t="s">
        <v>23</v>
      </c>
      <c r="E5" s="594" t="s">
        <v>24</v>
      </c>
      <c r="K5" s="105"/>
      <c r="L5" s="105"/>
      <c r="M5" s="105"/>
      <c r="N5" s="105"/>
      <c r="O5" s="105"/>
      <c r="P5" s="105"/>
      <c r="Q5" s="105"/>
      <c r="R5" s="105"/>
      <c r="S5" s="105"/>
      <c r="T5" s="105"/>
      <c r="U5" s="105"/>
      <c r="V5" s="105"/>
      <c r="W5" s="105"/>
      <c r="X5" s="105"/>
      <c r="Y5" s="105"/>
      <c r="Z5" s="105"/>
      <c r="AA5" s="105"/>
      <c r="AB5" s="105"/>
      <c r="AC5" s="105"/>
      <c r="AD5" s="105"/>
      <c r="AE5" s="105"/>
      <c r="AF5" s="105"/>
      <c r="AG5" s="105"/>
    </row>
    <row r="6" spans="1:90" ht="26.1" customHeight="1" x14ac:dyDescent="0.25">
      <c r="A6" s="96" t="s">
        <v>461</v>
      </c>
      <c r="B6" s="595">
        <v>10.162000000000001</v>
      </c>
      <c r="C6" s="596">
        <v>9.9</v>
      </c>
      <c r="D6" s="595">
        <v>10.6</v>
      </c>
      <c r="E6" s="597">
        <v>10.3</v>
      </c>
      <c r="K6" s="105"/>
      <c r="L6" s="105"/>
      <c r="M6" s="105"/>
      <c r="N6" s="105"/>
      <c r="O6" s="105"/>
      <c r="P6" s="105"/>
      <c r="Q6" s="105"/>
      <c r="R6" s="105"/>
      <c r="S6" s="105"/>
      <c r="T6" s="105"/>
      <c r="U6" s="105"/>
      <c r="V6" s="105"/>
      <c r="W6" s="105"/>
      <c r="X6" s="105"/>
      <c r="Y6" s="105"/>
      <c r="Z6" s="105"/>
      <c r="AA6" s="105"/>
      <c r="AB6" s="105"/>
      <c r="AC6" s="105"/>
      <c r="AD6" s="105"/>
      <c r="AE6" s="105"/>
      <c r="AF6" s="105"/>
      <c r="AG6" s="105"/>
    </row>
    <row r="7" spans="1:90" ht="26.1" customHeight="1" x14ac:dyDescent="0.25">
      <c r="A7" s="96" t="s">
        <v>462</v>
      </c>
      <c r="B7" s="595">
        <v>40.350999999999999</v>
      </c>
      <c r="C7" s="596">
        <v>39.198999999999998</v>
      </c>
      <c r="D7" s="595">
        <v>41.8</v>
      </c>
      <c r="E7" s="597">
        <v>40.5</v>
      </c>
      <c r="K7" s="105"/>
      <c r="L7" s="105"/>
      <c r="M7" s="105"/>
      <c r="N7" s="105"/>
      <c r="O7" s="105"/>
      <c r="P7" s="105"/>
      <c r="Q7" s="105"/>
      <c r="R7" s="105"/>
      <c r="S7" s="105"/>
      <c r="T7" s="105"/>
      <c r="U7" s="105"/>
      <c r="V7" s="105"/>
      <c r="W7" s="105"/>
      <c r="X7" s="105"/>
      <c r="Y7" s="105"/>
      <c r="Z7" s="105"/>
      <c r="AA7" s="105"/>
      <c r="AB7" s="105"/>
      <c r="AC7" s="105"/>
      <c r="AD7" s="105"/>
      <c r="AE7" s="105"/>
      <c r="AF7" s="105"/>
      <c r="AG7" s="105"/>
    </row>
    <row r="8" spans="1:90" ht="26.1" customHeight="1" x14ac:dyDescent="0.25">
      <c r="A8" s="96" t="s">
        <v>463</v>
      </c>
      <c r="B8" s="595">
        <v>1.3954500000000001</v>
      </c>
      <c r="C8" s="596">
        <v>1.3540000000000001</v>
      </c>
      <c r="D8" s="595">
        <v>1.3954500000000001</v>
      </c>
      <c r="E8" s="597">
        <v>1.4</v>
      </c>
      <c r="K8" s="105"/>
      <c r="L8" s="105"/>
      <c r="M8" s="105"/>
      <c r="N8" s="105"/>
      <c r="O8" s="105"/>
      <c r="P8" s="105"/>
      <c r="Q8" s="105"/>
      <c r="R8" s="105"/>
      <c r="S8" s="105"/>
      <c r="T8" s="105"/>
      <c r="U8" s="105"/>
      <c r="V8" s="105"/>
      <c r="W8" s="105"/>
      <c r="X8" s="105"/>
      <c r="Y8" s="105"/>
      <c r="Z8" s="105"/>
      <c r="AA8" s="105"/>
      <c r="AB8" s="105"/>
      <c r="AC8" s="105"/>
      <c r="AD8" s="105"/>
      <c r="AE8" s="105"/>
      <c r="AF8" s="105"/>
      <c r="AG8" s="105"/>
    </row>
    <row r="9" spans="1:90" ht="26.1" customHeight="1" x14ac:dyDescent="0.25">
      <c r="A9" s="96" t="s">
        <v>464</v>
      </c>
      <c r="B9" s="595">
        <v>0.69199999999999995</v>
      </c>
      <c r="C9" s="596">
        <v>0.67300000000000004</v>
      </c>
      <c r="D9" s="595">
        <v>0.69199999999999995</v>
      </c>
      <c r="E9" s="597">
        <v>0.7</v>
      </c>
      <c r="K9" s="105"/>
      <c r="L9" s="105"/>
      <c r="M9" s="105"/>
      <c r="N9" s="105"/>
      <c r="O9" s="105"/>
      <c r="P9" s="105"/>
      <c r="Q9" s="105"/>
      <c r="R9" s="105"/>
      <c r="S9" s="105"/>
      <c r="T9" s="105"/>
      <c r="U9" s="105"/>
      <c r="V9" s="105"/>
      <c r="W9" s="105"/>
      <c r="X9" s="105"/>
      <c r="Y9" s="105"/>
      <c r="Z9" s="105"/>
      <c r="AA9" s="105"/>
      <c r="AB9" s="105"/>
      <c r="AC9" s="105"/>
      <c r="AD9" s="105"/>
      <c r="AE9" s="105"/>
      <c r="AF9" s="105"/>
      <c r="AG9" s="105"/>
    </row>
    <row r="10" spans="1:90" ht="26.1" customHeight="1" x14ac:dyDescent="0.25">
      <c r="A10" s="96" t="s">
        <v>465</v>
      </c>
      <c r="B10" s="595">
        <v>0.67900000000000005</v>
      </c>
      <c r="C10" s="596">
        <v>0.65800000000000003</v>
      </c>
      <c r="D10" s="595">
        <v>0.67900000000000005</v>
      </c>
      <c r="E10" s="597">
        <v>0.7</v>
      </c>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row>
    <row r="11" spans="1:90" ht="26.1" customHeight="1" x14ac:dyDescent="0.25">
      <c r="A11" s="96" t="s">
        <v>466</v>
      </c>
      <c r="B11" s="598"/>
      <c r="C11" s="401"/>
      <c r="D11" s="598"/>
      <c r="E11" s="401"/>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row>
    <row r="12" spans="1:90" ht="26.1" customHeight="1" x14ac:dyDescent="0.25">
      <c r="A12" s="96" t="s">
        <v>467</v>
      </c>
      <c r="B12" s="60">
        <v>318360</v>
      </c>
      <c r="C12" s="599">
        <v>307045</v>
      </c>
      <c r="D12" s="60">
        <v>317329</v>
      </c>
      <c r="E12" s="599">
        <v>305965</v>
      </c>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row>
    <row r="13" spans="1:90" ht="26.1" customHeight="1" x14ac:dyDescent="0.25">
      <c r="A13" s="96" t="s">
        <v>468</v>
      </c>
      <c r="B13" s="598"/>
      <c r="C13" s="600"/>
      <c r="D13" s="598"/>
      <c r="E13" s="600"/>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row>
    <row r="14" spans="1:90" ht="26.1" customHeight="1" x14ac:dyDescent="0.25">
      <c r="A14" s="125" t="s">
        <v>469</v>
      </c>
      <c r="B14" s="598"/>
      <c r="C14" s="601"/>
      <c r="D14" s="598"/>
      <c r="E14" s="601"/>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row>
    <row r="15" spans="1:90" ht="26.1" customHeight="1" x14ac:dyDescent="0.25">
      <c r="A15" s="125" t="s">
        <v>173</v>
      </c>
      <c r="B15" s="602">
        <v>23.9</v>
      </c>
      <c r="C15" s="596">
        <v>22.2</v>
      </c>
      <c r="D15" s="602">
        <v>23.77</v>
      </c>
      <c r="E15" s="596">
        <v>21.74</v>
      </c>
      <c r="F15" s="69"/>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row>
    <row r="16" spans="1:90" ht="26.1" customHeight="1" x14ac:dyDescent="0.25">
      <c r="A16" s="125" t="s">
        <v>174</v>
      </c>
      <c r="B16" s="602">
        <v>54.1</v>
      </c>
      <c r="C16" s="596">
        <v>52.1</v>
      </c>
      <c r="D16" s="602">
        <v>53.53</v>
      </c>
      <c r="E16" s="596">
        <v>51.7</v>
      </c>
      <c r="F16" s="69"/>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row>
    <row r="17" spans="1:33" ht="26.1" customHeight="1" x14ac:dyDescent="0.25">
      <c r="A17" s="125" t="s">
        <v>175</v>
      </c>
      <c r="B17" s="602">
        <v>82.2</v>
      </c>
      <c r="C17" s="596">
        <v>80.7</v>
      </c>
      <c r="D17" s="602">
        <v>84.26</v>
      </c>
      <c r="E17" s="596">
        <v>82.66</v>
      </c>
      <c r="F17" s="69"/>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1:33" ht="26.1" customHeight="1" x14ac:dyDescent="0.25">
      <c r="A18" s="125" t="s">
        <v>176</v>
      </c>
      <c r="B18" s="602">
        <v>74.2</v>
      </c>
      <c r="C18" s="596">
        <v>73.099999999999994</v>
      </c>
      <c r="D18" s="602">
        <v>81.819999999999993</v>
      </c>
      <c r="E18" s="596">
        <v>79.819999999999993</v>
      </c>
      <c r="F18" s="69"/>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row>
    <row r="19" spans="1:33" ht="26.1" customHeight="1" x14ac:dyDescent="0.25">
      <c r="A19" s="125" t="s">
        <v>177</v>
      </c>
      <c r="B19" s="602">
        <v>35.9</v>
      </c>
      <c r="C19" s="596">
        <v>34.5</v>
      </c>
      <c r="D19" s="602">
        <v>36.58</v>
      </c>
      <c r="E19" s="596">
        <v>34.700000000000003</v>
      </c>
      <c r="F19" s="69"/>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1:33" ht="26.1" customHeight="1" x14ac:dyDescent="0.25">
      <c r="A20" s="125" t="s">
        <v>178</v>
      </c>
      <c r="B20" s="602">
        <v>8.3000000000000007</v>
      </c>
      <c r="C20" s="596">
        <v>7.8</v>
      </c>
      <c r="D20" s="602">
        <v>9.33</v>
      </c>
      <c r="E20" s="596">
        <v>8.7799999999999994</v>
      </c>
      <c r="F20" s="69"/>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1:33" ht="26.1" customHeight="1" thickBot="1" x14ac:dyDescent="0.3">
      <c r="A21" s="132" t="s">
        <v>179</v>
      </c>
      <c r="B21" s="603">
        <v>0.6</v>
      </c>
      <c r="C21" s="604">
        <v>0.5</v>
      </c>
      <c r="D21" s="603">
        <v>0.62</v>
      </c>
      <c r="E21" s="604">
        <v>0.49</v>
      </c>
      <c r="F21" s="69"/>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1:33" ht="19.5" customHeight="1" x14ac:dyDescent="0.25">
      <c r="A22" s="397" t="s">
        <v>470</v>
      </c>
      <c r="B22" s="350"/>
      <c r="C22" s="350"/>
      <c r="D22" s="350"/>
      <c r="E22" s="350"/>
      <c r="F22" s="69"/>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1:33" ht="18" customHeight="1" x14ac:dyDescent="0.25">
      <c r="A23" s="397" t="s">
        <v>471</v>
      </c>
      <c r="B23" s="350"/>
      <c r="C23" s="350"/>
      <c r="D23" s="350"/>
      <c r="E23" s="350"/>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1:33" ht="18" customHeight="1" x14ac:dyDescent="0.25">
      <c r="A24" s="397" t="s">
        <v>472</v>
      </c>
      <c r="B24" s="350"/>
      <c r="C24" s="350"/>
      <c r="D24" s="350"/>
      <c r="E24" s="350"/>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1:33" ht="18" customHeight="1" x14ac:dyDescent="0.25">
      <c r="A25" s="397" t="s">
        <v>473</v>
      </c>
      <c r="B25" s="350"/>
      <c r="C25" s="350"/>
      <c r="D25" s="350"/>
      <c r="E25" s="350"/>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1:33" ht="18" customHeight="1" x14ac:dyDescent="0.25">
      <c r="A26" s="397" t="s">
        <v>474</v>
      </c>
      <c r="B26" s="350"/>
      <c r="C26" s="350"/>
      <c r="D26" s="350"/>
      <c r="E26" s="350"/>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1:33" ht="18" customHeight="1" x14ac:dyDescent="0.25">
      <c r="A27" s="397" t="s">
        <v>475</v>
      </c>
      <c r="B27" s="350"/>
      <c r="C27" s="350"/>
      <c r="D27" s="350"/>
      <c r="E27" s="350"/>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1:33" ht="18" customHeight="1" x14ac:dyDescent="0.25">
      <c r="A28" s="397" t="s">
        <v>474</v>
      </c>
      <c r="B28" s="350"/>
      <c r="C28" s="350"/>
      <c r="D28" s="350"/>
      <c r="E28" s="350"/>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1:33" ht="18" customHeight="1" x14ac:dyDescent="0.25">
      <c r="A29" s="397" t="s">
        <v>476</v>
      </c>
      <c r="B29" s="350"/>
      <c r="C29" s="350"/>
      <c r="D29" s="350"/>
      <c r="E29" s="350"/>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1:33" ht="18" customHeight="1" x14ac:dyDescent="0.25">
      <c r="A30" s="397" t="s">
        <v>477</v>
      </c>
      <c r="B30" s="350"/>
      <c r="C30" s="350"/>
      <c r="D30" s="350"/>
      <c r="E30" s="350"/>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1:33" ht="18" customHeight="1" x14ac:dyDescent="0.25">
      <c r="A31" s="397" t="s">
        <v>478</v>
      </c>
      <c r="B31" s="350"/>
      <c r="C31" s="350"/>
      <c r="D31" s="350"/>
      <c r="E31" s="350"/>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1:33" x14ac:dyDescent="0.25">
      <c r="A32" s="350" t="s">
        <v>479</v>
      </c>
      <c r="B32" s="350"/>
      <c r="C32" s="350"/>
      <c r="D32" s="350"/>
      <c r="E32" s="350"/>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1:10" x14ac:dyDescent="0.25">
      <c r="A33" s="350"/>
      <c r="B33" s="350"/>
      <c r="C33" s="350"/>
      <c r="D33" s="350"/>
      <c r="E33" s="350"/>
    </row>
    <row r="34" spans="1:10" x14ac:dyDescent="0.25">
      <c r="A34" s="350"/>
      <c r="B34" s="350"/>
      <c r="C34" s="350"/>
      <c r="D34" s="350"/>
      <c r="E34" s="350"/>
    </row>
    <row r="35" spans="1:10" x14ac:dyDescent="0.25">
      <c r="A35" s="350"/>
      <c r="B35" s="350"/>
      <c r="C35" s="350"/>
      <c r="D35" s="350"/>
      <c r="E35" s="350"/>
    </row>
    <row r="36" spans="1:10" x14ac:dyDescent="0.25">
      <c r="A36" s="350"/>
      <c r="B36" s="350"/>
      <c r="C36" s="350"/>
      <c r="D36" s="350"/>
      <c r="E36" s="350"/>
    </row>
    <row r="37" spans="1:10" x14ac:dyDescent="0.25">
      <c r="A37" s="105"/>
      <c r="B37" s="105"/>
      <c r="C37" s="105"/>
      <c r="D37" s="105"/>
      <c r="E37" s="105"/>
    </row>
    <row r="38" spans="1:10" x14ac:dyDescent="0.25">
      <c r="A38" s="105"/>
      <c r="B38" s="105"/>
      <c r="C38" s="105"/>
      <c r="D38" s="105"/>
      <c r="E38" s="105"/>
    </row>
    <row r="39" spans="1:10" x14ac:dyDescent="0.25">
      <c r="A39" s="105"/>
      <c r="B39" s="105"/>
      <c r="C39" s="105"/>
      <c r="D39" s="105"/>
      <c r="E39" s="105"/>
    </row>
    <row r="40" spans="1:10" x14ac:dyDescent="0.25">
      <c r="A40" s="105"/>
      <c r="B40" s="105"/>
      <c r="C40" s="105"/>
      <c r="D40" s="105"/>
      <c r="E40" s="105"/>
    </row>
    <row r="41" spans="1:10" x14ac:dyDescent="0.25">
      <c r="A41" s="105"/>
      <c r="B41" s="105"/>
      <c r="C41" s="105"/>
      <c r="D41" s="105"/>
      <c r="E41" s="105"/>
    </row>
    <row r="42" spans="1:10" x14ac:dyDescent="0.25">
      <c r="A42" s="105"/>
      <c r="B42" s="105"/>
      <c r="C42" s="105"/>
      <c r="D42" s="105"/>
      <c r="E42" s="105"/>
    </row>
    <row r="43" spans="1:10" x14ac:dyDescent="0.25">
      <c r="A43" s="105"/>
      <c r="B43" s="105"/>
      <c r="C43" s="105"/>
      <c r="D43" s="105"/>
      <c r="E43" s="105"/>
    </row>
    <row r="44" spans="1:10" x14ac:dyDescent="0.25">
      <c r="A44" s="105"/>
      <c r="B44" s="105"/>
      <c r="C44" s="105"/>
      <c r="D44" s="105"/>
      <c r="E44" s="105"/>
    </row>
    <row r="45" spans="1:10" x14ac:dyDescent="0.25">
      <c r="A45" s="105"/>
      <c r="B45" s="105"/>
      <c r="C45" s="105"/>
      <c r="D45" s="105"/>
      <c r="E45" s="105"/>
    </row>
    <row r="46" spans="1:10" x14ac:dyDescent="0.25">
      <c r="A46" s="105"/>
      <c r="B46" s="105"/>
      <c r="C46" s="105"/>
      <c r="D46" s="105"/>
      <c r="E46" s="105"/>
    </row>
    <row r="47" spans="1:10" x14ac:dyDescent="0.25">
      <c r="A47" s="105"/>
      <c r="B47" s="105"/>
      <c r="C47" s="105"/>
      <c r="D47" s="105"/>
      <c r="E47" s="105"/>
    </row>
    <row r="48" spans="1:10" x14ac:dyDescent="0.25">
      <c r="A48" s="105"/>
      <c r="B48" s="105"/>
      <c r="C48" s="105"/>
      <c r="D48" s="105"/>
      <c r="E48" s="105"/>
      <c r="F48" s="69"/>
      <c r="G48" s="69"/>
      <c r="H48" s="69"/>
      <c r="I48" s="69"/>
      <c r="J48" s="69"/>
    </row>
    <row r="49" spans="1:10" x14ac:dyDescent="0.25">
      <c r="A49" s="105"/>
      <c r="B49" s="105"/>
      <c r="C49" s="105"/>
      <c r="D49" s="105"/>
      <c r="E49" s="105"/>
      <c r="F49" s="69"/>
      <c r="G49" s="69"/>
      <c r="H49" s="69"/>
      <c r="I49" s="69"/>
      <c r="J49" s="69"/>
    </row>
    <row r="50" spans="1:10" x14ac:dyDescent="0.25">
      <c r="A50" s="105"/>
      <c r="B50" s="105"/>
      <c r="C50" s="105"/>
      <c r="D50" s="105"/>
      <c r="E50" s="105"/>
      <c r="F50" s="69"/>
      <c r="G50" s="69"/>
      <c r="H50" s="69"/>
      <c r="I50" s="69"/>
      <c r="J50" s="69"/>
    </row>
  </sheetData>
  <mergeCells count="3">
    <mergeCell ref="B4:C4"/>
    <mergeCell ref="D4:E4"/>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6"/>
  <sheetViews>
    <sheetView showGridLines="0" zoomScale="110" zoomScaleNormal="110" workbookViewId="0">
      <selection sqref="A1:C1"/>
    </sheetView>
  </sheetViews>
  <sheetFormatPr defaultColWidth="10.6640625" defaultRowHeight="15" x14ac:dyDescent="0.2"/>
  <cols>
    <col min="1" max="1" width="22.5" style="4646" customWidth="1"/>
    <col min="2" max="6" width="9.6640625" style="4646" customWidth="1"/>
    <col min="7" max="8" width="9.6640625" style="4674" customWidth="1"/>
    <col min="9" max="9" width="9.6640625" style="4646" customWidth="1"/>
    <col min="10" max="10" width="11.1640625" style="4646" bestFit="1" customWidth="1"/>
    <col min="11" max="13" width="9.6640625" style="4646" customWidth="1"/>
    <col min="14" max="14" width="9.6640625" style="4674" customWidth="1"/>
    <col min="15" max="15" width="6.5" style="4646" customWidth="1"/>
    <col min="16" max="16" width="10.5" style="4646" customWidth="1"/>
    <col min="17" max="18" width="10.6640625" style="4646" customWidth="1"/>
    <col min="19" max="16384" width="10.6640625" style="4646"/>
  </cols>
  <sheetData>
    <row r="1" spans="1:90" s="4485" customFormat="1" ht="15.75"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32.25" customHeight="1" thickBot="1" x14ac:dyDescent="0.25">
      <c r="A2" s="4645" t="s">
        <v>783</v>
      </c>
    </row>
    <row r="3" spans="1:90" ht="50.25" customHeight="1" thickBot="1" x14ac:dyDescent="0.25">
      <c r="A3" s="592" t="s">
        <v>480</v>
      </c>
      <c r="B3" s="605" t="s">
        <v>481</v>
      </c>
      <c r="C3" s="606" t="s">
        <v>482</v>
      </c>
      <c r="D3" s="606" t="s">
        <v>483</v>
      </c>
      <c r="E3" s="606" t="s">
        <v>484</v>
      </c>
      <c r="F3" s="606" t="s">
        <v>485</v>
      </c>
      <c r="G3" s="607" t="s">
        <v>486</v>
      </c>
      <c r="H3" s="607" t="s">
        <v>487</v>
      </c>
      <c r="I3" s="606" t="s">
        <v>488</v>
      </c>
      <c r="J3" s="4673" t="s">
        <v>489</v>
      </c>
      <c r="K3" s="606" t="s">
        <v>490</v>
      </c>
      <c r="L3" s="606" t="s">
        <v>491</v>
      </c>
      <c r="M3" s="606" t="s">
        <v>492</v>
      </c>
      <c r="N3" s="608" t="s">
        <v>2</v>
      </c>
    </row>
    <row r="4" spans="1:90" ht="39" customHeight="1" x14ac:dyDescent="0.2">
      <c r="A4" s="4676" t="s">
        <v>493</v>
      </c>
      <c r="B4" s="4677">
        <v>571</v>
      </c>
      <c r="C4" s="4678">
        <v>757</v>
      </c>
      <c r="D4" s="4678">
        <v>445</v>
      </c>
      <c r="E4" s="4678">
        <v>5</v>
      </c>
      <c r="F4" s="4678">
        <v>50</v>
      </c>
      <c r="G4" s="4678">
        <v>590</v>
      </c>
      <c r="H4" s="4678">
        <v>755</v>
      </c>
      <c r="I4" s="4678">
        <v>871</v>
      </c>
      <c r="J4" s="4678">
        <v>605</v>
      </c>
      <c r="K4" s="4678">
        <v>793</v>
      </c>
      <c r="L4" s="4678">
        <v>704</v>
      </c>
      <c r="M4" s="4678">
        <v>751</v>
      </c>
      <c r="N4" s="4679">
        <v>6897</v>
      </c>
    </row>
    <row r="5" spans="1:90" ht="39" customHeight="1" x14ac:dyDescent="0.2">
      <c r="A5" s="4676" t="s">
        <v>494</v>
      </c>
      <c r="B5" s="4680">
        <v>560</v>
      </c>
      <c r="C5" s="4681">
        <v>743</v>
      </c>
      <c r="D5" s="4681">
        <v>431</v>
      </c>
      <c r="E5" s="4681">
        <v>0</v>
      </c>
      <c r="F5" s="4681">
        <v>33</v>
      </c>
      <c r="G5" s="4681">
        <v>575</v>
      </c>
      <c r="H5" s="4681">
        <v>742</v>
      </c>
      <c r="I5" s="4681">
        <v>847</v>
      </c>
      <c r="J5" s="4681">
        <v>587</v>
      </c>
      <c r="K5" s="4681">
        <v>775</v>
      </c>
      <c r="L5" s="4681">
        <v>689</v>
      </c>
      <c r="M5" s="4681">
        <v>721</v>
      </c>
      <c r="N5" s="4682">
        <v>6703</v>
      </c>
    </row>
    <row r="6" spans="1:90" ht="39" customHeight="1" x14ac:dyDescent="0.2">
      <c r="A6" s="4676" t="s">
        <v>495</v>
      </c>
      <c r="B6" s="4680">
        <v>11</v>
      </c>
      <c r="C6" s="4681">
        <v>14</v>
      </c>
      <c r="D6" s="4681">
        <v>14</v>
      </c>
      <c r="E6" s="4681">
        <v>5</v>
      </c>
      <c r="F6" s="4681">
        <v>17</v>
      </c>
      <c r="G6" s="4681">
        <v>15</v>
      </c>
      <c r="H6" s="4681">
        <v>13</v>
      </c>
      <c r="I6" s="4681">
        <v>24</v>
      </c>
      <c r="J6" s="4681">
        <v>18</v>
      </c>
      <c r="K6" s="4681">
        <v>18</v>
      </c>
      <c r="L6" s="4681">
        <v>15</v>
      </c>
      <c r="M6" s="4681">
        <v>30</v>
      </c>
      <c r="N6" s="4682">
        <v>194</v>
      </c>
    </row>
    <row r="7" spans="1:90" ht="39" customHeight="1" x14ac:dyDescent="0.2">
      <c r="A7" s="4676" t="s">
        <v>496</v>
      </c>
      <c r="B7" s="4680"/>
      <c r="C7" s="4681"/>
      <c r="D7" s="4681"/>
      <c r="E7" s="4681"/>
      <c r="F7" s="4681"/>
      <c r="G7" s="4681"/>
      <c r="H7" s="4681"/>
      <c r="I7" s="4681"/>
      <c r="J7" s="4681"/>
      <c r="K7" s="4681"/>
      <c r="L7" s="4681"/>
      <c r="M7" s="4683"/>
      <c r="N7" s="4684"/>
    </row>
    <row r="8" spans="1:90" ht="39" customHeight="1" x14ac:dyDescent="0.2">
      <c r="A8" s="4676" t="s">
        <v>497</v>
      </c>
      <c r="B8" s="4685"/>
      <c r="C8" s="4360"/>
      <c r="D8" s="4360"/>
      <c r="E8" s="4360"/>
      <c r="F8" s="4360"/>
      <c r="G8" s="4360"/>
      <c r="H8" s="4360"/>
      <c r="I8" s="4360"/>
      <c r="J8" s="4360"/>
      <c r="K8" s="4360"/>
      <c r="L8" s="4360"/>
      <c r="M8" s="4686"/>
      <c r="N8" s="4687"/>
    </row>
    <row r="9" spans="1:90" ht="39" customHeight="1" x14ac:dyDescent="0.2">
      <c r="A9" s="4676" t="s">
        <v>498</v>
      </c>
      <c r="B9" s="4688">
        <v>0</v>
      </c>
      <c r="C9" s="4363">
        <v>0</v>
      </c>
      <c r="D9" s="4363">
        <v>0</v>
      </c>
      <c r="E9" s="4363">
        <v>0</v>
      </c>
      <c r="F9" s="4363">
        <v>0</v>
      </c>
      <c r="G9" s="4363">
        <v>0</v>
      </c>
      <c r="H9" s="4363">
        <v>0</v>
      </c>
      <c r="I9" s="4363">
        <v>1</v>
      </c>
      <c r="J9" s="4363">
        <v>0</v>
      </c>
      <c r="K9" s="4363">
        <v>0</v>
      </c>
      <c r="L9" s="4363">
        <v>0</v>
      </c>
      <c r="M9" s="4363">
        <v>0</v>
      </c>
      <c r="N9" s="4687">
        <v>1</v>
      </c>
    </row>
    <row r="10" spans="1:90" ht="39" customHeight="1" x14ac:dyDescent="0.2">
      <c r="A10" s="4676" t="s">
        <v>494</v>
      </c>
      <c r="B10" s="4689">
        <v>0</v>
      </c>
      <c r="C10" s="4683">
        <v>0</v>
      </c>
      <c r="D10" s="4681">
        <v>0</v>
      </c>
      <c r="E10" s="4681">
        <v>0</v>
      </c>
      <c r="F10" s="4681">
        <v>0</v>
      </c>
      <c r="G10" s="4681">
        <v>0</v>
      </c>
      <c r="H10" s="4681">
        <v>0</v>
      </c>
      <c r="I10" s="4681">
        <v>1</v>
      </c>
      <c r="J10" s="4681">
        <v>0</v>
      </c>
      <c r="K10" s="4681">
        <v>0</v>
      </c>
      <c r="L10" s="4690">
        <v>0</v>
      </c>
      <c r="M10" s="4690">
        <v>0</v>
      </c>
      <c r="N10" s="4682">
        <v>1</v>
      </c>
    </row>
    <row r="11" spans="1:90" ht="39" customHeight="1" x14ac:dyDescent="0.2">
      <c r="A11" s="4676" t="s">
        <v>495</v>
      </c>
      <c r="B11" s="4681">
        <v>0</v>
      </c>
      <c r="C11" s="4681">
        <v>0</v>
      </c>
      <c r="D11" s="4681">
        <v>0</v>
      </c>
      <c r="E11" s="4681">
        <v>0</v>
      </c>
      <c r="F11" s="4681">
        <v>0</v>
      </c>
      <c r="G11" s="4681">
        <v>0</v>
      </c>
      <c r="H11" s="4681">
        <v>0</v>
      </c>
      <c r="I11" s="4681">
        <v>0</v>
      </c>
      <c r="J11" s="4681">
        <v>0</v>
      </c>
      <c r="K11" s="4681">
        <v>0</v>
      </c>
      <c r="L11" s="4681">
        <v>0</v>
      </c>
      <c r="M11" s="4681">
        <v>0</v>
      </c>
      <c r="N11" s="4682">
        <v>0</v>
      </c>
    </row>
    <row r="12" spans="1:90" ht="39" customHeight="1" thickBot="1" x14ac:dyDescent="0.25">
      <c r="A12" s="4676" t="s">
        <v>499</v>
      </c>
      <c r="B12" s="4688">
        <v>6</v>
      </c>
      <c r="C12" s="4363">
        <v>4</v>
      </c>
      <c r="D12" s="4363">
        <v>0</v>
      </c>
      <c r="E12" s="4363">
        <v>0</v>
      </c>
      <c r="F12" s="4363">
        <v>0</v>
      </c>
      <c r="G12" s="4363">
        <v>1</v>
      </c>
      <c r="H12" s="4691">
        <v>4</v>
      </c>
      <c r="I12" s="4363">
        <v>6</v>
      </c>
      <c r="J12" s="4363">
        <v>0</v>
      </c>
      <c r="K12" s="4363">
        <v>0</v>
      </c>
      <c r="L12" s="4363">
        <v>7</v>
      </c>
      <c r="M12" s="4363">
        <v>3</v>
      </c>
      <c r="N12" s="4687">
        <v>31</v>
      </c>
    </row>
    <row r="13" spans="1:90" s="4696" customFormat="1" ht="39" customHeight="1" thickBot="1" x14ac:dyDescent="0.25">
      <c r="A13" s="4692" t="s">
        <v>237</v>
      </c>
      <c r="B13" s="4693">
        <v>577</v>
      </c>
      <c r="C13" s="4694">
        <v>761</v>
      </c>
      <c r="D13" s="4694">
        <v>445</v>
      </c>
      <c r="E13" s="4694">
        <v>5</v>
      </c>
      <c r="F13" s="4694">
        <v>50</v>
      </c>
      <c r="G13" s="4694">
        <v>591</v>
      </c>
      <c r="H13" s="4694">
        <v>759</v>
      </c>
      <c r="I13" s="4694">
        <v>878</v>
      </c>
      <c r="J13" s="4694">
        <v>605</v>
      </c>
      <c r="K13" s="4694">
        <v>793</v>
      </c>
      <c r="L13" s="4694">
        <v>711</v>
      </c>
      <c r="M13" s="4694">
        <v>754</v>
      </c>
      <c r="N13" s="4695">
        <v>6929</v>
      </c>
    </row>
    <row r="14" spans="1:90" ht="16.5" customHeight="1" x14ac:dyDescent="0.2">
      <c r="A14" s="4697" t="s">
        <v>784</v>
      </c>
      <c r="B14" s="581"/>
      <c r="C14" s="581"/>
      <c r="D14" s="581"/>
      <c r="E14" s="581"/>
    </row>
    <row r="15" spans="1:90" ht="16.5" customHeight="1" x14ac:dyDescent="0.2">
      <c r="A15" s="582" t="s">
        <v>500</v>
      </c>
      <c r="B15" s="581"/>
      <c r="C15" s="581"/>
      <c r="D15" s="581"/>
      <c r="E15" s="581"/>
    </row>
    <row r="16" spans="1:90" x14ac:dyDescent="0.2">
      <c r="A16" s="467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7"/>
  <sheetViews>
    <sheetView showGridLines="0" workbookViewId="0">
      <selection sqref="A1:C1"/>
    </sheetView>
  </sheetViews>
  <sheetFormatPr defaultColWidth="9.33203125" defaultRowHeight="15.75" x14ac:dyDescent="0.2"/>
  <cols>
    <col min="1" max="1" width="25.83203125" style="344" customWidth="1"/>
    <col min="2" max="13" width="10.33203125" style="344" customWidth="1"/>
    <col min="14" max="14" width="8.6640625" style="344" customWidth="1"/>
    <col min="15" max="16384" width="9.33203125"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29.25" customHeight="1" x14ac:dyDescent="0.2">
      <c r="A2" s="4632" t="s">
        <v>785</v>
      </c>
    </row>
    <row r="3" spans="1:90" ht="17.25" customHeight="1" thickBot="1" x14ac:dyDescent="0.25"/>
    <row r="4" spans="1:90" ht="26.25" customHeight="1" x14ac:dyDescent="0.2">
      <c r="A4" s="609"/>
      <c r="B4" s="610" t="s">
        <v>501</v>
      </c>
      <c r="C4" s="610" t="s">
        <v>502</v>
      </c>
      <c r="D4" s="610" t="s">
        <v>503</v>
      </c>
      <c r="E4" s="611"/>
      <c r="F4" s="610" t="s">
        <v>504</v>
      </c>
      <c r="G4" s="611"/>
      <c r="H4" s="610" t="s">
        <v>505</v>
      </c>
      <c r="I4" s="611"/>
      <c r="J4" s="610" t="s">
        <v>506</v>
      </c>
      <c r="K4" s="610" t="s">
        <v>3</v>
      </c>
      <c r="L4" s="610" t="s">
        <v>3</v>
      </c>
      <c r="M4" s="612" t="s">
        <v>507</v>
      </c>
    </row>
    <row r="5" spans="1:90" ht="20.100000000000001" customHeight="1" x14ac:dyDescent="0.2">
      <c r="A5" s="613" t="s">
        <v>480</v>
      </c>
      <c r="B5" s="614" t="s">
        <v>508</v>
      </c>
      <c r="C5" s="614" t="s">
        <v>509</v>
      </c>
      <c r="D5" s="614" t="s">
        <v>510</v>
      </c>
      <c r="E5" s="614" t="s">
        <v>511</v>
      </c>
      <c r="F5" s="614" t="s">
        <v>501</v>
      </c>
      <c r="G5" s="614" t="s">
        <v>512</v>
      </c>
      <c r="H5" s="614" t="s">
        <v>513</v>
      </c>
      <c r="I5" s="614" t="s">
        <v>514</v>
      </c>
      <c r="J5" s="614" t="s">
        <v>515</v>
      </c>
      <c r="K5" s="614" t="s">
        <v>516</v>
      </c>
      <c r="L5" s="614" t="s">
        <v>516</v>
      </c>
      <c r="M5" s="615" t="s">
        <v>516</v>
      </c>
    </row>
    <row r="6" spans="1:90" ht="21" customHeight="1" x14ac:dyDescent="0.2">
      <c r="A6" s="616"/>
      <c r="B6" s="617"/>
      <c r="C6" s="618"/>
      <c r="D6" s="617" t="s">
        <v>517</v>
      </c>
      <c r="E6" s="617"/>
      <c r="F6" s="617"/>
      <c r="G6" s="619"/>
      <c r="H6" s="617"/>
      <c r="I6" s="617"/>
      <c r="J6" s="617"/>
      <c r="K6" s="620" t="s">
        <v>518</v>
      </c>
      <c r="L6" s="621" t="s">
        <v>519</v>
      </c>
      <c r="M6" s="622" t="s">
        <v>518</v>
      </c>
    </row>
    <row r="7" spans="1:90" ht="30" customHeight="1" x14ac:dyDescent="0.2">
      <c r="A7" s="4698" t="s">
        <v>520</v>
      </c>
      <c r="B7" s="4699">
        <v>694</v>
      </c>
      <c r="C7" s="4699">
        <v>829</v>
      </c>
      <c r="D7" s="4699">
        <v>692</v>
      </c>
      <c r="E7" s="4699">
        <v>693</v>
      </c>
      <c r="F7" s="4699">
        <v>631</v>
      </c>
      <c r="G7" s="4699">
        <v>402</v>
      </c>
      <c r="H7" s="4699">
        <v>1922</v>
      </c>
      <c r="I7" s="4699">
        <v>421</v>
      </c>
      <c r="J7" s="4699">
        <v>419</v>
      </c>
      <c r="K7" s="4700">
        <v>6703</v>
      </c>
      <c r="L7" s="4699">
        <v>194</v>
      </c>
      <c r="M7" s="4701">
        <v>6897</v>
      </c>
      <c r="O7" s="4702"/>
    </row>
    <row r="8" spans="1:90" ht="30" customHeight="1" x14ac:dyDescent="0.2">
      <c r="A8" s="4698"/>
      <c r="B8" s="4699"/>
      <c r="C8" s="4699"/>
      <c r="D8" s="4699"/>
      <c r="E8" s="4699"/>
      <c r="F8" s="4699"/>
      <c r="G8" s="4699"/>
      <c r="H8" s="4699"/>
      <c r="I8" s="4699"/>
      <c r="J8" s="4699"/>
      <c r="K8" s="4700"/>
      <c r="L8" s="4700"/>
      <c r="M8" s="4701"/>
    </row>
    <row r="9" spans="1:90" ht="39" customHeight="1" x14ac:dyDescent="0.2">
      <c r="A9" s="4703" t="s">
        <v>496</v>
      </c>
      <c r="B9" s="4699"/>
      <c r="C9" s="4699"/>
      <c r="D9" s="4699"/>
      <c r="E9" s="4699"/>
      <c r="F9" s="4699"/>
      <c r="G9" s="4699"/>
      <c r="H9" s="4699"/>
      <c r="I9" s="4699"/>
      <c r="J9" s="4699"/>
      <c r="K9" s="4700"/>
      <c r="L9" s="4700"/>
      <c r="M9" s="4701"/>
    </row>
    <row r="10" spans="1:90" ht="48.75" customHeight="1" x14ac:dyDescent="0.2">
      <c r="A10" s="4703" t="s">
        <v>521</v>
      </c>
      <c r="B10" s="4699"/>
      <c r="C10" s="4699"/>
      <c r="D10" s="4699"/>
      <c r="E10" s="4699"/>
      <c r="F10" s="4699"/>
      <c r="G10" s="4699"/>
      <c r="H10" s="4699"/>
      <c r="I10" s="4699"/>
      <c r="J10" s="4699"/>
      <c r="K10" s="4700"/>
      <c r="L10" s="4700"/>
      <c r="M10" s="4701"/>
    </row>
    <row r="11" spans="1:90" ht="40.5" customHeight="1" x14ac:dyDescent="0.2">
      <c r="A11" s="4698" t="s">
        <v>522</v>
      </c>
      <c r="B11" s="4699">
        <v>0</v>
      </c>
      <c r="C11" s="4699">
        <v>0</v>
      </c>
      <c r="D11" s="4699">
        <v>1</v>
      </c>
      <c r="E11" s="4699">
        <v>0</v>
      </c>
      <c r="F11" s="4699">
        <v>0</v>
      </c>
      <c r="G11" s="4699">
        <v>0</v>
      </c>
      <c r="H11" s="4699">
        <v>0</v>
      </c>
      <c r="I11" s="4699">
        <v>0</v>
      </c>
      <c r="J11" s="4699">
        <v>0</v>
      </c>
      <c r="K11" s="4700">
        <v>1</v>
      </c>
      <c r="L11" s="4699">
        <v>0</v>
      </c>
      <c r="M11" s="4701">
        <v>1</v>
      </c>
    </row>
    <row r="12" spans="1:90" ht="60" customHeight="1" x14ac:dyDescent="0.2">
      <c r="A12" s="4698" t="s">
        <v>499</v>
      </c>
      <c r="B12" s="4699">
        <v>0</v>
      </c>
      <c r="C12" s="4699">
        <v>3</v>
      </c>
      <c r="D12" s="4699">
        <v>3</v>
      </c>
      <c r="E12" s="4699">
        <v>6</v>
      </c>
      <c r="F12" s="4699">
        <v>4</v>
      </c>
      <c r="G12" s="4699">
        <v>2</v>
      </c>
      <c r="H12" s="4699">
        <v>12</v>
      </c>
      <c r="I12" s="4699">
        <v>0</v>
      </c>
      <c r="J12" s="4699">
        <v>1</v>
      </c>
      <c r="K12" s="4700">
        <v>31</v>
      </c>
      <c r="L12" s="4699">
        <v>0</v>
      </c>
      <c r="M12" s="4701">
        <v>31</v>
      </c>
    </row>
    <row r="13" spans="1:90" ht="53.25" customHeight="1" thickBot="1" x14ac:dyDescent="0.25">
      <c r="A13" s="4704" t="s">
        <v>237</v>
      </c>
      <c r="B13" s="4705">
        <v>694</v>
      </c>
      <c r="C13" s="4705">
        <v>832</v>
      </c>
      <c r="D13" s="4705">
        <v>696</v>
      </c>
      <c r="E13" s="4705">
        <v>699</v>
      </c>
      <c r="F13" s="4705">
        <v>635</v>
      </c>
      <c r="G13" s="4705">
        <v>404</v>
      </c>
      <c r="H13" s="4706">
        <v>1934</v>
      </c>
      <c r="I13" s="4705">
        <v>421</v>
      </c>
      <c r="J13" s="4705">
        <v>420</v>
      </c>
      <c r="K13" s="4705">
        <v>6735</v>
      </c>
      <c r="L13" s="4705">
        <v>194</v>
      </c>
      <c r="M13" s="4707">
        <v>6929</v>
      </c>
    </row>
    <row r="14" spans="1:90" ht="12" customHeight="1" x14ac:dyDescent="0.2"/>
    <row r="15" spans="1:90" ht="18.75" customHeight="1" x14ac:dyDescent="0.2">
      <c r="A15" s="4708" t="s">
        <v>786</v>
      </c>
    </row>
    <row r="16" spans="1:90" ht="16.5" customHeight="1" x14ac:dyDescent="0.2">
      <c r="A16" s="4709" t="s">
        <v>523</v>
      </c>
    </row>
    <row r="17" spans="1:1" ht="17.25" customHeight="1" x14ac:dyDescent="0.2">
      <c r="A17" s="4708" t="s">
        <v>524</v>
      </c>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8"/>
  <sheetViews>
    <sheetView showGridLines="0" workbookViewId="0">
      <selection sqref="A1:C1"/>
    </sheetView>
  </sheetViews>
  <sheetFormatPr defaultColWidth="9.33203125" defaultRowHeight="15.75" x14ac:dyDescent="0.2"/>
  <cols>
    <col min="1" max="10" width="15.1640625" style="344" customWidth="1"/>
    <col min="11" max="12" width="7" style="344" customWidth="1"/>
    <col min="13" max="13" width="9.33203125" style="344"/>
    <col min="14" max="14" width="6.6640625" style="344" customWidth="1"/>
    <col min="15" max="16" width="9.33203125" style="344"/>
    <col min="17" max="17" width="11.33203125" style="344" customWidth="1"/>
    <col min="18" max="16384" width="9.33203125"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30" customHeight="1" x14ac:dyDescent="0.2">
      <c r="A2" s="4632" t="s">
        <v>787</v>
      </c>
    </row>
    <row r="3" spans="1:90" ht="13.5" customHeight="1" thickBot="1" x14ac:dyDescent="0.25"/>
    <row r="4" spans="1:90" ht="19.5" customHeight="1" thickBot="1" x14ac:dyDescent="0.25">
      <c r="A4" s="3613" t="s">
        <v>525</v>
      </c>
      <c r="B4" s="75"/>
      <c r="C4" s="76" t="s">
        <v>23</v>
      </c>
      <c r="D4" s="563"/>
      <c r="E4" s="78"/>
      <c r="F4" s="76" t="s">
        <v>24</v>
      </c>
      <c r="G4" s="77"/>
      <c r="H4" s="563"/>
      <c r="I4" s="76" t="s">
        <v>25</v>
      </c>
      <c r="J4" s="79"/>
    </row>
    <row r="5" spans="1:90" ht="17.25" customHeight="1" thickBot="1" x14ac:dyDescent="0.25">
      <c r="A5" s="113" t="s">
        <v>526</v>
      </c>
      <c r="B5" s="624" t="s">
        <v>4</v>
      </c>
      <c r="C5" s="115" t="s">
        <v>5</v>
      </c>
      <c r="D5" s="176" t="s">
        <v>6</v>
      </c>
      <c r="E5" s="624" t="s">
        <v>4</v>
      </c>
      <c r="F5" s="115" t="s">
        <v>5</v>
      </c>
      <c r="G5" s="116" t="s">
        <v>6</v>
      </c>
      <c r="H5" s="625" t="s">
        <v>4</v>
      </c>
      <c r="I5" s="115" t="s">
        <v>5</v>
      </c>
      <c r="J5" s="116" t="s">
        <v>6</v>
      </c>
    </row>
    <row r="6" spans="1:90" ht="20.100000000000001" customHeight="1" x14ac:dyDescent="0.2">
      <c r="A6" s="531" t="s">
        <v>527</v>
      </c>
      <c r="B6" s="4710">
        <v>200</v>
      </c>
      <c r="C6" s="4711">
        <v>126</v>
      </c>
      <c r="D6" s="4711">
        <v>74</v>
      </c>
      <c r="E6" s="4710">
        <v>184</v>
      </c>
      <c r="F6" s="4712">
        <v>119</v>
      </c>
      <c r="G6" s="4713">
        <v>65</v>
      </c>
      <c r="H6" s="4714">
        <v>16</v>
      </c>
      <c r="I6" s="4715">
        <v>7</v>
      </c>
      <c r="J6" s="4716">
        <v>9</v>
      </c>
    </row>
    <row r="7" spans="1:90" ht="20.100000000000001" customHeight="1" x14ac:dyDescent="0.2">
      <c r="A7" s="4717" t="s">
        <v>528</v>
      </c>
      <c r="B7" s="4710">
        <v>12</v>
      </c>
      <c r="C7" s="4711">
        <v>7</v>
      </c>
      <c r="D7" s="4711">
        <v>5</v>
      </c>
      <c r="E7" s="4710">
        <v>11</v>
      </c>
      <c r="F7" s="4712">
        <v>7</v>
      </c>
      <c r="G7" s="4713">
        <v>4</v>
      </c>
      <c r="H7" s="4714">
        <v>1</v>
      </c>
      <c r="I7" s="4715">
        <v>0</v>
      </c>
      <c r="J7" s="4716">
        <v>1</v>
      </c>
    </row>
    <row r="8" spans="1:90" ht="20.100000000000001" customHeight="1" x14ac:dyDescent="0.2">
      <c r="A8" s="590" t="s">
        <v>529</v>
      </c>
      <c r="B8" s="4710">
        <v>8</v>
      </c>
      <c r="C8" s="4711">
        <v>4</v>
      </c>
      <c r="D8" s="4711">
        <v>4</v>
      </c>
      <c r="E8" s="4710">
        <v>7</v>
      </c>
      <c r="F8" s="4712">
        <v>4</v>
      </c>
      <c r="G8" s="4713">
        <v>3</v>
      </c>
      <c r="H8" s="4714">
        <v>1</v>
      </c>
      <c r="I8" s="4715">
        <v>0</v>
      </c>
      <c r="J8" s="4716">
        <v>1</v>
      </c>
    </row>
    <row r="9" spans="1:90" ht="20.100000000000001" customHeight="1" x14ac:dyDescent="0.2">
      <c r="A9" s="590" t="s">
        <v>172</v>
      </c>
      <c r="B9" s="4710">
        <v>19</v>
      </c>
      <c r="C9" s="4711">
        <v>17</v>
      </c>
      <c r="D9" s="4711">
        <v>2</v>
      </c>
      <c r="E9" s="4710">
        <v>19</v>
      </c>
      <c r="F9" s="4712">
        <v>17</v>
      </c>
      <c r="G9" s="4713">
        <v>2</v>
      </c>
      <c r="H9" s="4714">
        <v>0</v>
      </c>
      <c r="I9" s="4715">
        <v>0</v>
      </c>
      <c r="J9" s="4716">
        <v>0</v>
      </c>
    </row>
    <row r="10" spans="1:90" ht="20.100000000000001" customHeight="1" x14ac:dyDescent="0.2">
      <c r="A10" s="590" t="s">
        <v>173</v>
      </c>
      <c r="B10" s="4710">
        <v>62</v>
      </c>
      <c r="C10" s="4711">
        <v>38</v>
      </c>
      <c r="D10" s="4711">
        <v>24</v>
      </c>
      <c r="E10" s="4710">
        <v>60</v>
      </c>
      <c r="F10" s="4712">
        <v>36</v>
      </c>
      <c r="G10" s="4713">
        <v>24</v>
      </c>
      <c r="H10" s="4714">
        <v>2</v>
      </c>
      <c r="I10" s="4715">
        <v>2</v>
      </c>
      <c r="J10" s="4716">
        <v>0</v>
      </c>
    </row>
    <row r="11" spans="1:90" ht="20.100000000000001" customHeight="1" x14ac:dyDescent="0.2">
      <c r="A11" s="590" t="s">
        <v>174</v>
      </c>
      <c r="B11" s="4710">
        <v>84</v>
      </c>
      <c r="C11" s="4711">
        <v>63</v>
      </c>
      <c r="D11" s="4711">
        <v>21</v>
      </c>
      <c r="E11" s="4710">
        <v>83</v>
      </c>
      <c r="F11" s="4712">
        <v>62</v>
      </c>
      <c r="G11" s="4713">
        <v>21</v>
      </c>
      <c r="H11" s="4714">
        <v>1</v>
      </c>
      <c r="I11" s="4715">
        <v>1</v>
      </c>
      <c r="J11" s="4716">
        <v>0</v>
      </c>
    </row>
    <row r="12" spans="1:90" ht="20.100000000000001" customHeight="1" x14ac:dyDescent="0.2">
      <c r="A12" s="590" t="s">
        <v>175</v>
      </c>
      <c r="B12" s="4710">
        <v>126</v>
      </c>
      <c r="C12" s="4711">
        <v>97</v>
      </c>
      <c r="D12" s="4711">
        <v>29</v>
      </c>
      <c r="E12" s="4710">
        <v>122</v>
      </c>
      <c r="F12" s="4712">
        <v>95</v>
      </c>
      <c r="G12" s="4713">
        <v>27</v>
      </c>
      <c r="H12" s="4714">
        <v>4</v>
      </c>
      <c r="I12" s="4715">
        <v>2</v>
      </c>
      <c r="J12" s="4716">
        <v>2</v>
      </c>
    </row>
    <row r="13" spans="1:90" ht="20.100000000000001" customHeight="1" x14ac:dyDescent="0.2">
      <c r="A13" s="590" t="s">
        <v>176</v>
      </c>
      <c r="B13" s="4710">
        <v>147</v>
      </c>
      <c r="C13" s="4711">
        <v>104</v>
      </c>
      <c r="D13" s="4711">
        <v>43</v>
      </c>
      <c r="E13" s="4710">
        <v>144</v>
      </c>
      <c r="F13" s="4712">
        <v>101</v>
      </c>
      <c r="G13" s="4713">
        <v>43</v>
      </c>
      <c r="H13" s="4718">
        <v>3</v>
      </c>
      <c r="I13" s="4715">
        <v>3</v>
      </c>
      <c r="J13" s="4716">
        <v>0</v>
      </c>
    </row>
    <row r="14" spans="1:90" ht="20.100000000000001" customHeight="1" x14ac:dyDescent="0.2">
      <c r="A14" s="590" t="s">
        <v>177</v>
      </c>
      <c r="B14" s="4710">
        <v>220</v>
      </c>
      <c r="C14" s="4711">
        <v>156</v>
      </c>
      <c r="D14" s="4711">
        <v>64</v>
      </c>
      <c r="E14" s="4710">
        <v>211</v>
      </c>
      <c r="F14" s="4712">
        <v>153</v>
      </c>
      <c r="G14" s="4713">
        <v>58</v>
      </c>
      <c r="H14" s="4714">
        <v>9</v>
      </c>
      <c r="I14" s="4715">
        <v>3</v>
      </c>
      <c r="J14" s="4716">
        <v>6</v>
      </c>
    </row>
    <row r="15" spans="1:90" ht="20.100000000000001" customHeight="1" x14ac:dyDescent="0.2">
      <c r="A15" s="590" t="s">
        <v>178</v>
      </c>
      <c r="B15" s="4710">
        <v>377</v>
      </c>
      <c r="C15" s="4711">
        <v>280</v>
      </c>
      <c r="D15" s="4711">
        <v>97</v>
      </c>
      <c r="E15" s="4710">
        <v>367</v>
      </c>
      <c r="F15" s="4712">
        <v>272</v>
      </c>
      <c r="G15" s="4713">
        <v>95</v>
      </c>
      <c r="H15" s="4714">
        <v>10</v>
      </c>
      <c r="I15" s="4715">
        <v>8</v>
      </c>
      <c r="J15" s="4716">
        <v>2</v>
      </c>
    </row>
    <row r="16" spans="1:90" ht="20.100000000000001" customHeight="1" x14ac:dyDescent="0.2">
      <c r="A16" s="590" t="s">
        <v>179</v>
      </c>
      <c r="B16" s="4710">
        <v>330</v>
      </c>
      <c r="C16" s="4711">
        <v>228</v>
      </c>
      <c r="D16" s="4711">
        <v>102</v>
      </c>
      <c r="E16" s="4710">
        <v>327</v>
      </c>
      <c r="F16" s="4712">
        <v>228</v>
      </c>
      <c r="G16" s="4713">
        <v>99</v>
      </c>
      <c r="H16" s="4714">
        <v>3</v>
      </c>
      <c r="I16" s="4715">
        <v>0</v>
      </c>
      <c r="J16" s="4716">
        <v>3</v>
      </c>
    </row>
    <row r="17" spans="1:10" ht="20.100000000000001" customHeight="1" x14ac:dyDescent="0.2">
      <c r="A17" s="590" t="s">
        <v>180</v>
      </c>
      <c r="B17" s="4710">
        <v>672</v>
      </c>
      <c r="C17" s="4711">
        <v>439</v>
      </c>
      <c r="D17" s="4711">
        <v>233</v>
      </c>
      <c r="E17" s="4710">
        <v>666</v>
      </c>
      <c r="F17" s="4712">
        <v>434</v>
      </c>
      <c r="G17" s="4713">
        <v>232</v>
      </c>
      <c r="H17" s="4714">
        <v>6</v>
      </c>
      <c r="I17" s="4715">
        <v>5</v>
      </c>
      <c r="J17" s="4716">
        <v>1</v>
      </c>
    </row>
    <row r="18" spans="1:10" ht="20.100000000000001" customHeight="1" x14ac:dyDescent="0.2">
      <c r="A18" s="590" t="s">
        <v>181</v>
      </c>
      <c r="B18" s="4710">
        <v>866</v>
      </c>
      <c r="C18" s="4711">
        <v>573</v>
      </c>
      <c r="D18" s="4711">
        <v>293</v>
      </c>
      <c r="E18" s="4710">
        <v>845</v>
      </c>
      <c r="F18" s="4712">
        <v>561</v>
      </c>
      <c r="G18" s="4713">
        <v>284</v>
      </c>
      <c r="H18" s="4714">
        <v>21</v>
      </c>
      <c r="I18" s="4715">
        <v>12</v>
      </c>
      <c r="J18" s="4716">
        <v>9</v>
      </c>
    </row>
    <row r="19" spans="1:10" ht="20.100000000000001" customHeight="1" x14ac:dyDescent="0.2">
      <c r="A19" s="590" t="s">
        <v>182</v>
      </c>
      <c r="B19" s="4710">
        <v>1205</v>
      </c>
      <c r="C19" s="4711">
        <v>804</v>
      </c>
      <c r="D19" s="4711">
        <v>401</v>
      </c>
      <c r="E19" s="4710">
        <v>1174</v>
      </c>
      <c r="F19" s="4712">
        <v>785</v>
      </c>
      <c r="G19" s="4713">
        <v>389</v>
      </c>
      <c r="H19" s="4714">
        <v>31</v>
      </c>
      <c r="I19" s="4715">
        <v>19</v>
      </c>
      <c r="J19" s="4716">
        <v>12</v>
      </c>
    </row>
    <row r="20" spans="1:10" ht="20.100000000000001" customHeight="1" x14ac:dyDescent="0.2">
      <c r="A20" s="590" t="s">
        <v>183</v>
      </c>
      <c r="B20" s="4710">
        <v>1371</v>
      </c>
      <c r="C20" s="4711">
        <v>820</v>
      </c>
      <c r="D20" s="4711">
        <v>551</v>
      </c>
      <c r="E20" s="4710">
        <v>1339</v>
      </c>
      <c r="F20" s="4712">
        <v>793</v>
      </c>
      <c r="G20" s="4713">
        <v>546</v>
      </c>
      <c r="H20" s="4714">
        <v>32</v>
      </c>
      <c r="I20" s="4715">
        <v>27</v>
      </c>
      <c r="J20" s="4716">
        <v>5</v>
      </c>
    </row>
    <row r="21" spans="1:10" ht="20.100000000000001" customHeight="1" x14ac:dyDescent="0.2">
      <c r="A21" s="590" t="s">
        <v>184</v>
      </c>
      <c r="B21" s="4710">
        <v>958</v>
      </c>
      <c r="C21" s="4711">
        <v>539</v>
      </c>
      <c r="D21" s="4711">
        <v>419</v>
      </c>
      <c r="E21" s="4710">
        <v>938</v>
      </c>
      <c r="F21" s="4712">
        <v>525</v>
      </c>
      <c r="G21" s="4713">
        <v>413</v>
      </c>
      <c r="H21" s="4714">
        <v>20</v>
      </c>
      <c r="I21" s="4715">
        <v>14</v>
      </c>
      <c r="J21" s="4716">
        <v>6</v>
      </c>
    </row>
    <row r="22" spans="1:10" ht="20.100000000000001" customHeight="1" x14ac:dyDescent="0.2">
      <c r="A22" s="590" t="s">
        <v>185</v>
      </c>
      <c r="B22" s="4710">
        <v>415</v>
      </c>
      <c r="C22" s="4711">
        <v>205</v>
      </c>
      <c r="D22" s="4711">
        <v>210</v>
      </c>
      <c r="E22" s="4710">
        <v>404</v>
      </c>
      <c r="F22" s="4712">
        <v>202</v>
      </c>
      <c r="G22" s="4713">
        <v>202</v>
      </c>
      <c r="H22" s="4714">
        <v>11</v>
      </c>
      <c r="I22" s="4715">
        <v>3</v>
      </c>
      <c r="J22" s="4716">
        <v>8</v>
      </c>
    </row>
    <row r="23" spans="1:10" ht="20.100000000000001" customHeight="1" x14ac:dyDescent="0.2">
      <c r="A23" s="590" t="s">
        <v>186</v>
      </c>
      <c r="B23" s="4710">
        <v>1861</v>
      </c>
      <c r="C23" s="4711">
        <v>872</v>
      </c>
      <c r="D23" s="4711">
        <v>989</v>
      </c>
      <c r="E23" s="4710">
        <v>1797</v>
      </c>
      <c r="F23" s="4712">
        <v>837</v>
      </c>
      <c r="G23" s="4713">
        <v>960</v>
      </c>
      <c r="H23" s="4714">
        <v>64</v>
      </c>
      <c r="I23" s="4715">
        <v>35</v>
      </c>
      <c r="J23" s="4716">
        <v>29</v>
      </c>
    </row>
    <row r="24" spans="1:10" ht="20.100000000000001" customHeight="1" thickBot="1" x14ac:dyDescent="0.25">
      <c r="A24" s="590" t="s">
        <v>530</v>
      </c>
      <c r="B24" s="4710">
        <v>2127</v>
      </c>
      <c r="C24" s="4711">
        <v>814</v>
      </c>
      <c r="D24" s="4711">
        <v>1313</v>
      </c>
      <c r="E24" s="4710">
        <v>2070</v>
      </c>
      <c r="F24" s="4712">
        <v>791</v>
      </c>
      <c r="G24" s="4713">
        <v>1279</v>
      </c>
      <c r="H24" s="4719">
        <v>292</v>
      </c>
      <c r="I24" s="4720">
        <v>164</v>
      </c>
      <c r="J24" s="4721">
        <v>128</v>
      </c>
    </row>
    <row r="25" spans="1:10" ht="20.100000000000001" customHeight="1" thickBot="1" x14ac:dyDescent="0.25">
      <c r="A25" s="592" t="s">
        <v>189</v>
      </c>
      <c r="B25" s="4722">
        <v>11060</v>
      </c>
      <c r="C25" s="4722">
        <v>6186</v>
      </c>
      <c r="D25" s="4723">
        <v>4874</v>
      </c>
      <c r="E25" s="4724">
        <v>10768</v>
      </c>
      <c r="F25" s="4722">
        <v>6022</v>
      </c>
      <c r="G25" s="4725">
        <v>4746</v>
      </c>
      <c r="H25" s="4726">
        <v>527</v>
      </c>
      <c r="I25" s="4727">
        <v>305</v>
      </c>
      <c r="J25" s="4727">
        <v>222</v>
      </c>
    </row>
    <row r="26" spans="1:10" ht="20.100000000000001" customHeight="1" x14ac:dyDescent="0.2">
      <c r="A26" s="755" t="s">
        <v>531</v>
      </c>
      <c r="B26" s="728"/>
      <c r="C26" s="728"/>
    </row>
    <row r="28" spans="1:10" x14ac:dyDescent="0.2">
      <c r="B28" s="4728"/>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1"/>
  <sheetViews>
    <sheetView showGridLines="0" workbookViewId="0">
      <selection sqref="A1:C1"/>
    </sheetView>
  </sheetViews>
  <sheetFormatPr defaultColWidth="9.33203125" defaultRowHeight="15.75" x14ac:dyDescent="0.25"/>
  <cols>
    <col min="1" max="1" width="7.6640625" style="33" customWidth="1"/>
    <col min="2" max="2" width="28.5" style="33" customWidth="1"/>
    <col min="3" max="3" width="13.5" style="33" customWidth="1"/>
    <col min="4" max="4" width="13.33203125" style="33" customWidth="1"/>
    <col min="5" max="5" width="16.6640625" style="33" customWidth="1"/>
    <col min="6" max="6" width="13.6640625" style="33" customWidth="1"/>
    <col min="7" max="7" width="12.6640625" style="33" customWidth="1"/>
    <col min="8" max="144" width="9.33203125" style="34"/>
    <col min="145" max="16384" width="9.33203125" style="33"/>
  </cols>
  <sheetData>
    <row r="1" spans="1:144"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144" s="56" customFormat="1" ht="23.25" customHeight="1" x14ac:dyDescent="0.3">
      <c r="A2" s="52" t="s">
        <v>0</v>
      </c>
      <c r="B2" s="53"/>
      <c r="C2" s="54"/>
      <c r="D2" s="54"/>
      <c r="E2" s="54"/>
      <c r="F2" s="54"/>
      <c r="G2" s="54"/>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row>
    <row r="3" spans="1:144" s="58" customFormat="1" ht="36" customHeight="1" x14ac:dyDescent="0.25">
      <c r="A3" s="35" t="s">
        <v>739</v>
      </c>
      <c r="B3" s="57"/>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row>
    <row r="4" spans="1:144" ht="13.5" customHeight="1" x14ac:dyDescent="0.25">
      <c r="D4" s="33" t="s">
        <v>1</v>
      </c>
    </row>
    <row r="5" spans="1:144" s="372" customFormat="1" ht="32.1" customHeight="1" x14ac:dyDescent="0.2">
      <c r="A5" s="4352" t="s">
        <v>2</v>
      </c>
      <c r="B5" s="3572" t="s">
        <v>3</v>
      </c>
      <c r="C5" s="4353" t="s">
        <v>4</v>
      </c>
      <c r="D5" s="3572" t="s">
        <v>5</v>
      </c>
      <c r="E5" s="4354" t="s">
        <v>6</v>
      </c>
      <c r="F5" s="3572" t="s">
        <v>7</v>
      </c>
      <c r="G5" s="3571" t="s">
        <v>8</v>
      </c>
      <c r="H5" s="4355"/>
      <c r="I5" s="4355"/>
      <c r="J5" s="4355"/>
      <c r="K5" s="4355"/>
      <c r="L5" s="4355"/>
      <c r="M5" s="4355"/>
      <c r="N5" s="4355"/>
      <c r="O5" s="4355"/>
      <c r="P5" s="4355"/>
      <c r="Q5" s="4355"/>
      <c r="R5" s="4355"/>
      <c r="S5" s="4355"/>
      <c r="T5" s="4355"/>
      <c r="U5" s="4355"/>
      <c r="V5" s="4355"/>
      <c r="W5" s="4355"/>
      <c r="X5" s="4355"/>
      <c r="Y5" s="4355"/>
      <c r="Z5" s="4355"/>
      <c r="AA5" s="4355"/>
      <c r="AB5" s="4355"/>
      <c r="AC5" s="4355"/>
      <c r="AD5" s="4355"/>
      <c r="AE5" s="4355"/>
      <c r="AF5" s="4355"/>
      <c r="AG5" s="4355"/>
      <c r="AH5" s="4355"/>
      <c r="AI5" s="4355"/>
      <c r="AJ5" s="4355"/>
      <c r="AK5" s="4355"/>
      <c r="AL5" s="4355"/>
      <c r="AM5" s="4355"/>
      <c r="AN5" s="4355"/>
      <c r="AO5" s="4355"/>
      <c r="AP5" s="4355"/>
      <c r="AQ5" s="4355"/>
      <c r="AR5" s="4355"/>
      <c r="AS5" s="4355"/>
      <c r="AT5" s="4355"/>
      <c r="AU5" s="4355"/>
      <c r="AV5" s="4355"/>
      <c r="AW5" s="4355"/>
      <c r="AX5" s="4355"/>
      <c r="AY5" s="4355"/>
      <c r="AZ5" s="4355"/>
      <c r="BA5" s="4355"/>
      <c r="BB5" s="4355"/>
      <c r="BC5" s="4355"/>
      <c r="BD5" s="4355"/>
      <c r="BE5" s="4355"/>
      <c r="BF5" s="4355"/>
      <c r="BG5" s="4355"/>
      <c r="BH5" s="4355"/>
      <c r="BI5" s="4355"/>
      <c r="BJ5" s="4355"/>
      <c r="BK5" s="4355"/>
      <c r="BL5" s="4355"/>
      <c r="BM5" s="4355"/>
      <c r="BN5" s="4355"/>
      <c r="BO5" s="4355"/>
      <c r="BP5" s="4355"/>
      <c r="BQ5" s="4355"/>
      <c r="BR5" s="4355"/>
      <c r="BS5" s="4355"/>
      <c r="BT5" s="4355"/>
      <c r="BU5" s="4355"/>
      <c r="BV5" s="4355"/>
      <c r="BW5" s="4355"/>
      <c r="BX5" s="4355"/>
      <c r="BY5" s="4355"/>
      <c r="BZ5" s="4355"/>
      <c r="CA5" s="4355"/>
      <c r="CB5" s="4355"/>
      <c r="CC5" s="4355"/>
      <c r="CD5" s="4355"/>
      <c r="CE5" s="4355"/>
      <c r="CF5" s="4355"/>
      <c r="CG5" s="4355"/>
      <c r="CH5" s="4355"/>
      <c r="CI5" s="4355"/>
      <c r="CJ5" s="4355"/>
      <c r="CK5" s="4355"/>
      <c r="CL5" s="4355"/>
      <c r="CM5" s="4355"/>
      <c r="CN5" s="4355"/>
      <c r="CO5" s="4355"/>
      <c r="CP5" s="4355"/>
      <c r="CQ5" s="4355"/>
      <c r="CR5" s="4355"/>
      <c r="CS5" s="4355"/>
      <c r="CT5" s="4355"/>
      <c r="CU5" s="4355"/>
      <c r="CV5" s="4355"/>
      <c r="CW5" s="4355"/>
      <c r="CX5" s="4355"/>
      <c r="CY5" s="4355"/>
      <c r="CZ5" s="4355"/>
      <c r="DA5" s="4355"/>
      <c r="DB5" s="4355"/>
      <c r="DC5" s="4355"/>
      <c r="DD5" s="4355"/>
      <c r="DE5" s="4355"/>
      <c r="DF5" s="4355"/>
      <c r="DG5" s="4355"/>
      <c r="DH5" s="4355"/>
      <c r="DI5" s="4355"/>
      <c r="DJ5" s="4355"/>
      <c r="DK5" s="4355"/>
      <c r="DL5" s="4355"/>
      <c r="DM5" s="4355"/>
      <c r="DN5" s="4355"/>
      <c r="DO5" s="4355"/>
      <c r="DP5" s="4355"/>
      <c r="DQ5" s="4355"/>
      <c r="DR5" s="4355"/>
      <c r="DS5" s="4355"/>
      <c r="DT5" s="4355"/>
      <c r="DU5" s="4355"/>
      <c r="DV5" s="4355"/>
      <c r="DW5" s="4355"/>
      <c r="DX5" s="4355"/>
      <c r="DY5" s="4355"/>
      <c r="DZ5" s="4355"/>
      <c r="EA5" s="4355"/>
      <c r="EB5" s="4355"/>
      <c r="EC5" s="4355"/>
      <c r="ED5" s="4355"/>
      <c r="EE5" s="4355"/>
      <c r="EF5" s="4355"/>
      <c r="EG5" s="4355"/>
      <c r="EH5" s="4355"/>
      <c r="EI5" s="4355"/>
      <c r="EJ5" s="4355"/>
      <c r="EK5" s="4355"/>
      <c r="EL5" s="4355"/>
      <c r="EM5" s="4355"/>
      <c r="EN5" s="4355"/>
    </row>
    <row r="6" spans="1:144" s="372" customFormat="1" ht="32.1" customHeight="1" x14ac:dyDescent="0.2">
      <c r="A6" s="3574"/>
      <c r="B6" s="3574"/>
      <c r="C6" s="1848"/>
      <c r="D6" s="3574"/>
      <c r="E6" s="1848"/>
      <c r="F6" s="3575" t="s">
        <v>9</v>
      </c>
      <c r="G6" s="3575" t="s">
        <v>10</v>
      </c>
      <c r="H6" s="4355"/>
      <c r="I6" s="4355"/>
      <c r="J6" s="4355"/>
      <c r="K6" s="4355"/>
      <c r="L6" s="4355"/>
      <c r="M6" s="4355"/>
      <c r="N6" s="4355"/>
      <c r="O6" s="4355"/>
      <c r="P6" s="4355"/>
      <c r="Q6" s="4355"/>
      <c r="R6" s="4355"/>
      <c r="S6" s="4355"/>
      <c r="T6" s="4355"/>
      <c r="U6" s="4355"/>
      <c r="V6" s="4355"/>
      <c r="W6" s="4355"/>
      <c r="X6" s="4355"/>
      <c r="Y6" s="4355"/>
      <c r="Z6" s="4355"/>
      <c r="AA6" s="4355"/>
      <c r="AB6" s="4355"/>
      <c r="AC6" s="4355"/>
      <c r="AD6" s="4355"/>
      <c r="AE6" s="4355"/>
      <c r="AF6" s="4355"/>
      <c r="AG6" s="4355"/>
      <c r="AH6" s="4355"/>
      <c r="AI6" s="4355"/>
      <c r="AJ6" s="4355"/>
      <c r="AK6" s="4355"/>
      <c r="AL6" s="4355"/>
      <c r="AM6" s="4355"/>
      <c r="AN6" s="4355"/>
      <c r="AO6" s="4355"/>
      <c r="AP6" s="4355"/>
      <c r="AQ6" s="4355"/>
      <c r="AR6" s="4355"/>
      <c r="AS6" s="4355"/>
      <c r="AT6" s="4355"/>
      <c r="AU6" s="4355"/>
      <c r="AV6" s="4355"/>
      <c r="AW6" s="4355"/>
      <c r="AX6" s="4355"/>
      <c r="AY6" s="4355"/>
      <c r="AZ6" s="4355"/>
      <c r="BA6" s="4355"/>
      <c r="BB6" s="4355"/>
      <c r="BC6" s="4355"/>
      <c r="BD6" s="4355"/>
      <c r="BE6" s="4355"/>
      <c r="BF6" s="4355"/>
      <c r="BG6" s="4355"/>
      <c r="BH6" s="4355"/>
      <c r="BI6" s="4355"/>
      <c r="BJ6" s="4355"/>
      <c r="BK6" s="4355"/>
      <c r="BL6" s="4355"/>
      <c r="BM6" s="4355"/>
      <c r="BN6" s="4355"/>
      <c r="BO6" s="4355"/>
      <c r="BP6" s="4355"/>
      <c r="BQ6" s="4355"/>
      <c r="BR6" s="4355"/>
      <c r="BS6" s="4355"/>
      <c r="BT6" s="4355"/>
      <c r="BU6" s="4355"/>
      <c r="BV6" s="4355"/>
      <c r="BW6" s="4355"/>
      <c r="BX6" s="4355"/>
      <c r="BY6" s="4355"/>
      <c r="BZ6" s="4355"/>
      <c r="CA6" s="4355"/>
      <c r="CB6" s="4355"/>
      <c r="CC6" s="4355"/>
      <c r="CD6" s="4355"/>
      <c r="CE6" s="4355"/>
      <c r="CF6" s="4355"/>
      <c r="CG6" s="4355"/>
      <c r="CH6" s="4355"/>
      <c r="CI6" s="4355"/>
      <c r="CJ6" s="4355"/>
      <c r="CK6" s="4355"/>
      <c r="CL6" s="4355"/>
      <c r="CM6" s="4355"/>
      <c r="CN6" s="4355"/>
      <c r="CO6" s="4355"/>
      <c r="CP6" s="4355"/>
      <c r="CQ6" s="4355"/>
      <c r="CR6" s="4355"/>
      <c r="CS6" s="4355"/>
      <c r="CT6" s="4355"/>
      <c r="CU6" s="4355"/>
      <c r="CV6" s="4355"/>
      <c r="CW6" s="4355"/>
      <c r="CX6" s="4355"/>
      <c r="CY6" s="4355"/>
      <c r="CZ6" s="4355"/>
      <c r="DA6" s="4355"/>
      <c r="DB6" s="4355"/>
      <c r="DC6" s="4355"/>
      <c r="DD6" s="4355"/>
      <c r="DE6" s="4355"/>
      <c r="DF6" s="4355"/>
      <c r="DG6" s="4355"/>
      <c r="DH6" s="4355"/>
      <c r="DI6" s="4355"/>
      <c r="DJ6" s="4355"/>
      <c r="DK6" s="4355"/>
      <c r="DL6" s="4355"/>
      <c r="DM6" s="4355"/>
      <c r="DN6" s="4355"/>
      <c r="DO6" s="4355"/>
      <c r="DP6" s="4355"/>
      <c r="DQ6" s="4355"/>
      <c r="DR6" s="4355"/>
      <c r="DS6" s="4355"/>
      <c r="DT6" s="4355"/>
      <c r="DU6" s="4355"/>
      <c r="DV6" s="4355"/>
      <c r="DW6" s="4355"/>
      <c r="DX6" s="4355"/>
      <c r="DY6" s="4355"/>
      <c r="DZ6" s="4355"/>
      <c r="EA6" s="4355"/>
      <c r="EB6" s="4355"/>
      <c r="EC6" s="4355"/>
      <c r="ED6" s="4355"/>
      <c r="EE6" s="4355"/>
      <c r="EF6" s="4355"/>
      <c r="EG6" s="4355"/>
      <c r="EH6" s="4355"/>
      <c r="EI6" s="4355"/>
      <c r="EJ6" s="4355"/>
      <c r="EK6" s="4355"/>
      <c r="EL6" s="4355"/>
      <c r="EM6" s="4355"/>
      <c r="EN6" s="4355"/>
    </row>
    <row r="7" spans="1:144" s="372" customFormat="1" ht="32.1" customHeight="1" x14ac:dyDescent="0.2">
      <c r="A7" s="3573">
        <v>2019</v>
      </c>
      <c r="B7" s="4356" t="s">
        <v>11</v>
      </c>
      <c r="C7" s="4357">
        <v>1221663</v>
      </c>
      <c r="D7" s="533">
        <v>604499</v>
      </c>
      <c r="E7" s="533">
        <v>617164</v>
      </c>
      <c r="F7" s="4358">
        <v>1868.4</v>
      </c>
      <c r="G7" s="4359">
        <v>653.85517019910083</v>
      </c>
      <c r="H7" s="4355"/>
      <c r="I7" s="4355"/>
      <c r="J7" s="4355"/>
      <c r="K7" s="4355"/>
      <c r="L7" s="4355"/>
      <c r="M7" s="4355"/>
      <c r="N7" s="4355"/>
      <c r="O7" s="4355"/>
      <c r="P7" s="4355"/>
      <c r="Q7" s="4355"/>
      <c r="R7" s="4355"/>
      <c r="S7" s="4355"/>
      <c r="T7" s="4355"/>
      <c r="U7" s="4355"/>
      <c r="V7" s="4355"/>
      <c r="W7" s="4355"/>
      <c r="X7" s="4355"/>
      <c r="Y7" s="4355"/>
      <c r="Z7" s="4355"/>
      <c r="AA7" s="4355"/>
      <c r="AB7" s="4355"/>
      <c r="AC7" s="4355"/>
      <c r="AD7" s="4355"/>
      <c r="AE7" s="4355"/>
      <c r="AF7" s="4355"/>
      <c r="AG7" s="4355"/>
      <c r="AH7" s="4355"/>
      <c r="AI7" s="4355"/>
      <c r="AJ7" s="4355"/>
      <c r="AK7" s="4355"/>
      <c r="AL7" s="4355"/>
      <c r="AM7" s="4355"/>
      <c r="AN7" s="4355"/>
      <c r="AO7" s="4355"/>
      <c r="AP7" s="4355"/>
      <c r="AQ7" s="4355"/>
      <c r="AR7" s="4355"/>
      <c r="AS7" s="4355"/>
      <c r="AT7" s="4355"/>
      <c r="AU7" s="4355"/>
      <c r="AV7" s="4355"/>
      <c r="AW7" s="4355"/>
      <c r="AX7" s="4355"/>
      <c r="AY7" s="4355"/>
      <c r="AZ7" s="4355"/>
      <c r="BA7" s="4355"/>
      <c r="BB7" s="4355"/>
      <c r="BC7" s="4355"/>
      <c r="BD7" s="4355"/>
      <c r="BE7" s="4355"/>
      <c r="BF7" s="4355"/>
      <c r="BG7" s="4355"/>
      <c r="BH7" s="4355"/>
      <c r="BI7" s="4355"/>
      <c r="BJ7" s="4355"/>
      <c r="BK7" s="4355"/>
      <c r="BL7" s="4355"/>
      <c r="BM7" s="4355"/>
      <c r="BN7" s="4355"/>
      <c r="BO7" s="4355"/>
      <c r="BP7" s="4355"/>
      <c r="BQ7" s="4355"/>
      <c r="BR7" s="4355"/>
      <c r="BS7" s="4355"/>
      <c r="BT7" s="4355"/>
      <c r="BU7" s="4355"/>
      <c r="BV7" s="4355"/>
      <c r="BW7" s="4355"/>
      <c r="BX7" s="4355"/>
      <c r="BY7" s="4355"/>
      <c r="BZ7" s="4355"/>
      <c r="CA7" s="4355"/>
      <c r="CB7" s="4355"/>
      <c r="CC7" s="4355"/>
      <c r="CD7" s="4355"/>
      <c r="CE7" s="4355"/>
      <c r="CF7" s="4355"/>
      <c r="CG7" s="4355"/>
      <c r="CH7" s="4355"/>
      <c r="CI7" s="4355"/>
      <c r="CJ7" s="4355"/>
      <c r="CK7" s="4355"/>
      <c r="CL7" s="4355"/>
      <c r="CM7" s="4355"/>
      <c r="CN7" s="4355"/>
      <c r="CO7" s="4355"/>
      <c r="CP7" s="4355"/>
      <c r="CQ7" s="4355"/>
      <c r="CR7" s="4355"/>
      <c r="CS7" s="4355"/>
      <c r="CT7" s="4355"/>
      <c r="CU7" s="4355"/>
      <c r="CV7" s="4355"/>
      <c r="CW7" s="4355"/>
      <c r="CX7" s="4355"/>
      <c r="CY7" s="4355"/>
      <c r="CZ7" s="4355"/>
      <c r="DA7" s="4355"/>
      <c r="DB7" s="4355"/>
      <c r="DC7" s="4355"/>
      <c r="DD7" s="4355"/>
      <c r="DE7" s="4355"/>
      <c r="DF7" s="4355"/>
      <c r="DG7" s="4355"/>
      <c r="DH7" s="4355"/>
      <c r="DI7" s="4355"/>
      <c r="DJ7" s="4355"/>
      <c r="DK7" s="4355"/>
      <c r="DL7" s="4355"/>
      <c r="DM7" s="4355"/>
      <c r="DN7" s="4355"/>
      <c r="DO7" s="4355"/>
      <c r="DP7" s="4355"/>
      <c r="DQ7" s="4355"/>
      <c r="DR7" s="4355"/>
      <c r="DS7" s="4355"/>
      <c r="DT7" s="4355"/>
      <c r="DU7" s="4355"/>
      <c r="DV7" s="4355"/>
      <c r="DW7" s="4355"/>
      <c r="DX7" s="4355"/>
      <c r="DY7" s="4355"/>
      <c r="DZ7" s="4355"/>
      <c r="EA7" s="4355"/>
      <c r="EB7" s="4355"/>
      <c r="EC7" s="4355"/>
      <c r="ED7" s="4355"/>
      <c r="EE7" s="4355"/>
      <c r="EF7" s="4355"/>
      <c r="EG7" s="4355"/>
      <c r="EH7" s="4355"/>
      <c r="EI7" s="4355"/>
      <c r="EJ7" s="4355"/>
      <c r="EK7" s="4355"/>
      <c r="EL7" s="4355"/>
      <c r="EM7" s="4355"/>
      <c r="EN7" s="4355"/>
    </row>
    <row r="8" spans="1:144" s="372" customFormat="1" ht="32.1" customHeight="1" x14ac:dyDescent="0.2">
      <c r="A8" s="4360"/>
      <c r="B8" s="4356" t="s">
        <v>12</v>
      </c>
      <c r="C8" s="4357">
        <v>43538</v>
      </c>
      <c r="D8" s="533">
        <v>21349</v>
      </c>
      <c r="E8" s="533">
        <v>22189</v>
      </c>
      <c r="F8" s="4361">
        <v>110.1</v>
      </c>
      <c r="G8" s="4359">
        <v>395.44050862851952</v>
      </c>
      <c r="H8" s="4355"/>
      <c r="I8" s="4355"/>
      <c r="J8" s="4355"/>
      <c r="K8" s="4355"/>
      <c r="L8" s="4355"/>
      <c r="M8" s="4355"/>
      <c r="N8" s="4355"/>
      <c r="O8" s="4355"/>
      <c r="P8" s="4355"/>
      <c r="Q8" s="4355"/>
      <c r="R8" s="4355"/>
      <c r="S8" s="4355"/>
      <c r="T8" s="4355"/>
      <c r="U8" s="4355"/>
      <c r="V8" s="4355"/>
      <c r="W8" s="4355"/>
      <c r="X8" s="4355"/>
      <c r="Y8" s="4355"/>
      <c r="Z8" s="4355"/>
      <c r="AA8" s="4355"/>
      <c r="AB8" s="4355"/>
      <c r="AC8" s="4355"/>
      <c r="AD8" s="4355"/>
      <c r="AE8" s="4355"/>
      <c r="AF8" s="4355"/>
      <c r="AG8" s="4355"/>
      <c r="AH8" s="4355"/>
      <c r="AI8" s="4355"/>
      <c r="AJ8" s="4355"/>
      <c r="AK8" s="4355"/>
      <c r="AL8" s="4355"/>
      <c r="AM8" s="4355"/>
      <c r="AN8" s="4355"/>
      <c r="AO8" s="4355"/>
      <c r="AP8" s="4355"/>
      <c r="AQ8" s="4355"/>
      <c r="AR8" s="4355"/>
      <c r="AS8" s="4355"/>
      <c r="AT8" s="4355"/>
      <c r="AU8" s="4355"/>
      <c r="AV8" s="4355"/>
      <c r="AW8" s="4355"/>
      <c r="AX8" s="4355"/>
      <c r="AY8" s="4355"/>
      <c r="AZ8" s="4355"/>
      <c r="BA8" s="4355"/>
      <c r="BB8" s="4355"/>
      <c r="BC8" s="4355"/>
      <c r="BD8" s="4355"/>
      <c r="BE8" s="4355"/>
      <c r="BF8" s="4355"/>
      <c r="BG8" s="4355"/>
      <c r="BH8" s="4355"/>
      <c r="BI8" s="4355"/>
      <c r="BJ8" s="4355"/>
      <c r="BK8" s="4355"/>
      <c r="BL8" s="4355"/>
      <c r="BM8" s="4355"/>
      <c r="BN8" s="4355"/>
      <c r="BO8" s="4355"/>
      <c r="BP8" s="4355"/>
      <c r="BQ8" s="4355"/>
      <c r="BR8" s="4355"/>
      <c r="BS8" s="4355"/>
      <c r="BT8" s="4355"/>
      <c r="BU8" s="4355"/>
      <c r="BV8" s="4355"/>
      <c r="BW8" s="4355"/>
      <c r="BX8" s="4355"/>
      <c r="BY8" s="4355"/>
      <c r="BZ8" s="4355"/>
      <c r="CA8" s="4355"/>
      <c r="CB8" s="4355"/>
      <c r="CC8" s="4355"/>
      <c r="CD8" s="4355"/>
      <c r="CE8" s="4355"/>
      <c r="CF8" s="4355"/>
      <c r="CG8" s="4355"/>
      <c r="CH8" s="4355"/>
      <c r="CI8" s="4355"/>
      <c r="CJ8" s="4355"/>
      <c r="CK8" s="4355"/>
      <c r="CL8" s="4355"/>
      <c r="CM8" s="4355"/>
      <c r="CN8" s="4355"/>
      <c r="CO8" s="4355"/>
      <c r="CP8" s="4355"/>
      <c r="CQ8" s="4355"/>
      <c r="CR8" s="4355"/>
      <c r="CS8" s="4355"/>
      <c r="CT8" s="4355"/>
      <c r="CU8" s="4355"/>
      <c r="CV8" s="4355"/>
      <c r="CW8" s="4355"/>
      <c r="CX8" s="4355"/>
      <c r="CY8" s="4355"/>
      <c r="CZ8" s="4355"/>
      <c r="DA8" s="4355"/>
      <c r="DB8" s="4355"/>
      <c r="DC8" s="4355"/>
      <c r="DD8" s="4355"/>
      <c r="DE8" s="4355"/>
      <c r="DF8" s="4355"/>
      <c r="DG8" s="4355"/>
      <c r="DH8" s="4355"/>
      <c r="DI8" s="4355"/>
      <c r="DJ8" s="4355"/>
      <c r="DK8" s="4355"/>
      <c r="DL8" s="4355"/>
      <c r="DM8" s="4355"/>
      <c r="DN8" s="4355"/>
      <c r="DO8" s="4355"/>
      <c r="DP8" s="4355"/>
      <c r="DQ8" s="4355"/>
      <c r="DR8" s="4355"/>
      <c r="DS8" s="4355"/>
      <c r="DT8" s="4355"/>
      <c r="DU8" s="4355"/>
      <c r="DV8" s="4355"/>
      <c r="DW8" s="4355"/>
      <c r="DX8" s="4355"/>
      <c r="DY8" s="4355"/>
      <c r="DZ8" s="4355"/>
      <c r="EA8" s="4355"/>
      <c r="EB8" s="4355"/>
      <c r="EC8" s="4355"/>
      <c r="ED8" s="4355"/>
      <c r="EE8" s="4355"/>
      <c r="EF8" s="4355"/>
      <c r="EG8" s="4355"/>
      <c r="EH8" s="4355"/>
      <c r="EI8" s="4355"/>
      <c r="EJ8" s="4355"/>
      <c r="EK8" s="4355"/>
      <c r="EL8" s="4355"/>
      <c r="EM8" s="4355"/>
      <c r="EN8" s="4355"/>
    </row>
    <row r="9" spans="1:144" s="372" customFormat="1" ht="32.1" customHeight="1" x14ac:dyDescent="0.2">
      <c r="A9" s="4360"/>
      <c r="B9" s="4362" t="s">
        <v>13</v>
      </c>
      <c r="C9" s="4357">
        <v>274</v>
      </c>
      <c r="D9" s="4363">
        <v>174</v>
      </c>
      <c r="E9" s="4364">
        <v>100</v>
      </c>
      <c r="F9" s="4361">
        <v>28.7</v>
      </c>
      <c r="G9" s="4359">
        <v>10</v>
      </c>
      <c r="H9" s="4355"/>
      <c r="I9" s="4355"/>
      <c r="J9" s="4355"/>
      <c r="K9" s="4355"/>
      <c r="L9" s="4355"/>
      <c r="M9" s="4355"/>
      <c r="N9" s="4355"/>
      <c r="O9" s="4355"/>
      <c r="P9" s="4355"/>
      <c r="Q9" s="4355"/>
      <c r="R9" s="4355"/>
      <c r="S9" s="4355"/>
      <c r="T9" s="4355"/>
      <c r="U9" s="4355"/>
      <c r="V9" s="4355"/>
      <c r="W9" s="4355"/>
      <c r="X9" s="4355"/>
      <c r="Y9" s="4355"/>
      <c r="Z9" s="4355"/>
      <c r="AA9" s="4355"/>
      <c r="AB9" s="4355"/>
      <c r="AC9" s="4355"/>
      <c r="AD9" s="4355"/>
      <c r="AE9" s="4355"/>
      <c r="AF9" s="4355"/>
      <c r="AG9" s="4355"/>
      <c r="AH9" s="4355"/>
      <c r="AI9" s="4355"/>
      <c r="AJ9" s="4355"/>
      <c r="AK9" s="4355"/>
      <c r="AL9" s="4355"/>
      <c r="AM9" s="4355"/>
      <c r="AN9" s="4355"/>
      <c r="AO9" s="4355"/>
      <c r="AP9" s="4355"/>
      <c r="AQ9" s="4355"/>
      <c r="AR9" s="4355"/>
      <c r="AS9" s="4355"/>
      <c r="AT9" s="4355"/>
      <c r="AU9" s="4355"/>
      <c r="AV9" s="4355"/>
      <c r="AW9" s="4355"/>
      <c r="AX9" s="4355"/>
      <c r="AY9" s="4355"/>
      <c r="AZ9" s="4355"/>
      <c r="BA9" s="4355"/>
      <c r="BB9" s="4355"/>
      <c r="BC9" s="4355"/>
      <c r="BD9" s="4355"/>
      <c r="BE9" s="4355"/>
      <c r="BF9" s="4355"/>
      <c r="BG9" s="4355"/>
      <c r="BH9" s="4355"/>
      <c r="BI9" s="4355"/>
      <c r="BJ9" s="4355"/>
      <c r="BK9" s="4355"/>
      <c r="BL9" s="4355"/>
      <c r="BM9" s="4355"/>
      <c r="BN9" s="4355"/>
      <c r="BO9" s="4355"/>
      <c r="BP9" s="4355"/>
      <c r="BQ9" s="4355"/>
      <c r="BR9" s="4355"/>
      <c r="BS9" s="4355"/>
      <c r="BT9" s="4355"/>
      <c r="BU9" s="4355"/>
      <c r="BV9" s="4355"/>
      <c r="BW9" s="4355"/>
      <c r="BX9" s="4355"/>
      <c r="BY9" s="4355"/>
      <c r="BZ9" s="4355"/>
      <c r="CA9" s="4355"/>
      <c r="CB9" s="4355"/>
      <c r="CC9" s="4355"/>
      <c r="CD9" s="4355"/>
      <c r="CE9" s="4355"/>
      <c r="CF9" s="4355"/>
      <c r="CG9" s="4355"/>
      <c r="CH9" s="4355"/>
      <c r="CI9" s="4355"/>
      <c r="CJ9" s="4355"/>
      <c r="CK9" s="4355"/>
      <c r="CL9" s="4355"/>
      <c r="CM9" s="4355"/>
      <c r="CN9" s="4355"/>
      <c r="CO9" s="4355"/>
      <c r="CP9" s="4355"/>
      <c r="CQ9" s="4355"/>
      <c r="CR9" s="4355"/>
      <c r="CS9" s="4355"/>
      <c r="CT9" s="4355"/>
      <c r="CU9" s="4355"/>
      <c r="CV9" s="4355"/>
      <c r="CW9" s="4355"/>
      <c r="CX9" s="4355"/>
      <c r="CY9" s="4355"/>
      <c r="CZ9" s="4355"/>
      <c r="DA9" s="4355"/>
      <c r="DB9" s="4355"/>
      <c r="DC9" s="4355"/>
      <c r="DD9" s="4355"/>
      <c r="DE9" s="4355"/>
      <c r="DF9" s="4355"/>
      <c r="DG9" s="4355"/>
      <c r="DH9" s="4355"/>
      <c r="DI9" s="4355"/>
      <c r="DJ9" s="4355"/>
      <c r="DK9" s="4355"/>
      <c r="DL9" s="4355"/>
      <c r="DM9" s="4355"/>
      <c r="DN9" s="4355"/>
      <c r="DO9" s="4355"/>
      <c r="DP9" s="4355"/>
      <c r="DQ9" s="4355"/>
      <c r="DR9" s="4355"/>
      <c r="DS9" s="4355"/>
      <c r="DT9" s="4355"/>
      <c r="DU9" s="4355"/>
      <c r="DV9" s="4355"/>
      <c r="DW9" s="4355"/>
      <c r="DX9" s="4355"/>
      <c r="DY9" s="4355"/>
      <c r="DZ9" s="4355"/>
      <c r="EA9" s="4355"/>
      <c r="EB9" s="4355"/>
      <c r="EC9" s="4355"/>
      <c r="ED9" s="4355"/>
      <c r="EE9" s="4355"/>
      <c r="EF9" s="4355"/>
      <c r="EG9" s="4355"/>
      <c r="EH9" s="4355"/>
      <c r="EI9" s="4355"/>
      <c r="EJ9" s="4355"/>
      <c r="EK9" s="4355"/>
      <c r="EL9" s="4355"/>
      <c r="EM9" s="4355"/>
      <c r="EN9" s="4355"/>
    </row>
    <row r="10" spans="1:144" s="372" customFormat="1" ht="32.1" customHeight="1" x14ac:dyDescent="0.2">
      <c r="A10" s="4365"/>
      <c r="B10" s="4366" t="s">
        <v>14</v>
      </c>
      <c r="C10" s="4367">
        <v>1265475</v>
      </c>
      <c r="D10" s="4367">
        <v>626022</v>
      </c>
      <c r="E10" s="4367">
        <v>639453</v>
      </c>
      <c r="F10" s="4368">
        <v>2007.2</v>
      </c>
      <c r="G10" s="4369">
        <v>630.46781586289353</v>
      </c>
      <c r="H10" s="4355"/>
      <c r="I10" s="4355"/>
      <c r="J10" s="4355"/>
      <c r="K10" s="4355"/>
      <c r="L10" s="4355"/>
      <c r="M10" s="4355"/>
      <c r="N10" s="4355"/>
      <c r="O10" s="4355"/>
      <c r="P10" s="4355"/>
      <c r="Q10" s="4355"/>
      <c r="R10" s="4355"/>
      <c r="S10" s="4355"/>
      <c r="T10" s="4355"/>
      <c r="U10" s="4355"/>
      <c r="V10" s="4355"/>
      <c r="W10" s="4355"/>
      <c r="X10" s="4355"/>
      <c r="Y10" s="4355"/>
      <c r="Z10" s="4355"/>
      <c r="AA10" s="4355"/>
      <c r="AB10" s="4355"/>
      <c r="AC10" s="4355"/>
      <c r="AD10" s="4355"/>
      <c r="AE10" s="4355"/>
      <c r="AF10" s="4355"/>
      <c r="AG10" s="4355"/>
      <c r="AH10" s="4355"/>
      <c r="AI10" s="4355"/>
      <c r="AJ10" s="4355"/>
      <c r="AK10" s="4355"/>
      <c r="AL10" s="4355"/>
      <c r="AM10" s="4355"/>
      <c r="AN10" s="4355"/>
      <c r="AO10" s="4355"/>
      <c r="AP10" s="4355"/>
      <c r="AQ10" s="4355"/>
      <c r="AR10" s="4355"/>
      <c r="AS10" s="4355"/>
      <c r="AT10" s="4355"/>
      <c r="AU10" s="4355"/>
      <c r="AV10" s="4355"/>
      <c r="AW10" s="4355"/>
      <c r="AX10" s="4355"/>
      <c r="AY10" s="4355"/>
      <c r="AZ10" s="4355"/>
      <c r="BA10" s="4355"/>
      <c r="BB10" s="4355"/>
      <c r="BC10" s="4355"/>
      <c r="BD10" s="4355"/>
      <c r="BE10" s="4355"/>
      <c r="BF10" s="4355"/>
      <c r="BG10" s="4355"/>
      <c r="BH10" s="4355"/>
      <c r="BI10" s="4355"/>
      <c r="BJ10" s="4355"/>
      <c r="BK10" s="4355"/>
      <c r="BL10" s="4355"/>
      <c r="BM10" s="4355"/>
      <c r="BN10" s="4355"/>
      <c r="BO10" s="4355"/>
      <c r="BP10" s="4355"/>
      <c r="BQ10" s="4355"/>
      <c r="BR10" s="4355"/>
      <c r="BS10" s="4355"/>
      <c r="BT10" s="4355"/>
      <c r="BU10" s="4355"/>
      <c r="BV10" s="4355"/>
      <c r="BW10" s="4355"/>
      <c r="BX10" s="4355"/>
      <c r="BY10" s="4355"/>
      <c r="BZ10" s="4355"/>
      <c r="CA10" s="4355"/>
      <c r="CB10" s="4355"/>
      <c r="CC10" s="4355"/>
      <c r="CD10" s="4355"/>
      <c r="CE10" s="4355"/>
      <c r="CF10" s="4355"/>
      <c r="CG10" s="4355"/>
      <c r="CH10" s="4355"/>
      <c r="CI10" s="4355"/>
      <c r="CJ10" s="4355"/>
      <c r="CK10" s="4355"/>
      <c r="CL10" s="4355"/>
      <c r="CM10" s="4355"/>
      <c r="CN10" s="4355"/>
      <c r="CO10" s="4355"/>
      <c r="CP10" s="4355"/>
      <c r="CQ10" s="4355"/>
      <c r="CR10" s="4355"/>
      <c r="CS10" s="4355"/>
      <c r="CT10" s="4355"/>
      <c r="CU10" s="4355"/>
      <c r="CV10" s="4355"/>
      <c r="CW10" s="4355"/>
      <c r="CX10" s="4355"/>
      <c r="CY10" s="4355"/>
      <c r="CZ10" s="4355"/>
      <c r="DA10" s="4355"/>
      <c r="DB10" s="4355"/>
      <c r="DC10" s="4355"/>
      <c r="DD10" s="4355"/>
      <c r="DE10" s="4355"/>
      <c r="DF10" s="4355"/>
      <c r="DG10" s="4355"/>
      <c r="DH10" s="4355"/>
      <c r="DI10" s="4355"/>
      <c r="DJ10" s="4355"/>
      <c r="DK10" s="4355"/>
      <c r="DL10" s="4355"/>
      <c r="DM10" s="4355"/>
      <c r="DN10" s="4355"/>
      <c r="DO10" s="4355"/>
      <c r="DP10" s="4355"/>
      <c r="DQ10" s="4355"/>
      <c r="DR10" s="4355"/>
      <c r="DS10" s="4355"/>
      <c r="DT10" s="4355"/>
      <c r="DU10" s="4355"/>
      <c r="DV10" s="4355"/>
      <c r="DW10" s="4355"/>
      <c r="DX10" s="4355"/>
      <c r="DY10" s="4355"/>
      <c r="DZ10" s="4355"/>
      <c r="EA10" s="4355"/>
      <c r="EB10" s="4355"/>
      <c r="EC10" s="4355"/>
      <c r="ED10" s="4355"/>
      <c r="EE10" s="4355"/>
      <c r="EF10" s="4355"/>
      <c r="EG10" s="4355"/>
      <c r="EH10" s="4355"/>
      <c r="EI10" s="4355"/>
      <c r="EJ10" s="4355"/>
      <c r="EK10" s="4355"/>
      <c r="EL10" s="4355"/>
      <c r="EM10" s="4355"/>
      <c r="EN10" s="4355"/>
    </row>
    <row r="11" spans="1:144" s="372" customFormat="1" ht="32.1" customHeight="1" x14ac:dyDescent="0.2">
      <c r="A11" s="3573">
        <v>2020</v>
      </c>
      <c r="B11" s="4356" t="s">
        <v>11</v>
      </c>
      <c r="C11" s="4357">
        <v>1221759</v>
      </c>
      <c r="D11" s="533">
        <v>604449</v>
      </c>
      <c r="E11" s="533">
        <v>617310</v>
      </c>
      <c r="F11" s="4358">
        <v>1868.4</v>
      </c>
      <c r="G11" s="4359">
        <v>653.90655105973019</v>
      </c>
      <c r="H11" s="4355"/>
      <c r="I11" s="4355"/>
      <c r="J11" s="4355"/>
      <c r="K11" s="4355"/>
      <c r="L11" s="4355"/>
      <c r="M11" s="4355"/>
      <c r="N11" s="4355"/>
      <c r="O11" s="4355"/>
      <c r="P11" s="4355"/>
      <c r="Q11" s="4355"/>
      <c r="R11" s="4355"/>
      <c r="S11" s="4355"/>
      <c r="T11" s="4355"/>
      <c r="U11" s="4355"/>
      <c r="V11" s="4355"/>
      <c r="W11" s="4355"/>
      <c r="X11" s="4355"/>
      <c r="Y11" s="4355"/>
      <c r="Z11" s="4355"/>
      <c r="AA11" s="4355"/>
      <c r="AB11" s="4355"/>
      <c r="AC11" s="4355"/>
      <c r="AD11" s="4355"/>
      <c r="AE11" s="4355"/>
      <c r="AF11" s="4355"/>
      <c r="AG11" s="4355"/>
      <c r="AH11" s="4355"/>
      <c r="AI11" s="4355"/>
      <c r="AJ11" s="4355"/>
      <c r="AK11" s="4355"/>
      <c r="AL11" s="4355"/>
      <c r="AM11" s="4355"/>
      <c r="AN11" s="4355"/>
      <c r="AO11" s="4355"/>
      <c r="AP11" s="4355"/>
      <c r="AQ11" s="4355"/>
      <c r="AR11" s="4355"/>
      <c r="AS11" s="4355"/>
      <c r="AT11" s="4355"/>
      <c r="AU11" s="4355"/>
      <c r="AV11" s="4355"/>
      <c r="AW11" s="4355"/>
      <c r="AX11" s="4355"/>
      <c r="AY11" s="4355"/>
      <c r="AZ11" s="4355"/>
      <c r="BA11" s="4355"/>
      <c r="BB11" s="4355"/>
      <c r="BC11" s="4355"/>
      <c r="BD11" s="4355"/>
      <c r="BE11" s="4355"/>
      <c r="BF11" s="4355"/>
      <c r="BG11" s="4355"/>
      <c r="BH11" s="4355"/>
      <c r="BI11" s="4355"/>
      <c r="BJ11" s="4355"/>
      <c r="BK11" s="4355"/>
      <c r="BL11" s="4355"/>
      <c r="BM11" s="4355"/>
      <c r="BN11" s="4355"/>
      <c r="BO11" s="4355"/>
      <c r="BP11" s="4355"/>
      <c r="BQ11" s="4355"/>
      <c r="BR11" s="4355"/>
      <c r="BS11" s="4355"/>
      <c r="BT11" s="4355"/>
      <c r="BU11" s="4355"/>
      <c r="BV11" s="4355"/>
      <c r="BW11" s="4355"/>
      <c r="BX11" s="4355"/>
      <c r="BY11" s="4355"/>
      <c r="BZ11" s="4355"/>
      <c r="CA11" s="4355"/>
      <c r="CB11" s="4355"/>
      <c r="CC11" s="4355"/>
      <c r="CD11" s="4355"/>
      <c r="CE11" s="4355"/>
      <c r="CF11" s="4355"/>
      <c r="CG11" s="4355"/>
      <c r="CH11" s="4355"/>
      <c r="CI11" s="4355"/>
      <c r="CJ11" s="4355"/>
      <c r="CK11" s="4355"/>
      <c r="CL11" s="4355"/>
      <c r="CM11" s="4355"/>
      <c r="CN11" s="4355"/>
      <c r="CO11" s="4355"/>
      <c r="CP11" s="4355"/>
      <c r="CQ11" s="4355"/>
      <c r="CR11" s="4355"/>
      <c r="CS11" s="4355"/>
      <c r="CT11" s="4355"/>
      <c r="CU11" s="4355"/>
      <c r="CV11" s="4355"/>
      <c r="CW11" s="4355"/>
      <c r="CX11" s="4355"/>
      <c r="CY11" s="4355"/>
      <c r="CZ11" s="4355"/>
      <c r="DA11" s="4355"/>
      <c r="DB11" s="4355"/>
      <c r="DC11" s="4355"/>
      <c r="DD11" s="4355"/>
      <c r="DE11" s="4355"/>
      <c r="DF11" s="4355"/>
      <c r="DG11" s="4355"/>
      <c r="DH11" s="4355"/>
      <c r="DI11" s="4355"/>
      <c r="DJ11" s="4355"/>
      <c r="DK11" s="4355"/>
      <c r="DL11" s="4355"/>
      <c r="DM11" s="4355"/>
      <c r="DN11" s="4355"/>
      <c r="DO11" s="4355"/>
      <c r="DP11" s="4355"/>
      <c r="DQ11" s="4355"/>
      <c r="DR11" s="4355"/>
      <c r="DS11" s="4355"/>
      <c r="DT11" s="4355"/>
      <c r="DU11" s="4355"/>
      <c r="DV11" s="4355"/>
      <c r="DW11" s="4355"/>
      <c r="DX11" s="4355"/>
      <c r="DY11" s="4355"/>
      <c r="DZ11" s="4355"/>
      <c r="EA11" s="4355"/>
      <c r="EB11" s="4355"/>
      <c r="EC11" s="4355"/>
      <c r="ED11" s="4355"/>
      <c r="EE11" s="4355"/>
      <c r="EF11" s="4355"/>
      <c r="EG11" s="4355"/>
      <c r="EH11" s="4355"/>
      <c r="EI11" s="4355"/>
      <c r="EJ11" s="4355"/>
      <c r="EK11" s="4355"/>
      <c r="EL11" s="4355"/>
      <c r="EM11" s="4355"/>
      <c r="EN11" s="4355"/>
    </row>
    <row r="12" spans="1:144" s="372" customFormat="1" ht="32.1" customHeight="1" x14ac:dyDescent="0.2">
      <c r="A12" s="4360"/>
      <c r="B12" s="4356" t="s">
        <v>12</v>
      </c>
      <c r="C12" s="4357">
        <v>43997</v>
      </c>
      <c r="D12" s="533">
        <v>21533</v>
      </c>
      <c r="E12" s="533">
        <v>22464</v>
      </c>
      <c r="F12" s="4361">
        <v>110.1</v>
      </c>
      <c r="G12" s="4359">
        <v>399.60944595821979</v>
      </c>
      <c r="H12" s="4370"/>
      <c r="I12" s="4355"/>
      <c r="J12" s="4370"/>
      <c r="K12" s="4370"/>
      <c r="L12" s="4370"/>
      <c r="M12" s="4371"/>
      <c r="N12" s="4372"/>
      <c r="O12" s="4373"/>
      <c r="P12" s="4355"/>
      <c r="Q12" s="4355"/>
      <c r="R12" s="4370"/>
      <c r="S12" s="4370"/>
      <c r="T12" s="4370"/>
      <c r="U12" s="4371"/>
      <c r="V12" s="4372"/>
      <c r="W12" s="4373"/>
      <c r="X12" s="4355"/>
      <c r="Y12" s="4355"/>
      <c r="Z12" s="4370"/>
      <c r="AA12" s="4370"/>
      <c r="AB12" s="4370"/>
      <c r="AC12" s="4371"/>
      <c r="AD12" s="4372"/>
      <c r="AE12" s="4373"/>
      <c r="AF12" s="4355"/>
      <c r="AG12" s="4355"/>
      <c r="AH12" s="4370"/>
      <c r="AI12" s="4370"/>
      <c r="AJ12" s="4370"/>
      <c r="AK12" s="4371"/>
      <c r="AL12" s="4372"/>
      <c r="AM12" s="4373"/>
      <c r="AN12" s="4355"/>
      <c r="AO12" s="4355"/>
      <c r="AP12" s="4370"/>
      <c r="AQ12" s="4370"/>
      <c r="AR12" s="4370"/>
      <c r="AS12" s="4371"/>
      <c r="AT12" s="4372"/>
      <c r="AU12" s="4373"/>
      <c r="AV12" s="4355"/>
      <c r="AW12" s="4355"/>
      <c r="AX12" s="4370"/>
      <c r="AY12" s="4370"/>
      <c r="AZ12" s="4370"/>
      <c r="BA12" s="4371"/>
      <c r="BB12" s="4372"/>
      <c r="BC12" s="4373"/>
      <c r="BD12" s="4355"/>
      <c r="BE12" s="4355"/>
      <c r="BF12" s="4370"/>
      <c r="BG12" s="4370"/>
      <c r="BH12" s="4370"/>
      <c r="BI12" s="4371"/>
      <c r="BJ12" s="4372"/>
      <c r="BK12" s="4373"/>
      <c r="BL12" s="4355"/>
      <c r="BM12" s="4355"/>
      <c r="BN12" s="4370"/>
      <c r="BO12" s="4370"/>
      <c r="BP12" s="4370"/>
      <c r="BQ12" s="4371"/>
      <c r="BR12" s="4372"/>
      <c r="BS12" s="4373"/>
      <c r="BT12" s="4355"/>
      <c r="BU12" s="4355"/>
      <c r="BV12" s="4370"/>
      <c r="BW12" s="4370"/>
      <c r="BX12" s="4370"/>
      <c r="BY12" s="4371"/>
      <c r="BZ12" s="4372"/>
      <c r="CA12" s="4373"/>
      <c r="CB12" s="4355"/>
      <c r="CC12" s="4355"/>
      <c r="CD12" s="4370"/>
      <c r="CE12" s="4370"/>
      <c r="CF12" s="4370"/>
      <c r="CG12" s="4371"/>
      <c r="CH12" s="4372"/>
      <c r="CI12" s="4373"/>
      <c r="CJ12" s="4355"/>
      <c r="CK12" s="4355"/>
      <c r="CL12" s="4370"/>
      <c r="CM12" s="4370"/>
      <c r="CN12" s="4370"/>
      <c r="CO12" s="4371"/>
      <c r="CP12" s="4372"/>
      <c r="CQ12" s="4373"/>
      <c r="CR12" s="4355"/>
      <c r="CS12" s="4355"/>
      <c r="CT12" s="4370"/>
      <c r="CU12" s="4370"/>
      <c r="CV12" s="4370"/>
      <c r="CW12" s="4371"/>
      <c r="CX12" s="4372"/>
      <c r="CY12" s="4373"/>
      <c r="CZ12" s="4355"/>
      <c r="DA12" s="4355"/>
      <c r="DB12" s="4370"/>
      <c r="DC12" s="4370"/>
      <c r="DD12" s="4370"/>
      <c r="DE12" s="4371"/>
      <c r="DF12" s="4372"/>
      <c r="DG12" s="4373"/>
      <c r="DH12" s="4355"/>
      <c r="DI12" s="4355"/>
      <c r="DJ12" s="4370"/>
      <c r="DK12" s="4370"/>
      <c r="DL12" s="4370"/>
      <c r="DM12" s="4371"/>
      <c r="DN12" s="4372"/>
      <c r="DO12" s="4373"/>
      <c r="DP12" s="4355"/>
      <c r="DQ12" s="4355"/>
      <c r="DR12" s="4370"/>
      <c r="DS12" s="4370"/>
      <c r="DT12" s="4370"/>
      <c r="DU12" s="4371"/>
      <c r="DV12" s="4372"/>
      <c r="DW12" s="4373"/>
      <c r="DX12" s="4355"/>
      <c r="DY12" s="4355"/>
      <c r="DZ12" s="4370"/>
      <c r="EA12" s="4370"/>
      <c r="EB12" s="4370"/>
      <c r="EC12" s="4371"/>
      <c r="ED12" s="4372"/>
      <c r="EE12" s="4373"/>
      <c r="EF12" s="4355"/>
      <c r="EG12" s="4355"/>
      <c r="EH12" s="4370"/>
      <c r="EI12" s="4370"/>
      <c r="EJ12" s="4370"/>
      <c r="EK12" s="4371"/>
      <c r="EL12" s="4372"/>
      <c r="EM12" s="4355"/>
      <c r="EN12" s="4355"/>
    </row>
    <row r="13" spans="1:144" s="372" customFormat="1" ht="32.1" customHeight="1" x14ac:dyDescent="0.2">
      <c r="A13" s="4360"/>
      <c r="B13" s="4362" t="s">
        <v>13</v>
      </c>
      <c r="C13" s="4357">
        <v>274</v>
      </c>
      <c r="D13" s="4363">
        <v>174</v>
      </c>
      <c r="E13" s="4364">
        <v>100</v>
      </c>
      <c r="F13" s="4361">
        <v>28.7</v>
      </c>
      <c r="G13" s="4359">
        <v>9.547038327526133</v>
      </c>
      <c r="H13" s="4374"/>
      <c r="I13" s="4375"/>
      <c r="J13" s="4370"/>
      <c r="K13" s="4370"/>
      <c r="L13" s="4370"/>
      <c r="M13" s="4371"/>
      <c r="N13" s="4372"/>
      <c r="O13" s="4373"/>
      <c r="P13" s="4355"/>
      <c r="Q13" s="4375"/>
      <c r="R13" s="4370"/>
      <c r="S13" s="4370"/>
      <c r="T13" s="4370"/>
      <c r="U13" s="4371"/>
      <c r="V13" s="4372"/>
      <c r="W13" s="4373"/>
      <c r="X13" s="4355"/>
      <c r="Y13" s="4375"/>
      <c r="Z13" s="4370"/>
      <c r="AA13" s="4370"/>
      <c r="AB13" s="4370"/>
      <c r="AC13" s="4371"/>
      <c r="AD13" s="4372"/>
      <c r="AE13" s="4373"/>
      <c r="AF13" s="4355"/>
      <c r="AG13" s="4375"/>
      <c r="AH13" s="4370"/>
      <c r="AI13" s="4370"/>
      <c r="AJ13" s="4370"/>
      <c r="AK13" s="4371"/>
      <c r="AL13" s="4372"/>
      <c r="AM13" s="4373"/>
      <c r="AN13" s="4355"/>
      <c r="AO13" s="4375"/>
      <c r="AP13" s="4370"/>
      <c r="AQ13" s="4370"/>
      <c r="AR13" s="4370"/>
      <c r="AS13" s="4371"/>
      <c r="AT13" s="4372"/>
      <c r="AU13" s="4373"/>
      <c r="AV13" s="4355"/>
      <c r="AW13" s="4375"/>
      <c r="AX13" s="4370"/>
      <c r="AY13" s="4370"/>
      <c r="AZ13" s="4370"/>
      <c r="BA13" s="4371"/>
      <c r="BB13" s="4372"/>
      <c r="BC13" s="4373"/>
      <c r="BD13" s="4355"/>
      <c r="BE13" s="4375"/>
      <c r="BF13" s="4370"/>
      <c r="BG13" s="4370"/>
      <c r="BH13" s="4370"/>
      <c r="BI13" s="4371"/>
      <c r="BJ13" s="4372"/>
      <c r="BK13" s="4373"/>
      <c r="BL13" s="4355"/>
      <c r="BM13" s="4375"/>
      <c r="BN13" s="4370"/>
      <c r="BO13" s="4370"/>
      <c r="BP13" s="4370"/>
      <c r="BQ13" s="4371"/>
      <c r="BR13" s="4372"/>
      <c r="BS13" s="4373"/>
      <c r="BT13" s="4355"/>
      <c r="BU13" s="4375"/>
      <c r="BV13" s="4370"/>
      <c r="BW13" s="4370"/>
      <c r="BX13" s="4370"/>
      <c r="BY13" s="4371"/>
      <c r="BZ13" s="4372"/>
      <c r="CA13" s="4373"/>
      <c r="CB13" s="4355"/>
      <c r="CC13" s="4375"/>
      <c r="CD13" s="4370"/>
      <c r="CE13" s="4370"/>
      <c r="CF13" s="4370"/>
      <c r="CG13" s="4371"/>
      <c r="CH13" s="4372"/>
      <c r="CI13" s="4373"/>
      <c r="CJ13" s="4355"/>
      <c r="CK13" s="4375"/>
      <c r="CL13" s="4370"/>
      <c r="CM13" s="4370"/>
      <c r="CN13" s="4370"/>
      <c r="CO13" s="4371"/>
      <c r="CP13" s="4372"/>
      <c r="CQ13" s="4373"/>
      <c r="CR13" s="4355"/>
      <c r="CS13" s="4375"/>
      <c r="CT13" s="4370"/>
      <c r="CU13" s="4370"/>
      <c r="CV13" s="4370"/>
      <c r="CW13" s="4371"/>
      <c r="CX13" s="4372"/>
      <c r="CY13" s="4373"/>
      <c r="CZ13" s="4355"/>
      <c r="DA13" s="4375"/>
      <c r="DB13" s="4370"/>
      <c r="DC13" s="4370"/>
      <c r="DD13" s="4370"/>
      <c r="DE13" s="4371"/>
      <c r="DF13" s="4372"/>
      <c r="DG13" s="4373"/>
      <c r="DH13" s="4355"/>
      <c r="DI13" s="4375"/>
      <c r="DJ13" s="4370"/>
      <c r="DK13" s="4370"/>
      <c r="DL13" s="4370"/>
      <c r="DM13" s="4371"/>
      <c r="DN13" s="4372"/>
      <c r="DO13" s="4373"/>
      <c r="DP13" s="4355"/>
      <c r="DQ13" s="4375"/>
      <c r="DR13" s="4370"/>
      <c r="DS13" s="4370"/>
      <c r="DT13" s="4370"/>
      <c r="DU13" s="4371"/>
      <c r="DV13" s="4372"/>
      <c r="DW13" s="4373"/>
      <c r="DX13" s="4355"/>
      <c r="DY13" s="4375"/>
      <c r="DZ13" s="4370"/>
      <c r="EA13" s="4370"/>
      <c r="EB13" s="4370"/>
      <c r="EC13" s="4371"/>
      <c r="ED13" s="4372"/>
      <c r="EE13" s="4373"/>
      <c r="EF13" s="4355"/>
      <c r="EG13" s="4375"/>
      <c r="EH13" s="4370"/>
      <c r="EI13" s="4370"/>
      <c r="EJ13" s="4370"/>
      <c r="EK13" s="4371"/>
      <c r="EL13" s="4372"/>
      <c r="EM13" s="4355"/>
      <c r="EN13" s="4355"/>
    </row>
    <row r="14" spans="1:144" s="372" customFormat="1" ht="32.1" customHeight="1" x14ac:dyDescent="0.2">
      <c r="A14" s="4365"/>
      <c r="B14" s="4366" t="s">
        <v>14</v>
      </c>
      <c r="C14" s="4367">
        <v>1266030</v>
      </c>
      <c r="D14" s="4367">
        <v>626156</v>
      </c>
      <c r="E14" s="4367">
        <v>639874</v>
      </c>
      <c r="F14" s="4368">
        <v>2007.2</v>
      </c>
      <c r="G14" s="4369">
        <v>630.74432044639298</v>
      </c>
      <c r="H14" s="4376"/>
      <c r="I14" s="4373"/>
      <c r="J14" s="4376"/>
      <c r="K14" s="4376"/>
      <c r="L14" s="4376"/>
      <c r="M14" s="4377"/>
      <c r="N14" s="4378"/>
      <c r="O14" s="4355"/>
      <c r="P14" s="4373"/>
      <c r="Q14" s="4373"/>
      <c r="R14" s="4376"/>
      <c r="S14" s="4376"/>
      <c r="T14" s="4376"/>
      <c r="U14" s="4377"/>
      <c r="V14" s="4378"/>
      <c r="W14" s="4355"/>
      <c r="X14" s="4373"/>
      <c r="Y14" s="4373"/>
      <c r="Z14" s="4376"/>
      <c r="AA14" s="4376"/>
      <c r="AB14" s="4376"/>
      <c r="AC14" s="4377"/>
      <c r="AD14" s="4378"/>
      <c r="AE14" s="4355"/>
      <c r="AF14" s="4373"/>
      <c r="AG14" s="4373"/>
      <c r="AH14" s="4376"/>
      <c r="AI14" s="4376"/>
      <c r="AJ14" s="4376"/>
      <c r="AK14" s="4377"/>
      <c r="AL14" s="4378"/>
      <c r="AM14" s="4355"/>
      <c r="AN14" s="4373"/>
      <c r="AO14" s="4373"/>
      <c r="AP14" s="4376"/>
      <c r="AQ14" s="4376"/>
      <c r="AR14" s="4376"/>
      <c r="AS14" s="4377"/>
      <c r="AT14" s="4378"/>
      <c r="AU14" s="4355"/>
      <c r="AV14" s="4373"/>
      <c r="AW14" s="4373"/>
      <c r="AX14" s="4376"/>
      <c r="AY14" s="4376"/>
      <c r="AZ14" s="4376"/>
      <c r="BA14" s="4377"/>
      <c r="BB14" s="4378"/>
      <c r="BC14" s="4355"/>
      <c r="BD14" s="4373"/>
      <c r="BE14" s="4373"/>
      <c r="BF14" s="4376"/>
      <c r="BG14" s="4376"/>
      <c r="BH14" s="4376"/>
      <c r="BI14" s="4377"/>
      <c r="BJ14" s="4378"/>
      <c r="BK14" s="4355"/>
      <c r="BL14" s="4373"/>
      <c r="BM14" s="4373"/>
      <c r="BN14" s="4376"/>
      <c r="BO14" s="4376"/>
      <c r="BP14" s="4376"/>
      <c r="BQ14" s="4377"/>
      <c r="BR14" s="4378"/>
      <c r="BS14" s="4355"/>
      <c r="BT14" s="4373"/>
      <c r="BU14" s="4373"/>
      <c r="BV14" s="4376"/>
      <c r="BW14" s="4376"/>
      <c r="BX14" s="4376"/>
      <c r="BY14" s="4377"/>
      <c r="BZ14" s="4378"/>
      <c r="CA14" s="4355"/>
      <c r="CB14" s="4373"/>
      <c r="CC14" s="4373"/>
      <c r="CD14" s="4376"/>
      <c r="CE14" s="4376"/>
      <c r="CF14" s="4376"/>
      <c r="CG14" s="4377"/>
      <c r="CH14" s="4378"/>
      <c r="CI14" s="4355"/>
      <c r="CJ14" s="4373"/>
      <c r="CK14" s="4373"/>
      <c r="CL14" s="4376"/>
      <c r="CM14" s="4376"/>
      <c r="CN14" s="4376"/>
      <c r="CO14" s="4377"/>
      <c r="CP14" s="4378"/>
      <c r="CQ14" s="4355"/>
      <c r="CR14" s="4373"/>
      <c r="CS14" s="4373"/>
      <c r="CT14" s="4376"/>
      <c r="CU14" s="4376"/>
      <c r="CV14" s="4376"/>
      <c r="CW14" s="4377"/>
      <c r="CX14" s="4378"/>
      <c r="CY14" s="4355"/>
      <c r="CZ14" s="4373"/>
      <c r="DA14" s="4373"/>
      <c r="DB14" s="4376"/>
      <c r="DC14" s="4376"/>
      <c r="DD14" s="4376"/>
      <c r="DE14" s="4377"/>
      <c r="DF14" s="4378"/>
      <c r="DG14" s="4355"/>
      <c r="DH14" s="4373"/>
      <c r="DI14" s="4373"/>
      <c r="DJ14" s="4376"/>
      <c r="DK14" s="4376"/>
      <c r="DL14" s="4376"/>
      <c r="DM14" s="4377"/>
      <c r="DN14" s="4378"/>
      <c r="DO14" s="4355"/>
      <c r="DP14" s="4373"/>
      <c r="DQ14" s="4373"/>
      <c r="DR14" s="4376"/>
      <c r="DS14" s="4376"/>
      <c r="DT14" s="4376"/>
      <c r="DU14" s="4377"/>
      <c r="DV14" s="4378"/>
      <c r="DW14" s="4355"/>
      <c r="DX14" s="4373"/>
      <c r="DY14" s="4373"/>
      <c r="DZ14" s="4376"/>
      <c r="EA14" s="4376"/>
      <c r="EB14" s="4376"/>
      <c r="EC14" s="4377"/>
      <c r="ED14" s="4378"/>
      <c r="EE14" s="4355"/>
      <c r="EF14" s="4373"/>
      <c r="EG14" s="4373"/>
      <c r="EH14" s="4376"/>
      <c r="EI14" s="4376"/>
      <c r="EJ14" s="4376"/>
      <c r="EK14" s="4377"/>
      <c r="EL14" s="4378"/>
      <c r="EM14" s="4355"/>
      <c r="EN14" s="4355"/>
    </row>
    <row r="15" spans="1:144" s="372" customFormat="1" ht="32.1" customHeight="1" x14ac:dyDescent="0.2">
      <c r="A15" s="4388"/>
      <c r="B15" s="61"/>
      <c r="C15" s="4357"/>
      <c r="D15" s="4357"/>
      <c r="E15" s="4357"/>
      <c r="F15" s="4389"/>
      <c r="G15" s="4390"/>
      <c r="H15" s="4376"/>
      <c r="I15" s="4373"/>
      <c r="J15" s="4376"/>
      <c r="K15" s="4376"/>
      <c r="L15" s="4376"/>
      <c r="M15" s="4377"/>
      <c r="N15" s="4378"/>
      <c r="O15" s="4355"/>
      <c r="P15" s="4373"/>
      <c r="Q15" s="4373"/>
      <c r="R15" s="4376"/>
      <c r="S15" s="4376"/>
      <c r="T15" s="4376"/>
      <c r="U15" s="4377"/>
      <c r="V15" s="4378"/>
      <c r="W15" s="4355"/>
      <c r="X15" s="4373"/>
      <c r="Y15" s="4373"/>
      <c r="Z15" s="4376"/>
      <c r="AA15" s="4376"/>
      <c r="AB15" s="4376"/>
      <c r="AC15" s="4377"/>
      <c r="AD15" s="4378"/>
      <c r="AE15" s="4355"/>
      <c r="AF15" s="4373"/>
      <c r="AG15" s="4373"/>
      <c r="AH15" s="4376"/>
      <c r="AI15" s="4376"/>
      <c r="AJ15" s="4376"/>
      <c r="AK15" s="4377"/>
      <c r="AL15" s="4378"/>
      <c r="AM15" s="4355"/>
      <c r="AN15" s="4373"/>
      <c r="AO15" s="4373"/>
      <c r="AP15" s="4376"/>
      <c r="AQ15" s="4376"/>
      <c r="AR15" s="4376"/>
      <c r="AS15" s="4377"/>
      <c r="AT15" s="4378"/>
      <c r="AU15" s="4355"/>
      <c r="AV15" s="4373"/>
      <c r="AW15" s="4373"/>
      <c r="AX15" s="4376"/>
      <c r="AY15" s="4376"/>
      <c r="AZ15" s="4376"/>
      <c r="BA15" s="4377"/>
      <c r="BB15" s="4378"/>
      <c r="BC15" s="4355"/>
      <c r="BD15" s="4373"/>
      <c r="BE15" s="4373"/>
      <c r="BF15" s="4376"/>
      <c r="BG15" s="4376"/>
      <c r="BH15" s="4376"/>
      <c r="BI15" s="4377"/>
      <c r="BJ15" s="4378"/>
      <c r="BK15" s="4355"/>
      <c r="BL15" s="4373"/>
      <c r="BM15" s="4373"/>
      <c r="BN15" s="4376"/>
      <c r="BO15" s="4376"/>
      <c r="BP15" s="4376"/>
      <c r="BQ15" s="4377"/>
      <c r="BR15" s="4378"/>
      <c r="BS15" s="4355"/>
      <c r="BT15" s="4373"/>
      <c r="BU15" s="4373"/>
      <c r="BV15" s="4376"/>
      <c r="BW15" s="4376"/>
      <c r="BX15" s="4376"/>
      <c r="BY15" s="4377"/>
      <c r="BZ15" s="4378"/>
      <c r="CA15" s="4355"/>
      <c r="CB15" s="4373"/>
      <c r="CC15" s="4373"/>
      <c r="CD15" s="4376"/>
      <c r="CE15" s="4376"/>
      <c r="CF15" s="4376"/>
      <c r="CG15" s="4377"/>
      <c r="CH15" s="4378"/>
      <c r="CI15" s="4355"/>
      <c r="CJ15" s="4373"/>
      <c r="CK15" s="4373"/>
      <c r="CL15" s="4376"/>
      <c r="CM15" s="4376"/>
      <c r="CN15" s="4376"/>
      <c r="CO15" s="4377"/>
      <c r="CP15" s="4378"/>
      <c r="CQ15" s="4355"/>
      <c r="CR15" s="4373"/>
      <c r="CS15" s="4373"/>
      <c r="CT15" s="4376"/>
      <c r="CU15" s="4376"/>
      <c r="CV15" s="4376"/>
      <c r="CW15" s="4377"/>
      <c r="CX15" s="4378"/>
      <c r="CY15" s="4355"/>
      <c r="CZ15" s="4373"/>
      <c r="DA15" s="4373"/>
      <c r="DB15" s="4376"/>
      <c r="DC15" s="4376"/>
      <c r="DD15" s="4376"/>
      <c r="DE15" s="4377"/>
      <c r="DF15" s="4378"/>
      <c r="DG15" s="4355"/>
      <c r="DH15" s="4373"/>
      <c r="DI15" s="4373"/>
      <c r="DJ15" s="4376"/>
      <c r="DK15" s="4376"/>
      <c r="DL15" s="4376"/>
      <c r="DM15" s="4377"/>
      <c r="DN15" s="4378"/>
      <c r="DO15" s="4355"/>
      <c r="DP15" s="4373"/>
      <c r="DQ15" s="4373"/>
      <c r="DR15" s="4376"/>
      <c r="DS15" s="4376"/>
      <c r="DT15" s="4376"/>
      <c r="DU15" s="4377"/>
      <c r="DV15" s="4378"/>
      <c r="DW15" s="4355"/>
      <c r="DX15" s="4373"/>
      <c r="DY15" s="4373"/>
      <c r="DZ15" s="4376"/>
      <c r="EA15" s="4376"/>
      <c r="EB15" s="4376"/>
      <c r="EC15" s="4377"/>
      <c r="ED15" s="4378"/>
      <c r="EE15" s="4355"/>
      <c r="EF15" s="4373"/>
      <c r="EG15" s="4373"/>
      <c r="EH15" s="4376"/>
      <c r="EI15" s="4376"/>
      <c r="EJ15" s="4376"/>
      <c r="EK15" s="4377"/>
      <c r="EL15" s="4378"/>
      <c r="EM15" s="4355"/>
      <c r="EN15" s="4355"/>
    </row>
    <row r="16" spans="1:144" s="372" customFormat="1" ht="32.1" customHeight="1" x14ac:dyDescent="0.2">
      <c r="A16" s="254" t="s">
        <v>15</v>
      </c>
      <c r="B16" s="4379"/>
      <c r="H16" s="4355"/>
      <c r="I16" s="4355"/>
      <c r="J16" s="4355"/>
      <c r="K16" s="4355"/>
      <c r="L16" s="4355"/>
      <c r="M16" s="4355"/>
      <c r="N16" s="4355"/>
      <c r="O16" s="4355"/>
      <c r="P16" s="4355"/>
      <c r="Q16" s="4355"/>
      <c r="R16" s="4355"/>
      <c r="S16" s="4355"/>
      <c r="T16" s="4355"/>
      <c r="U16" s="4355"/>
      <c r="V16" s="4355"/>
      <c r="W16" s="4355"/>
      <c r="X16" s="4355"/>
      <c r="Y16" s="4355"/>
      <c r="Z16" s="4355"/>
      <c r="AA16" s="4355"/>
      <c r="AB16" s="4355"/>
      <c r="AC16" s="4355"/>
      <c r="AD16" s="4355"/>
      <c r="AE16" s="4355"/>
      <c r="AF16" s="4355"/>
      <c r="AG16" s="4355"/>
      <c r="AH16" s="4355"/>
      <c r="AI16" s="4355"/>
      <c r="AJ16" s="4355"/>
      <c r="AK16" s="4355"/>
      <c r="AL16" s="4355"/>
      <c r="AM16" s="4355"/>
      <c r="AN16" s="4355"/>
      <c r="AO16" s="4355"/>
      <c r="AP16" s="4355"/>
      <c r="AQ16" s="4355"/>
      <c r="AR16" s="4355"/>
      <c r="AS16" s="4355"/>
      <c r="AT16" s="4355"/>
      <c r="AU16" s="4355"/>
      <c r="AV16" s="4355"/>
      <c r="AW16" s="4355"/>
      <c r="AX16" s="4355"/>
      <c r="AY16" s="4355"/>
      <c r="AZ16" s="4355"/>
      <c r="BA16" s="4355"/>
      <c r="BB16" s="4355"/>
      <c r="BC16" s="4355"/>
      <c r="BD16" s="4355"/>
      <c r="BE16" s="4355"/>
      <c r="BF16" s="4355"/>
      <c r="BG16" s="4355"/>
      <c r="BH16" s="4355"/>
      <c r="BI16" s="4355"/>
      <c r="BJ16" s="4355"/>
      <c r="BK16" s="4355"/>
      <c r="BL16" s="4355"/>
      <c r="BM16" s="4355"/>
      <c r="BN16" s="4355"/>
      <c r="BO16" s="4355"/>
      <c r="BP16" s="4355"/>
      <c r="BQ16" s="4355"/>
      <c r="BR16" s="4355"/>
      <c r="BS16" s="4355"/>
      <c r="BT16" s="4355"/>
      <c r="BU16" s="4355"/>
      <c r="BV16" s="4355"/>
      <c r="BW16" s="4355"/>
      <c r="BX16" s="4355"/>
      <c r="BY16" s="4355"/>
      <c r="BZ16" s="4355"/>
      <c r="CA16" s="4355"/>
      <c r="CB16" s="4355"/>
      <c r="CC16" s="4355"/>
      <c r="CD16" s="4355"/>
      <c r="CE16" s="4355"/>
      <c r="CF16" s="4355"/>
      <c r="CG16" s="4355"/>
      <c r="CH16" s="4355"/>
      <c r="CI16" s="4355"/>
      <c r="CJ16" s="4355"/>
      <c r="CK16" s="4355"/>
      <c r="CL16" s="4355"/>
      <c r="CM16" s="4355"/>
      <c r="CN16" s="4355"/>
      <c r="CO16" s="4355"/>
      <c r="CP16" s="4355"/>
      <c r="CQ16" s="4355"/>
      <c r="CR16" s="4355"/>
      <c r="CS16" s="4355"/>
      <c r="CT16" s="4355"/>
      <c r="CU16" s="4355"/>
      <c r="CV16" s="4355"/>
      <c r="CW16" s="4355"/>
      <c r="CX16" s="4355"/>
      <c r="CY16" s="4355"/>
      <c r="CZ16" s="4355"/>
      <c r="DA16" s="4355"/>
      <c r="DB16" s="4355"/>
      <c r="DC16" s="4355"/>
      <c r="DD16" s="4355"/>
      <c r="DE16" s="4355"/>
      <c r="DF16" s="4355"/>
      <c r="DG16" s="4355"/>
      <c r="DH16" s="4355"/>
      <c r="DI16" s="4355"/>
      <c r="DJ16" s="4355"/>
      <c r="DK16" s="4355"/>
      <c r="DL16" s="4355"/>
      <c r="DM16" s="4355"/>
      <c r="DN16" s="4355"/>
      <c r="DO16" s="4355"/>
      <c r="DP16" s="4355"/>
      <c r="DQ16" s="4355"/>
      <c r="DR16" s="4355"/>
      <c r="DS16" s="4355"/>
      <c r="DT16" s="4355"/>
      <c r="DU16" s="4355"/>
      <c r="DV16" s="4355"/>
      <c r="DW16" s="4355"/>
      <c r="DX16" s="4355"/>
      <c r="DY16" s="4355"/>
      <c r="DZ16" s="4355"/>
      <c r="EA16" s="4355"/>
      <c r="EB16" s="4355"/>
      <c r="EC16" s="4355"/>
      <c r="ED16" s="4355"/>
      <c r="EE16" s="4355"/>
      <c r="EF16" s="4355"/>
      <c r="EG16" s="4355"/>
      <c r="EH16" s="4355"/>
      <c r="EI16" s="4355"/>
      <c r="EJ16" s="4355"/>
      <c r="EK16" s="4355"/>
      <c r="EL16" s="4355"/>
      <c r="EM16" s="4355"/>
      <c r="EN16" s="4355"/>
    </row>
    <row r="17" spans="1:144" s="372" customFormat="1" ht="32.1" customHeight="1" x14ac:dyDescent="0.2">
      <c r="A17" s="4379"/>
      <c r="B17" s="254" t="s">
        <v>740</v>
      </c>
      <c r="H17" s="4355"/>
      <c r="I17" s="4355"/>
      <c r="J17" s="4355"/>
      <c r="K17" s="4355"/>
      <c r="L17" s="4355"/>
      <c r="M17" s="4355"/>
      <c r="N17" s="4355"/>
      <c r="O17" s="4355"/>
      <c r="P17" s="4355"/>
      <c r="Q17" s="4355"/>
      <c r="R17" s="4355"/>
      <c r="S17" s="4355"/>
      <c r="T17" s="4355"/>
      <c r="U17" s="4355"/>
      <c r="V17" s="4355"/>
      <c r="W17" s="4355"/>
      <c r="X17" s="4355"/>
      <c r="Y17" s="4355"/>
      <c r="Z17" s="4355"/>
      <c r="AA17" s="4355"/>
      <c r="AB17" s="4355"/>
      <c r="AC17" s="4355"/>
      <c r="AD17" s="4355"/>
      <c r="AE17" s="4355"/>
      <c r="AF17" s="4355"/>
      <c r="AG17" s="4355"/>
      <c r="AH17" s="4355"/>
      <c r="AI17" s="4355"/>
      <c r="AJ17" s="4355"/>
      <c r="AK17" s="4355"/>
      <c r="AL17" s="4355"/>
      <c r="AM17" s="4355"/>
      <c r="AN17" s="4355"/>
      <c r="AO17" s="4355"/>
      <c r="AP17" s="4355"/>
      <c r="AQ17" s="4355"/>
      <c r="AR17" s="4355"/>
      <c r="AS17" s="4355"/>
      <c r="AT17" s="4355"/>
      <c r="AU17" s="4355"/>
      <c r="AV17" s="4355"/>
      <c r="AW17" s="4355"/>
      <c r="AX17" s="4355"/>
      <c r="AY17" s="4355"/>
      <c r="AZ17" s="4355"/>
      <c r="BA17" s="4355"/>
      <c r="BB17" s="4355"/>
      <c r="BC17" s="4355"/>
      <c r="BD17" s="4355"/>
      <c r="BE17" s="4355"/>
      <c r="BF17" s="4355"/>
      <c r="BG17" s="4355"/>
      <c r="BH17" s="4355"/>
      <c r="BI17" s="4355"/>
      <c r="BJ17" s="4355"/>
      <c r="BK17" s="4355"/>
      <c r="BL17" s="4355"/>
      <c r="BM17" s="4355"/>
      <c r="BN17" s="4355"/>
      <c r="BO17" s="4355"/>
      <c r="BP17" s="4355"/>
      <c r="BQ17" s="4355"/>
      <c r="BR17" s="4355"/>
      <c r="BS17" s="4355"/>
      <c r="BT17" s="4355"/>
      <c r="BU17" s="4355"/>
      <c r="BV17" s="4355"/>
      <c r="BW17" s="4355"/>
      <c r="BX17" s="4355"/>
      <c r="BY17" s="4355"/>
      <c r="BZ17" s="4355"/>
      <c r="CA17" s="4355"/>
      <c r="CB17" s="4355"/>
      <c r="CC17" s="4355"/>
      <c r="CD17" s="4355"/>
      <c r="CE17" s="4355"/>
      <c r="CF17" s="4355"/>
      <c r="CG17" s="4355"/>
      <c r="CH17" s="4355"/>
      <c r="CI17" s="4355"/>
      <c r="CJ17" s="4355"/>
      <c r="CK17" s="4355"/>
      <c r="CL17" s="4355"/>
      <c r="CM17" s="4355"/>
      <c r="CN17" s="4355"/>
      <c r="CO17" s="4355"/>
      <c r="CP17" s="4355"/>
      <c r="CQ17" s="4355"/>
      <c r="CR17" s="4355"/>
      <c r="CS17" s="4355"/>
      <c r="CT17" s="4355"/>
      <c r="CU17" s="4355"/>
      <c r="CV17" s="4355"/>
      <c r="CW17" s="4355"/>
      <c r="CX17" s="4355"/>
      <c r="CY17" s="4355"/>
      <c r="CZ17" s="4355"/>
      <c r="DA17" s="4355"/>
      <c r="DB17" s="4355"/>
      <c r="DC17" s="4355"/>
      <c r="DD17" s="4355"/>
      <c r="DE17" s="4355"/>
      <c r="DF17" s="4355"/>
      <c r="DG17" s="4355"/>
      <c r="DH17" s="4355"/>
      <c r="DI17" s="4355"/>
      <c r="DJ17" s="4355"/>
      <c r="DK17" s="4355"/>
      <c r="DL17" s="4355"/>
      <c r="DM17" s="4355"/>
      <c r="DN17" s="4355"/>
      <c r="DO17" s="4355"/>
      <c r="DP17" s="4355"/>
      <c r="DQ17" s="4355"/>
      <c r="DR17" s="4355"/>
      <c r="DS17" s="4355"/>
      <c r="DT17" s="4355"/>
      <c r="DU17" s="4355"/>
      <c r="DV17" s="4355"/>
      <c r="DW17" s="4355"/>
      <c r="DX17" s="4355"/>
      <c r="DY17" s="4355"/>
      <c r="DZ17" s="4355"/>
      <c r="EA17" s="4355"/>
      <c r="EB17" s="4355"/>
      <c r="EC17" s="4355"/>
      <c r="ED17" s="4355"/>
      <c r="EE17" s="4355"/>
      <c r="EF17" s="4355"/>
      <c r="EG17" s="4355"/>
      <c r="EH17" s="4355"/>
      <c r="EI17" s="4355"/>
      <c r="EJ17" s="4355"/>
      <c r="EK17" s="4355"/>
      <c r="EL17" s="4355"/>
      <c r="EM17" s="4355"/>
      <c r="EN17" s="4355"/>
    </row>
    <row r="18" spans="1:144" s="372" customFormat="1" ht="32.1" customHeight="1" x14ac:dyDescent="0.2">
      <c r="A18" s="4380"/>
      <c r="B18" s="4381"/>
      <c r="C18" s="4381"/>
      <c r="D18" s="4381"/>
      <c r="E18" s="4382" t="s">
        <v>4</v>
      </c>
      <c r="F18" s="4383" t="s">
        <v>5</v>
      </c>
      <c r="G18" s="4383" t="s">
        <v>6</v>
      </c>
      <c r="H18" s="4355"/>
      <c r="I18" s="4355"/>
      <c r="J18" s="4355"/>
      <c r="K18" s="4355"/>
      <c r="L18" s="4355"/>
      <c r="M18" s="4355"/>
      <c r="N18" s="4355"/>
      <c r="O18" s="4355"/>
      <c r="P18" s="4355"/>
      <c r="Q18" s="4355"/>
      <c r="R18" s="4355"/>
      <c r="S18" s="4355"/>
      <c r="T18" s="4355"/>
      <c r="U18" s="4355"/>
      <c r="V18" s="4355"/>
      <c r="W18" s="4355"/>
      <c r="X18" s="4355"/>
      <c r="Y18" s="4355"/>
      <c r="Z18" s="4355"/>
      <c r="AA18" s="4355"/>
      <c r="AB18" s="4355"/>
      <c r="AC18" s="4355"/>
      <c r="AD18" s="4355"/>
      <c r="AE18" s="4355"/>
      <c r="AF18" s="4355"/>
      <c r="AG18" s="4355"/>
      <c r="AH18" s="4355"/>
      <c r="AI18" s="4355"/>
      <c r="AJ18" s="4355"/>
      <c r="AK18" s="4355"/>
      <c r="AL18" s="4355"/>
      <c r="AM18" s="4355"/>
      <c r="AN18" s="4355"/>
      <c r="AO18" s="4355"/>
      <c r="AP18" s="4355"/>
      <c r="AQ18" s="4355"/>
      <c r="AR18" s="4355"/>
      <c r="AS18" s="4355"/>
      <c r="AT18" s="4355"/>
      <c r="AU18" s="4355"/>
      <c r="AV18" s="4355"/>
      <c r="AW18" s="4355"/>
      <c r="AX18" s="4355"/>
      <c r="AY18" s="4355"/>
      <c r="AZ18" s="4355"/>
      <c r="BA18" s="4355"/>
      <c r="BB18" s="4355"/>
      <c r="BC18" s="4355"/>
      <c r="BD18" s="4355"/>
      <c r="BE18" s="4355"/>
      <c r="BF18" s="4355"/>
      <c r="BG18" s="4355"/>
      <c r="BH18" s="4355"/>
      <c r="BI18" s="4355"/>
      <c r="BJ18" s="4355"/>
      <c r="BK18" s="4355"/>
      <c r="BL18" s="4355"/>
      <c r="BM18" s="4355"/>
      <c r="BN18" s="4355"/>
      <c r="BO18" s="4355"/>
      <c r="BP18" s="4355"/>
      <c r="BQ18" s="4355"/>
      <c r="BR18" s="4355"/>
      <c r="BS18" s="4355"/>
      <c r="BT18" s="4355"/>
      <c r="BU18" s="4355"/>
      <c r="BV18" s="4355"/>
      <c r="BW18" s="4355"/>
      <c r="BX18" s="4355"/>
      <c r="BY18" s="4355"/>
      <c r="BZ18" s="4355"/>
      <c r="CA18" s="4355"/>
      <c r="CB18" s="4355"/>
      <c r="CC18" s="4355"/>
      <c r="CD18" s="4355"/>
      <c r="CE18" s="4355"/>
      <c r="CF18" s="4355"/>
      <c r="CG18" s="4355"/>
      <c r="CH18" s="4355"/>
      <c r="CI18" s="4355"/>
      <c r="CJ18" s="4355"/>
      <c r="CK18" s="4355"/>
      <c r="CL18" s="4355"/>
      <c r="CM18" s="4355"/>
      <c r="CN18" s="4355"/>
      <c r="CO18" s="4355"/>
      <c r="CP18" s="4355"/>
      <c r="CQ18" s="4355"/>
      <c r="CR18" s="4355"/>
      <c r="CS18" s="4355"/>
      <c r="CT18" s="4355"/>
      <c r="CU18" s="4355"/>
      <c r="CV18" s="4355"/>
      <c r="CW18" s="4355"/>
      <c r="CX18" s="4355"/>
      <c r="CY18" s="4355"/>
      <c r="CZ18" s="4355"/>
      <c r="DA18" s="4355"/>
      <c r="DB18" s="4355"/>
      <c r="DC18" s="4355"/>
      <c r="DD18" s="4355"/>
      <c r="DE18" s="4355"/>
      <c r="DF18" s="4355"/>
      <c r="DG18" s="4355"/>
      <c r="DH18" s="4355"/>
      <c r="DI18" s="4355"/>
      <c r="DJ18" s="4355"/>
      <c r="DK18" s="4355"/>
      <c r="DL18" s="4355"/>
      <c r="DM18" s="4355"/>
      <c r="DN18" s="4355"/>
      <c r="DO18" s="4355"/>
      <c r="DP18" s="4355"/>
      <c r="DQ18" s="4355"/>
      <c r="DR18" s="4355"/>
      <c r="DS18" s="4355"/>
      <c r="DT18" s="4355"/>
      <c r="DU18" s="4355"/>
      <c r="DV18" s="4355"/>
      <c r="DW18" s="4355"/>
      <c r="DX18" s="4355"/>
      <c r="DY18" s="4355"/>
      <c r="DZ18" s="4355"/>
      <c r="EA18" s="4355"/>
      <c r="EB18" s="4355"/>
      <c r="EC18" s="4355"/>
      <c r="ED18" s="4355"/>
      <c r="EE18" s="4355"/>
      <c r="EF18" s="4355"/>
      <c r="EG18" s="4355"/>
      <c r="EH18" s="4355"/>
      <c r="EI18" s="4355"/>
      <c r="EJ18" s="4355"/>
      <c r="EK18" s="4355"/>
      <c r="EL18" s="4355"/>
      <c r="EM18" s="4355"/>
      <c r="EN18" s="4355"/>
    </row>
    <row r="19" spans="1:144" s="372" customFormat="1" ht="32.1" customHeight="1" x14ac:dyDescent="0.2">
      <c r="A19" s="40" t="s">
        <v>16</v>
      </c>
      <c r="B19" s="61"/>
      <c r="C19" s="61"/>
      <c r="D19" s="4355"/>
      <c r="E19" s="62">
        <v>1236817</v>
      </c>
      <c r="F19" s="63">
        <v>610848</v>
      </c>
      <c r="G19" s="63">
        <v>625969</v>
      </c>
      <c r="H19" s="4355"/>
      <c r="I19" s="4355"/>
      <c r="J19" s="4355"/>
      <c r="K19" s="4355"/>
      <c r="L19" s="4355"/>
      <c r="M19" s="4355"/>
      <c r="N19" s="4355"/>
      <c r="O19" s="4355"/>
      <c r="P19" s="4355"/>
      <c r="Q19" s="4355"/>
      <c r="R19" s="4355"/>
      <c r="S19" s="4355"/>
      <c r="T19" s="4355"/>
      <c r="U19" s="4355"/>
      <c r="V19" s="4355"/>
      <c r="W19" s="4355"/>
      <c r="X19" s="4355"/>
      <c r="Y19" s="4355"/>
      <c r="Z19" s="4355"/>
      <c r="AA19" s="4355"/>
      <c r="AB19" s="4355"/>
      <c r="AC19" s="4355"/>
      <c r="AD19" s="4355"/>
      <c r="AE19" s="4355"/>
      <c r="AF19" s="4355"/>
      <c r="AG19" s="4355"/>
      <c r="AH19" s="4355"/>
      <c r="AI19" s="4355"/>
      <c r="AJ19" s="4355"/>
      <c r="AK19" s="4355"/>
      <c r="AL19" s="4355"/>
      <c r="AM19" s="4355"/>
      <c r="AN19" s="4355"/>
      <c r="AO19" s="4355"/>
      <c r="AP19" s="4355"/>
      <c r="AQ19" s="4355"/>
      <c r="AR19" s="4355"/>
      <c r="AS19" s="4355"/>
      <c r="AT19" s="4355"/>
      <c r="AU19" s="4355"/>
      <c r="AV19" s="4355"/>
      <c r="AW19" s="4355"/>
      <c r="AX19" s="4355"/>
      <c r="AY19" s="4355"/>
      <c r="AZ19" s="4355"/>
      <c r="BA19" s="4355"/>
      <c r="BB19" s="4355"/>
      <c r="BC19" s="4355"/>
      <c r="BD19" s="4355"/>
      <c r="BE19" s="4355"/>
      <c r="BF19" s="4355"/>
      <c r="BG19" s="4355"/>
      <c r="BH19" s="4355"/>
      <c r="BI19" s="4355"/>
      <c r="BJ19" s="4355"/>
      <c r="BK19" s="4355"/>
      <c r="BL19" s="4355"/>
      <c r="BM19" s="4355"/>
      <c r="BN19" s="4355"/>
      <c r="BO19" s="4355"/>
      <c r="BP19" s="4355"/>
      <c r="BQ19" s="4355"/>
      <c r="BR19" s="4355"/>
      <c r="BS19" s="4355"/>
      <c r="BT19" s="4355"/>
      <c r="BU19" s="4355"/>
      <c r="BV19" s="4355"/>
      <c r="BW19" s="4355"/>
      <c r="BX19" s="4355"/>
      <c r="BY19" s="4355"/>
      <c r="BZ19" s="4355"/>
      <c r="CA19" s="4355"/>
      <c r="CB19" s="4355"/>
      <c r="CC19" s="4355"/>
      <c r="CD19" s="4355"/>
      <c r="CE19" s="4355"/>
      <c r="CF19" s="4355"/>
      <c r="CG19" s="4355"/>
      <c r="CH19" s="4355"/>
      <c r="CI19" s="4355"/>
      <c r="CJ19" s="4355"/>
      <c r="CK19" s="4355"/>
      <c r="CL19" s="4355"/>
      <c r="CM19" s="4355"/>
      <c r="CN19" s="4355"/>
      <c r="CO19" s="4355"/>
      <c r="CP19" s="4355"/>
      <c r="CQ19" s="4355"/>
      <c r="CR19" s="4355"/>
      <c r="CS19" s="4355"/>
      <c r="CT19" s="4355"/>
      <c r="CU19" s="4355"/>
      <c r="CV19" s="4355"/>
      <c r="CW19" s="4355"/>
      <c r="CX19" s="4355"/>
      <c r="CY19" s="4355"/>
      <c r="CZ19" s="4355"/>
      <c r="DA19" s="4355"/>
      <c r="DB19" s="4355"/>
      <c r="DC19" s="4355"/>
      <c r="DD19" s="4355"/>
      <c r="DE19" s="4355"/>
      <c r="DF19" s="4355"/>
      <c r="DG19" s="4355"/>
      <c r="DH19" s="4355"/>
      <c r="DI19" s="4355"/>
      <c r="DJ19" s="4355"/>
      <c r="DK19" s="4355"/>
      <c r="DL19" s="4355"/>
      <c r="DM19" s="4355"/>
      <c r="DN19" s="4355"/>
      <c r="DO19" s="4355"/>
      <c r="DP19" s="4355"/>
      <c r="DQ19" s="4355"/>
      <c r="DR19" s="4355"/>
      <c r="DS19" s="4355"/>
      <c r="DT19" s="4355"/>
      <c r="DU19" s="4355"/>
      <c r="DV19" s="4355"/>
      <c r="DW19" s="4355"/>
      <c r="DX19" s="4355"/>
      <c r="DY19" s="4355"/>
      <c r="DZ19" s="4355"/>
      <c r="EA19" s="4355"/>
      <c r="EB19" s="4355"/>
      <c r="EC19" s="4355"/>
      <c r="ED19" s="4355"/>
      <c r="EE19" s="4355"/>
      <c r="EF19" s="4355"/>
      <c r="EG19" s="4355"/>
      <c r="EH19" s="4355"/>
      <c r="EI19" s="4355"/>
      <c r="EJ19" s="4355"/>
      <c r="EK19" s="4355"/>
      <c r="EL19" s="4355"/>
      <c r="EM19" s="4355"/>
      <c r="EN19" s="4355"/>
    </row>
    <row r="20" spans="1:144" s="372" customFormat="1" ht="32.1" customHeight="1" x14ac:dyDescent="0.2">
      <c r="A20" s="40" t="s">
        <v>17</v>
      </c>
      <c r="B20" s="61"/>
      <c r="C20" s="61"/>
      <c r="D20" s="4355"/>
      <c r="E20" s="62">
        <v>15587</v>
      </c>
      <c r="F20" s="64">
        <v>8743</v>
      </c>
      <c r="G20" s="64">
        <v>6844</v>
      </c>
      <c r="H20" s="4355"/>
      <c r="I20" s="4355"/>
      <c r="J20" s="4355"/>
      <c r="K20" s="4355"/>
      <c r="L20" s="4355"/>
      <c r="M20" s="4355"/>
      <c r="N20" s="4355"/>
      <c r="O20" s="4355"/>
      <c r="P20" s="4355"/>
      <c r="Q20" s="4355"/>
      <c r="R20" s="4355"/>
      <c r="S20" s="4355"/>
      <c r="T20" s="4355"/>
      <c r="U20" s="4355"/>
      <c r="V20" s="4355"/>
      <c r="W20" s="4355"/>
      <c r="X20" s="4355"/>
      <c r="Y20" s="4355"/>
      <c r="Z20" s="4355"/>
      <c r="AA20" s="4355"/>
      <c r="AB20" s="4355"/>
      <c r="AC20" s="4355"/>
      <c r="AD20" s="4355"/>
      <c r="AE20" s="4355"/>
      <c r="AF20" s="4355"/>
      <c r="AG20" s="4355"/>
      <c r="AH20" s="4355"/>
      <c r="AI20" s="4355"/>
      <c r="AJ20" s="4355"/>
      <c r="AK20" s="4355"/>
      <c r="AL20" s="4355"/>
      <c r="AM20" s="4355"/>
      <c r="AN20" s="4355"/>
      <c r="AO20" s="4355"/>
      <c r="AP20" s="4355"/>
      <c r="AQ20" s="4355"/>
      <c r="AR20" s="4355"/>
      <c r="AS20" s="4355"/>
      <c r="AT20" s="4355"/>
      <c r="AU20" s="4355"/>
      <c r="AV20" s="4355"/>
      <c r="AW20" s="4355"/>
      <c r="AX20" s="4355"/>
      <c r="AY20" s="4355"/>
      <c r="AZ20" s="4355"/>
      <c r="BA20" s="4355"/>
      <c r="BB20" s="4355"/>
      <c r="BC20" s="4355"/>
      <c r="BD20" s="4355"/>
      <c r="BE20" s="4355"/>
      <c r="BF20" s="4355"/>
      <c r="BG20" s="4355"/>
      <c r="BH20" s="4355"/>
      <c r="BI20" s="4355"/>
      <c r="BJ20" s="4355"/>
      <c r="BK20" s="4355"/>
      <c r="BL20" s="4355"/>
      <c r="BM20" s="4355"/>
      <c r="BN20" s="4355"/>
      <c r="BO20" s="4355"/>
      <c r="BP20" s="4355"/>
      <c r="BQ20" s="4355"/>
      <c r="BR20" s="4355"/>
      <c r="BS20" s="4355"/>
      <c r="BT20" s="4355"/>
      <c r="BU20" s="4355"/>
      <c r="BV20" s="4355"/>
      <c r="BW20" s="4355"/>
      <c r="BX20" s="4355"/>
      <c r="BY20" s="4355"/>
      <c r="BZ20" s="4355"/>
      <c r="CA20" s="4355"/>
      <c r="CB20" s="4355"/>
      <c r="CC20" s="4355"/>
      <c r="CD20" s="4355"/>
      <c r="CE20" s="4355"/>
      <c r="CF20" s="4355"/>
      <c r="CG20" s="4355"/>
      <c r="CH20" s="4355"/>
      <c r="CI20" s="4355"/>
      <c r="CJ20" s="4355"/>
      <c r="CK20" s="4355"/>
      <c r="CL20" s="4355"/>
      <c r="CM20" s="4355"/>
      <c r="CN20" s="4355"/>
      <c r="CO20" s="4355"/>
      <c r="CP20" s="4355"/>
      <c r="CQ20" s="4355"/>
      <c r="CR20" s="4355"/>
      <c r="CS20" s="4355"/>
      <c r="CT20" s="4355"/>
      <c r="CU20" s="4355"/>
      <c r="CV20" s="4355"/>
      <c r="CW20" s="4355"/>
      <c r="CX20" s="4355"/>
      <c r="CY20" s="4355"/>
      <c r="CZ20" s="4355"/>
      <c r="DA20" s="4355"/>
      <c r="DB20" s="4355"/>
      <c r="DC20" s="4355"/>
      <c r="DD20" s="4355"/>
      <c r="DE20" s="4355"/>
      <c r="DF20" s="4355"/>
      <c r="DG20" s="4355"/>
      <c r="DH20" s="4355"/>
      <c r="DI20" s="4355"/>
      <c r="DJ20" s="4355"/>
      <c r="DK20" s="4355"/>
      <c r="DL20" s="4355"/>
      <c r="DM20" s="4355"/>
      <c r="DN20" s="4355"/>
      <c r="DO20" s="4355"/>
      <c r="DP20" s="4355"/>
      <c r="DQ20" s="4355"/>
      <c r="DR20" s="4355"/>
      <c r="DS20" s="4355"/>
      <c r="DT20" s="4355"/>
      <c r="DU20" s="4355"/>
      <c r="DV20" s="4355"/>
      <c r="DW20" s="4355"/>
      <c r="DX20" s="4355"/>
      <c r="DY20" s="4355"/>
      <c r="DZ20" s="4355"/>
      <c r="EA20" s="4355"/>
      <c r="EB20" s="4355"/>
      <c r="EC20" s="4355"/>
      <c r="ED20" s="4355"/>
      <c r="EE20" s="4355"/>
      <c r="EF20" s="4355"/>
      <c r="EG20" s="4355"/>
      <c r="EH20" s="4355"/>
      <c r="EI20" s="4355"/>
      <c r="EJ20" s="4355"/>
      <c r="EK20" s="4355"/>
      <c r="EL20" s="4355"/>
      <c r="EM20" s="4355"/>
      <c r="EN20" s="4355"/>
    </row>
    <row r="21" spans="1:144" s="372" customFormat="1" ht="32.1" customHeight="1" x14ac:dyDescent="0.2">
      <c r="A21" s="65" t="s">
        <v>741</v>
      </c>
      <c r="B21" s="61"/>
      <c r="C21" s="61"/>
      <c r="D21" s="4355"/>
      <c r="E21" s="62">
        <v>120848</v>
      </c>
      <c r="F21" s="64">
        <v>61613</v>
      </c>
      <c r="G21" s="64">
        <v>59235</v>
      </c>
      <c r="H21" s="4355"/>
      <c r="I21" s="4355"/>
      <c r="J21" s="4355"/>
      <c r="K21" s="4355"/>
      <c r="L21" s="4355"/>
      <c r="M21" s="4355"/>
      <c r="N21" s="4355"/>
      <c r="O21" s="4355"/>
      <c r="P21" s="4355"/>
      <c r="Q21" s="4355"/>
      <c r="R21" s="4355"/>
      <c r="S21" s="4355"/>
      <c r="T21" s="4355"/>
      <c r="U21" s="4355"/>
      <c r="V21" s="4355"/>
      <c r="W21" s="4355"/>
      <c r="X21" s="4355"/>
      <c r="Y21" s="4355"/>
      <c r="Z21" s="4355"/>
      <c r="AA21" s="4355"/>
      <c r="AB21" s="4355"/>
      <c r="AC21" s="4355"/>
      <c r="AD21" s="4355"/>
      <c r="AE21" s="4355"/>
      <c r="AF21" s="4355"/>
      <c r="AG21" s="4355"/>
      <c r="AH21" s="4355"/>
      <c r="AI21" s="4355"/>
      <c r="AJ21" s="4355"/>
      <c r="AK21" s="4355"/>
      <c r="AL21" s="4355"/>
      <c r="AM21" s="4355"/>
      <c r="AN21" s="4355"/>
      <c r="AO21" s="4355"/>
      <c r="AP21" s="4355"/>
      <c r="AQ21" s="4355"/>
      <c r="AR21" s="4355"/>
      <c r="AS21" s="4355"/>
      <c r="AT21" s="4355"/>
      <c r="AU21" s="4355"/>
      <c r="AV21" s="4355"/>
      <c r="AW21" s="4355"/>
      <c r="AX21" s="4355"/>
      <c r="AY21" s="4355"/>
      <c r="AZ21" s="4355"/>
      <c r="BA21" s="4355"/>
      <c r="BB21" s="4355"/>
      <c r="BC21" s="4355"/>
      <c r="BD21" s="4355"/>
      <c r="BE21" s="4355"/>
      <c r="BF21" s="4355"/>
      <c r="BG21" s="4355"/>
      <c r="BH21" s="4355"/>
      <c r="BI21" s="4355"/>
      <c r="BJ21" s="4355"/>
      <c r="BK21" s="4355"/>
      <c r="BL21" s="4355"/>
      <c r="BM21" s="4355"/>
      <c r="BN21" s="4355"/>
      <c r="BO21" s="4355"/>
      <c r="BP21" s="4355"/>
      <c r="BQ21" s="4355"/>
      <c r="BR21" s="4355"/>
      <c r="BS21" s="4355"/>
      <c r="BT21" s="4355"/>
      <c r="BU21" s="4355"/>
      <c r="BV21" s="4355"/>
      <c r="BW21" s="4355"/>
      <c r="BX21" s="4355"/>
      <c r="BY21" s="4355"/>
      <c r="BZ21" s="4355"/>
      <c r="CA21" s="4355"/>
      <c r="CB21" s="4355"/>
      <c r="CC21" s="4355"/>
      <c r="CD21" s="4355"/>
      <c r="CE21" s="4355"/>
      <c r="CF21" s="4355"/>
      <c r="CG21" s="4355"/>
      <c r="CH21" s="4355"/>
      <c r="CI21" s="4355"/>
      <c r="CJ21" s="4355"/>
      <c r="CK21" s="4355"/>
      <c r="CL21" s="4355"/>
      <c r="CM21" s="4355"/>
      <c r="CN21" s="4355"/>
      <c r="CO21" s="4355"/>
      <c r="CP21" s="4355"/>
      <c r="CQ21" s="4355"/>
      <c r="CR21" s="4355"/>
      <c r="CS21" s="4355"/>
      <c r="CT21" s="4355"/>
      <c r="CU21" s="4355"/>
      <c r="CV21" s="4355"/>
      <c r="CW21" s="4355"/>
      <c r="CX21" s="4355"/>
      <c r="CY21" s="4355"/>
      <c r="CZ21" s="4355"/>
      <c r="DA21" s="4355"/>
      <c r="DB21" s="4355"/>
      <c r="DC21" s="4355"/>
      <c r="DD21" s="4355"/>
      <c r="DE21" s="4355"/>
      <c r="DF21" s="4355"/>
      <c r="DG21" s="4355"/>
      <c r="DH21" s="4355"/>
      <c r="DI21" s="4355"/>
      <c r="DJ21" s="4355"/>
      <c r="DK21" s="4355"/>
      <c r="DL21" s="4355"/>
      <c r="DM21" s="4355"/>
      <c r="DN21" s="4355"/>
      <c r="DO21" s="4355"/>
      <c r="DP21" s="4355"/>
      <c r="DQ21" s="4355"/>
      <c r="DR21" s="4355"/>
      <c r="DS21" s="4355"/>
      <c r="DT21" s="4355"/>
      <c r="DU21" s="4355"/>
      <c r="DV21" s="4355"/>
      <c r="DW21" s="4355"/>
      <c r="DX21" s="4355"/>
      <c r="DY21" s="4355"/>
      <c r="DZ21" s="4355"/>
      <c r="EA21" s="4355"/>
      <c r="EB21" s="4355"/>
      <c r="EC21" s="4355"/>
      <c r="ED21" s="4355"/>
      <c r="EE21" s="4355"/>
      <c r="EF21" s="4355"/>
      <c r="EG21" s="4355"/>
      <c r="EH21" s="4355"/>
      <c r="EI21" s="4355"/>
      <c r="EJ21" s="4355"/>
      <c r="EK21" s="4355"/>
      <c r="EL21" s="4355"/>
      <c r="EM21" s="4355"/>
      <c r="EN21" s="4355"/>
    </row>
    <row r="22" spans="1:144" s="372" customFormat="1" ht="32.1" customHeight="1" x14ac:dyDescent="0.2">
      <c r="A22" s="65" t="s">
        <v>742</v>
      </c>
      <c r="B22" s="61"/>
      <c r="C22" s="61"/>
      <c r="D22" s="4355"/>
      <c r="E22" s="62">
        <v>-90657</v>
      </c>
      <c r="F22" s="63">
        <v>-50040</v>
      </c>
      <c r="G22" s="63">
        <v>-40617</v>
      </c>
      <c r="H22" s="4355"/>
      <c r="I22" s="4355"/>
      <c r="J22" s="4355"/>
      <c r="K22" s="4355"/>
      <c r="L22" s="4355"/>
      <c r="M22" s="4355"/>
      <c r="N22" s="4355"/>
      <c r="O22" s="4355"/>
      <c r="P22" s="4355"/>
      <c r="Q22" s="4355"/>
      <c r="R22" s="4355"/>
      <c r="S22" s="4355"/>
      <c r="T22" s="4355"/>
      <c r="U22" s="4355"/>
      <c r="V22" s="4355"/>
      <c r="W22" s="4355"/>
      <c r="X22" s="4355"/>
      <c r="Y22" s="4355"/>
      <c r="Z22" s="4355"/>
      <c r="AA22" s="4355"/>
      <c r="AB22" s="4355"/>
      <c r="AC22" s="4355"/>
      <c r="AD22" s="4355"/>
      <c r="AE22" s="4355"/>
      <c r="AF22" s="4355"/>
      <c r="AG22" s="4355"/>
      <c r="AH22" s="4355"/>
      <c r="AI22" s="4355"/>
      <c r="AJ22" s="4355"/>
      <c r="AK22" s="4355"/>
      <c r="AL22" s="4355"/>
      <c r="AM22" s="4355"/>
      <c r="AN22" s="4355"/>
      <c r="AO22" s="4355"/>
      <c r="AP22" s="4355"/>
      <c r="AQ22" s="4355"/>
      <c r="AR22" s="4355"/>
      <c r="AS22" s="4355"/>
      <c r="AT22" s="4355"/>
      <c r="AU22" s="4355"/>
      <c r="AV22" s="4355"/>
      <c r="AW22" s="4355"/>
      <c r="AX22" s="4355"/>
      <c r="AY22" s="4355"/>
      <c r="AZ22" s="4355"/>
      <c r="BA22" s="4355"/>
      <c r="BB22" s="4355"/>
      <c r="BC22" s="4355"/>
      <c r="BD22" s="4355"/>
      <c r="BE22" s="4355"/>
      <c r="BF22" s="4355"/>
      <c r="BG22" s="4355"/>
      <c r="BH22" s="4355"/>
      <c r="BI22" s="4355"/>
      <c r="BJ22" s="4355"/>
      <c r="BK22" s="4355"/>
      <c r="BL22" s="4355"/>
      <c r="BM22" s="4355"/>
      <c r="BN22" s="4355"/>
      <c r="BO22" s="4355"/>
      <c r="BP22" s="4355"/>
      <c r="BQ22" s="4355"/>
      <c r="BR22" s="4355"/>
      <c r="BS22" s="4355"/>
      <c r="BT22" s="4355"/>
      <c r="BU22" s="4355"/>
      <c r="BV22" s="4355"/>
      <c r="BW22" s="4355"/>
      <c r="BX22" s="4355"/>
      <c r="BY22" s="4355"/>
      <c r="BZ22" s="4355"/>
      <c r="CA22" s="4355"/>
      <c r="CB22" s="4355"/>
      <c r="CC22" s="4355"/>
      <c r="CD22" s="4355"/>
      <c r="CE22" s="4355"/>
      <c r="CF22" s="4355"/>
      <c r="CG22" s="4355"/>
      <c r="CH22" s="4355"/>
      <c r="CI22" s="4355"/>
      <c r="CJ22" s="4355"/>
      <c r="CK22" s="4355"/>
      <c r="CL22" s="4355"/>
      <c r="CM22" s="4355"/>
      <c r="CN22" s="4355"/>
      <c r="CO22" s="4355"/>
      <c r="CP22" s="4355"/>
      <c r="CQ22" s="4355"/>
      <c r="CR22" s="4355"/>
      <c r="CS22" s="4355"/>
      <c r="CT22" s="4355"/>
      <c r="CU22" s="4355"/>
      <c r="CV22" s="4355"/>
      <c r="CW22" s="4355"/>
      <c r="CX22" s="4355"/>
      <c r="CY22" s="4355"/>
      <c r="CZ22" s="4355"/>
      <c r="DA22" s="4355"/>
      <c r="DB22" s="4355"/>
      <c r="DC22" s="4355"/>
      <c r="DD22" s="4355"/>
      <c r="DE22" s="4355"/>
      <c r="DF22" s="4355"/>
      <c r="DG22" s="4355"/>
      <c r="DH22" s="4355"/>
      <c r="DI22" s="4355"/>
      <c r="DJ22" s="4355"/>
      <c r="DK22" s="4355"/>
      <c r="DL22" s="4355"/>
      <c r="DM22" s="4355"/>
      <c r="DN22" s="4355"/>
      <c r="DO22" s="4355"/>
      <c r="DP22" s="4355"/>
      <c r="DQ22" s="4355"/>
      <c r="DR22" s="4355"/>
      <c r="DS22" s="4355"/>
      <c r="DT22" s="4355"/>
      <c r="DU22" s="4355"/>
      <c r="DV22" s="4355"/>
      <c r="DW22" s="4355"/>
      <c r="DX22" s="4355"/>
      <c r="DY22" s="4355"/>
      <c r="DZ22" s="4355"/>
      <c r="EA22" s="4355"/>
      <c r="EB22" s="4355"/>
      <c r="EC22" s="4355"/>
      <c r="ED22" s="4355"/>
      <c r="EE22" s="4355"/>
      <c r="EF22" s="4355"/>
      <c r="EG22" s="4355"/>
      <c r="EH22" s="4355"/>
      <c r="EI22" s="4355"/>
      <c r="EJ22" s="4355"/>
      <c r="EK22" s="4355"/>
      <c r="EL22" s="4355"/>
      <c r="EM22" s="4355"/>
      <c r="EN22" s="4355"/>
    </row>
    <row r="23" spans="1:144" s="372" customFormat="1" ht="32.1" customHeight="1" x14ac:dyDescent="0.2">
      <c r="A23" s="65" t="s">
        <v>743</v>
      </c>
      <c r="B23" s="61"/>
      <c r="C23" s="61"/>
      <c r="D23" s="4355"/>
      <c r="E23" s="62">
        <v>2249492</v>
      </c>
      <c r="F23" s="64">
        <v>1212796</v>
      </c>
      <c r="G23" s="64">
        <v>1036696</v>
      </c>
      <c r="H23" s="4355"/>
      <c r="I23" s="4355"/>
      <c r="J23" s="4355"/>
      <c r="K23" s="4355"/>
      <c r="L23" s="4355"/>
      <c r="M23" s="4355"/>
      <c r="N23" s="4355"/>
      <c r="O23" s="4355"/>
      <c r="P23" s="4355"/>
      <c r="Q23" s="4355"/>
      <c r="R23" s="4355"/>
      <c r="S23" s="4355"/>
      <c r="T23" s="4355"/>
      <c r="U23" s="4355"/>
      <c r="V23" s="4355"/>
      <c r="W23" s="4355"/>
      <c r="X23" s="4355"/>
      <c r="Y23" s="4355"/>
      <c r="Z23" s="4355"/>
      <c r="AA23" s="4355"/>
      <c r="AB23" s="4355"/>
      <c r="AC23" s="4355"/>
      <c r="AD23" s="4355"/>
      <c r="AE23" s="4355"/>
      <c r="AF23" s="4355"/>
      <c r="AG23" s="4355"/>
      <c r="AH23" s="4355"/>
      <c r="AI23" s="4355"/>
      <c r="AJ23" s="4355"/>
      <c r="AK23" s="4355"/>
      <c r="AL23" s="4355"/>
      <c r="AM23" s="4355"/>
      <c r="AN23" s="4355"/>
      <c r="AO23" s="4355"/>
      <c r="AP23" s="4355"/>
      <c r="AQ23" s="4355"/>
      <c r="AR23" s="4355"/>
      <c r="AS23" s="4355"/>
      <c r="AT23" s="4355"/>
      <c r="AU23" s="4355"/>
      <c r="AV23" s="4355"/>
      <c r="AW23" s="4355"/>
      <c r="AX23" s="4355"/>
      <c r="AY23" s="4355"/>
      <c r="AZ23" s="4355"/>
      <c r="BA23" s="4355"/>
      <c r="BB23" s="4355"/>
      <c r="BC23" s="4355"/>
      <c r="BD23" s="4355"/>
      <c r="BE23" s="4355"/>
      <c r="BF23" s="4355"/>
      <c r="BG23" s="4355"/>
      <c r="BH23" s="4355"/>
      <c r="BI23" s="4355"/>
      <c r="BJ23" s="4355"/>
      <c r="BK23" s="4355"/>
      <c r="BL23" s="4355"/>
      <c r="BM23" s="4355"/>
      <c r="BN23" s="4355"/>
      <c r="BO23" s="4355"/>
      <c r="BP23" s="4355"/>
      <c r="BQ23" s="4355"/>
      <c r="BR23" s="4355"/>
      <c r="BS23" s="4355"/>
      <c r="BT23" s="4355"/>
      <c r="BU23" s="4355"/>
      <c r="BV23" s="4355"/>
      <c r="BW23" s="4355"/>
      <c r="BX23" s="4355"/>
      <c r="BY23" s="4355"/>
      <c r="BZ23" s="4355"/>
      <c r="CA23" s="4355"/>
      <c r="CB23" s="4355"/>
      <c r="CC23" s="4355"/>
      <c r="CD23" s="4355"/>
      <c r="CE23" s="4355"/>
      <c r="CF23" s="4355"/>
      <c r="CG23" s="4355"/>
      <c r="CH23" s="4355"/>
      <c r="CI23" s="4355"/>
      <c r="CJ23" s="4355"/>
      <c r="CK23" s="4355"/>
      <c r="CL23" s="4355"/>
      <c r="CM23" s="4355"/>
      <c r="CN23" s="4355"/>
      <c r="CO23" s="4355"/>
      <c r="CP23" s="4355"/>
      <c r="CQ23" s="4355"/>
      <c r="CR23" s="4355"/>
      <c r="CS23" s="4355"/>
      <c r="CT23" s="4355"/>
      <c r="CU23" s="4355"/>
      <c r="CV23" s="4355"/>
      <c r="CW23" s="4355"/>
      <c r="CX23" s="4355"/>
      <c r="CY23" s="4355"/>
      <c r="CZ23" s="4355"/>
      <c r="DA23" s="4355"/>
      <c r="DB23" s="4355"/>
      <c r="DC23" s="4355"/>
      <c r="DD23" s="4355"/>
      <c r="DE23" s="4355"/>
      <c r="DF23" s="4355"/>
      <c r="DG23" s="4355"/>
      <c r="DH23" s="4355"/>
      <c r="DI23" s="4355"/>
      <c r="DJ23" s="4355"/>
      <c r="DK23" s="4355"/>
      <c r="DL23" s="4355"/>
      <c r="DM23" s="4355"/>
      <c r="DN23" s="4355"/>
      <c r="DO23" s="4355"/>
      <c r="DP23" s="4355"/>
      <c r="DQ23" s="4355"/>
      <c r="DR23" s="4355"/>
      <c r="DS23" s="4355"/>
      <c r="DT23" s="4355"/>
      <c r="DU23" s="4355"/>
      <c r="DV23" s="4355"/>
      <c r="DW23" s="4355"/>
      <c r="DX23" s="4355"/>
      <c r="DY23" s="4355"/>
      <c r="DZ23" s="4355"/>
      <c r="EA23" s="4355"/>
      <c r="EB23" s="4355"/>
      <c r="EC23" s="4355"/>
      <c r="ED23" s="4355"/>
      <c r="EE23" s="4355"/>
      <c r="EF23" s="4355"/>
      <c r="EG23" s="4355"/>
      <c r="EH23" s="4355"/>
      <c r="EI23" s="4355"/>
      <c r="EJ23" s="4355"/>
      <c r="EK23" s="4355"/>
      <c r="EL23" s="4355"/>
      <c r="EM23" s="4355"/>
      <c r="EN23" s="4355"/>
    </row>
    <row r="24" spans="1:144" s="372" customFormat="1" ht="32.1" customHeight="1" x14ac:dyDescent="0.2">
      <c r="A24" s="65" t="s">
        <v>744</v>
      </c>
      <c r="B24" s="61"/>
      <c r="C24" s="61"/>
      <c r="D24" s="4355"/>
      <c r="E24" s="66">
        <v>-2266347</v>
      </c>
      <c r="F24" s="63">
        <v>-1217932</v>
      </c>
      <c r="G24" s="67">
        <v>-1048415</v>
      </c>
      <c r="H24" s="4355"/>
      <c r="I24" s="4355"/>
      <c r="J24" s="4355"/>
      <c r="K24" s="4355"/>
      <c r="L24" s="4355"/>
      <c r="M24" s="4355"/>
      <c r="N24" s="4355"/>
      <c r="O24" s="4355"/>
      <c r="P24" s="4355"/>
      <c r="Q24" s="4355"/>
      <c r="R24" s="4355"/>
      <c r="S24" s="4355"/>
      <c r="T24" s="4355"/>
      <c r="U24" s="4355"/>
      <c r="V24" s="4355"/>
      <c r="W24" s="4355"/>
      <c r="X24" s="4355"/>
      <c r="Y24" s="4355"/>
      <c r="Z24" s="4355"/>
      <c r="AA24" s="4355"/>
      <c r="AB24" s="4355"/>
      <c r="AC24" s="4355"/>
      <c r="AD24" s="4355"/>
      <c r="AE24" s="4355"/>
      <c r="AF24" s="4355"/>
      <c r="AG24" s="4355"/>
      <c r="AH24" s="4355"/>
      <c r="AI24" s="4355"/>
      <c r="AJ24" s="4355"/>
      <c r="AK24" s="4355"/>
      <c r="AL24" s="4355"/>
      <c r="AM24" s="4355"/>
      <c r="AN24" s="4355"/>
      <c r="AO24" s="4355"/>
      <c r="AP24" s="4355"/>
      <c r="AQ24" s="4355"/>
      <c r="AR24" s="4355"/>
      <c r="AS24" s="4355"/>
      <c r="AT24" s="4355"/>
      <c r="AU24" s="4355"/>
      <c r="AV24" s="4355"/>
      <c r="AW24" s="4355"/>
      <c r="AX24" s="4355"/>
      <c r="AY24" s="4355"/>
      <c r="AZ24" s="4355"/>
      <c r="BA24" s="4355"/>
      <c r="BB24" s="4355"/>
      <c r="BC24" s="4355"/>
      <c r="BD24" s="4355"/>
      <c r="BE24" s="4355"/>
      <c r="BF24" s="4355"/>
      <c r="BG24" s="4355"/>
      <c r="BH24" s="4355"/>
      <c r="BI24" s="4355"/>
      <c r="BJ24" s="4355"/>
      <c r="BK24" s="4355"/>
      <c r="BL24" s="4355"/>
      <c r="BM24" s="4355"/>
      <c r="BN24" s="4355"/>
      <c r="BO24" s="4355"/>
      <c r="BP24" s="4355"/>
      <c r="BQ24" s="4355"/>
      <c r="BR24" s="4355"/>
      <c r="BS24" s="4355"/>
      <c r="BT24" s="4355"/>
      <c r="BU24" s="4355"/>
      <c r="BV24" s="4355"/>
      <c r="BW24" s="4355"/>
      <c r="BX24" s="4355"/>
      <c r="BY24" s="4355"/>
      <c r="BZ24" s="4355"/>
      <c r="CA24" s="4355"/>
      <c r="CB24" s="4355"/>
      <c r="CC24" s="4355"/>
      <c r="CD24" s="4355"/>
      <c r="CE24" s="4355"/>
      <c r="CF24" s="4355"/>
      <c r="CG24" s="4355"/>
      <c r="CH24" s="4355"/>
      <c r="CI24" s="4355"/>
      <c r="CJ24" s="4355"/>
      <c r="CK24" s="4355"/>
      <c r="CL24" s="4355"/>
      <c r="CM24" s="4355"/>
      <c r="CN24" s="4355"/>
      <c r="CO24" s="4355"/>
      <c r="CP24" s="4355"/>
      <c r="CQ24" s="4355"/>
      <c r="CR24" s="4355"/>
      <c r="CS24" s="4355"/>
      <c r="CT24" s="4355"/>
      <c r="CU24" s="4355"/>
      <c r="CV24" s="4355"/>
      <c r="CW24" s="4355"/>
      <c r="CX24" s="4355"/>
      <c r="CY24" s="4355"/>
      <c r="CZ24" s="4355"/>
      <c r="DA24" s="4355"/>
      <c r="DB24" s="4355"/>
      <c r="DC24" s="4355"/>
      <c r="DD24" s="4355"/>
      <c r="DE24" s="4355"/>
      <c r="DF24" s="4355"/>
      <c r="DG24" s="4355"/>
      <c r="DH24" s="4355"/>
      <c r="DI24" s="4355"/>
      <c r="DJ24" s="4355"/>
      <c r="DK24" s="4355"/>
      <c r="DL24" s="4355"/>
      <c r="DM24" s="4355"/>
      <c r="DN24" s="4355"/>
      <c r="DO24" s="4355"/>
      <c r="DP24" s="4355"/>
      <c r="DQ24" s="4355"/>
      <c r="DR24" s="4355"/>
      <c r="DS24" s="4355"/>
      <c r="DT24" s="4355"/>
      <c r="DU24" s="4355"/>
      <c r="DV24" s="4355"/>
      <c r="DW24" s="4355"/>
      <c r="DX24" s="4355"/>
      <c r="DY24" s="4355"/>
      <c r="DZ24" s="4355"/>
      <c r="EA24" s="4355"/>
      <c r="EB24" s="4355"/>
      <c r="EC24" s="4355"/>
      <c r="ED24" s="4355"/>
      <c r="EE24" s="4355"/>
      <c r="EF24" s="4355"/>
      <c r="EG24" s="4355"/>
      <c r="EH24" s="4355"/>
      <c r="EI24" s="4355"/>
      <c r="EJ24" s="4355"/>
      <c r="EK24" s="4355"/>
      <c r="EL24" s="4355"/>
      <c r="EM24" s="4355"/>
      <c r="EN24" s="4355"/>
    </row>
    <row r="25" spans="1:144" s="4379" customFormat="1" ht="32.1" customHeight="1" x14ac:dyDescent="0.2">
      <c r="A25" s="4384" t="s">
        <v>745</v>
      </c>
      <c r="B25" s="4385"/>
      <c r="C25" s="4385"/>
      <c r="D25" s="4386"/>
      <c r="E25" s="4387">
        <v>1265740</v>
      </c>
      <c r="F25" s="4387">
        <v>626028</v>
      </c>
      <c r="G25" s="4387">
        <v>639712</v>
      </c>
      <c r="H25" s="4373"/>
      <c r="I25" s="4373"/>
      <c r="J25" s="4373"/>
      <c r="K25" s="4373"/>
      <c r="L25" s="4373"/>
      <c r="M25" s="4373"/>
      <c r="N25" s="4373"/>
      <c r="O25" s="4373"/>
      <c r="P25" s="4373"/>
      <c r="Q25" s="4373"/>
      <c r="R25" s="4373"/>
      <c r="S25" s="4373"/>
      <c r="T25" s="4373"/>
      <c r="U25" s="4373"/>
      <c r="V25" s="4373"/>
      <c r="W25" s="4373"/>
      <c r="X25" s="4373"/>
      <c r="Y25" s="4373"/>
      <c r="Z25" s="4373"/>
      <c r="AA25" s="4373"/>
      <c r="AB25" s="4373"/>
      <c r="AC25" s="4373"/>
      <c r="AD25" s="4373"/>
      <c r="AE25" s="4373"/>
      <c r="AF25" s="4373"/>
      <c r="AG25" s="4373"/>
      <c r="AH25" s="4373"/>
      <c r="AI25" s="4373"/>
      <c r="AJ25" s="4373"/>
      <c r="AK25" s="4373"/>
      <c r="AL25" s="4373"/>
      <c r="AM25" s="4373"/>
      <c r="AN25" s="4373"/>
      <c r="AO25" s="4373"/>
      <c r="AP25" s="4373"/>
      <c r="AQ25" s="4373"/>
      <c r="AR25" s="4373"/>
      <c r="AS25" s="4373"/>
      <c r="AT25" s="4373"/>
      <c r="AU25" s="4373"/>
      <c r="AV25" s="4373"/>
      <c r="AW25" s="4373"/>
      <c r="AX25" s="4373"/>
      <c r="AY25" s="4373"/>
      <c r="AZ25" s="4373"/>
      <c r="BA25" s="4373"/>
      <c r="BB25" s="4373"/>
      <c r="BC25" s="4373"/>
      <c r="BD25" s="4373"/>
      <c r="BE25" s="4373"/>
      <c r="BF25" s="4373"/>
      <c r="BG25" s="4373"/>
      <c r="BH25" s="4373"/>
      <c r="BI25" s="4373"/>
      <c r="BJ25" s="4373"/>
      <c r="BK25" s="4373"/>
      <c r="BL25" s="4373"/>
      <c r="BM25" s="4373"/>
      <c r="BN25" s="4373"/>
      <c r="BO25" s="4373"/>
      <c r="BP25" s="4373"/>
      <c r="BQ25" s="4373"/>
      <c r="BR25" s="4373"/>
      <c r="BS25" s="4373"/>
      <c r="BT25" s="4373"/>
      <c r="BU25" s="4373"/>
      <c r="BV25" s="4373"/>
      <c r="BW25" s="4373"/>
      <c r="BX25" s="4373"/>
      <c r="BY25" s="4373"/>
      <c r="BZ25" s="4373"/>
      <c r="CA25" s="4373"/>
      <c r="CB25" s="4373"/>
      <c r="CC25" s="4373"/>
      <c r="CD25" s="4373"/>
      <c r="CE25" s="4373"/>
      <c r="CF25" s="4373"/>
      <c r="CG25" s="4373"/>
      <c r="CH25" s="4373"/>
      <c r="CI25" s="4373"/>
      <c r="CJ25" s="4373"/>
      <c r="CK25" s="4373"/>
      <c r="CL25" s="4373"/>
      <c r="CM25" s="4373"/>
      <c r="CN25" s="4373"/>
      <c r="CO25" s="4373"/>
      <c r="CP25" s="4373"/>
      <c r="CQ25" s="4373"/>
      <c r="CR25" s="4373"/>
      <c r="CS25" s="4373"/>
      <c r="CT25" s="4373"/>
      <c r="CU25" s="4373"/>
      <c r="CV25" s="4373"/>
      <c r="CW25" s="4373"/>
      <c r="CX25" s="4373"/>
      <c r="CY25" s="4373"/>
      <c r="CZ25" s="4373"/>
      <c r="DA25" s="4373"/>
      <c r="DB25" s="4373"/>
      <c r="DC25" s="4373"/>
      <c r="DD25" s="4373"/>
      <c r="DE25" s="4373"/>
      <c r="DF25" s="4373"/>
      <c r="DG25" s="4373"/>
      <c r="DH25" s="4373"/>
      <c r="DI25" s="4373"/>
      <c r="DJ25" s="4373"/>
      <c r="DK25" s="4373"/>
      <c r="DL25" s="4373"/>
      <c r="DM25" s="4373"/>
      <c r="DN25" s="4373"/>
      <c r="DO25" s="4373"/>
      <c r="DP25" s="4373"/>
      <c r="DQ25" s="4373"/>
      <c r="DR25" s="4373"/>
      <c r="DS25" s="4373"/>
      <c r="DT25" s="4373"/>
      <c r="DU25" s="4373"/>
      <c r="DV25" s="4373"/>
      <c r="DW25" s="4373"/>
      <c r="DX25" s="4373"/>
      <c r="DY25" s="4373"/>
      <c r="DZ25" s="4373"/>
      <c r="EA25" s="4373"/>
      <c r="EB25" s="4373"/>
      <c r="EC25" s="4373"/>
      <c r="ED25" s="4373"/>
      <c r="EE25" s="4373"/>
      <c r="EF25" s="4373"/>
      <c r="EG25" s="4373"/>
      <c r="EH25" s="4373"/>
      <c r="EI25" s="4373"/>
      <c r="EJ25" s="4373"/>
      <c r="EK25" s="4373"/>
      <c r="EL25" s="4373"/>
      <c r="EM25" s="4373"/>
      <c r="EN25" s="4373"/>
    </row>
    <row r="26" spans="1:144" x14ac:dyDescent="0.25">
      <c r="A26" s="68" t="s">
        <v>18</v>
      </c>
      <c r="B26" s="36"/>
      <c r="C26" s="36"/>
      <c r="D26" s="69"/>
      <c r="E26" s="36"/>
      <c r="F26" s="36"/>
      <c r="G26" s="36"/>
    </row>
    <row r="27" spans="1:144" x14ac:dyDescent="0.25">
      <c r="A27" s="68" t="s">
        <v>19</v>
      </c>
      <c r="B27" s="36"/>
      <c r="C27" s="36"/>
      <c r="D27" s="69"/>
      <c r="E27" s="36"/>
      <c r="F27" s="36"/>
      <c r="G27" s="36"/>
    </row>
    <row r="28" spans="1:144" x14ac:dyDescent="0.25">
      <c r="A28" s="70" t="s">
        <v>20</v>
      </c>
      <c r="B28" s="36"/>
      <c r="C28" s="36"/>
      <c r="D28" s="69"/>
      <c r="E28" s="36"/>
      <c r="F28" s="36"/>
      <c r="G28" s="36"/>
    </row>
    <row r="29" spans="1:144" x14ac:dyDescent="0.25">
      <c r="A29" s="68" t="s">
        <v>21</v>
      </c>
      <c r="B29" s="69"/>
      <c r="C29" s="69"/>
      <c r="D29" s="69"/>
      <c r="E29" s="71"/>
      <c r="F29" s="69"/>
      <c r="G29" s="69"/>
    </row>
    <row r="30" spans="1:144" x14ac:dyDescent="0.25">
      <c r="E30" s="72"/>
      <c r="F30" s="72"/>
      <c r="G30" s="72"/>
    </row>
    <row r="31" spans="1:144" x14ac:dyDescent="0.25">
      <c r="E31" s="72"/>
    </row>
  </sheetData>
  <mergeCells count="1">
    <mergeCell ref="A1:C1"/>
  </mergeCells>
  <hyperlinks>
    <hyperlink ref="A1" location="CONTENT!A1" display="Back to table of contents"/>
  </hyperlinks>
  <pageMargins left="0.5" right="0.5" top="0.5" bottom="0.5" header="0.3" footer="0.3"/>
  <pageSetup paperSize="9" scale="93" orientation="portrait"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6"/>
  <sheetViews>
    <sheetView showGridLines="0" workbookViewId="0">
      <selection sqref="A1:C1"/>
    </sheetView>
  </sheetViews>
  <sheetFormatPr defaultColWidth="9.33203125" defaultRowHeight="15.75" x14ac:dyDescent="0.2"/>
  <cols>
    <col min="1" max="1" width="19.1640625" style="344" customWidth="1"/>
    <col min="2" max="10" width="14.6640625" style="344" customWidth="1"/>
    <col min="11" max="11" width="8.6640625" style="344" customWidth="1"/>
    <col min="12" max="16384" width="9.33203125" style="344"/>
  </cols>
  <sheetData>
    <row r="1" spans="1:90" s="4485" customFormat="1"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18.75" x14ac:dyDescent="0.2">
      <c r="A2" s="4632" t="s">
        <v>788</v>
      </c>
    </row>
    <row r="3" spans="1:90" ht="21.75" customHeight="1" thickBot="1" x14ac:dyDescent="0.25"/>
    <row r="4" spans="1:90" ht="27.75" customHeight="1" thickBot="1" x14ac:dyDescent="0.25">
      <c r="A4" s="6317" t="s">
        <v>525</v>
      </c>
      <c r="B4" s="75"/>
      <c r="C4" s="626" t="s">
        <v>23</v>
      </c>
      <c r="D4" s="77"/>
      <c r="E4" s="78"/>
      <c r="F4" s="76" t="s">
        <v>24</v>
      </c>
      <c r="G4" s="77"/>
      <c r="H4" s="78"/>
      <c r="I4" s="76" t="s">
        <v>25</v>
      </c>
      <c r="J4" s="79"/>
    </row>
    <row r="5" spans="1:90" ht="23.25" customHeight="1" thickBot="1" x14ac:dyDescent="0.25">
      <c r="A5" s="6318"/>
      <c r="B5" s="624" t="s">
        <v>4</v>
      </c>
      <c r="C5" s="115" t="s">
        <v>5</v>
      </c>
      <c r="D5" s="116" t="s">
        <v>6</v>
      </c>
      <c r="E5" s="627" t="s">
        <v>4</v>
      </c>
      <c r="F5" s="196" t="s">
        <v>5</v>
      </c>
      <c r="G5" s="197" t="s">
        <v>6</v>
      </c>
      <c r="H5" s="627" t="s">
        <v>4</v>
      </c>
      <c r="I5" s="196" t="s">
        <v>5</v>
      </c>
      <c r="J5" s="197" t="s">
        <v>6</v>
      </c>
    </row>
    <row r="6" spans="1:90" ht="21.95" customHeight="1" x14ac:dyDescent="0.2">
      <c r="A6" s="3613" t="s">
        <v>532</v>
      </c>
      <c r="B6" s="4729">
        <v>18</v>
      </c>
      <c r="C6" s="4730">
        <v>8</v>
      </c>
      <c r="D6" s="4730">
        <v>10</v>
      </c>
      <c r="E6" s="4729">
        <v>14</v>
      </c>
      <c r="F6" s="4731">
        <v>7</v>
      </c>
      <c r="G6" s="4732">
        <v>7</v>
      </c>
      <c r="H6" s="4710">
        <v>4</v>
      </c>
      <c r="I6" s="4733">
        <v>1</v>
      </c>
      <c r="J6" s="4721">
        <v>3</v>
      </c>
    </row>
    <row r="7" spans="1:90" ht="21.95" customHeight="1" x14ac:dyDescent="0.2">
      <c r="A7" s="4717" t="s">
        <v>533</v>
      </c>
      <c r="B7" s="4710">
        <v>61</v>
      </c>
      <c r="C7" s="4715">
        <v>39</v>
      </c>
      <c r="D7" s="4716">
        <v>22</v>
      </c>
      <c r="E7" s="4710">
        <v>56</v>
      </c>
      <c r="F7" s="4733">
        <v>37</v>
      </c>
      <c r="G7" s="4721">
        <v>19</v>
      </c>
      <c r="H7" s="4710">
        <v>5</v>
      </c>
      <c r="I7" s="4733">
        <v>2</v>
      </c>
      <c r="J7" s="4721">
        <v>3</v>
      </c>
    </row>
    <row r="8" spans="1:90" ht="21.95" customHeight="1" x14ac:dyDescent="0.2">
      <c r="A8" s="590" t="s">
        <v>534</v>
      </c>
      <c r="B8" s="4710">
        <v>59</v>
      </c>
      <c r="C8" s="4715">
        <v>35</v>
      </c>
      <c r="D8" s="4716">
        <v>24</v>
      </c>
      <c r="E8" s="4710">
        <v>57</v>
      </c>
      <c r="F8" s="4733">
        <v>35</v>
      </c>
      <c r="G8" s="4721">
        <v>22</v>
      </c>
      <c r="H8" s="4710">
        <v>2</v>
      </c>
      <c r="I8" s="4733">
        <v>0</v>
      </c>
      <c r="J8" s="4721">
        <v>2</v>
      </c>
    </row>
    <row r="9" spans="1:90" ht="21.95" customHeight="1" x14ac:dyDescent="0.2">
      <c r="A9" s="590" t="s">
        <v>535</v>
      </c>
      <c r="B9" s="4710">
        <v>34</v>
      </c>
      <c r="C9" s="4715">
        <v>25</v>
      </c>
      <c r="D9" s="4716">
        <v>9</v>
      </c>
      <c r="E9" s="4710">
        <v>32</v>
      </c>
      <c r="F9" s="4733">
        <v>24</v>
      </c>
      <c r="G9" s="4721">
        <v>8</v>
      </c>
      <c r="H9" s="4710">
        <v>2</v>
      </c>
      <c r="I9" s="4733">
        <v>1</v>
      </c>
      <c r="J9" s="4721">
        <v>1</v>
      </c>
    </row>
    <row r="10" spans="1:90" ht="21.95" customHeight="1" x14ac:dyDescent="0.2">
      <c r="A10" s="531" t="s">
        <v>536</v>
      </c>
      <c r="B10" s="4710">
        <v>9</v>
      </c>
      <c r="C10" s="4715">
        <v>9</v>
      </c>
      <c r="D10" s="4716">
        <v>0</v>
      </c>
      <c r="E10" s="4710">
        <v>9</v>
      </c>
      <c r="F10" s="4733">
        <v>9</v>
      </c>
      <c r="G10" s="4721">
        <v>0</v>
      </c>
      <c r="H10" s="4710">
        <v>0</v>
      </c>
      <c r="I10" s="4733">
        <v>0</v>
      </c>
      <c r="J10" s="4721">
        <v>0</v>
      </c>
      <c r="L10" s="4734"/>
    </row>
    <row r="11" spans="1:90" ht="21.95" customHeight="1" x14ac:dyDescent="0.2">
      <c r="A11" s="531" t="s">
        <v>537</v>
      </c>
      <c r="B11" s="4710">
        <v>5</v>
      </c>
      <c r="C11" s="4715">
        <v>2</v>
      </c>
      <c r="D11" s="4716">
        <v>3</v>
      </c>
      <c r="E11" s="4710">
        <v>5</v>
      </c>
      <c r="F11" s="4733">
        <v>2</v>
      </c>
      <c r="G11" s="4721">
        <v>3</v>
      </c>
      <c r="H11" s="4710">
        <v>0</v>
      </c>
      <c r="I11" s="4733">
        <v>0</v>
      </c>
      <c r="J11" s="4721">
        <v>0</v>
      </c>
    </row>
    <row r="12" spans="1:90" ht="21.95" customHeight="1" x14ac:dyDescent="0.2">
      <c r="A12" s="531" t="s">
        <v>538</v>
      </c>
      <c r="B12" s="4710">
        <v>5</v>
      </c>
      <c r="C12" s="4715">
        <v>2</v>
      </c>
      <c r="D12" s="4716">
        <v>3</v>
      </c>
      <c r="E12" s="4710">
        <v>5</v>
      </c>
      <c r="F12" s="4733">
        <v>2</v>
      </c>
      <c r="G12" s="4721">
        <v>3</v>
      </c>
      <c r="H12" s="4710">
        <v>0</v>
      </c>
      <c r="I12" s="4733">
        <v>0</v>
      </c>
      <c r="J12" s="4721">
        <v>0</v>
      </c>
    </row>
    <row r="13" spans="1:90" ht="21.95" customHeight="1" x14ac:dyDescent="0.2">
      <c r="A13" s="531" t="s">
        <v>539</v>
      </c>
      <c r="B13" s="4710">
        <v>3</v>
      </c>
      <c r="C13" s="4715">
        <v>2</v>
      </c>
      <c r="D13" s="4716">
        <v>1</v>
      </c>
      <c r="E13" s="4710">
        <v>2</v>
      </c>
      <c r="F13" s="4733">
        <v>1</v>
      </c>
      <c r="G13" s="4721">
        <v>1</v>
      </c>
      <c r="H13" s="4735">
        <v>1</v>
      </c>
      <c r="I13" s="4733">
        <v>1</v>
      </c>
      <c r="J13" s="4721">
        <v>0</v>
      </c>
    </row>
    <row r="14" spans="1:90" ht="21.95" customHeight="1" x14ac:dyDescent="0.2">
      <c r="A14" s="531" t="s">
        <v>540</v>
      </c>
      <c r="B14" s="4710">
        <v>3</v>
      </c>
      <c r="C14" s="4715">
        <v>2</v>
      </c>
      <c r="D14" s="4716">
        <v>1</v>
      </c>
      <c r="E14" s="4710">
        <v>1</v>
      </c>
      <c r="F14" s="4733">
        <v>0</v>
      </c>
      <c r="G14" s="4721">
        <v>1</v>
      </c>
      <c r="H14" s="4710">
        <v>2</v>
      </c>
      <c r="I14" s="4733">
        <v>2</v>
      </c>
      <c r="J14" s="4721">
        <v>0</v>
      </c>
    </row>
    <row r="15" spans="1:90" ht="21.95" customHeight="1" x14ac:dyDescent="0.2">
      <c r="A15" s="531" t="s">
        <v>541</v>
      </c>
      <c r="B15" s="4710">
        <v>2</v>
      </c>
      <c r="C15" s="4715">
        <v>2</v>
      </c>
      <c r="D15" s="4716">
        <v>0</v>
      </c>
      <c r="E15" s="4710">
        <v>2</v>
      </c>
      <c r="F15" s="4733">
        <v>2</v>
      </c>
      <c r="G15" s="4721">
        <v>0</v>
      </c>
      <c r="H15" s="4710">
        <v>0</v>
      </c>
      <c r="I15" s="4733">
        <v>0</v>
      </c>
      <c r="J15" s="4721">
        <v>0</v>
      </c>
    </row>
    <row r="16" spans="1:90" ht="21.95" customHeight="1" x14ac:dyDescent="0.2">
      <c r="A16" s="531" t="s">
        <v>542</v>
      </c>
      <c r="B16" s="4710">
        <v>0</v>
      </c>
      <c r="C16" s="4715">
        <v>0</v>
      </c>
      <c r="D16" s="4716">
        <v>0</v>
      </c>
      <c r="E16" s="4710">
        <v>0</v>
      </c>
      <c r="F16" s="4733">
        <v>0</v>
      </c>
      <c r="G16" s="4721">
        <v>0</v>
      </c>
      <c r="H16" s="4710">
        <v>0</v>
      </c>
      <c r="I16" s="4733">
        <v>0</v>
      </c>
      <c r="J16" s="4721">
        <v>0</v>
      </c>
    </row>
    <row r="17" spans="1:10" ht="21.95" customHeight="1" x14ac:dyDescent="0.2">
      <c r="A17" s="531" t="s">
        <v>543</v>
      </c>
      <c r="B17" s="4710">
        <v>0</v>
      </c>
      <c r="C17" s="4715">
        <v>0</v>
      </c>
      <c r="D17" s="4716">
        <v>0</v>
      </c>
      <c r="E17" s="4710">
        <v>0</v>
      </c>
      <c r="F17" s="4733">
        <v>0</v>
      </c>
      <c r="G17" s="4721">
        <v>0</v>
      </c>
      <c r="H17" s="4710">
        <v>0</v>
      </c>
      <c r="I17" s="4733">
        <v>0</v>
      </c>
      <c r="J17" s="4721">
        <v>0</v>
      </c>
    </row>
    <row r="18" spans="1:10" ht="21.95" customHeight="1" x14ac:dyDescent="0.2">
      <c r="A18" s="531" t="s">
        <v>544</v>
      </c>
      <c r="B18" s="4710">
        <v>1</v>
      </c>
      <c r="C18" s="4715">
        <v>0</v>
      </c>
      <c r="D18" s="4716">
        <v>1</v>
      </c>
      <c r="E18" s="4710">
        <v>1</v>
      </c>
      <c r="F18" s="4733">
        <v>0</v>
      </c>
      <c r="G18" s="4721">
        <v>1</v>
      </c>
      <c r="H18" s="4710">
        <v>0</v>
      </c>
      <c r="I18" s="4733">
        <v>0</v>
      </c>
      <c r="J18" s="4721">
        <v>0</v>
      </c>
    </row>
    <row r="19" spans="1:10" ht="21.95" customHeight="1" thickBot="1" x14ac:dyDescent="0.25">
      <c r="A19" s="531" t="s">
        <v>545</v>
      </c>
      <c r="B19" s="4710">
        <v>0</v>
      </c>
      <c r="C19" s="4715">
        <v>0</v>
      </c>
      <c r="D19" s="4715">
        <v>0</v>
      </c>
      <c r="E19" s="4736">
        <v>0</v>
      </c>
      <c r="F19" s="4737">
        <v>0</v>
      </c>
      <c r="G19" s="4738">
        <v>0</v>
      </c>
      <c r="H19" s="4736">
        <v>0</v>
      </c>
      <c r="I19" s="4737">
        <v>0</v>
      </c>
      <c r="J19" s="4738">
        <v>0</v>
      </c>
    </row>
    <row r="20" spans="1:10" ht="21.95" customHeight="1" thickBot="1" x14ac:dyDescent="0.25">
      <c r="A20" s="3615" t="s">
        <v>546</v>
      </c>
      <c r="B20" s="4724">
        <v>200</v>
      </c>
      <c r="C20" s="4722">
        <v>126</v>
      </c>
      <c r="D20" s="4725">
        <v>74</v>
      </c>
      <c r="E20" s="4724">
        <v>184</v>
      </c>
      <c r="F20" s="4722">
        <v>119</v>
      </c>
      <c r="G20" s="4725">
        <v>65</v>
      </c>
      <c r="H20" s="4739">
        <v>16</v>
      </c>
      <c r="I20" s="4739">
        <v>7</v>
      </c>
      <c r="J20" s="4725">
        <v>9</v>
      </c>
    </row>
    <row r="21" spans="1:10" ht="21.95" customHeight="1" x14ac:dyDescent="0.2">
      <c r="A21" s="531" t="s">
        <v>547</v>
      </c>
      <c r="B21" s="4710">
        <v>79</v>
      </c>
      <c r="C21" s="4740">
        <v>47</v>
      </c>
      <c r="D21" s="4740">
        <v>32</v>
      </c>
      <c r="E21" s="4710">
        <v>70</v>
      </c>
      <c r="F21" s="4740">
        <v>44</v>
      </c>
      <c r="G21" s="4740">
        <v>26</v>
      </c>
      <c r="H21" s="4710">
        <v>9</v>
      </c>
      <c r="I21" s="4741">
        <v>3</v>
      </c>
      <c r="J21" s="4742">
        <v>6</v>
      </c>
    </row>
    <row r="22" spans="1:10" ht="21.95" customHeight="1" x14ac:dyDescent="0.2">
      <c r="A22" s="531" t="s">
        <v>548</v>
      </c>
      <c r="B22" s="4743">
        <v>138</v>
      </c>
      <c r="C22" s="4715">
        <v>82</v>
      </c>
      <c r="D22" s="4740">
        <v>56</v>
      </c>
      <c r="E22" s="4710">
        <v>127</v>
      </c>
      <c r="F22" s="4740">
        <v>79</v>
      </c>
      <c r="G22" s="4740">
        <v>48</v>
      </c>
      <c r="H22" s="4743">
        <v>11</v>
      </c>
      <c r="I22" s="4715">
        <v>3</v>
      </c>
      <c r="J22" s="4716">
        <v>8</v>
      </c>
    </row>
    <row r="23" spans="1:10" ht="21.95" customHeight="1" thickBot="1" x14ac:dyDescent="0.25">
      <c r="A23" s="3614" t="s">
        <v>549</v>
      </c>
      <c r="B23" s="4744">
        <v>62</v>
      </c>
      <c r="C23" s="4745">
        <v>44</v>
      </c>
      <c r="D23" s="4746">
        <v>18</v>
      </c>
      <c r="E23" s="4736">
        <v>57</v>
      </c>
      <c r="F23" s="4747">
        <v>40</v>
      </c>
      <c r="G23" s="4747">
        <v>17</v>
      </c>
      <c r="H23" s="4736">
        <v>5</v>
      </c>
      <c r="I23" s="4747">
        <v>4</v>
      </c>
      <c r="J23" s="4746">
        <v>1</v>
      </c>
    </row>
    <row r="24" spans="1:10" ht="21.95" customHeight="1" x14ac:dyDescent="0.2">
      <c r="A24" s="248" t="s">
        <v>550</v>
      </c>
      <c r="B24" s="4748"/>
      <c r="C24" s="4748"/>
      <c r="D24" s="4748"/>
      <c r="E24" s="4748"/>
      <c r="F24" s="4748"/>
      <c r="G24" s="4748"/>
      <c r="H24" s="4748"/>
      <c r="I24" s="4748"/>
      <c r="J24" s="4748"/>
    </row>
    <row r="25" spans="1:10" x14ac:dyDescent="0.2">
      <c r="A25" s="4749"/>
      <c r="C25" s="4728"/>
    </row>
    <row r="26" spans="1:10" ht="21.75" customHeight="1" x14ac:dyDescent="0.2"/>
  </sheetData>
  <mergeCells count="2">
    <mergeCell ref="A1:C1"/>
    <mergeCell ref="A4:A5"/>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60"/>
  <sheetViews>
    <sheetView showGridLines="0" workbookViewId="0">
      <selection sqref="A1:C1"/>
    </sheetView>
  </sheetViews>
  <sheetFormatPr defaultColWidth="9.33203125" defaultRowHeight="15.75" x14ac:dyDescent="0.25"/>
  <cols>
    <col min="1" max="1" width="12.5" style="69" customWidth="1"/>
    <col min="2" max="2" width="9.33203125" style="69"/>
    <col min="3" max="3" width="9.83203125" style="69" customWidth="1"/>
    <col min="4" max="4" width="10.83203125" style="69" customWidth="1"/>
    <col min="5" max="14" width="10.6640625" style="69" customWidth="1"/>
    <col min="15"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7" customHeight="1" x14ac:dyDescent="0.25">
      <c r="A2" s="2593" t="s">
        <v>789</v>
      </c>
    </row>
    <row r="3" spans="1:90" ht="16.5" customHeight="1" thickBot="1" x14ac:dyDescent="0.3"/>
    <row r="4" spans="1:90" ht="27.75" customHeight="1" thickBot="1" x14ac:dyDescent="0.3">
      <c r="A4" s="628"/>
      <c r="B4" s="174" t="s">
        <v>551</v>
      </c>
      <c r="C4" s="201"/>
      <c r="D4" s="202"/>
      <c r="E4" s="629">
        <v>2011</v>
      </c>
      <c r="F4" s="629">
        <v>2012</v>
      </c>
      <c r="G4" s="629">
        <v>2013</v>
      </c>
      <c r="H4" s="629">
        <v>2014</v>
      </c>
      <c r="I4" s="629">
        <v>2015</v>
      </c>
      <c r="J4" s="629">
        <v>2016</v>
      </c>
      <c r="K4" s="629">
        <v>2017</v>
      </c>
      <c r="L4" s="630">
        <v>2018</v>
      </c>
      <c r="M4" s="630">
        <v>2019</v>
      </c>
      <c r="N4" s="630">
        <v>2020</v>
      </c>
    </row>
    <row r="5" spans="1:90" ht="21.95" customHeight="1" x14ac:dyDescent="0.25">
      <c r="A5" s="631"/>
      <c r="B5" s="452" t="s">
        <v>552</v>
      </c>
      <c r="C5" s="632"/>
      <c r="D5" s="467"/>
      <c r="E5" s="633">
        <v>6.4</v>
      </c>
      <c r="F5" s="633">
        <v>6.8</v>
      </c>
      <c r="G5" s="633">
        <v>6</v>
      </c>
      <c r="H5" s="633">
        <v>6.1</v>
      </c>
      <c r="I5" s="633">
        <v>6.4</v>
      </c>
      <c r="J5" s="633">
        <v>5.0999999999999996</v>
      </c>
      <c r="K5" s="633">
        <v>6.7</v>
      </c>
      <c r="L5" s="633">
        <v>6.9</v>
      </c>
      <c r="M5" s="633">
        <v>7.2</v>
      </c>
      <c r="N5" s="633">
        <v>5.9</v>
      </c>
    </row>
    <row r="6" spans="1:90" ht="21.95" customHeight="1" x14ac:dyDescent="0.25">
      <c r="A6" s="472" t="s">
        <v>507</v>
      </c>
      <c r="B6" s="452" t="s">
        <v>553</v>
      </c>
      <c r="C6" s="632"/>
      <c r="D6" s="467"/>
      <c r="E6" s="633">
        <v>3.3</v>
      </c>
      <c r="F6" s="633">
        <v>3</v>
      </c>
      <c r="G6" s="633">
        <v>3.1</v>
      </c>
      <c r="H6" s="633">
        <v>3.4</v>
      </c>
      <c r="I6" s="633">
        <v>3.1</v>
      </c>
      <c r="J6" s="633">
        <v>2.9</v>
      </c>
      <c r="K6" s="633">
        <v>2.2000000000000002</v>
      </c>
      <c r="L6" s="633">
        <v>3.5</v>
      </c>
      <c r="M6" s="633">
        <v>3.2</v>
      </c>
      <c r="N6" s="633">
        <v>4.4000000000000004</v>
      </c>
    </row>
    <row r="7" spans="1:90" ht="21.95" customHeight="1" x14ac:dyDescent="0.25">
      <c r="A7" s="472" t="s">
        <v>516</v>
      </c>
      <c r="B7" s="452" t="s">
        <v>554</v>
      </c>
      <c r="C7" s="632"/>
      <c r="D7" s="467"/>
      <c r="E7" s="633">
        <v>9.6999999999999993</v>
      </c>
      <c r="F7" s="633">
        <v>9.8000000000000007</v>
      </c>
      <c r="G7" s="633">
        <v>9.1</v>
      </c>
      <c r="H7" s="633">
        <v>9.5</v>
      </c>
      <c r="I7" s="633">
        <v>9.5</v>
      </c>
      <c r="J7" s="633">
        <v>8</v>
      </c>
      <c r="K7" s="633">
        <v>8.9</v>
      </c>
      <c r="L7" s="633">
        <v>10.4</v>
      </c>
      <c r="M7" s="633">
        <v>10.3</v>
      </c>
      <c r="N7" s="633">
        <v>10.199999999999999</v>
      </c>
    </row>
    <row r="8" spans="1:90" ht="21.95" customHeight="1" x14ac:dyDescent="0.25">
      <c r="A8" s="472" t="s">
        <v>518</v>
      </c>
      <c r="B8" s="452" t="s">
        <v>555</v>
      </c>
      <c r="C8" s="632"/>
      <c r="D8" s="467"/>
      <c r="E8" s="633">
        <v>3.1</v>
      </c>
      <c r="F8" s="633">
        <v>3.9</v>
      </c>
      <c r="G8" s="633">
        <v>3</v>
      </c>
      <c r="H8" s="633">
        <v>5</v>
      </c>
      <c r="I8" s="633">
        <v>4.0999999999999996</v>
      </c>
      <c r="J8" s="633">
        <v>3.7</v>
      </c>
      <c r="K8" s="633">
        <v>3.8</v>
      </c>
      <c r="L8" s="633">
        <v>3.5</v>
      </c>
      <c r="M8" s="633">
        <v>4.2</v>
      </c>
      <c r="N8" s="633">
        <v>4.5999999999999996</v>
      </c>
    </row>
    <row r="9" spans="1:90" ht="21.95" customHeight="1" thickBot="1" x14ac:dyDescent="0.3">
      <c r="A9" s="634"/>
      <c r="B9" s="635" t="s">
        <v>556</v>
      </c>
      <c r="C9" s="208"/>
      <c r="D9" s="210"/>
      <c r="E9" s="636">
        <v>15.8</v>
      </c>
      <c r="F9" s="636">
        <v>16.3</v>
      </c>
      <c r="G9" s="636">
        <v>14.4</v>
      </c>
      <c r="H9" s="636">
        <v>16.2</v>
      </c>
      <c r="I9" s="636">
        <v>16.100000000000001</v>
      </c>
      <c r="J9" s="636">
        <v>14.7</v>
      </c>
      <c r="K9" s="636">
        <v>16.5</v>
      </c>
      <c r="L9" s="636">
        <v>16.7</v>
      </c>
      <c r="M9" s="636">
        <v>17.8</v>
      </c>
      <c r="N9" s="636">
        <v>16.2</v>
      </c>
    </row>
    <row r="10" spans="1:90" ht="21.95" customHeight="1" x14ac:dyDescent="0.25">
      <c r="A10" s="631"/>
      <c r="B10" s="452" t="s">
        <v>552</v>
      </c>
      <c r="C10" s="632"/>
      <c r="D10" s="467"/>
      <c r="E10" s="633">
        <v>6.1</v>
      </c>
      <c r="F10" s="633">
        <v>6.8</v>
      </c>
      <c r="G10" s="633">
        <v>6.2</v>
      </c>
      <c r="H10" s="633">
        <v>5.7</v>
      </c>
      <c r="I10" s="633">
        <v>6.5</v>
      </c>
      <c r="J10" s="633">
        <v>4.9000000000000004</v>
      </c>
      <c r="K10" s="633">
        <v>6</v>
      </c>
      <c r="L10" s="633">
        <v>6.8</v>
      </c>
      <c r="M10" s="633">
        <v>6.8</v>
      </c>
      <c r="N10" s="633">
        <v>5.6</v>
      </c>
    </row>
    <row r="11" spans="1:90" ht="21.95" customHeight="1" x14ac:dyDescent="0.25">
      <c r="A11" s="637" t="s">
        <v>3</v>
      </c>
      <c r="B11" s="452" t="s">
        <v>553</v>
      </c>
      <c r="C11" s="632"/>
      <c r="D11" s="467"/>
      <c r="E11" s="633">
        <v>3.3</v>
      </c>
      <c r="F11" s="633">
        <v>3</v>
      </c>
      <c r="G11" s="633">
        <v>3.2</v>
      </c>
      <c r="H11" s="633">
        <v>3.5</v>
      </c>
      <c r="I11" s="633">
        <v>3.1</v>
      </c>
      <c r="J11" s="633">
        <v>2.8</v>
      </c>
      <c r="K11" s="633">
        <v>2.4</v>
      </c>
      <c r="L11" s="633">
        <v>3.7</v>
      </c>
      <c r="M11" s="633">
        <v>3.3</v>
      </c>
      <c r="N11" s="633">
        <v>4.5</v>
      </c>
    </row>
    <row r="12" spans="1:90" ht="21.95" customHeight="1" x14ac:dyDescent="0.25">
      <c r="A12" s="472" t="s">
        <v>516</v>
      </c>
      <c r="B12" s="452" t="s">
        <v>554</v>
      </c>
      <c r="C12" s="632"/>
      <c r="D12" s="467"/>
      <c r="E12" s="633">
        <v>9.4</v>
      </c>
      <c r="F12" s="633">
        <v>9.6999999999999993</v>
      </c>
      <c r="G12" s="633">
        <v>9.4</v>
      </c>
      <c r="H12" s="633">
        <v>9.3000000000000007</v>
      </c>
      <c r="I12" s="633">
        <v>9.5</v>
      </c>
      <c r="J12" s="633">
        <v>7.6</v>
      </c>
      <c r="K12" s="633">
        <v>8.4</v>
      </c>
      <c r="L12" s="633">
        <v>10.5</v>
      </c>
      <c r="M12" s="633">
        <v>10.1</v>
      </c>
      <c r="N12" s="633">
        <v>10.1</v>
      </c>
    </row>
    <row r="13" spans="1:90" ht="21.95" customHeight="1" x14ac:dyDescent="0.25">
      <c r="A13" s="472" t="s">
        <v>518</v>
      </c>
      <c r="B13" s="452" t="s">
        <v>555</v>
      </c>
      <c r="C13" s="632"/>
      <c r="D13" s="467"/>
      <c r="E13" s="633">
        <v>3.2</v>
      </c>
      <c r="F13" s="633">
        <v>3.6</v>
      </c>
      <c r="G13" s="633">
        <v>2.8</v>
      </c>
      <c r="H13" s="2765">
        <v>4.8</v>
      </c>
      <c r="I13" s="633">
        <v>4.0999999999999996</v>
      </c>
      <c r="J13" s="633">
        <v>4</v>
      </c>
      <c r="K13" s="633">
        <v>3.3</v>
      </c>
      <c r="L13" s="633">
        <v>3.3</v>
      </c>
      <c r="M13" s="633">
        <v>4.2</v>
      </c>
      <c r="N13" s="633">
        <v>4.5</v>
      </c>
    </row>
    <row r="14" spans="1:90" ht="21.95" customHeight="1" thickBot="1" x14ac:dyDescent="0.3">
      <c r="A14" s="631"/>
      <c r="B14" s="452" t="s">
        <v>556</v>
      </c>
      <c r="C14" s="632"/>
      <c r="D14" s="467"/>
      <c r="E14" s="633">
        <v>15.6</v>
      </c>
      <c r="F14" s="633">
        <v>16.2</v>
      </c>
      <c r="G14" s="633">
        <v>14.8</v>
      </c>
      <c r="H14" s="633">
        <v>15.8</v>
      </c>
      <c r="I14" s="633">
        <v>16.100000000000001</v>
      </c>
      <c r="J14" s="633">
        <v>14.2</v>
      </c>
      <c r="K14" s="633">
        <v>15.9</v>
      </c>
      <c r="L14" s="633">
        <v>16.7</v>
      </c>
      <c r="M14" s="633">
        <v>17.5</v>
      </c>
      <c r="N14" s="633">
        <v>15.9</v>
      </c>
    </row>
    <row r="15" spans="1:90" ht="21.95" customHeight="1" x14ac:dyDescent="0.25">
      <c r="A15" s="638"/>
      <c r="B15" s="639" t="s">
        <v>552</v>
      </c>
      <c r="C15" s="427"/>
      <c r="D15" s="466"/>
      <c r="E15" s="640">
        <v>14.3</v>
      </c>
      <c r="F15" s="640">
        <v>6.9</v>
      </c>
      <c r="G15" s="640">
        <v>2.9</v>
      </c>
      <c r="H15" s="640">
        <v>13.1</v>
      </c>
      <c r="I15" s="640">
        <v>5.9</v>
      </c>
      <c r="J15" s="640">
        <v>9.3000000000000007</v>
      </c>
      <c r="K15" s="640">
        <v>17.3</v>
      </c>
      <c r="L15" s="640">
        <v>7.9</v>
      </c>
      <c r="M15" s="640">
        <v>12.4</v>
      </c>
      <c r="N15" s="640">
        <v>9.9</v>
      </c>
    </row>
    <row r="16" spans="1:90" ht="21.95" customHeight="1" x14ac:dyDescent="0.25">
      <c r="A16" s="637" t="s">
        <v>557</v>
      </c>
      <c r="B16" s="452" t="s">
        <v>553</v>
      </c>
      <c r="C16" s="632"/>
      <c r="D16" s="467"/>
      <c r="E16" s="641">
        <v>1.4</v>
      </c>
      <c r="F16" s="641">
        <v>4.0999999999999996</v>
      </c>
      <c r="G16" s="641">
        <v>0</v>
      </c>
      <c r="H16" s="641">
        <v>0</v>
      </c>
      <c r="I16" s="641">
        <v>2.9</v>
      </c>
      <c r="J16" s="641">
        <v>5.3</v>
      </c>
      <c r="K16" s="641">
        <v>0</v>
      </c>
      <c r="L16" s="641">
        <v>1.3</v>
      </c>
      <c r="M16" s="641">
        <v>1.2</v>
      </c>
      <c r="N16" s="641">
        <v>2.2000000000000002</v>
      </c>
    </row>
    <row r="17" spans="1:14" ht="21.95" customHeight="1" x14ac:dyDescent="0.25">
      <c r="A17" s="472" t="s">
        <v>516</v>
      </c>
      <c r="B17" s="452" t="s">
        <v>554</v>
      </c>
      <c r="C17" s="632"/>
      <c r="D17" s="467"/>
      <c r="E17" s="633">
        <v>15.7</v>
      </c>
      <c r="F17" s="633">
        <v>11</v>
      </c>
      <c r="G17" s="633">
        <v>2.9</v>
      </c>
      <c r="H17" s="633">
        <v>13.1</v>
      </c>
      <c r="I17" s="633">
        <v>8.8000000000000007</v>
      </c>
      <c r="J17" s="633">
        <v>14.6</v>
      </c>
      <c r="K17" s="633">
        <v>17.3</v>
      </c>
      <c r="L17" s="633">
        <v>9.1999999999999993</v>
      </c>
      <c r="M17" s="633">
        <v>13.6</v>
      </c>
      <c r="N17" s="633">
        <v>12.1</v>
      </c>
    </row>
    <row r="18" spans="1:14" ht="21.95" customHeight="1" x14ac:dyDescent="0.25">
      <c r="A18" s="472" t="s">
        <v>519</v>
      </c>
      <c r="B18" s="452" t="s">
        <v>555</v>
      </c>
      <c r="C18" s="632"/>
      <c r="D18" s="467"/>
      <c r="E18" s="633">
        <v>1.4</v>
      </c>
      <c r="F18" s="633">
        <v>9.6</v>
      </c>
      <c r="G18" s="633">
        <v>5.7</v>
      </c>
      <c r="H18" s="633">
        <v>8.6999999999999993</v>
      </c>
      <c r="I18" s="633">
        <v>2.9</v>
      </c>
      <c r="J18" s="633">
        <v>0</v>
      </c>
      <c r="K18" s="633">
        <v>2.5</v>
      </c>
      <c r="L18" s="633">
        <v>7.9</v>
      </c>
      <c r="M18" s="633">
        <v>3.7</v>
      </c>
      <c r="N18" s="633">
        <v>5.5</v>
      </c>
    </row>
    <row r="19" spans="1:14" ht="21.95" customHeight="1" thickBot="1" x14ac:dyDescent="0.3">
      <c r="A19" s="634"/>
      <c r="B19" s="635" t="s">
        <v>556</v>
      </c>
      <c r="C19" s="208"/>
      <c r="D19" s="210"/>
      <c r="E19" s="636">
        <v>18.5</v>
      </c>
      <c r="F19" s="636">
        <v>17.7</v>
      </c>
      <c r="G19" s="636">
        <v>7.1</v>
      </c>
      <c r="H19" s="636">
        <v>24.4</v>
      </c>
      <c r="I19" s="636">
        <v>16</v>
      </c>
      <c r="J19" s="636">
        <v>22.3</v>
      </c>
      <c r="K19" s="636">
        <v>25.8</v>
      </c>
      <c r="L19" s="636">
        <v>16.899999999999999</v>
      </c>
      <c r="M19" s="636">
        <v>22.1</v>
      </c>
      <c r="N19" s="636">
        <v>19.600000000000001</v>
      </c>
    </row>
    <row r="20" spans="1:14" ht="18.75" customHeight="1" x14ac:dyDescent="0.25">
      <c r="A20" s="397" t="s">
        <v>559</v>
      </c>
      <c r="B20" s="350"/>
      <c r="C20" s="350"/>
      <c r="D20" s="350"/>
      <c r="E20" s="350"/>
      <c r="F20" s="350"/>
      <c r="G20" s="350"/>
      <c r="H20" s="350"/>
      <c r="I20" s="350"/>
      <c r="J20" s="350"/>
      <c r="K20" s="350"/>
      <c r="L20" s="350"/>
      <c r="M20" s="350"/>
      <c r="N20" s="350"/>
    </row>
    <row r="21" spans="1:14" x14ac:dyDescent="0.25">
      <c r="A21" s="397" t="s">
        <v>560</v>
      </c>
      <c r="B21" s="350"/>
      <c r="C21" s="350"/>
      <c r="D21" s="350"/>
      <c r="E21" s="642"/>
      <c r="F21" s="350"/>
      <c r="G21" s="350"/>
      <c r="H21" s="350"/>
      <c r="I21" s="350"/>
      <c r="J21" s="350"/>
      <c r="K21" s="350"/>
      <c r="L21" s="350"/>
      <c r="M21" s="350"/>
      <c r="N21" s="350"/>
    </row>
    <row r="22" spans="1:14" x14ac:dyDescent="0.25">
      <c r="A22" s="397" t="s">
        <v>561</v>
      </c>
      <c r="B22" s="350"/>
      <c r="C22" s="350"/>
      <c r="D22" s="350"/>
      <c r="E22" s="350"/>
      <c r="F22" s="350"/>
      <c r="G22" s="350"/>
      <c r="H22" s="350"/>
      <c r="I22" s="350"/>
      <c r="J22" s="350"/>
      <c r="K22" s="350"/>
      <c r="L22" s="350"/>
      <c r="M22" s="350"/>
      <c r="N22" s="350"/>
    </row>
    <row r="23" spans="1:14" x14ac:dyDescent="0.25">
      <c r="A23" s="397" t="s">
        <v>562</v>
      </c>
      <c r="B23" s="350"/>
      <c r="C23" s="350"/>
      <c r="D23" s="350"/>
      <c r="E23" s="350"/>
      <c r="F23" s="350"/>
      <c r="G23" s="350"/>
      <c r="H23" s="350"/>
      <c r="I23" s="350"/>
      <c r="J23" s="350"/>
      <c r="K23" s="350"/>
      <c r="L23" s="350"/>
      <c r="M23" s="350"/>
      <c r="N23" s="350"/>
    </row>
    <row r="24" spans="1:14" x14ac:dyDescent="0.25">
      <c r="A24" s="397" t="s">
        <v>563</v>
      </c>
      <c r="B24" s="350"/>
      <c r="C24" s="350"/>
      <c r="D24" s="350"/>
      <c r="E24" s="350"/>
      <c r="F24" s="350"/>
      <c r="G24" s="350"/>
      <c r="H24" s="350"/>
      <c r="I24" s="350"/>
      <c r="J24" s="350"/>
      <c r="K24" s="350"/>
      <c r="L24" s="350"/>
      <c r="M24" s="350"/>
      <c r="N24" s="350"/>
    </row>
    <row r="25" spans="1:14" x14ac:dyDescent="0.25">
      <c r="A25" s="350" t="s">
        <v>564</v>
      </c>
      <c r="B25" s="350"/>
      <c r="C25" s="350"/>
      <c r="D25" s="350"/>
      <c r="E25" s="350"/>
      <c r="F25" s="350"/>
      <c r="G25" s="350"/>
      <c r="H25" s="350"/>
      <c r="I25" s="350"/>
      <c r="J25" s="350"/>
      <c r="K25" s="350"/>
      <c r="L25" s="350"/>
      <c r="M25" s="350"/>
      <c r="N25" s="350"/>
    </row>
    <row r="28" spans="1:14" ht="5.0999999999999996" customHeight="1" x14ac:dyDescent="0.25"/>
    <row r="30" spans="1:14" ht="5.0999999999999996" customHeight="1" x14ac:dyDescent="0.25"/>
    <row r="32" spans="1:14" ht="5.0999999999999996" customHeight="1" x14ac:dyDescent="0.25"/>
    <row r="34" ht="5.0999999999999996" customHeight="1" x14ac:dyDescent="0.25"/>
    <row r="36" ht="5.0999999999999996" customHeight="1" x14ac:dyDescent="0.25"/>
    <row r="40" ht="5.0999999999999996" customHeight="1" x14ac:dyDescent="0.25"/>
    <row r="42" ht="5.0999999999999996" customHeight="1" x14ac:dyDescent="0.25"/>
    <row r="44" ht="5.0999999999999996" customHeight="1" x14ac:dyDescent="0.25"/>
    <row r="46" ht="5.0999999999999996" customHeight="1" x14ac:dyDescent="0.25"/>
    <row r="48" ht="5.0999999999999996" customHeight="1" x14ac:dyDescent="0.25"/>
    <row r="52" ht="5.0999999999999996" customHeight="1" x14ac:dyDescent="0.25"/>
    <row r="54" ht="5.0999999999999996" customHeight="1" x14ac:dyDescent="0.25"/>
    <row r="56" ht="5.0999999999999996" customHeight="1" x14ac:dyDescent="0.25"/>
    <row r="58" ht="5.0999999999999996" customHeight="1" x14ac:dyDescent="0.25"/>
    <row r="60" ht="5.0999999999999996" customHeight="1" x14ac:dyDescent="0.25"/>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6"/>
  <sheetViews>
    <sheetView showGridLines="0" workbookViewId="0">
      <selection sqref="A1:C1"/>
    </sheetView>
  </sheetViews>
  <sheetFormatPr defaultColWidth="9.33203125" defaultRowHeight="15.75" x14ac:dyDescent="0.25"/>
  <cols>
    <col min="1" max="1" width="9.1640625" style="69" customWidth="1"/>
    <col min="2" max="2" width="56.33203125" style="69" customWidth="1"/>
    <col min="3" max="8" width="11.6640625" style="69" customWidth="1"/>
    <col min="9" max="9" width="11.6640625" style="33" customWidth="1"/>
    <col min="10" max="10" width="8.5" style="69" customWidth="1"/>
    <col min="11" max="11" width="9.5" style="69" hidden="1"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9.5" thickBot="1" x14ac:dyDescent="0.3">
      <c r="A2" s="643" t="s">
        <v>790</v>
      </c>
      <c r="F2" s="33"/>
    </row>
    <row r="3" spans="1:90" ht="14.25" customHeight="1" x14ac:dyDescent="0.25">
      <c r="A3" s="644"/>
      <c r="B3" s="437"/>
      <c r="C3" s="645"/>
      <c r="D3" s="437"/>
      <c r="E3" s="427" t="s">
        <v>565</v>
      </c>
      <c r="F3" s="437"/>
      <c r="G3" s="437"/>
      <c r="H3" s="646"/>
      <c r="I3" s="647" t="s">
        <v>566</v>
      </c>
    </row>
    <row r="4" spans="1:90" ht="19.5" customHeight="1" x14ac:dyDescent="0.25">
      <c r="A4" s="648"/>
      <c r="B4" s="649"/>
      <c r="C4" s="650" t="s">
        <v>567</v>
      </c>
      <c r="D4" s="651" t="s">
        <v>568</v>
      </c>
      <c r="E4" s="652"/>
      <c r="F4" s="653" t="s">
        <v>569</v>
      </c>
      <c r="G4" s="652"/>
      <c r="H4" s="654"/>
      <c r="I4" s="655" t="s">
        <v>570</v>
      </c>
    </row>
    <row r="5" spans="1:90" x14ac:dyDescent="0.25">
      <c r="A5" s="472" t="s">
        <v>571</v>
      </c>
      <c r="B5" s="656" t="s">
        <v>572</v>
      </c>
      <c r="C5" s="657" t="s">
        <v>573</v>
      </c>
      <c r="D5" s="658" t="s">
        <v>574</v>
      </c>
      <c r="E5" s="652"/>
      <c r="F5" s="659"/>
      <c r="G5" s="660" t="s">
        <v>575</v>
      </c>
      <c r="H5" s="661"/>
      <c r="I5" s="655" t="s">
        <v>516</v>
      </c>
    </row>
    <row r="6" spans="1:90" ht="17.25" customHeight="1" thickBot="1" x14ac:dyDescent="0.3">
      <c r="A6" s="475"/>
      <c r="B6" s="463"/>
      <c r="C6" s="662" t="s">
        <v>4</v>
      </c>
      <c r="D6" s="663" t="s">
        <v>4</v>
      </c>
      <c r="E6" s="664" t="s">
        <v>5</v>
      </c>
      <c r="F6" s="530" t="s">
        <v>6</v>
      </c>
      <c r="G6" s="665" t="s">
        <v>90</v>
      </c>
      <c r="H6" s="530" t="s">
        <v>168</v>
      </c>
      <c r="I6" s="666" t="s">
        <v>576</v>
      </c>
    </row>
    <row r="7" spans="1:90" ht="15" customHeight="1" x14ac:dyDescent="0.25">
      <c r="A7" s="667" t="s">
        <v>577</v>
      </c>
      <c r="B7" s="632" t="s">
        <v>578</v>
      </c>
      <c r="C7" s="668">
        <v>2</v>
      </c>
      <c r="D7" s="123">
        <v>1</v>
      </c>
      <c r="E7" s="119">
        <v>219</v>
      </c>
      <c r="F7" s="119">
        <v>103</v>
      </c>
      <c r="G7" s="669">
        <v>322</v>
      </c>
      <c r="H7" s="670">
        <v>2.9113924050632911</v>
      </c>
      <c r="I7" s="671">
        <v>25.439663754009516</v>
      </c>
      <c r="K7" s="672">
        <v>25.474942129576409</v>
      </c>
    </row>
    <row r="8" spans="1:90" ht="15" customHeight="1" x14ac:dyDescent="0.25">
      <c r="A8" s="667" t="s">
        <v>579</v>
      </c>
      <c r="B8" s="632" t="s">
        <v>580</v>
      </c>
      <c r="C8" s="673">
        <v>0</v>
      </c>
      <c r="D8" s="130">
        <v>1</v>
      </c>
      <c r="E8" s="127">
        <v>678</v>
      </c>
      <c r="F8" s="127">
        <v>751</v>
      </c>
      <c r="G8" s="669">
        <v>1429</v>
      </c>
      <c r="H8" s="670">
        <v>12.920433996383363</v>
      </c>
      <c r="I8" s="671">
        <v>112.89838355428444</v>
      </c>
      <c r="K8" s="672">
        <v>96.289763211792419</v>
      </c>
    </row>
    <row r="9" spans="1:90" ht="14.25" customHeight="1" x14ac:dyDescent="0.25">
      <c r="A9" s="667" t="s">
        <v>581</v>
      </c>
      <c r="B9" s="632" t="s">
        <v>582</v>
      </c>
      <c r="C9" s="673">
        <v>2</v>
      </c>
      <c r="D9" s="130">
        <v>0</v>
      </c>
      <c r="E9" s="127">
        <v>38</v>
      </c>
      <c r="F9" s="127">
        <v>41</v>
      </c>
      <c r="G9" s="669">
        <v>79</v>
      </c>
      <c r="H9" s="670">
        <v>0.7142857142857143</v>
      </c>
      <c r="I9" s="671">
        <v>6.2414081880955008</v>
      </c>
      <c r="K9" s="672">
        <v>0</v>
      </c>
    </row>
    <row r="10" spans="1:90" ht="14.25" customHeight="1" x14ac:dyDescent="0.25">
      <c r="A10" s="667"/>
      <c r="B10" s="632" t="s">
        <v>583</v>
      </c>
      <c r="C10" s="673"/>
      <c r="D10" s="130"/>
      <c r="E10" s="127"/>
      <c r="F10" s="127"/>
      <c r="G10" s="669"/>
      <c r="H10" s="670"/>
      <c r="I10" s="671"/>
      <c r="K10" s="672">
        <v>7.1734494083283744</v>
      </c>
    </row>
    <row r="11" spans="1:90" ht="15" customHeight="1" x14ac:dyDescent="0.25">
      <c r="A11" s="667" t="s">
        <v>584</v>
      </c>
      <c r="B11" s="632" t="s">
        <v>585</v>
      </c>
      <c r="C11" s="673">
        <v>0</v>
      </c>
      <c r="D11" s="674">
        <v>0</v>
      </c>
      <c r="E11" s="127">
        <v>1256</v>
      </c>
      <c r="F11" s="127">
        <v>1136</v>
      </c>
      <c r="G11" s="669">
        <v>2392</v>
      </c>
      <c r="H11" s="670">
        <v>21.627486437613019</v>
      </c>
      <c r="I11" s="671">
        <v>188.98035931549924</v>
      </c>
      <c r="K11" s="672">
        <v>218.97414155422896</v>
      </c>
    </row>
    <row r="12" spans="1:90" ht="15" customHeight="1" x14ac:dyDescent="0.25">
      <c r="A12" s="667" t="s">
        <v>586</v>
      </c>
      <c r="B12" s="632" t="s">
        <v>587</v>
      </c>
      <c r="C12" s="673">
        <v>0</v>
      </c>
      <c r="D12" s="674">
        <v>0</v>
      </c>
      <c r="E12" s="127">
        <v>114</v>
      </c>
      <c r="F12" s="127">
        <v>14</v>
      </c>
      <c r="G12" s="669">
        <v>128</v>
      </c>
      <c r="H12" s="670">
        <v>1.1573236889692586</v>
      </c>
      <c r="I12" s="671">
        <v>10.11266136805347</v>
      </c>
      <c r="K12" s="672">
        <v>6.3457437073674088</v>
      </c>
    </row>
    <row r="13" spans="1:90" ht="15" customHeight="1" x14ac:dyDescent="0.25">
      <c r="A13" s="667" t="s">
        <v>588</v>
      </c>
      <c r="B13" s="632" t="s">
        <v>589</v>
      </c>
      <c r="C13" s="673">
        <v>3</v>
      </c>
      <c r="D13" s="130">
        <v>1</v>
      </c>
      <c r="E13" s="127">
        <v>75</v>
      </c>
      <c r="F13" s="127">
        <v>55</v>
      </c>
      <c r="G13" s="669">
        <v>130</v>
      </c>
      <c r="H13" s="2764">
        <v>1.1754068716094033</v>
      </c>
      <c r="I13" s="671">
        <v>10.270671701929306</v>
      </c>
      <c r="K13" s="672">
        <v>14.346898816656749</v>
      </c>
    </row>
    <row r="14" spans="1:90" ht="15" customHeight="1" x14ac:dyDescent="0.25">
      <c r="A14" s="667" t="s">
        <v>590</v>
      </c>
      <c r="B14" s="632" t="s">
        <v>591</v>
      </c>
      <c r="C14" s="673">
        <v>0</v>
      </c>
      <c r="D14" s="674">
        <v>0</v>
      </c>
      <c r="E14" s="127">
        <v>0</v>
      </c>
      <c r="F14" s="127">
        <v>0</v>
      </c>
      <c r="G14" s="669">
        <v>0</v>
      </c>
      <c r="H14" s="670">
        <v>0</v>
      </c>
      <c r="I14" s="671">
        <v>0</v>
      </c>
      <c r="K14" s="672">
        <v>0</v>
      </c>
    </row>
    <row r="15" spans="1:90" ht="15" customHeight="1" x14ac:dyDescent="0.25">
      <c r="A15" s="667" t="s">
        <v>592</v>
      </c>
      <c r="B15" s="632" t="s">
        <v>593</v>
      </c>
      <c r="C15" s="673">
        <v>0</v>
      </c>
      <c r="D15" s="674">
        <v>0</v>
      </c>
      <c r="E15" s="127">
        <v>0</v>
      </c>
      <c r="F15" s="127">
        <v>0</v>
      </c>
      <c r="G15" s="669">
        <v>0</v>
      </c>
      <c r="H15" s="670">
        <v>0</v>
      </c>
      <c r="I15" s="671">
        <v>0</v>
      </c>
      <c r="K15" s="672">
        <v>0</v>
      </c>
    </row>
    <row r="16" spans="1:90" ht="15" customHeight="1" x14ac:dyDescent="0.25">
      <c r="A16" s="667" t="s">
        <v>594</v>
      </c>
      <c r="B16" s="632" t="s">
        <v>595</v>
      </c>
      <c r="C16" s="673">
        <v>0</v>
      </c>
      <c r="D16" s="674">
        <v>0</v>
      </c>
      <c r="E16" s="127">
        <v>1995</v>
      </c>
      <c r="F16" s="127">
        <v>1638</v>
      </c>
      <c r="G16" s="669">
        <v>3633</v>
      </c>
      <c r="H16" s="670">
        <v>32.848101265822784</v>
      </c>
      <c r="I16" s="671">
        <v>287.02577148545515</v>
      </c>
      <c r="K16" s="672">
        <v>263.48631480590763</v>
      </c>
    </row>
    <row r="17" spans="1:11" ht="15" customHeight="1" x14ac:dyDescent="0.25">
      <c r="A17" s="667" t="s">
        <v>596</v>
      </c>
      <c r="B17" s="632" t="s">
        <v>597</v>
      </c>
      <c r="C17" s="673">
        <v>3</v>
      </c>
      <c r="D17" s="130">
        <v>4</v>
      </c>
      <c r="E17" s="127">
        <v>671</v>
      </c>
      <c r="F17" s="127">
        <v>535</v>
      </c>
      <c r="G17" s="669">
        <v>1206</v>
      </c>
      <c r="H17" s="670">
        <v>10.904159132007234</v>
      </c>
      <c r="I17" s="671">
        <v>95.280231327128789</v>
      </c>
      <c r="K17" s="672">
        <v>65.11284847559601</v>
      </c>
    </row>
    <row r="18" spans="1:11" ht="14.25" customHeight="1" x14ac:dyDescent="0.25">
      <c r="A18" s="667" t="s">
        <v>598</v>
      </c>
      <c r="B18" s="632" t="s">
        <v>599</v>
      </c>
      <c r="C18" s="673">
        <v>0</v>
      </c>
      <c r="D18" s="674">
        <v>0</v>
      </c>
      <c r="E18" s="127">
        <v>356</v>
      </c>
      <c r="F18" s="127">
        <v>137</v>
      </c>
      <c r="G18" s="669">
        <v>493</v>
      </c>
      <c r="H18" s="670">
        <v>4.4575045207956601</v>
      </c>
      <c r="I18" s="671">
        <v>38.949547300393448</v>
      </c>
      <c r="K18" s="672">
        <v>33.108228038438654</v>
      </c>
    </row>
    <row r="19" spans="1:11" ht="14.25" customHeight="1" x14ac:dyDescent="0.25">
      <c r="A19" s="667" t="s">
        <v>600</v>
      </c>
      <c r="B19" s="632" t="s">
        <v>601</v>
      </c>
      <c r="C19" s="673">
        <v>0</v>
      </c>
      <c r="D19" s="674">
        <v>0</v>
      </c>
      <c r="E19" s="127">
        <v>34</v>
      </c>
      <c r="F19" s="127">
        <v>40</v>
      </c>
      <c r="G19" s="669">
        <v>74</v>
      </c>
      <c r="H19" s="670">
        <v>0.6690777576853526</v>
      </c>
      <c r="I19" s="671">
        <v>5.8463823534059127</v>
      </c>
      <c r="K19" s="672">
        <v>2.9429536034167691</v>
      </c>
    </row>
    <row r="20" spans="1:11" ht="15" customHeight="1" x14ac:dyDescent="0.25">
      <c r="A20" s="667" t="s">
        <v>602</v>
      </c>
      <c r="B20" s="632" t="s">
        <v>603</v>
      </c>
      <c r="C20" s="673">
        <v>0</v>
      </c>
      <c r="D20" s="130">
        <v>0</v>
      </c>
      <c r="E20" s="127">
        <v>12</v>
      </c>
      <c r="F20" s="127">
        <v>21</v>
      </c>
      <c r="G20" s="669">
        <v>33</v>
      </c>
      <c r="H20" s="670">
        <v>0.29837251356238698</v>
      </c>
      <c r="I20" s="671">
        <v>2.6071705089512851</v>
      </c>
      <c r="K20" s="672">
        <v>0</v>
      </c>
    </row>
    <row r="21" spans="1:11" ht="15" customHeight="1" x14ac:dyDescent="0.25">
      <c r="A21" s="667"/>
      <c r="B21" s="632" t="s">
        <v>604</v>
      </c>
      <c r="C21" s="673"/>
      <c r="D21" s="674"/>
      <c r="E21" s="127"/>
      <c r="F21" s="127"/>
      <c r="G21" s="669"/>
      <c r="H21" s="670"/>
      <c r="I21" s="671"/>
      <c r="K21" s="672">
        <v>2.3911498027761247</v>
      </c>
    </row>
    <row r="22" spans="1:11" ht="14.25" customHeight="1" x14ac:dyDescent="0.25">
      <c r="A22" s="667" t="s">
        <v>605</v>
      </c>
      <c r="B22" s="632" t="s">
        <v>606</v>
      </c>
      <c r="C22" s="673">
        <v>0</v>
      </c>
      <c r="D22" s="674">
        <v>0</v>
      </c>
      <c r="E22" s="127">
        <v>143</v>
      </c>
      <c r="F22" s="127">
        <v>106</v>
      </c>
      <c r="G22" s="669">
        <v>249</v>
      </c>
      <c r="H22" s="670">
        <v>2.2000000000000002</v>
      </c>
      <c r="I22" s="671">
        <v>19.672286567541516</v>
      </c>
      <c r="K22" s="672">
        <v>19.221165722315771</v>
      </c>
    </row>
    <row r="23" spans="1:11" ht="14.25" customHeight="1" x14ac:dyDescent="0.25">
      <c r="A23" s="667" t="s">
        <v>607</v>
      </c>
      <c r="B23" s="632" t="s">
        <v>608</v>
      </c>
      <c r="C23" s="673">
        <v>0</v>
      </c>
      <c r="D23" s="674">
        <v>0</v>
      </c>
      <c r="E23" s="127">
        <v>0</v>
      </c>
      <c r="F23" s="127">
        <v>8</v>
      </c>
      <c r="G23" s="669">
        <v>8</v>
      </c>
      <c r="H23" s="670">
        <v>7.2332730560578665E-2</v>
      </c>
      <c r="I23" s="671">
        <v>0.63204133550334185</v>
      </c>
      <c r="K23" s="672"/>
    </row>
    <row r="24" spans="1:11" ht="14.25" customHeight="1" x14ac:dyDescent="0.25">
      <c r="A24" s="667" t="s">
        <v>609</v>
      </c>
      <c r="B24" s="632" t="s">
        <v>610</v>
      </c>
      <c r="C24" s="673">
        <v>135</v>
      </c>
      <c r="D24" s="130">
        <v>0</v>
      </c>
      <c r="E24" s="127">
        <v>81</v>
      </c>
      <c r="F24" s="127">
        <v>54</v>
      </c>
      <c r="G24" s="669">
        <v>135</v>
      </c>
      <c r="H24" s="670">
        <v>1.2206148282097649</v>
      </c>
      <c r="I24" s="671">
        <v>10.665697536618895</v>
      </c>
      <c r="K24" s="672"/>
    </row>
    <row r="25" spans="1:11" ht="13.5" customHeight="1" x14ac:dyDescent="0.25">
      <c r="A25" s="667"/>
      <c r="B25" s="632" t="s">
        <v>327</v>
      </c>
      <c r="C25" s="673"/>
      <c r="D25" s="130"/>
      <c r="E25" s="127"/>
      <c r="F25" s="127"/>
      <c r="G25" s="669"/>
      <c r="H25" s="670"/>
      <c r="I25" s="671"/>
      <c r="K25" s="672"/>
    </row>
    <row r="26" spans="1:11" ht="14.25" customHeight="1" x14ac:dyDescent="0.25">
      <c r="A26" s="667" t="s">
        <v>611</v>
      </c>
      <c r="B26" s="632" t="s">
        <v>612</v>
      </c>
      <c r="C26" s="673">
        <v>47</v>
      </c>
      <c r="D26" s="130">
        <v>2</v>
      </c>
      <c r="E26" s="127">
        <v>36</v>
      </c>
      <c r="F26" s="127">
        <v>23</v>
      </c>
      <c r="G26" s="669">
        <v>59</v>
      </c>
      <c r="H26" s="670">
        <v>0.53345388788426762</v>
      </c>
      <c r="I26" s="671">
        <v>4.6613048493371467</v>
      </c>
      <c r="K26" s="672"/>
    </row>
    <row r="27" spans="1:11" ht="15.75" customHeight="1" x14ac:dyDescent="0.25">
      <c r="A27" s="667"/>
      <c r="B27" s="632" t="s">
        <v>613</v>
      </c>
      <c r="C27" s="673"/>
      <c r="D27" s="130"/>
      <c r="E27" s="127"/>
      <c r="F27" s="127"/>
      <c r="G27" s="669"/>
      <c r="H27" s="670"/>
      <c r="I27" s="671"/>
      <c r="K27" s="672">
        <v>6.1618091071538608</v>
      </c>
    </row>
    <row r="28" spans="1:11" ht="14.25" customHeight="1" x14ac:dyDescent="0.25">
      <c r="A28" s="675" t="s">
        <v>614</v>
      </c>
      <c r="B28" s="632" t="s">
        <v>615</v>
      </c>
      <c r="C28" s="673">
        <v>6</v>
      </c>
      <c r="D28" s="130">
        <v>0</v>
      </c>
      <c r="E28" s="127">
        <v>75</v>
      </c>
      <c r="F28" s="127">
        <v>109</v>
      </c>
      <c r="G28" s="669">
        <v>184</v>
      </c>
      <c r="H28" s="670">
        <v>1.6636528028933093</v>
      </c>
      <c r="I28" s="671">
        <v>14.536950716576865</v>
      </c>
      <c r="K28" s="672">
        <v>0</v>
      </c>
    </row>
    <row r="29" spans="1:11" ht="14.25" customHeight="1" x14ac:dyDescent="0.25">
      <c r="A29" s="667"/>
      <c r="B29" s="632" t="s">
        <v>616</v>
      </c>
      <c r="C29" s="673"/>
      <c r="D29" s="130"/>
      <c r="E29" s="127"/>
      <c r="F29" s="127"/>
      <c r="G29" s="669"/>
      <c r="H29" s="670"/>
      <c r="I29" s="671"/>
      <c r="K29" s="672">
        <v>17.289852420073519</v>
      </c>
    </row>
    <row r="30" spans="1:11" ht="15" customHeight="1" x14ac:dyDescent="0.25">
      <c r="A30" s="675" t="s">
        <v>617</v>
      </c>
      <c r="B30" s="275" t="s">
        <v>618</v>
      </c>
      <c r="C30" s="673">
        <v>2</v>
      </c>
      <c r="D30" s="130">
        <v>3</v>
      </c>
      <c r="E30" s="127">
        <v>403</v>
      </c>
      <c r="F30" s="127">
        <v>103</v>
      </c>
      <c r="G30" s="669">
        <v>506</v>
      </c>
      <c r="H30" s="670">
        <v>4.5750452079566006</v>
      </c>
      <c r="I30" s="671">
        <v>39.976614470586377</v>
      </c>
      <c r="K30" s="672">
        <v>0</v>
      </c>
    </row>
    <row r="31" spans="1:11" ht="17.25" customHeight="1" x14ac:dyDescent="0.25">
      <c r="A31" s="667"/>
      <c r="B31" s="632" t="s">
        <v>619</v>
      </c>
      <c r="C31" s="673"/>
      <c r="D31" s="130"/>
      <c r="E31" s="127"/>
      <c r="F31" s="127"/>
      <c r="G31" s="669"/>
      <c r="H31" s="670"/>
      <c r="I31" s="671"/>
      <c r="K31" s="672">
        <v>54.720543563530555</v>
      </c>
    </row>
    <row r="32" spans="1:11" ht="18" customHeight="1" thickBot="1" x14ac:dyDescent="0.3">
      <c r="A32" s="676"/>
      <c r="B32" s="677" t="s">
        <v>620</v>
      </c>
      <c r="C32" s="678">
        <v>200</v>
      </c>
      <c r="D32" s="678">
        <v>12</v>
      </c>
      <c r="E32" s="678">
        <v>6186</v>
      </c>
      <c r="F32" s="678">
        <v>4874</v>
      </c>
      <c r="G32" s="678">
        <v>11060</v>
      </c>
      <c r="H32" s="679">
        <v>100</v>
      </c>
      <c r="I32" s="680">
        <v>873.79714633337016</v>
      </c>
      <c r="K32" s="672">
        <v>843.3401419791179</v>
      </c>
    </row>
    <row r="33" spans="1:11" ht="14.25" customHeight="1" x14ac:dyDescent="0.25">
      <c r="A33" s="380"/>
      <c r="B33" s="380"/>
      <c r="C33" s="681"/>
      <c r="D33" s="681"/>
      <c r="E33" s="681"/>
      <c r="F33" s="681"/>
      <c r="G33" s="681"/>
      <c r="H33" s="682"/>
      <c r="I33" s="683"/>
    </row>
    <row r="34" spans="1:11" ht="13.5" customHeight="1" x14ac:dyDescent="0.25">
      <c r="A34" s="104" t="s">
        <v>621</v>
      </c>
      <c r="B34" s="105"/>
      <c r="C34" s="105"/>
      <c r="D34" s="105"/>
      <c r="E34" s="105"/>
      <c r="F34" s="527"/>
      <c r="G34" s="623"/>
    </row>
    <row r="35" spans="1:11" ht="14.25" customHeight="1" x14ac:dyDescent="0.25">
      <c r="A35" s="104" t="s">
        <v>622</v>
      </c>
      <c r="B35" s="105"/>
      <c r="C35" s="105"/>
      <c r="D35" s="105"/>
      <c r="E35" s="105"/>
      <c r="F35" s="684"/>
      <c r="G35" s="623"/>
      <c r="I35" s="685"/>
    </row>
    <row r="36" spans="1:11" x14ac:dyDescent="0.25">
      <c r="K36" s="686"/>
    </row>
  </sheetData>
  <mergeCells count="1">
    <mergeCell ref="A1:C1"/>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3"/>
  <sheetViews>
    <sheetView showGridLines="0" workbookViewId="0">
      <selection sqref="A1:C1"/>
    </sheetView>
  </sheetViews>
  <sheetFormatPr defaultColWidth="9.33203125" defaultRowHeight="15.75" x14ac:dyDescent="0.25"/>
  <cols>
    <col min="1" max="1" width="9.5" style="69" customWidth="1"/>
    <col min="2" max="2" width="56.5" style="69" customWidth="1"/>
    <col min="3" max="7" width="12.1640625" style="69" customWidth="1"/>
    <col min="8" max="8" width="12.1640625" style="33" customWidth="1"/>
    <col min="9" max="9" width="12.1640625" style="69" customWidth="1"/>
    <col min="10" max="10" width="6" style="69" customWidth="1"/>
    <col min="11" max="11" width="0" style="69" hidden="1"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9.5" thickBot="1" x14ac:dyDescent="0.3">
      <c r="A2" s="2593" t="s">
        <v>791</v>
      </c>
      <c r="D2" s="33"/>
    </row>
    <row r="3" spans="1:90" ht="15" customHeight="1" x14ac:dyDescent="0.25">
      <c r="A3" s="644"/>
      <c r="B3" s="437"/>
      <c r="C3" s="687"/>
      <c r="D3" s="688"/>
      <c r="E3" s="689" t="s">
        <v>565</v>
      </c>
      <c r="F3" s="688"/>
      <c r="G3" s="688"/>
      <c r="H3" s="690"/>
      <c r="I3" s="691" t="s">
        <v>566</v>
      </c>
    </row>
    <row r="4" spans="1:90" ht="19.5" customHeight="1" x14ac:dyDescent="0.25">
      <c r="A4" s="648"/>
      <c r="B4" s="649"/>
      <c r="C4" s="692" t="s">
        <v>567</v>
      </c>
      <c r="D4" s="693" t="s">
        <v>568</v>
      </c>
      <c r="E4" s="649"/>
      <c r="F4" s="694" t="s">
        <v>569</v>
      </c>
      <c r="G4" s="649"/>
      <c r="H4" s="38"/>
      <c r="I4" s="695" t="s">
        <v>570</v>
      </c>
    </row>
    <row r="5" spans="1:90" ht="12.75" customHeight="1" x14ac:dyDescent="0.25">
      <c r="A5" s="472" t="s">
        <v>571</v>
      </c>
      <c r="B5" s="656" t="s">
        <v>572</v>
      </c>
      <c r="C5" s="696" t="s">
        <v>573</v>
      </c>
      <c r="D5" s="697" t="s">
        <v>623</v>
      </c>
      <c r="E5" s="659"/>
      <c r="F5" s="659"/>
      <c r="G5" s="698" t="s">
        <v>575</v>
      </c>
      <c r="H5" s="38"/>
      <c r="I5" s="695" t="s">
        <v>516</v>
      </c>
    </row>
    <row r="6" spans="1:90" ht="15" customHeight="1" thickBot="1" x14ac:dyDescent="0.3">
      <c r="A6" s="475"/>
      <c r="B6" s="463"/>
      <c r="C6" s="699" t="s">
        <v>4</v>
      </c>
      <c r="D6" s="700" t="s">
        <v>4</v>
      </c>
      <c r="E6" s="530" t="s">
        <v>5</v>
      </c>
      <c r="F6" s="530" t="s">
        <v>6</v>
      </c>
      <c r="G6" s="701" t="s">
        <v>90</v>
      </c>
      <c r="H6" s="702" t="s">
        <v>168</v>
      </c>
      <c r="I6" s="703" t="s">
        <v>576</v>
      </c>
    </row>
    <row r="7" spans="1:90" ht="15" customHeight="1" x14ac:dyDescent="0.25">
      <c r="A7" s="667" t="s">
        <v>577</v>
      </c>
      <c r="B7" s="632" t="s">
        <v>578</v>
      </c>
      <c r="C7" s="668">
        <v>2</v>
      </c>
      <c r="D7" s="123">
        <v>1</v>
      </c>
      <c r="E7" s="119">
        <v>214</v>
      </c>
      <c r="F7" s="119">
        <v>97</v>
      </c>
      <c r="G7" s="704">
        <v>311</v>
      </c>
      <c r="H7" s="705">
        <v>2.888187221396731</v>
      </c>
      <c r="I7" s="706">
        <v>25.451727239322341</v>
      </c>
      <c r="K7" s="672">
        <v>25.291007529362862</v>
      </c>
    </row>
    <row r="8" spans="1:90" ht="15" customHeight="1" x14ac:dyDescent="0.25">
      <c r="A8" s="667" t="s">
        <v>579</v>
      </c>
      <c r="B8" s="632" t="s">
        <v>580</v>
      </c>
      <c r="C8" s="673">
        <v>0</v>
      </c>
      <c r="D8" s="130">
        <v>1</v>
      </c>
      <c r="E8" s="127">
        <v>649</v>
      </c>
      <c r="F8" s="127">
        <v>729</v>
      </c>
      <c r="G8" s="551">
        <v>1378</v>
      </c>
      <c r="H8" s="706">
        <v>12.797176820208023</v>
      </c>
      <c r="I8" s="706">
        <v>112.77324802503598</v>
      </c>
      <c r="K8" s="672">
        <v>93.990580709123066</v>
      </c>
    </row>
    <row r="9" spans="1:90" ht="15" customHeight="1" x14ac:dyDescent="0.25">
      <c r="A9" s="667" t="s">
        <v>581</v>
      </c>
      <c r="B9" s="632" t="s">
        <v>582</v>
      </c>
      <c r="C9" s="673">
        <v>2</v>
      </c>
      <c r="D9" s="130">
        <v>0</v>
      </c>
      <c r="E9" s="127">
        <v>37</v>
      </c>
      <c r="F9" s="127">
        <v>41</v>
      </c>
      <c r="G9" s="551">
        <v>78</v>
      </c>
      <c r="H9" s="706">
        <v>0.72436849925705793</v>
      </c>
      <c r="I9" s="706">
        <v>6.383391397643547</v>
      </c>
      <c r="K9" s="672">
        <v>0</v>
      </c>
    </row>
    <row r="10" spans="1:90" ht="15" customHeight="1" x14ac:dyDescent="0.25">
      <c r="A10" s="667"/>
      <c r="B10" s="632" t="s">
        <v>583</v>
      </c>
      <c r="C10" s="673"/>
      <c r="D10" s="130"/>
      <c r="E10" s="127"/>
      <c r="F10" s="127"/>
      <c r="G10" s="551"/>
      <c r="H10" s="706"/>
      <c r="I10" s="706"/>
      <c r="K10" s="672">
        <v>6.9895148081148264</v>
      </c>
    </row>
    <row r="11" spans="1:90" ht="15" customHeight="1" x14ac:dyDescent="0.25">
      <c r="A11" s="667" t="s">
        <v>584</v>
      </c>
      <c r="B11" s="632" t="s">
        <v>585</v>
      </c>
      <c r="C11" s="673">
        <v>0</v>
      </c>
      <c r="D11" s="674">
        <v>0</v>
      </c>
      <c r="E11" s="127">
        <v>1236</v>
      </c>
      <c r="F11" s="127">
        <v>1114</v>
      </c>
      <c r="G11" s="551">
        <v>2350</v>
      </c>
      <c r="H11" s="706">
        <v>21.823922734026745</v>
      </c>
      <c r="I11" s="706">
        <v>192.32012544182481</v>
      </c>
      <c r="K11" s="672">
        <v>214.65167844921061</v>
      </c>
    </row>
    <row r="12" spans="1:90" ht="15" customHeight="1" x14ac:dyDescent="0.25">
      <c r="A12" s="667" t="s">
        <v>586</v>
      </c>
      <c r="B12" s="632" t="s">
        <v>587</v>
      </c>
      <c r="C12" s="673">
        <v>0</v>
      </c>
      <c r="D12" s="674">
        <v>0</v>
      </c>
      <c r="E12" s="127">
        <v>114</v>
      </c>
      <c r="F12" s="127">
        <v>14</v>
      </c>
      <c r="G12" s="551">
        <v>128</v>
      </c>
      <c r="H12" s="706">
        <v>1.1887072808320951</v>
      </c>
      <c r="I12" s="706">
        <v>10.475308960235564</v>
      </c>
      <c r="K12" s="672">
        <v>6.2537764072606343</v>
      </c>
    </row>
    <row r="13" spans="1:90" ht="15" customHeight="1" x14ac:dyDescent="0.25">
      <c r="A13" s="667" t="s">
        <v>588</v>
      </c>
      <c r="B13" s="632" t="s">
        <v>589</v>
      </c>
      <c r="C13" s="673">
        <v>3</v>
      </c>
      <c r="D13" s="130">
        <v>1</v>
      </c>
      <c r="E13" s="127">
        <v>73</v>
      </c>
      <c r="F13" s="127">
        <v>54</v>
      </c>
      <c r="G13" s="551">
        <v>127</v>
      </c>
      <c r="H13" s="2763">
        <v>1.1794205052005944</v>
      </c>
      <c r="I13" s="706">
        <v>10.393470608983723</v>
      </c>
      <c r="K13" s="672">
        <v>13.70312771590933</v>
      </c>
    </row>
    <row r="14" spans="1:90" ht="15" customHeight="1" x14ac:dyDescent="0.25">
      <c r="A14" s="667" t="s">
        <v>590</v>
      </c>
      <c r="B14" s="632" t="s">
        <v>591</v>
      </c>
      <c r="C14" s="673">
        <v>0</v>
      </c>
      <c r="D14" s="674">
        <v>0</v>
      </c>
      <c r="E14" s="127"/>
      <c r="F14" s="127"/>
      <c r="G14" s="551"/>
      <c r="H14" s="706">
        <v>0</v>
      </c>
      <c r="I14" s="706">
        <v>0</v>
      </c>
      <c r="K14" s="672">
        <v>0</v>
      </c>
    </row>
    <row r="15" spans="1:90" ht="15" customHeight="1" x14ac:dyDescent="0.25">
      <c r="A15" s="667" t="s">
        <v>592</v>
      </c>
      <c r="B15" s="632" t="s">
        <v>593</v>
      </c>
      <c r="C15" s="673">
        <v>0</v>
      </c>
      <c r="D15" s="674">
        <v>0</v>
      </c>
      <c r="E15" s="127"/>
      <c r="F15" s="127"/>
      <c r="G15" s="551"/>
      <c r="H15" s="706">
        <v>0</v>
      </c>
      <c r="I15" s="706">
        <v>0</v>
      </c>
      <c r="K15" s="672">
        <v>0</v>
      </c>
    </row>
    <row r="16" spans="1:90" ht="15" customHeight="1" x14ac:dyDescent="0.25">
      <c r="A16" s="667" t="s">
        <v>594</v>
      </c>
      <c r="B16" s="632" t="s">
        <v>595</v>
      </c>
      <c r="C16" s="673">
        <v>0</v>
      </c>
      <c r="D16" s="674">
        <v>0</v>
      </c>
      <c r="E16" s="127">
        <v>1930</v>
      </c>
      <c r="F16" s="127">
        <v>1587</v>
      </c>
      <c r="G16" s="551">
        <v>3517</v>
      </c>
      <c r="H16" s="706">
        <v>32.661589895988115</v>
      </c>
      <c r="I16" s="706">
        <v>287.82548135272248</v>
      </c>
      <c r="K16" s="672">
        <v>256.12893079736568</v>
      </c>
    </row>
    <row r="17" spans="1:11" ht="15" customHeight="1" x14ac:dyDescent="0.25">
      <c r="A17" s="667" t="s">
        <v>596</v>
      </c>
      <c r="B17" s="632" t="s">
        <v>597</v>
      </c>
      <c r="C17" s="673">
        <v>3</v>
      </c>
      <c r="D17" s="130">
        <v>4</v>
      </c>
      <c r="E17" s="127">
        <v>662</v>
      </c>
      <c r="F17" s="127">
        <v>528</v>
      </c>
      <c r="G17" s="551">
        <v>1190</v>
      </c>
      <c r="H17" s="706">
        <v>11</v>
      </c>
      <c r="I17" s="706">
        <v>97.387637989690006</v>
      </c>
      <c r="K17" s="672">
        <v>63.917273574207961</v>
      </c>
    </row>
    <row r="18" spans="1:11" ht="15" customHeight="1" x14ac:dyDescent="0.25">
      <c r="A18" s="667" t="s">
        <v>598</v>
      </c>
      <c r="B18" s="632" t="s">
        <v>599</v>
      </c>
      <c r="C18" s="673">
        <v>0</v>
      </c>
      <c r="D18" s="674">
        <v>0</v>
      </c>
      <c r="E18" s="127">
        <v>350</v>
      </c>
      <c r="F18" s="127">
        <v>134</v>
      </c>
      <c r="G18" s="551">
        <v>484</v>
      </c>
      <c r="H18" s="706">
        <v>4.4000000000000004</v>
      </c>
      <c r="I18" s="706">
        <v>39.609762005890722</v>
      </c>
      <c r="K18" s="672">
        <v>32.648391537904779</v>
      </c>
    </row>
    <row r="19" spans="1:11" ht="15" customHeight="1" x14ac:dyDescent="0.25">
      <c r="A19" s="667" t="s">
        <v>600</v>
      </c>
      <c r="B19" s="632" t="s">
        <v>601</v>
      </c>
      <c r="C19" s="673">
        <v>0</v>
      </c>
      <c r="D19" s="674">
        <v>0</v>
      </c>
      <c r="E19" s="127">
        <v>30</v>
      </c>
      <c r="F19" s="127">
        <v>40</v>
      </c>
      <c r="G19" s="551">
        <v>70</v>
      </c>
      <c r="H19" s="706">
        <v>0.6</v>
      </c>
      <c r="I19" s="706">
        <v>5.7286845876288233</v>
      </c>
      <c r="K19" s="672">
        <v>2.7590190032032211</v>
      </c>
    </row>
    <row r="20" spans="1:11" ht="15" customHeight="1" x14ac:dyDescent="0.25">
      <c r="A20" s="667" t="s">
        <v>602</v>
      </c>
      <c r="B20" s="632" t="s">
        <v>603</v>
      </c>
      <c r="C20" s="673">
        <v>0</v>
      </c>
      <c r="D20" s="130">
        <v>0</v>
      </c>
      <c r="E20" s="127">
        <v>12</v>
      </c>
      <c r="F20" s="127">
        <v>21</v>
      </c>
      <c r="G20" s="551">
        <v>33</v>
      </c>
      <c r="H20" s="706">
        <v>0.30646359583952454</v>
      </c>
      <c r="I20" s="706">
        <v>2.7006655913107309</v>
      </c>
      <c r="K20" s="672">
        <v>0</v>
      </c>
    </row>
    <row r="21" spans="1:11" ht="12.75" customHeight="1" x14ac:dyDescent="0.25">
      <c r="A21" s="667"/>
      <c r="B21" s="632" t="s">
        <v>604</v>
      </c>
      <c r="C21" s="673"/>
      <c r="D21" s="674"/>
      <c r="E21" s="127"/>
      <c r="F21" s="127"/>
      <c r="G21" s="551"/>
      <c r="H21" s="706"/>
      <c r="I21" s="706"/>
      <c r="K21" s="672">
        <v>2.2991825026693511</v>
      </c>
    </row>
    <row r="22" spans="1:11" ht="15" customHeight="1" x14ac:dyDescent="0.25">
      <c r="A22" s="667" t="s">
        <v>605</v>
      </c>
      <c r="B22" s="632" t="s">
        <v>606</v>
      </c>
      <c r="C22" s="673">
        <v>0</v>
      </c>
      <c r="D22" s="674">
        <v>0</v>
      </c>
      <c r="E22" s="127">
        <v>142</v>
      </c>
      <c r="F22" s="127">
        <v>105</v>
      </c>
      <c r="G22" s="551">
        <v>247</v>
      </c>
      <c r="H22" s="706">
        <v>2.2938335809806834</v>
      </c>
      <c r="I22" s="706">
        <v>20.214072759204562</v>
      </c>
      <c r="K22" s="672">
        <v>18.761329221781903</v>
      </c>
    </row>
    <row r="23" spans="1:11" ht="15" customHeight="1" x14ac:dyDescent="0.25">
      <c r="A23" s="667" t="s">
        <v>607</v>
      </c>
      <c r="B23" s="632" t="s">
        <v>608</v>
      </c>
      <c r="C23" s="673">
        <v>0</v>
      </c>
      <c r="D23" s="674">
        <v>0</v>
      </c>
      <c r="E23" s="127"/>
      <c r="F23" s="127">
        <v>8</v>
      </c>
      <c r="G23" s="551">
        <v>8</v>
      </c>
      <c r="H23" s="706">
        <v>7.4294205052005943E-2</v>
      </c>
      <c r="I23" s="706">
        <v>0.65470681001472275</v>
      </c>
      <c r="K23" s="672"/>
    </row>
    <row r="24" spans="1:11" ht="15" customHeight="1" x14ac:dyDescent="0.25">
      <c r="A24" s="667" t="s">
        <v>609</v>
      </c>
      <c r="B24" s="632" t="s">
        <v>610</v>
      </c>
      <c r="C24" s="673">
        <v>126</v>
      </c>
      <c r="D24" s="130">
        <v>0</v>
      </c>
      <c r="E24" s="127">
        <v>77</v>
      </c>
      <c r="F24" s="127">
        <v>49</v>
      </c>
      <c r="G24" s="551">
        <v>126</v>
      </c>
      <c r="H24" s="706">
        <v>1.1701337295690937</v>
      </c>
      <c r="I24" s="706">
        <v>10.311632257731883</v>
      </c>
      <c r="K24" s="672"/>
    </row>
    <row r="25" spans="1:11" ht="12" customHeight="1" x14ac:dyDescent="0.25">
      <c r="A25" s="667"/>
      <c r="B25" s="632" t="s">
        <v>327</v>
      </c>
      <c r="C25" s="673"/>
      <c r="D25" s="130"/>
      <c r="E25" s="127"/>
      <c r="F25" s="127"/>
      <c r="G25" s="551"/>
      <c r="H25" s="706"/>
      <c r="I25" s="706"/>
      <c r="K25" s="672"/>
    </row>
    <row r="26" spans="1:11" ht="15" customHeight="1" x14ac:dyDescent="0.25">
      <c r="A26" s="667" t="s">
        <v>611</v>
      </c>
      <c r="B26" s="632" t="s">
        <v>612</v>
      </c>
      <c r="C26" s="673">
        <v>40</v>
      </c>
      <c r="D26" s="130">
        <v>1</v>
      </c>
      <c r="E26" s="127">
        <v>33</v>
      </c>
      <c r="F26" s="127">
        <v>18</v>
      </c>
      <c r="G26" s="551">
        <v>51</v>
      </c>
      <c r="H26" s="706">
        <v>0.47362555720653787</v>
      </c>
      <c r="I26" s="706">
        <v>4.1737559138438574</v>
      </c>
      <c r="K26" s="672"/>
    </row>
    <row r="27" spans="1:11" ht="15" customHeight="1" x14ac:dyDescent="0.25">
      <c r="A27" s="667"/>
      <c r="B27" s="632" t="s">
        <v>613</v>
      </c>
      <c r="C27" s="673"/>
      <c r="D27" s="130"/>
      <c r="E27" s="127"/>
      <c r="F27" s="127"/>
      <c r="G27" s="551"/>
      <c r="H27" s="706"/>
      <c r="I27" s="706"/>
      <c r="K27" s="672">
        <v>5.6100053065132167</v>
      </c>
    </row>
    <row r="28" spans="1:11" ht="15" customHeight="1" x14ac:dyDescent="0.25">
      <c r="A28" s="675" t="s">
        <v>614</v>
      </c>
      <c r="B28" s="632" t="s">
        <v>615</v>
      </c>
      <c r="C28" s="673">
        <v>6</v>
      </c>
      <c r="D28" s="130">
        <v>0</v>
      </c>
      <c r="E28" s="127">
        <v>73</v>
      </c>
      <c r="F28" s="127">
        <v>105</v>
      </c>
      <c r="G28" s="551">
        <v>178</v>
      </c>
      <c r="H28" s="706">
        <v>1.6530460624071324</v>
      </c>
      <c r="I28" s="706">
        <v>14.56722652282758</v>
      </c>
      <c r="K28" s="672">
        <v>0</v>
      </c>
    </row>
    <row r="29" spans="1:11" ht="15" customHeight="1" x14ac:dyDescent="0.25">
      <c r="A29" s="667"/>
      <c r="B29" s="632" t="s">
        <v>616</v>
      </c>
      <c r="C29" s="673"/>
      <c r="D29" s="130"/>
      <c r="E29" s="127"/>
      <c r="F29" s="127"/>
      <c r="G29" s="551"/>
      <c r="H29" s="706"/>
      <c r="I29" s="706"/>
      <c r="K29" s="672">
        <v>17.013950519753195</v>
      </c>
    </row>
    <row r="30" spans="1:11" ht="15" customHeight="1" x14ac:dyDescent="0.25">
      <c r="A30" s="675" t="s">
        <v>617</v>
      </c>
      <c r="B30" s="632" t="s">
        <v>618</v>
      </c>
      <c r="C30" s="673">
        <v>2</v>
      </c>
      <c r="D30" s="130">
        <v>3</v>
      </c>
      <c r="E30" s="127">
        <v>390</v>
      </c>
      <c r="F30" s="127">
        <v>102</v>
      </c>
      <c r="G30" s="551">
        <v>492</v>
      </c>
      <c r="H30" s="706">
        <v>4.5690936106983653</v>
      </c>
      <c r="I30" s="706">
        <v>40.264468815905452</v>
      </c>
      <c r="K30" s="672">
        <v>0</v>
      </c>
    </row>
    <row r="31" spans="1:11" ht="14.25" customHeight="1" thickBot="1" x14ac:dyDescent="0.3">
      <c r="A31" s="667"/>
      <c r="B31" s="632" t="s">
        <v>619</v>
      </c>
      <c r="C31" s="673"/>
      <c r="D31" s="130"/>
      <c r="E31" s="127"/>
      <c r="F31" s="127"/>
      <c r="G31" s="551"/>
      <c r="H31" s="706"/>
      <c r="I31" s="707"/>
      <c r="K31" s="672">
        <v>53.708903262356039</v>
      </c>
    </row>
    <row r="32" spans="1:11" ht="15" customHeight="1" thickBot="1" x14ac:dyDescent="0.3">
      <c r="A32" s="708"/>
      <c r="B32" s="109" t="s">
        <v>620</v>
      </c>
      <c r="C32" s="709">
        <v>184</v>
      </c>
      <c r="D32" s="710">
        <v>11</v>
      </c>
      <c r="E32" s="710">
        <v>6022</v>
      </c>
      <c r="F32" s="710">
        <v>4746</v>
      </c>
      <c r="G32" s="710">
        <v>10768</v>
      </c>
      <c r="H32" s="711">
        <v>100</v>
      </c>
      <c r="I32" s="712">
        <v>881.23536627981673</v>
      </c>
      <c r="K32" s="672">
        <v>823.19930325573443</v>
      </c>
    </row>
    <row r="33" spans="1:9" ht="23.25" customHeight="1" x14ac:dyDescent="0.25">
      <c r="A33" s="106" t="s">
        <v>624</v>
      </c>
      <c r="B33" s="105"/>
      <c r="C33" s="105"/>
      <c r="D33" s="105"/>
      <c r="E33" s="105"/>
      <c r="F33" s="105"/>
      <c r="I33" s="686"/>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3"/>
  <sheetViews>
    <sheetView showGridLines="0" workbookViewId="0">
      <selection sqref="A1:C1"/>
    </sheetView>
  </sheetViews>
  <sheetFormatPr defaultColWidth="9.33203125" defaultRowHeight="15.75" x14ac:dyDescent="0.25"/>
  <cols>
    <col min="1" max="1" width="10.33203125" style="69" customWidth="1"/>
    <col min="2" max="2" width="56.33203125" style="69" customWidth="1"/>
    <col min="3" max="8" width="12.1640625" style="69" customWidth="1"/>
    <col min="9" max="9" width="12.1640625" style="33" customWidth="1"/>
    <col min="10" max="10" width="6" style="69" customWidth="1"/>
    <col min="11"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1" customHeight="1" thickBot="1" x14ac:dyDescent="0.3">
      <c r="A2" s="2593" t="s">
        <v>792</v>
      </c>
      <c r="F2" s="33"/>
    </row>
    <row r="3" spans="1:90" ht="15" customHeight="1" x14ac:dyDescent="0.25">
      <c r="A3" s="644"/>
      <c r="B3" s="646"/>
      <c r="C3" s="713"/>
      <c r="D3" s="688"/>
      <c r="E3" s="689" t="s">
        <v>565</v>
      </c>
      <c r="F3" s="688"/>
      <c r="G3" s="688"/>
      <c r="H3" s="714"/>
      <c r="I3" s="647" t="s">
        <v>566</v>
      </c>
    </row>
    <row r="4" spans="1:90" ht="12.75" customHeight="1" x14ac:dyDescent="0.25">
      <c r="A4" s="648"/>
      <c r="B4" s="715"/>
      <c r="C4" s="693" t="s">
        <v>567</v>
      </c>
      <c r="D4" s="693" t="s">
        <v>568</v>
      </c>
      <c r="E4" s="649"/>
      <c r="F4" s="694" t="s">
        <v>569</v>
      </c>
      <c r="G4" s="649"/>
      <c r="H4" s="654"/>
      <c r="I4" s="655" t="s">
        <v>570</v>
      </c>
    </row>
    <row r="5" spans="1:90" ht="18.75" customHeight="1" x14ac:dyDescent="0.25">
      <c r="A5" s="472" t="s">
        <v>571</v>
      </c>
      <c r="B5" s="716" t="s">
        <v>572</v>
      </c>
      <c r="C5" s="697" t="s">
        <v>573</v>
      </c>
      <c r="D5" s="697" t="s">
        <v>623</v>
      </c>
      <c r="E5" s="659"/>
      <c r="F5" s="659"/>
      <c r="G5" s="698" t="s">
        <v>625</v>
      </c>
      <c r="H5" s="654"/>
      <c r="I5" s="655" t="s">
        <v>516</v>
      </c>
    </row>
    <row r="6" spans="1:90" ht="16.5" thickBot="1" x14ac:dyDescent="0.3">
      <c r="A6" s="475"/>
      <c r="B6" s="717"/>
      <c r="C6" s="718" t="s">
        <v>4</v>
      </c>
      <c r="D6" s="700" t="s">
        <v>4</v>
      </c>
      <c r="E6" s="530" t="s">
        <v>5</v>
      </c>
      <c r="F6" s="530" t="s">
        <v>6</v>
      </c>
      <c r="G6" s="701" t="s">
        <v>90</v>
      </c>
      <c r="H6" s="701" t="s">
        <v>168</v>
      </c>
      <c r="I6" s="666" t="s">
        <v>576</v>
      </c>
    </row>
    <row r="7" spans="1:90" ht="15" customHeight="1" x14ac:dyDescent="0.25">
      <c r="A7" s="667" t="s">
        <v>577</v>
      </c>
      <c r="B7" s="632" t="s">
        <v>578</v>
      </c>
      <c r="C7" s="130">
        <v>0</v>
      </c>
      <c r="D7" s="130">
        <v>0</v>
      </c>
      <c r="E7" s="127">
        <v>5</v>
      </c>
      <c r="F7" s="127">
        <v>6</v>
      </c>
      <c r="G7" s="551">
        <v>11</v>
      </c>
      <c r="H7" s="719">
        <v>3.7671232876712328</v>
      </c>
      <c r="I7" s="671">
        <v>25.103265706656927</v>
      </c>
    </row>
    <row r="8" spans="1:90" ht="15" customHeight="1" x14ac:dyDescent="0.25">
      <c r="A8" s="667" t="s">
        <v>579</v>
      </c>
      <c r="B8" s="632" t="s">
        <v>580</v>
      </c>
      <c r="C8" s="130">
        <v>0</v>
      </c>
      <c r="D8" s="130">
        <v>0</v>
      </c>
      <c r="E8" s="127">
        <v>29</v>
      </c>
      <c r="F8" s="127">
        <v>22</v>
      </c>
      <c r="G8" s="551">
        <v>51</v>
      </c>
      <c r="H8" s="719">
        <v>17.399999999999999</v>
      </c>
      <c r="I8" s="671">
        <v>116.38786827631849</v>
      </c>
    </row>
    <row r="9" spans="1:90" ht="15" customHeight="1" x14ac:dyDescent="0.25">
      <c r="A9" s="667" t="s">
        <v>581</v>
      </c>
      <c r="B9" s="632" t="s">
        <v>582</v>
      </c>
      <c r="C9" s="130">
        <v>0</v>
      </c>
      <c r="D9" s="130">
        <v>0</v>
      </c>
      <c r="E9" s="127">
        <v>1</v>
      </c>
      <c r="F9" s="127">
        <v>0</v>
      </c>
      <c r="G9" s="551">
        <v>1</v>
      </c>
      <c r="H9" s="719">
        <v>0.34246575342465752</v>
      </c>
      <c r="I9" s="671">
        <v>2.2821150642415393</v>
      </c>
    </row>
    <row r="10" spans="1:90" ht="15" customHeight="1" x14ac:dyDescent="0.25">
      <c r="A10" s="667"/>
      <c r="B10" s="632" t="s">
        <v>583</v>
      </c>
      <c r="C10" s="130"/>
      <c r="D10" s="130"/>
      <c r="E10" s="127"/>
      <c r="F10" s="127"/>
      <c r="G10" s="551"/>
      <c r="H10" s="719"/>
      <c r="I10" s="671"/>
    </row>
    <row r="11" spans="1:90" ht="15" customHeight="1" x14ac:dyDescent="0.25">
      <c r="A11" s="667" t="s">
        <v>584</v>
      </c>
      <c r="B11" s="632" t="s">
        <v>585</v>
      </c>
      <c r="C11" s="130">
        <v>0</v>
      </c>
      <c r="D11" s="130">
        <v>0</v>
      </c>
      <c r="E11" s="127">
        <v>20</v>
      </c>
      <c r="F11" s="127">
        <v>22</v>
      </c>
      <c r="G11" s="551">
        <v>42</v>
      </c>
      <c r="H11" s="719">
        <v>14.383561643835616</v>
      </c>
      <c r="I11" s="671">
        <v>95.848832698144648</v>
      </c>
    </row>
    <row r="12" spans="1:90" ht="15" customHeight="1" x14ac:dyDescent="0.25">
      <c r="A12" s="667" t="s">
        <v>586</v>
      </c>
      <c r="B12" s="632" t="s">
        <v>587</v>
      </c>
      <c r="C12" s="130">
        <v>0</v>
      </c>
      <c r="D12" s="130">
        <v>0</v>
      </c>
      <c r="E12" s="127">
        <v>0</v>
      </c>
      <c r="F12" s="127">
        <v>0</v>
      </c>
      <c r="G12" s="551">
        <v>0</v>
      </c>
      <c r="H12" s="719">
        <v>0</v>
      </c>
      <c r="I12" s="671">
        <v>0</v>
      </c>
    </row>
    <row r="13" spans="1:90" ht="15" customHeight="1" x14ac:dyDescent="0.25">
      <c r="A13" s="667" t="s">
        <v>588</v>
      </c>
      <c r="B13" s="632" t="s">
        <v>589</v>
      </c>
      <c r="C13" s="130">
        <v>0</v>
      </c>
      <c r="D13" s="130">
        <v>0</v>
      </c>
      <c r="E13" s="127">
        <v>2</v>
      </c>
      <c r="F13" s="127">
        <v>1</v>
      </c>
      <c r="G13" s="551">
        <v>3</v>
      </c>
      <c r="H13" s="2762">
        <v>1.0273972602739725</v>
      </c>
      <c r="I13" s="671">
        <v>6.8463451927246171</v>
      </c>
    </row>
    <row r="14" spans="1:90" ht="15" customHeight="1" x14ac:dyDescent="0.25">
      <c r="A14" s="667" t="s">
        <v>590</v>
      </c>
      <c r="B14" s="632" t="s">
        <v>591</v>
      </c>
      <c r="C14" s="130">
        <v>0</v>
      </c>
      <c r="D14" s="130">
        <v>0</v>
      </c>
      <c r="E14" s="127">
        <v>0</v>
      </c>
      <c r="F14" s="127">
        <v>0</v>
      </c>
      <c r="G14" s="551">
        <v>0</v>
      </c>
      <c r="H14" s="719">
        <v>0</v>
      </c>
      <c r="I14" s="671">
        <v>0</v>
      </c>
    </row>
    <row r="15" spans="1:90" ht="15" customHeight="1" x14ac:dyDescent="0.25">
      <c r="A15" s="667" t="s">
        <v>592</v>
      </c>
      <c r="B15" s="632" t="s">
        <v>593</v>
      </c>
      <c r="C15" s="130">
        <v>0</v>
      </c>
      <c r="D15" s="130">
        <v>0</v>
      </c>
      <c r="E15" s="127">
        <v>0</v>
      </c>
      <c r="F15" s="127">
        <v>0</v>
      </c>
      <c r="G15" s="551">
        <v>0</v>
      </c>
      <c r="H15" s="719">
        <v>0</v>
      </c>
      <c r="I15" s="671">
        <v>0</v>
      </c>
    </row>
    <row r="16" spans="1:90" ht="15" customHeight="1" x14ac:dyDescent="0.25">
      <c r="A16" s="667" t="s">
        <v>594</v>
      </c>
      <c r="B16" s="632" t="s">
        <v>595</v>
      </c>
      <c r="C16" s="130">
        <v>0</v>
      </c>
      <c r="D16" s="130">
        <v>0</v>
      </c>
      <c r="E16" s="127">
        <v>65</v>
      </c>
      <c r="F16" s="127">
        <v>51</v>
      </c>
      <c r="G16" s="551">
        <v>116</v>
      </c>
      <c r="H16" s="719">
        <v>39.726027397260275</v>
      </c>
      <c r="I16" s="671">
        <v>264.72534745201853</v>
      </c>
    </row>
    <row r="17" spans="1:9" ht="15" customHeight="1" x14ac:dyDescent="0.25">
      <c r="A17" s="667" t="s">
        <v>596</v>
      </c>
      <c r="B17" s="632" t="s">
        <v>597</v>
      </c>
      <c r="C17" s="130">
        <v>0</v>
      </c>
      <c r="D17" s="130">
        <v>0</v>
      </c>
      <c r="E17" s="127">
        <v>9</v>
      </c>
      <c r="F17" s="127">
        <v>7</v>
      </c>
      <c r="G17" s="551">
        <v>16</v>
      </c>
      <c r="H17" s="719">
        <v>5.4794520547945202</v>
      </c>
      <c r="I17" s="671">
        <v>36.513841027864629</v>
      </c>
    </row>
    <row r="18" spans="1:9" ht="15" customHeight="1" x14ac:dyDescent="0.25">
      <c r="A18" s="667" t="s">
        <v>598</v>
      </c>
      <c r="B18" s="632" t="s">
        <v>599</v>
      </c>
      <c r="C18" s="130">
        <v>0</v>
      </c>
      <c r="D18" s="130">
        <v>0</v>
      </c>
      <c r="E18" s="127">
        <v>6</v>
      </c>
      <c r="F18" s="127">
        <v>3</v>
      </c>
      <c r="G18" s="551">
        <v>9</v>
      </c>
      <c r="H18" s="719">
        <v>3.0821917808219177</v>
      </c>
      <c r="I18" s="671">
        <v>20.539035578173852</v>
      </c>
    </row>
    <row r="19" spans="1:9" ht="15" customHeight="1" x14ac:dyDescent="0.25">
      <c r="A19" s="667" t="s">
        <v>600</v>
      </c>
      <c r="B19" s="632" t="s">
        <v>601</v>
      </c>
      <c r="C19" s="130">
        <v>0</v>
      </c>
      <c r="D19" s="130">
        <v>0</v>
      </c>
      <c r="E19" s="127">
        <v>4</v>
      </c>
      <c r="F19" s="127"/>
      <c r="G19" s="551">
        <v>4</v>
      </c>
      <c r="H19" s="719">
        <v>1.3698630136986301</v>
      </c>
      <c r="I19" s="671">
        <v>9.1284602569661573</v>
      </c>
    </row>
    <row r="20" spans="1:9" ht="15" customHeight="1" x14ac:dyDescent="0.25">
      <c r="A20" s="667" t="s">
        <v>602</v>
      </c>
      <c r="B20" s="632" t="s">
        <v>603</v>
      </c>
      <c r="C20" s="130">
        <v>0</v>
      </c>
      <c r="D20" s="130">
        <v>0</v>
      </c>
      <c r="E20" s="127">
        <v>0</v>
      </c>
      <c r="F20" s="127">
        <v>0</v>
      </c>
      <c r="G20" s="551">
        <v>0</v>
      </c>
      <c r="H20" s="719">
        <v>0</v>
      </c>
      <c r="I20" s="671">
        <v>0</v>
      </c>
    </row>
    <row r="21" spans="1:9" ht="15" customHeight="1" x14ac:dyDescent="0.25">
      <c r="A21" s="667"/>
      <c r="B21" s="632" t="s">
        <v>604</v>
      </c>
      <c r="C21" s="130"/>
      <c r="D21" s="130"/>
      <c r="E21" s="127"/>
      <c r="F21" s="127"/>
      <c r="G21" s="551"/>
      <c r="H21" s="719"/>
      <c r="I21" s="671"/>
    </row>
    <row r="22" spans="1:9" ht="15" customHeight="1" x14ac:dyDescent="0.25">
      <c r="A22" s="667" t="s">
        <v>605</v>
      </c>
      <c r="B22" s="632" t="s">
        <v>606</v>
      </c>
      <c r="C22" s="130">
        <v>0</v>
      </c>
      <c r="D22" s="130">
        <v>0</v>
      </c>
      <c r="E22" s="127">
        <v>1</v>
      </c>
      <c r="F22" s="127">
        <v>1</v>
      </c>
      <c r="G22" s="551">
        <v>2</v>
      </c>
      <c r="H22" s="719">
        <v>0.68493150684931503</v>
      </c>
      <c r="I22" s="671">
        <v>4.5642301284830786</v>
      </c>
    </row>
    <row r="23" spans="1:9" ht="15" customHeight="1" x14ac:dyDescent="0.25">
      <c r="A23" s="667" t="s">
        <v>607</v>
      </c>
      <c r="B23" s="632" t="s">
        <v>608</v>
      </c>
      <c r="C23" s="130">
        <v>0</v>
      </c>
      <c r="D23" s="130">
        <v>0</v>
      </c>
      <c r="E23" s="127">
        <v>0</v>
      </c>
      <c r="F23" s="127">
        <v>0</v>
      </c>
      <c r="G23" s="551">
        <v>0</v>
      </c>
      <c r="H23" s="719">
        <v>0</v>
      </c>
      <c r="I23" s="671">
        <v>0</v>
      </c>
    </row>
    <row r="24" spans="1:9" ht="15" customHeight="1" x14ac:dyDescent="0.25">
      <c r="A24" s="667" t="s">
        <v>609</v>
      </c>
      <c r="B24" s="632" t="s">
        <v>610</v>
      </c>
      <c r="C24" s="130">
        <v>9</v>
      </c>
      <c r="D24" s="130">
        <v>0</v>
      </c>
      <c r="E24" s="127">
        <v>4</v>
      </c>
      <c r="F24" s="127">
        <v>5</v>
      </c>
      <c r="G24" s="551">
        <v>9</v>
      </c>
      <c r="H24" s="719">
        <v>3.0821917808219177</v>
      </c>
      <c r="I24" s="671">
        <v>20.539035578173852</v>
      </c>
    </row>
    <row r="25" spans="1:9" ht="15" customHeight="1" x14ac:dyDescent="0.25">
      <c r="A25" s="667"/>
      <c r="B25" s="632" t="s">
        <v>327</v>
      </c>
      <c r="C25" s="130"/>
      <c r="D25" s="130"/>
      <c r="E25" s="127"/>
      <c r="F25" s="127"/>
      <c r="G25" s="551"/>
      <c r="H25" s="719"/>
      <c r="I25" s="671"/>
    </row>
    <row r="26" spans="1:9" ht="15" customHeight="1" x14ac:dyDescent="0.25">
      <c r="A26" s="667" t="s">
        <v>611</v>
      </c>
      <c r="B26" s="632" t="s">
        <v>612</v>
      </c>
      <c r="C26" s="130">
        <v>7</v>
      </c>
      <c r="D26" s="130">
        <v>1</v>
      </c>
      <c r="E26" s="127">
        <v>3</v>
      </c>
      <c r="F26" s="127">
        <v>5</v>
      </c>
      <c r="G26" s="551">
        <v>8</v>
      </c>
      <c r="H26" s="719">
        <v>2.7397260273972601</v>
      </c>
      <c r="I26" s="671">
        <v>18.256920513932315</v>
      </c>
    </row>
    <row r="27" spans="1:9" ht="15" customHeight="1" x14ac:dyDescent="0.25">
      <c r="A27" s="667"/>
      <c r="B27" s="632" t="s">
        <v>613</v>
      </c>
      <c r="C27" s="130"/>
      <c r="D27" s="130"/>
      <c r="E27" s="127"/>
      <c r="F27" s="127"/>
      <c r="G27" s="551"/>
      <c r="H27" s="719"/>
      <c r="I27" s="671"/>
    </row>
    <row r="28" spans="1:9" ht="15" customHeight="1" x14ac:dyDescent="0.25">
      <c r="A28" s="675" t="s">
        <v>614</v>
      </c>
      <c r="B28" s="632" t="s">
        <v>615</v>
      </c>
      <c r="C28" s="130">
        <v>0</v>
      </c>
      <c r="D28" s="130">
        <v>0</v>
      </c>
      <c r="E28" s="127">
        <v>2</v>
      </c>
      <c r="F28" s="127">
        <v>4</v>
      </c>
      <c r="G28" s="551">
        <v>6</v>
      </c>
      <c r="H28" s="719">
        <v>2.054794520547945</v>
      </c>
      <c r="I28" s="671">
        <v>13.692690385449234</v>
      </c>
    </row>
    <row r="29" spans="1:9" ht="15" customHeight="1" x14ac:dyDescent="0.25">
      <c r="A29" s="667"/>
      <c r="B29" s="632" t="s">
        <v>616</v>
      </c>
      <c r="C29" s="130"/>
      <c r="D29" s="130"/>
      <c r="E29" s="127"/>
      <c r="F29" s="127"/>
      <c r="G29" s="551"/>
      <c r="H29" s="719"/>
      <c r="I29" s="671"/>
    </row>
    <row r="30" spans="1:9" ht="15" customHeight="1" x14ac:dyDescent="0.25">
      <c r="A30" s="675" t="s">
        <v>617</v>
      </c>
      <c r="B30" s="632" t="s">
        <v>618</v>
      </c>
      <c r="C30" s="130">
        <v>0</v>
      </c>
      <c r="D30" s="130">
        <v>0</v>
      </c>
      <c r="E30" s="127">
        <v>13</v>
      </c>
      <c r="F30" s="127">
        <v>1</v>
      </c>
      <c r="G30" s="551">
        <v>14</v>
      </c>
      <c r="H30" s="719">
        <v>4.7945205479452051</v>
      </c>
      <c r="I30" s="671">
        <v>31.949610899381543</v>
      </c>
    </row>
    <row r="31" spans="1:9" ht="15" customHeight="1" x14ac:dyDescent="0.25">
      <c r="A31" s="667"/>
      <c r="B31" s="632" t="s">
        <v>619</v>
      </c>
      <c r="C31" s="130"/>
      <c r="D31" s="130"/>
      <c r="E31" s="127"/>
      <c r="F31" s="127"/>
      <c r="G31" s="551"/>
      <c r="H31" s="719"/>
      <c r="I31" s="671"/>
    </row>
    <row r="32" spans="1:9" ht="15" customHeight="1" thickBot="1" x14ac:dyDescent="0.3">
      <c r="A32" s="720"/>
      <c r="B32" s="721" t="s">
        <v>620</v>
      </c>
      <c r="C32" s="722">
        <v>16</v>
      </c>
      <c r="D32" s="722">
        <v>1</v>
      </c>
      <c r="E32" s="723">
        <v>164</v>
      </c>
      <c r="F32" s="723">
        <v>128</v>
      </c>
      <c r="G32" s="723">
        <v>292</v>
      </c>
      <c r="H32" s="724">
        <v>100</v>
      </c>
      <c r="I32" s="725">
        <v>666.37759875852942</v>
      </c>
    </row>
    <row r="33" spans="1:7" ht="20.25" customHeight="1" x14ac:dyDescent="0.25">
      <c r="A33" s="106" t="s">
        <v>626</v>
      </c>
      <c r="B33" s="105"/>
      <c r="C33" s="105"/>
      <c r="D33" s="105"/>
      <c r="E33" s="105"/>
      <c r="F33" s="105"/>
      <c r="G33" s="10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9"/>
  <sheetViews>
    <sheetView showGridLines="0" zoomScaleNormal="100" workbookViewId="0">
      <selection sqref="A1:C1"/>
    </sheetView>
  </sheetViews>
  <sheetFormatPr defaultColWidth="10.6640625" defaultRowHeight="12.75" x14ac:dyDescent="0.2"/>
  <cols>
    <col min="1" max="1" width="7.1640625" style="728" customWidth="1"/>
    <col min="2" max="2" width="10" style="728" customWidth="1"/>
    <col min="3" max="3" width="9.83203125" style="728" customWidth="1"/>
    <col min="4" max="4" width="11.5" style="728" customWidth="1"/>
    <col min="5" max="6" width="9.1640625" style="728" customWidth="1"/>
    <col min="7" max="7" width="10.5" style="728" customWidth="1"/>
    <col min="8" max="9" width="9.1640625" style="728" customWidth="1"/>
    <col min="10" max="10" width="10.5" style="728" customWidth="1"/>
    <col min="11" max="12" width="9.33203125" style="728" customWidth="1"/>
    <col min="13" max="13" width="10.5" style="728" customWidth="1"/>
    <col min="14" max="15" width="9.1640625" style="728" customWidth="1"/>
    <col min="16" max="16" width="10.83203125" style="728" customWidth="1"/>
    <col min="17" max="17" width="3.6640625" style="728" customWidth="1"/>
    <col min="18" max="18" width="5" style="728" customWidth="1"/>
    <col min="19" max="16384" width="10.6640625" style="728"/>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 customHeight="1" thickBot="1" x14ac:dyDescent="0.25">
      <c r="A2" s="726" t="s">
        <v>793</v>
      </c>
      <c r="B2" s="727"/>
      <c r="C2" s="727"/>
      <c r="D2" s="727"/>
      <c r="E2" s="727"/>
      <c r="F2" s="727"/>
      <c r="G2" s="727"/>
      <c r="H2" s="727"/>
      <c r="I2" s="727"/>
      <c r="J2" s="727"/>
      <c r="M2" s="729"/>
      <c r="N2" s="729"/>
    </row>
    <row r="3" spans="1:90" ht="21" customHeight="1" thickBot="1" x14ac:dyDescent="0.25">
      <c r="A3" s="730"/>
      <c r="B3" s="6319">
        <v>2020</v>
      </c>
      <c r="C3" s="6320"/>
      <c r="D3" s="6319"/>
      <c r="E3" s="6319">
        <v>2025</v>
      </c>
      <c r="F3" s="6319">
        <v>2020</v>
      </c>
      <c r="G3" s="6319"/>
      <c r="H3" s="6319">
        <v>2030</v>
      </c>
      <c r="I3" s="6319">
        <v>2025</v>
      </c>
      <c r="J3" s="6319"/>
      <c r="K3" s="6319">
        <v>2035</v>
      </c>
      <c r="L3" s="6319">
        <v>2030</v>
      </c>
      <c r="M3" s="6319"/>
      <c r="N3" s="6319">
        <v>2040</v>
      </c>
      <c r="O3" s="6319">
        <v>2035</v>
      </c>
      <c r="P3" s="6319"/>
      <c r="Q3" s="731"/>
    </row>
    <row r="4" spans="1:90" ht="21" customHeight="1" thickBot="1" x14ac:dyDescent="0.25">
      <c r="A4" s="732" t="s">
        <v>627</v>
      </c>
      <c r="B4" s="733" t="s">
        <v>5</v>
      </c>
      <c r="C4" s="734" t="s">
        <v>6</v>
      </c>
      <c r="D4" s="735" t="s">
        <v>384</v>
      </c>
      <c r="E4" s="733" t="s">
        <v>5</v>
      </c>
      <c r="F4" s="734" t="s">
        <v>6</v>
      </c>
      <c r="G4" s="735" t="s">
        <v>384</v>
      </c>
      <c r="H4" s="733" t="s">
        <v>5</v>
      </c>
      <c r="I4" s="734" t="s">
        <v>6</v>
      </c>
      <c r="J4" s="735" t="s">
        <v>384</v>
      </c>
      <c r="K4" s="733" t="s">
        <v>5</v>
      </c>
      <c r="L4" s="734" t="s">
        <v>6</v>
      </c>
      <c r="M4" s="735" t="s">
        <v>384</v>
      </c>
      <c r="N4" s="733" t="s">
        <v>5</v>
      </c>
      <c r="O4" s="734" t="s">
        <v>6</v>
      </c>
      <c r="P4" s="735" t="s">
        <v>384</v>
      </c>
      <c r="Q4" s="736"/>
    </row>
    <row r="5" spans="1:90" ht="19.5" customHeight="1" x14ac:dyDescent="0.25">
      <c r="A5" s="737" t="s">
        <v>628</v>
      </c>
      <c r="B5" s="738">
        <v>32783</v>
      </c>
      <c r="C5" s="739">
        <v>31542</v>
      </c>
      <c r="D5" s="740">
        <v>64325</v>
      </c>
      <c r="E5" s="741">
        <v>32726</v>
      </c>
      <c r="F5" s="741">
        <v>31549</v>
      </c>
      <c r="G5" s="742">
        <v>64275</v>
      </c>
      <c r="H5" s="743">
        <v>31143</v>
      </c>
      <c r="I5" s="743">
        <v>30038</v>
      </c>
      <c r="J5" s="742">
        <v>61181</v>
      </c>
      <c r="K5" s="743">
        <v>28354</v>
      </c>
      <c r="L5" s="743">
        <v>27362</v>
      </c>
      <c r="M5" s="742">
        <v>55716</v>
      </c>
      <c r="N5" s="743">
        <v>25034</v>
      </c>
      <c r="O5" s="743">
        <v>24167</v>
      </c>
      <c r="P5" s="742">
        <v>49201</v>
      </c>
      <c r="Q5" s="744"/>
    </row>
    <row r="6" spans="1:90" ht="19.5" customHeight="1" x14ac:dyDescent="0.25">
      <c r="A6" s="737" t="s">
        <v>629</v>
      </c>
      <c r="B6" s="738">
        <v>35122</v>
      </c>
      <c r="C6" s="739">
        <v>34005</v>
      </c>
      <c r="D6" s="745">
        <v>69127</v>
      </c>
      <c r="E6" s="741">
        <v>32720</v>
      </c>
      <c r="F6" s="741">
        <v>31498</v>
      </c>
      <c r="G6" s="742">
        <v>64218</v>
      </c>
      <c r="H6" s="743">
        <v>32670</v>
      </c>
      <c r="I6" s="743">
        <v>31514</v>
      </c>
      <c r="J6" s="742">
        <v>64184</v>
      </c>
      <c r="K6" s="743">
        <v>31095</v>
      </c>
      <c r="L6" s="743">
        <v>30011</v>
      </c>
      <c r="M6" s="742">
        <v>61106</v>
      </c>
      <c r="N6" s="743">
        <v>28315</v>
      </c>
      <c r="O6" s="743">
        <v>27340</v>
      </c>
      <c r="P6" s="742">
        <v>55655</v>
      </c>
      <c r="Q6" s="744"/>
    </row>
    <row r="7" spans="1:90" ht="19.5" customHeight="1" x14ac:dyDescent="0.25">
      <c r="A7" s="737" t="s">
        <v>630</v>
      </c>
      <c r="B7" s="738">
        <v>41550</v>
      </c>
      <c r="C7" s="739">
        <v>40378</v>
      </c>
      <c r="D7" s="745">
        <v>81928</v>
      </c>
      <c r="E7" s="741">
        <v>35089</v>
      </c>
      <c r="F7" s="741">
        <v>33982</v>
      </c>
      <c r="G7" s="742">
        <v>69071</v>
      </c>
      <c r="H7" s="743">
        <v>32691</v>
      </c>
      <c r="I7" s="743">
        <v>31479</v>
      </c>
      <c r="J7" s="742">
        <v>64170</v>
      </c>
      <c r="K7" s="743">
        <v>32641</v>
      </c>
      <c r="L7" s="743">
        <v>31497</v>
      </c>
      <c r="M7" s="742">
        <v>64138</v>
      </c>
      <c r="N7" s="743">
        <v>31069</v>
      </c>
      <c r="O7" s="743">
        <v>29997</v>
      </c>
      <c r="P7" s="742">
        <v>61066</v>
      </c>
      <c r="Q7" s="744"/>
    </row>
    <row r="8" spans="1:90" ht="19.5" customHeight="1" x14ac:dyDescent="0.25">
      <c r="A8" s="737" t="s">
        <v>631</v>
      </c>
      <c r="B8" s="738">
        <v>48736</v>
      </c>
      <c r="C8" s="739">
        <v>47337</v>
      </c>
      <c r="D8" s="745">
        <v>96073</v>
      </c>
      <c r="E8" s="739">
        <v>40504</v>
      </c>
      <c r="F8" s="739">
        <v>39201</v>
      </c>
      <c r="G8" s="742">
        <v>79705</v>
      </c>
      <c r="H8" s="746">
        <v>34067</v>
      </c>
      <c r="I8" s="746">
        <v>32820</v>
      </c>
      <c r="J8" s="742">
        <v>66887</v>
      </c>
      <c r="K8" s="746">
        <v>31682</v>
      </c>
      <c r="L8" s="746">
        <v>30326</v>
      </c>
      <c r="M8" s="742">
        <v>62008</v>
      </c>
      <c r="N8" s="746">
        <v>31801</v>
      </c>
      <c r="O8" s="746">
        <v>30438</v>
      </c>
      <c r="P8" s="742">
        <v>62239</v>
      </c>
      <c r="Q8" s="744"/>
    </row>
    <row r="9" spans="1:90" ht="19.5" customHeight="1" x14ac:dyDescent="0.25">
      <c r="A9" s="737" t="s">
        <v>632</v>
      </c>
      <c r="B9" s="738">
        <v>48624</v>
      </c>
      <c r="C9" s="739">
        <v>47208</v>
      </c>
      <c r="D9" s="745">
        <v>95832</v>
      </c>
      <c r="E9" s="739">
        <v>46898</v>
      </c>
      <c r="F9" s="739">
        <v>45266</v>
      </c>
      <c r="G9" s="742">
        <v>92164</v>
      </c>
      <c r="H9" s="746">
        <v>38735</v>
      </c>
      <c r="I9" s="746">
        <v>37159</v>
      </c>
      <c r="J9" s="742">
        <v>75894</v>
      </c>
      <c r="K9" s="746">
        <v>32349</v>
      </c>
      <c r="L9" s="746">
        <v>30799</v>
      </c>
      <c r="M9" s="742">
        <v>63148</v>
      </c>
      <c r="N9" s="746">
        <v>30258</v>
      </c>
      <c r="O9" s="746">
        <v>28472</v>
      </c>
      <c r="P9" s="742">
        <v>58730</v>
      </c>
      <c r="Q9" s="744"/>
    </row>
    <row r="10" spans="1:90" ht="19.5" customHeight="1" x14ac:dyDescent="0.25">
      <c r="A10" s="737" t="s">
        <v>633</v>
      </c>
      <c r="B10" s="738">
        <v>49504</v>
      </c>
      <c r="C10" s="739">
        <v>48448</v>
      </c>
      <c r="D10" s="745">
        <v>97952</v>
      </c>
      <c r="E10" s="739">
        <v>46498</v>
      </c>
      <c r="F10" s="739">
        <v>44834</v>
      </c>
      <c r="G10" s="742">
        <v>91332</v>
      </c>
      <c r="H10" s="746">
        <v>44821</v>
      </c>
      <c r="I10" s="746">
        <v>42918</v>
      </c>
      <c r="J10" s="742">
        <v>87739</v>
      </c>
      <c r="K10" s="746">
        <v>36741</v>
      </c>
      <c r="L10" s="746">
        <v>34845</v>
      </c>
      <c r="M10" s="742">
        <v>71586</v>
      </c>
      <c r="N10" s="746">
        <v>30716</v>
      </c>
      <c r="O10" s="746">
        <v>28685</v>
      </c>
      <c r="P10" s="742">
        <v>59401</v>
      </c>
      <c r="Q10" s="744"/>
    </row>
    <row r="11" spans="1:90" ht="19.5" customHeight="1" x14ac:dyDescent="0.25">
      <c r="A11" s="737" t="s">
        <v>634</v>
      </c>
      <c r="B11" s="738">
        <v>43343</v>
      </c>
      <c r="C11" s="739">
        <v>42141</v>
      </c>
      <c r="D11" s="745">
        <v>85484</v>
      </c>
      <c r="E11" s="739">
        <v>48519</v>
      </c>
      <c r="F11" s="739">
        <v>46780</v>
      </c>
      <c r="G11" s="742">
        <v>95299</v>
      </c>
      <c r="H11" s="746">
        <v>45581</v>
      </c>
      <c r="I11" s="746">
        <v>43205</v>
      </c>
      <c r="J11" s="742">
        <v>88786</v>
      </c>
      <c r="K11" s="746">
        <v>43957</v>
      </c>
      <c r="L11" s="746">
        <v>41317</v>
      </c>
      <c r="M11" s="742">
        <v>85274</v>
      </c>
      <c r="N11" s="746">
        <v>36056</v>
      </c>
      <c r="O11" s="746">
        <v>33398</v>
      </c>
      <c r="P11" s="742">
        <v>69454</v>
      </c>
      <c r="Q11" s="744"/>
    </row>
    <row r="12" spans="1:90" ht="19.5" customHeight="1" x14ac:dyDescent="0.25">
      <c r="A12" s="737" t="s">
        <v>635</v>
      </c>
      <c r="B12" s="738">
        <v>45715</v>
      </c>
      <c r="C12" s="739">
        <v>44532</v>
      </c>
      <c r="D12" s="745">
        <v>90247</v>
      </c>
      <c r="E12" s="739">
        <v>43361</v>
      </c>
      <c r="F12" s="739">
        <v>42034</v>
      </c>
      <c r="G12" s="742">
        <v>85395</v>
      </c>
      <c r="H12" s="746">
        <v>48520</v>
      </c>
      <c r="I12" s="746">
        <v>46690</v>
      </c>
      <c r="J12" s="742">
        <v>95210</v>
      </c>
      <c r="K12" s="746">
        <v>45665</v>
      </c>
      <c r="L12" s="746">
        <v>43161</v>
      </c>
      <c r="M12" s="742">
        <v>88826</v>
      </c>
      <c r="N12" s="746">
        <v>44005</v>
      </c>
      <c r="O12" s="746">
        <v>41296</v>
      </c>
      <c r="P12" s="742">
        <v>85301</v>
      </c>
      <c r="Q12" s="744"/>
    </row>
    <row r="13" spans="1:90" ht="19.5" customHeight="1" x14ac:dyDescent="0.25">
      <c r="A13" s="737" t="s">
        <v>636</v>
      </c>
      <c r="B13" s="738">
        <v>48593</v>
      </c>
      <c r="C13" s="739">
        <v>47159</v>
      </c>
      <c r="D13" s="745">
        <v>95752</v>
      </c>
      <c r="E13" s="739">
        <v>45385</v>
      </c>
      <c r="F13" s="739">
        <v>44035</v>
      </c>
      <c r="G13" s="742">
        <v>89420</v>
      </c>
      <c r="H13" s="2761">
        <v>43128</v>
      </c>
      <c r="I13" s="746">
        <v>41603</v>
      </c>
      <c r="J13" s="742">
        <v>84731</v>
      </c>
      <c r="K13" s="746">
        <v>48256</v>
      </c>
      <c r="L13" s="746">
        <v>46267</v>
      </c>
      <c r="M13" s="742">
        <v>94523</v>
      </c>
      <c r="N13" s="746">
        <v>45417</v>
      </c>
      <c r="O13" s="746">
        <v>42810</v>
      </c>
      <c r="P13" s="742">
        <v>88227</v>
      </c>
      <c r="Q13" s="744"/>
    </row>
    <row r="14" spans="1:90" ht="19.5" customHeight="1" x14ac:dyDescent="0.25">
      <c r="A14" s="737" t="s">
        <v>637</v>
      </c>
      <c r="B14" s="738">
        <v>41401</v>
      </c>
      <c r="C14" s="739">
        <v>40504</v>
      </c>
      <c r="D14" s="745">
        <v>81905</v>
      </c>
      <c r="E14" s="739">
        <v>47581</v>
      </c>
      <c r="F14" s="739">
        <v>46731</v>
      </c>
      <c r="G14" s="742">
        <v>94312</v>
      </c>
      <c r="H14" s="746">
        <v>44557</v>
      </c>
      <c r="I14" s="746">
        <v>43706</v>
      </c>
      <c r="J14" s="742">
        <v>88263</v>
      </c>
      <c r="K14" s="746">
        <v>42458</v>
      </c>
      <c r="L14" s="746">
        <v>41359</v>
      </c>
      <c r="M14" s="742">
        <v>83817</v>
      </c>
      <c r="N14" s="746">
        <v>47532</v>
      </c>
      <c r="O14" s="746">
        <v>46006</v>
      </c>
      <c r="P14" s="742">
        <v>93538</v>
      </c>
      <c r="Q14" s="744"/>
    </row>
    <row r="15" spans="1:90" ht="19.5" customHeight="1" x14ac:dyDescent="0.25">
      <c r="A15" s="737" t="s">
        <v>638</v>
      </c>
      <c r="B15" s="738">
        <v>44120</v>
      </c>
      <c r="C15" s="739">
        <v>44065</v>
      </c>
      <c r="D15" s="745">
        <v>88185</v>
      </c>
      <c r="E15" s="739">
        <v>39950</v>
      </c>
      <c r="F15" s="739">
        <v>39877</v>
      </c>
      <c r="G15" s="742">
        <v>79827</v>
      </c>
      <c r="H15" s="746">
        <v>46013</v>
      </c>
      <c r="I15" s="746">
        <v>46054</v>
      </c>
      <c r="J15" s="742">
        <v>92067</v>
      </c>
      <c r="K15" s="746">
        <v>43237</v>
      </c>
      <c r="L15" s="746">
        <v>43157</v>
      </c>
      <c r="M15" s="742">
        <v>86394</v>
      </c>
      <c r="N15" s="746">
        <v>41304</v>
      </c>
      <c r="O15" s="746">
        <v>40904</v>
      </c>
      <c r="P15" s="742">
        <v>82208</v>
      </c>
      <c r="Q15" s="744"/>
    </row>
    <row r="16" spans="1:90" ht="19.5" customHeight="1" x14ac:dyDescent="0.25">
      <c r="A16" s="737" t="s">
        <v>639</v>
      </c>
      <c r="B16" s="738">
        <v>44236</v>
      </c>
      <c r="C16" s="739">
        <v>45917</v>
      </c>
      <c r="D16" s="745">
        <v>90153</v>
      </c>
      <c r="E16" s="739">
        <v>41754</v>
      </c>
      <c r="F16" s="739">
        <v>42964</v>
      </c>
      <c r="G16" s="742">
        <v>84718</v>
      </c>
      <c r="H16" s="746">
        <v>37970</v>
      </c>
      <c r="I16" s="746">
        <v>38970</v>
      </c>
      <c r="J16" s="742">
        <v>76940</v>
      </c>
      <c r="K16" s="746">
        <v>43904</v>
      </c>
      <c r="L16" s="746">
        <v>45088</v>
      </c>
      <c r="M16" s="742">
        <v>88992</v>
      </c>
      <c r="N16" s="746">
        <v>41421</v>
      </c>
      <c r="O16" s="746">
        <v>42317</v>
      </c>
      <c r="P16" s="742">
        <v>83738</v>
      </c>
      <c r="Q16" s="744"/>
    </row>
    <row r="17" spans="1:17" ht="19.5" customHeight="1" x14ac:dyDescent="0.25">
      <c r="A17" s="737" t="s">
        <v>640</v>
      </c>
      <c r="B17" s="738">
        <v>36863</v>
      </c>
      <c r="C17" s="739">
        <v>39893</v>
      </c>
      <c r="D17" s="745">
        <v>76756</v>
      </c>
      <c r="E17" s="741">
        <v>41007</v>
      </c>
      <c r="F17" s="741">
        <v>44147</v>
      </c>
      <c r="G17" s="742">
        <v>85154</v>
      </c>
      <c r="H17" s="743">
        <v>38904</v>
      </c>
      <c r="I17" s="743">
        <v>41435</v>
      </c>
      <c r="J17" s="742">
        <v>80339</v>
      </c>
      <c r="K17" s="743">
        <v>35534</v>
      </c>
      <c r="L17" s="743">
        <v>37684</v>
      </c>
      <c r="M17" s="742">
        <v>73218</v>
      </c>
      <c r="N17" s="743">
        <v>41225</v>
      </c>
      <c r="O17" s="743">
        <v>43689</v>
      </c>
      <c r="P17" s="742">
        <v>84914</v>
      </c>
      <c r="Q17" s="744"/>
    </row>
    <row r="18" spans="1:17" ht="19.5" customHeight="1" x14ac:dyDescent="0.25">
      <c r="A18" s="737" t="s">
        <v>641</v>
      </c>
      <c r="B18" s="738">
        <v>28634</v>
      </c>
      <c r="C18" s="739">
        <v>33085</v>
      </c>
      <c r="D18" s="745">
        <v>61719</v>
      </c>
      <c r="E18" s="741">
        <v>32948</v>
      </c>
      <c r="F18" s="741">
        <v>37412</v>
      </c>
      <c r="G18" s="742">
        <v>70360</v>
      </c>
      <c r="H18" s="743">
        <v>36910</v>
      </c>
      <c r="I18" s="743">
        <v>41521</v>
      </c>
      <c r="J18" s="742">
        <v>78431</v>
      </c>
      <c r="K18" s="743">
        <v>35235</v>
      </c>
      <c r="L18" s="743">
        <v>39068</v>
      </c>
      <c r="M18" s="742">
        <v>74303</v>
      </c>
      <c r="N18" s="743">
        <v>32345</v>
      </c>
      <c r="O18" s="743">
        <v>35605</v>
      </c>
      <c r="P18" s="742">
        <v>67950</v>
      </c>
      <c r="Q18" s="744"/>
    </row>
    <row r="19" spans="1:17" ht="19.5" customHeight="1" x14ac:dyDescent="0.25">
      <c r="A19" s="737" t="s">
        <v>642</v>
      </c>
      <c r="B19" s="738">
        <v>17859</v>
      </c>
      <c r="C19" s="739">
        <v>22674</v>
      </c>
      <c r="D19" s="745">
        <v>40533</v>
      </c>
      <c r="E19" s="741">
        <v>24180</v>
      </c>
      <c r="F19" s="741">
        <v>29667</v>
      </c>
      <c r="G19" s="742">
        <v>53847</v>
      </c>
      <c r="H19" s="743">
        <v>27945</v>
      </c>
      <c r="I19" s="743">
        <v>33551</v>
      </c>
      <c r="J19" s="742">
        <v>61496</v>
      </c>
      <c r="K19" s="743">
        <v>31422</v>
      </c>
      <c r="L19" s="743">
        <v>37242</v>
      </c>
      <c r="M19" s="742">
        <v>68664</v>
      </c>
      <c r="N19" s="743">
        <v>30089</v>
      </c>
      <c r="O19" s="743">
        <v>35047</v>
      </c>
      <c r="P19" s="742">
        <v>65136</v>
      </c>
      <c r="Q19" s="744"/>
    </row>
    <row r="20" spans="1:17" ht="19.5" customHeight="1" x14ac:dyDescent="0.25">
      <c r="A20" s="737" t="s">
        <v>643</v>
      </c>
      <c r="B20" s="738">
        <v>9791</v>
      </c>
      <c r="C20" s="739">
        <v>14108</v>
      </c>
      <c r="D20" s="745">
        <v>23899</v>
      </c>
      <c r="E20" s="741">
        <v>13739</v>
      </c>
      <c r="F20" s="741">
        <v>19019</v>
      </c>
      <c r="G20" s="742">
        <v>32758</v>
      </c>
      <c r="H20" s="743">
        <v>18589</v>
      </c>
      <c r="I20" s="743">
        <v>24885</v>
      </c>
      <c r="J20" s="742">
        <v>43474</v>
      </c>
      <c r="K20" s="743">
        <v>21477</v>
      </c>
      <c r="L20" s="743">
        <v>28142</v>
      </c>
      <c r="M20" s="742">
        <v>49619</v>
      </c>
      <c r="N20" s="743">
        <v>24140</v>
      </c>
      <c r="O20" s="743">
        <v>31240</v>
      </c>
      <c r="P20" s="742">
        <v>55380</v>
      </c>
      <c r="Q20" s="744"/>
    </row>
    <row r="21" spans="1:17" ht="19.5" customHeight="1" thickBot="1" x14ac:dyDescent="0.3">
      <c r="A21" s="732" t="s">
        <v>644</v>
      </c>
      <c r="B21" s="738">
        <v>9154</v>
      </c>
      <c r="C21" s="739">
        <v>16716</v>
      </c>
      <c r="D21" s="747">
        <v>25870</v>
      </c>
      <c r="E21" s="741">
        <v>10709</v>
      </c>
      <c r="F21" s="741">
        <v>19239</v>
      </c>
      <c r="G21" s="742">
        <v>29948</v>
      </c>
      <c r="H21" s="748">
        <v>14063</v>
      </c>
      <c r="I21" s="748">
        <v>24255</v>
      </c>
      <c r="J21" s="742">
        <v>38318</v>
      </c>
      <c r="K21" s="748">
        <v>18825</v>
      </c>
      <c r="L21" s="748">
        <v>31252</v>
      </c>
      <c r="M21" s="742">
        <v>50077</v>
      </c>
      <c r="N21" s="748">
        <v>22894</v>
      </c>
      <c r="O21" s="748">
        <v>37277</v>
      </c>
      <c r="P21" s="742">
        <v>60171</v>
      </c>
      <c r="Q21" s="744"/>
    </row>
    <row r="22" spans="1:17" ht="19.5" customHeight="1" thickBot="1" x14ac:dyDescent="0.25">
      <c r="A22" s="749" t="s">
        <v>189</v>
      </c>
      <c r="B22" s="750">
        <v>626028</v>
      </c>
      <c r="C22" s="751">
        <v>639712</v>
      </c>
      <c r="D22" s="752">
        <v>1265740</v>
      </c>
      <c r="E22" s="750">
        <v>623568</v>
      </c>
      <c r="F22" s="751">
        <v>638235</v>
      </c>
      <c r="G22" s="752">
        <v>1261803</v>
      </c>
      <c r="H22" s="753">
        <v>616307</v>
      </c>
      <c r="I22" s="751">
        <v>631803</v>
      </c>
      <c r="J22" s="752">
        <v>1248110</v>
      </c>
      <c r="K22" s="753">
        <v>602832</v>
      </c>
      <c r="L22" s="751">
        <v>618577</v>
      </c>
      <c r="M22" s="752">
        <v>1221409</v>
      </c>
      <c r="N22" s="753">
        <v>583621</v>
      </c>
      <c r="O22" s="751">
        <v>598688</v>
      </c>
      <c r="P22" s="752">
        <v>1182309</v>
      </c>
      <c r="Q22" s="754"/>
    </row>
    <row r="23" spans="1:17" s="105" customFormat="1" ht="16.5" customHeight="1" x14ac:dyDescent="0.2">
      <c r="A23" s="104" t="s">
        <v>794</v>
      </c>
    </row>
    <row r="24" spans="1:17" ht="10.5" customHeight="1" x14ac:dyDescent="0.2">
      <c r="A24" s="105" t="s">
        <v>645</v>
      </c>
    </row>
    <row r="25" spans="1:17" ht="12.95" customHeight="1" x14ac:dyDescent="0.2">
      <c r="A25" s="755" t="s">
        <v>795</v>
      </c>
    </row>
    <row r="26" spans="1:17" ht="12.95" customHeight="1" x14ac:dyDescent="0.2">
      <c r="A26" s="755" t="s">
        <v>796</v>
      </c>
    </row>
    <row r="27" spans="1:17" ht="12.95" customHeight="1" x14ac:dyDescent="0.2">
      <c r="B27" s="247" t="s">
        <v>797</v>
      </c>
    </row>
    <row r="28" spans="1:17" ht="12.95" customHeight="1" x14ac:dyDescent="0.2">
      <c r="A28" s="755" t="s">
        <v>798</v>
      </c>
    </row>
    <row r="29" spans="1:17" ht="12" customHeight="1" x14ac:dyDescent="0.2">
      <c r="B29" s="728" t="s">
        <v>799</v>
      </c>
    </row>
  </sheetData>
  <mergeCells count="6">
    <mergeCell ref="N3:P3"/>
    <mergeCell ref="A1:C1"/>
    <mergeCell ref="B3:D3"/>
    <mergeCell ref="E3:G3"/>
    <mergeCell ref="H3:J3"/>
    <mergeCell ref="K3:M3"/>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workbookViewId="0">
      <selection sqref="A1:C1"/>
    </sheetView>
  </sheetViews>
  <sheetFormatPr defaultColWidth="9.33203125" defaultRowHeight="12.75" x14ac:dyDescent="0.2"/>
  <cols>
    <col min="1" max="1" width="8.33203125" customWidth="1"/>
    <col min="2" max="13" width="11.83203125" customWidth="1"/>
  </cols>
  <sheetData>
    <row r="1" spans="1:13" ht="15.75" x14ac:dyDescent="0.25">
      <c r="A1" s="6263" t="s">
        <v>801</v>
      </c>
      <c r="B1" s="6263"/>
      <c r="C1" s="6263"/>
      <c r="D1" s="758"/>
      <c r="E1" s="758"/>
      <c r="F1" s="758"/>
      <c r="G1" s="758"/>
      <c r="H1" s="759"/>
      <c r="I1" s="759"/>
      <c r="J1" s="759"/>
      <c r="K1" s="759"/>
      <c r="L1" s="759"/>
      <c r="M1" s="759"/>
    </row>
    <row r="2" spans="1:13" ht="21.75" customHeight="1" thickBot="1" x14ac:dyDescent="0.25">
      <c r="A2" s="726" t="s">
        <v>800</v>
      </c>
      <c r="B2" s="727"/>
      <c r="C2" s="727"/>
      <c r="D2" s="727"/>
      <c r="E2" s="727"/>
      <c r="F2" s="727"/>
      <c r="G2" s="727"/>
      <c r="H2" s="727"/>
      <c r="I2" s="727"/>
      <c r="J2" s="727"/>
      <c r="K2" s="728"/>
      <c r="L2" s="728"/>
      <c r="M2" s="728"/>
    </row>
    <row r="3" spans="1:13" ht="25.5" customHeight="1" thickBot="1" x14ac:dyDescent="0.25">
      <c r="A3" s="730"/>
      <c r="B3" s="6321">
        <v>2045</v>
      </c>
      <c r="C3" s="6322">
        <v>2040</v>
      </c>
      <c r="D3" s="6323"/>
      <c r="E3" s="6321">
        <v>2050</v>
      </c>
      <c r="F3" s="6322">
        <v>2045</v>
      </c>
      <c r="G3" s="6323"/>
      <c r="H3" s="6321">
        <v>2055</v>
      </c>
      <c r="I3" s="6322">
        <v>2050</v>
      </c>
      <c r="J3" s="6323"/>
      <c r="K3" s="6321">
        <v>2060</v>
      </c>
      <c r="L3" s="6322">
        <v>2055</v>
      </c>
      <c r="M3" s="6323"/>
    </row>
    <row r="4" spans="1:13" ht="27" customHeight="1" thickBot="1" x14ac:dyDescent="0.25">
      <c r="A4" s="732" t="s">
        <v>627</v>
      </c>
      <c r="B4" s="733" t="s">
        <v>5</v>
      </c>
      <c r="C4" s="734" t="s">
        <v>6</v>
      </c>
      <c r="D4" s="735" t="s">
        <v>384</v>
      </c>
      <c r="E4" s="733" t="s">
        <v>5</v>
      </c>
      <c r="F4" s="734" t="s">
        <v>6</v>
      </c>
      <c r="G4" s="735" t="s">
        <v>384</v>
      </c>
      <c r="H4" s="733" t="s">
        <v>5</v>
      </c>
      <c r="I4" s="734" t="s">
        <v>6</v>
      </c>
      <c r="J4" s="735" t="s">
        <v>384</v>
      </c>
      <c r="K4" s="733" t="s">
        <v>5</v>
      </c>
      <c r="L4" s="734" t="s">
        <v>6</v>
      </c>
      <c r="M4" s="735" t="s">
        <v>384</v>
      </c>
    </row>
    <row r="5" spans="1:13" ht="24" customHeight="1" x14ac:dyDescent="0.2">
      <c r="A5" s="737" t="s">
        <v>628</v>
      </c>
      <c r="B5" s="5486">
        <v>22230</v>
      </c>
      <c r="C5" s="5486">
        <v>21468</v>
      </c>
      <c r="D5" s="5487">
        <v>43698</v>
      </c>
      <c r="E5" s="5486">
        <v>20420</v>
      </c>
      <c r="F5" s="5486">
        <v>19725</v>
      </c>
      <c r="G5" s="5487">
        <v>40145</v>
      </c>
      <c r="H5" s="5486">
        <v>19255</v>
      </c>
      <c r="I5" s="5486">
        <v>18604</v>
      </c>
      <c r="J5" s="5487">
        <v>37859</v>
      </c>
      <c r="K5" s="5486">
        <v>18112</v>
      </c>
      <c r="L5" s="5486">
        <v>17502</v>
      </c>
      <c r="M5" s="5487">
        <v>35614</v>
      </c>
    </row>
    <row r="6" spans="1:13" ht="24" customHeight="1" x14ac:dyDescent="0.2">
      <c r="A6" s="737" t="s">
        <v>629</v>
      </c>
      <c r="B6" s="5486">
        <v>25002</v>
      </c>
      <c r="C6" s="5486">
        <v>24152</v>
      </c>
      <c r="D6" s="5487">
        <v>49154</v>
      </c>
      <c r="E6" s="5486">
        <v>22204</v>
      </c>
      <c r="F6" s="5486">
        <v>21457</v>
      </c>
      <c r="G6" s="5487">
        <v>43661</v>
      </c>
      <c r="H6" s="5486">
        <v>20398</v>
      </c>
      <c r="I6" s="5486">
        <v>19717</v>
      </c>
      <c r="J6" s="5487">
        <v>40115</v>
      </c>
      <c r="K6" s="5486">
        <v>19235</v>
      </c>
      <c r="L6" s="5486">
        <v>18597</v>
      </c>
      <c r="M6" s="5487">
        <v>37832</v>
      </c>
    </row>
    <row r="7" spans="1:13" ht="24" customHeight="1" x14ac:dyDescent="0.2">
      <c r="A7" s="737" t="s">
        <v>630</v>
      </c>
      <c r="B7" s="5486">
        <v>28294</v>
      </c>
      <c r="C7" s="5486">
        <v>27330</v>
      </c>
      <c r="D7" s="5487">
        <v>55624</v>
      </c>
      <c r="E7" s="5486">
        <v>24983</v>
      </c>
      <c r="F7" s="5486">
        <v>24142</v>
      </c>
      <c r="G7" s="5487">
        <v>49125</v>
      </c>
      <c r="H7" s="5486">
        <v>22187</v>
      </c>
      <c r="I7" s="5486">
        <v>21449</v>
      </c>
      <c r="J7" s="5487">
        <v>43636</v>
      </c>
      <c r="K7" s="5486">
        <v>20382</v>
      </c>
      <c r="L7" s="5486">
        <v>19710</v>
      </c>
      <c r="M7" s="5487">
        <v>40092</v>
      </c>
    </row>
    <row r="8" spans="1:13" ht="24" customHeight="1" x14ac:dyDescent="0.2">
      <c r="A8" s="737" t="s">
        <v>631</v>
      </c>
      <c r="B8" s="5488">
        <v>30237</v>
      </c>
      <c r="C8" s="5488">
        <v>29033</v>
      </c>
      <c r="D8" s="5487">
        <v>59270</v>
      </c>
      <c r="E8" s="5488">
        <v>27468</v>
      </c>
      <c r="F8" s="5488">
        <v>26369</v>
      </c>
      <c r="G8" s="5487">
        <v>53837</v>
      </c>
      <c r="H8" s="5488">
        <v>24164</v>
      </c>
      <c r="I8" s="5488">
        <v>23276</v>
      </c>
      <c r="J8" s="5487">
        <v>47440</v>
      </c>
      <c r="K8" s="5488">
        <v>21534</v>
      </c>
      <c r="L8" s="5488">
        <v>20673</v>
      </c>
      <c r="M8" s="5487">
        <v>42207</v>
      </c>
    </row>
    <row r="9" spans="1:13" ht="24" customHeight="1" x14ac:dyDescent="0.2">
      <c r="A9" s="737" t="s">
        <v>632</v>
      </c>
      <c r="B9" s="5488">
        <v>30393</v>
      </c>
      <c r="C9" s="5488">
        <v>28747</v>
      </c>
      <c r="D9" s="5487">
        <v>59140</v>
      </c>
      <c r="E9" s="5488">
        <v>28849</v>
      </c>
      <c r="F9" s="5488">
        <v>27346</v>
      </c>
      <c r="G9" s="5487">
        <v>56195</v>
      </c>
      <c r="H9" s="5488">
        <v>26097</v>
      </c>
      <c r="I9" s="5488">
        <v>24844</v>
      </c>
      <c r="J9" s="5487">
        <v>50941</v>
      </c>
      <c r="K9" s="5488">
        <v>23077</v>
      </c>
      <c r="L9" s="5488">
        <v>21911</v>
      </c>
      <c r="M9" s="5487">
        <v>44988</v>
      </c>
    </row>
    <row r="10" spans="1:13" ht="24" customHeight="1" x14ac:dyDescent="0.2">
      <c r="A10" s="737" t="s">
        <v>633</v>
      </c>
      <c r="B10" s="5488">
        <v>28657</v>
      </c>
      <c r="C10" s="5488">
        <v>26550</v>
      </c>
      <c r="D10" s="5487">
        <v>55207</v>
      </c>
      <c r="E10" s="5488">
        <v>28810</v>
      </c>
      <c r="F10" s="5488">
        <v>26831</v>
      </c>
      <c r="G10" s="5487">
        <v>55641</v>
      </c>
      <c r="H10" s="5488">
        <v>27290</v>
      </c>
      <c r="I10" s="5488">
        <v>25612</v>
      </c>
      <c r="J10" s="5487">
        <v>52902</v>
      </c>
      <c r="K10" s="5488">
        <v>24861</v>
      </c>
      <c r="L10" s="5488">
        <v>23294</v>
      </c>
      <c r="M10" s="5487">
        <v>48155</v>
      </c>
    </row>
    <row r="11" spans="1:13" ht="24" customHeight="1" x14ac:dyDescent="0.2">
      <c r="A11" s="737" t="s">
        <v>634</v>
      </c>
      <c r="B11" s="5488">
        <v>30096</v>
      </c>
      <c r="C11" s="5488">
        <v>27379</v>
      </c>
      <c r="D11" s="5487">
        <v>57475</v>
      </c>
      <c r="E11" s="5488">
        <v>28073</v>
      </c>
      <c r="F11" s="5488">
        <v>25254</v>
      </c>
      <c r="G11" s="5487">
        <v>53327</v>
      </c>
      <c r="H11" s="5488">
        <v>28245</v>
      </c>
      <c r="I11" s="5488">
        <v>25658</v>
      </c>
      <c r="J11" s="5487">
        <v>53903</v>
      </c>
      <c r="K11" s="5488">
        <v>26839</v>
      </c>
      <c r="L11" s="5488">
        <v>24562</v>
      </c>
      <c r="M11" s="5487">
        <v>51401</v>
      </c>
    </row>
    <row r="12" spans="1:13" ht="24" customHeight="1" x14ac:dyDescent="0.2">
      <c r="A12" s="737" t="s">
        <v>635</v>
      </c>
      <c r="B12" s="5488">
        <v>36219</v>
      </c>
      <c r="C12" s="5488">
        <v>33406</v>
      </c>
      <c r="D12" s="5487">
        <v>69625</v>
      </c>
      <c r="E12" s="5488">
        <v>30341</v>
      </c>
      <c r="F12" s="5488">
        <v>27411</v>
      </c>
      <c r="G12" s="5487">
        <v>57752</v>
      </c>
      <c r="H12" s="5488">
        <v>28362</v>
      </c>
      <c r="I12" s="5488">
        <v>25289</v>
      </c>
      <c r="J12" s="5487">
        <v>53651</v>
      </c>
      <c r="K12" s="5488">
        <v>28459</v>
      </c>
      <c r="L12" s="5488">
        <v>25688</v>
      </c>
      <c r="M12" s="5487">
        <v>54147</v>
      </c>
    </row>
    <row r="13" spans="1:13" ht="24" customHeight="1" x14ac:dyDescent="0.2">
      <c r="A13" s="737" t="s">
        <v>636</v>
      </c>
      <c r="B13" s="5488">
        <v>43839</v>
      </c>
      <c r="C13" s="5488">
        <v>41000</v>
      </c>
      <c r="D13" s="5487">
        <v>84839</v>
      </c>
      <c r="E13" s="5488">
        <v>36205</v>
      </c>
      <c r="F13" s="5488">
        <v>33179</v>
      </c>
      <c r="G13" s="5487">
        <v>69384</v>
      </c>
      <c r="H13" s="5489">
        <v>30438</v>
      </c>
      <c r="I13" s="5488">
        <v>27238</v>
      </c>
      <c r="J13" s="5487">
        <v>57676</v>
      </c>
      <c r="K13" s="5488">
        <v>28427</v>
      </c>
      <c r="L13" s="5488">
        <v>25149</v>
      </c>
      <c r="M13" s="5487">
        <v>53576</v>
      </c>
    </row>
    <row r="14" spans="1:13" ht="24" customHeight="1" x14ac:dyDescent="0.2">
      <c r="A14" s="737" t="s">
        <v>637</v>
      </c>
      <c r="B14" s="5488">
        <v>44860</v>
      </c>
      <c r="C14" s="5488">
        <v>42615</v>
      </c>
      <c r="D14" s="5487">
        <v>87475</v>
      </c>
      <c r="E14" s="5488">
        <v>43416</v>
      </c>
      <c r="F14" s="5488">
        <v>40871</v>
      </c>
      <c r="G14" s="5487">
        <v>84287</v>
      </c>
      <c r="H14" s="5488">
        <v>35984</v>
      </c>
      <c r="I14" s="5488">
        <v>33128</v>
      </c>
      <c r="J14" s="5487">
        <v>69112</v>
      </c>
      <c r="K14" s="5488">
        <v>30312</v>
      </c>
      <c r="L14" s="5488">
        <v>27239</v>
      </c>
      <c r="M14" s="5487">
        <v>57551</v>
      </c>
    </row>
    <row r="15" spans="1:13" ht="24" customHeight="1" x14ac:dyDescent="0.2">
      <c r="A15" s="737" t="s">
        <v>638</v>
      </c>
      <c r="B15" s="5488">
        <v>46369</v>
      </c>
      <c r="C15" s="5488">
        <v>45541</v>
      </c>
      <c r="D15" s="5487">
        <v>91910</v>
      </c>
      <c r="E15" s="5488">
        <v>43915</v>
      </c>
      <c r="F15" s="5488">
        <v>42262</v>
      </c>
      <c r="G15" s="5487">
        <v>86177</v>
      </c>
      <c r="H15" s="5488">
        <v>42648</v>
      </c>
      <c r="I15" s="5488">
        <v>40585</v>
      </c>
      <c r="J15" s="5487">
        <v>83233</v>
      </c>
      <c r="K15" s="5488">
        <v>35564</v>
      </c>
      <c r="L15" s="5488">
        <v>32910</v>
      </c>
      <c r="M15" s="5487">
        <v>68474</v>
      </c>
    </row>
    <row r="16" spans="1:13" ht="24" customHeight="1" x14ac:dyDescent="0.2">
      <c r="A16" s="737" t="s">
        <v>639</v>
      </c>
      <c r="B16" s="5488">
        <v>39749</v>
      </c>
      <c r="C16" s="5488">
        <v>40161</v>
      </c>
      <c r="D16" s="5487">
        <v>79910</v>
      </c>
      <c r="E16" s="5488">
        <v>44815</v>
      </c>
      <c r="F16" s="5488">
        <v>44755</v>
      </c>
      <c r="G16" s="5487">
        <v>89570</v>
      </c>
      <c r="H16" s="5488">
        <v>42644</v>
      </c>
      <c r="I16" s="5488">
        <v>41559</v>
      </c>
      <c r="J16" s="5487">
        <v>84203</v>
      </c>
      <c r="K16" s="5488">
        <v>41588</v>
      </c>
      <c r="L16" s="5488">
        <v>39923</v>
      </c>
      <c r="M16" s="5487">
        <v>81511</v>
      </c>
    </row>
    <row r="17" spans="1:13" ht="24" customHeight="1" x14ac:dyDescent="0.2">
      <c r="A17" s="737" t="s">
        <v>640</v>
      </c>
      <c r="B17" s="5486">
        <v>39006</v>
      </c>
      <c r="C17" s="5486">
        <v>41076</v>
      </c>
      <c r="D17" s="5487">
        <v>80082</v>
      </c>
      <c r="E17" s="5486">
        <v>37509</v>
      </c>
      <c r="F17" s="5486">
        <v>39041</v>
      </c>
      <c r="G17" s="5487">
        <v>76550</v>
      </c>
      <c r="H17" s="5486">
        <v>42345</v>
      </c>
      <c r="I17" s="5486">
        <v>43541</v>
      </c>
      <c r="J17" s="5487">
        <v>85886</v>
      </c>
      <c r="K17" s="5486">
        <v>40320</v>
      </c>
      <c r="L17" s="5486">
        <v>40454</v>
      </c>
      <c r="M17" s="5487">
        <v>80774</v>
      </c>
    </row>
    <row r="18" spans="1:13" ht="24" customHeight="1" x14ac:dyDescent="0.2">
      <c r="A18" s="737" t="s">
        <v>641</v>
      </c>
      <c r="B18" s="5486">
        <v>37672</v>
      </c>
      <c r="C18" s="5486">
        <v>41343</v>
      </c>
      <c r="D18" s="5487">
        <v>79015</v>
      </c>
      <c r="E18" s="5486">
        <v>35751</v>
      </c>
      <c r="F18" s="5486">
        <v>38920</v>
      </c>
      <c r="G18" s="5487">
        <v>74671</v>
      </c>
      <c r="H18" s="5486">
        <v>34449</v>
      </c>
      <c r="I18" s="5486">
        <v>37022</v>
      </c>
      <c r="J18" s="5487">
        <v>71471</v>
      </c>
      <c r="K18" s="5486">
        <v>38920</v>
      </c>
      <c r="L18" s="5486">
        <v>41305</v>
      </c>
      <c r="M18" s="5487">
        <v>80225</v>
      </c>
    </row>
    <row r="19" spans="1:13" ht="24" customHeight="1" x14ac:dyDescent="0.2">
      <c r="A19" s="737" t="s">
        <v>642</v>
      </c>
      <c r="B19" s="5486">
        <v>27694</v>
      </c>
      <c r="C19" s="5486">
        <v>31945</v>
      </c>
      <c r="D19" s="5487">
        <v>59639</v>
      </c>
      <c r="E19" s="5486">
        <v>32312</v>
      </c>
      <c r="F19" s="5486">
        <v>37098</v>
      </c>
      <c r="G19" s="5487">
        <v>69410</v>
      </c>
      <c r="H19" s="5486">
        <v>30706</v>
      </c>
      <c r="I19" s="5486">
        <v>34926</v>
      </c>
      <c r="J19" s="5487">
        <v>65632</v>
      </c>
      <c r="K19" s="5486">
        <v>29602</v>
      </c>
      <c r="L19" s="5486">
        <v>33223</v>
      </c>
      <c r="M19" s="5487">
        <v>62825</v>
      </c>
    </row>
    <row r="20" spans="1:13" ht="24" customHeight="1" x14ac:dyDescent="0.2">
      <c r="A20" s="737" t="s">
        <v>643</v>
      </c>
      <c r="B20" s="5486">
        <v>23113</v>
      </c>
      <c r="C20" s="5486">
        <v>29397</v>
      </c>
      <c r="D20" s="5487">
        <v>52510</v>
      </c>
      <c r="E20" s="5486">
        <v>21273</v>
      </c>
      <c r="F20" s="5486">
        <v>26794</v>
      </c>
      <c r="G20" s="5487">
        <v>48067</v>
      </c>
      <c r="H20" s="5486">
        <v>24816</v>
      </c>
      <c r="I20" s="5486">
        <v>31116</v>
      </c>
      <c r="J20" s="5487">
        <v>55932</v>
      </c>
      <c r="K20" s="5486">
        <v>23579</v>
      </c>
      <c r="L20" s="5486">
        <v>29293</v>
      </c>
      <c r="M20" s="5487">
        <v>52872</v>
      </c>
    </row>
    <row r="21" spans="1:13" ht="24" customHeight="1" thickBot="1" x14ac:dyDescent="0.25">
      <c r="A21" s="732" t="s">
        <v>644</v>
      </c>
      <c r="B21" s="5490">
        <v>26509</v>
      </c>
      <c r="C21" s="5490">
        <v>42699</v>
      </c>
      <c r="D21" s="5487">
        <v>69208</v>
      </c>
      <c r="E21" s="5490">
        <v>27436</v>
      </c>
      <c r="F21" s="5490">
        <v>44066</v>
      </c>
      <c r="G21" s="5487">
        <v>71502</v>
      </c>
      <c r="H21" s="5490">
        <v>26620</v>
      </c>
      <c r="I21" s="5490">
        <v>42802</v>
      </c>
      <c r="J21" s="5487">
        <v>69422</v>
      </c>
      <c r="K21" s="5490">
        <v>28653</v>
      </c>
      <c r="L21" s="5490">
        <v>45462</v>
      </c>
      <c r="M21" s="5487">
        <v>74115</v>
      </c>
    </row>
    <row r="22" spans="1:13" ht="24" customHeight="1" thickBot="1" x14ac:dyDescent="0.25">
      <c r="A22" s="756" t="s">
        <v>189</v>
      </c>
      <c r="B22" s="757">
        <v>559939</v>
      </c>
      <c r="C22" s="751">
        <v>573842</v>
      </c>
      <c r="D22" s="752">
        <v>1133781</v>
      </c>
      <c r="E22" s="757">
        <v>533780</v>
      </c>
      <c r="F22" s="751">
        <v>545521</v>
      </c>
      <c r="G22" s="752">
        <v>1079301</v>
      </c>
      <c r="H22" s="757">
        <v>506648</v>
      </c>
      <c r="I22" s="751">
        <v>516366</v>
      </c>
      <c r="J22" s="752">
        <v>1023014</v>
      </c>
      <c r="K22" s="757">
        <v>479464</v>
      </c>
      <c r="L22" s="751">
        <v>486895</v>
      </c>
      <c r="M22" s="752">
        <v>966359</v>
      </c>
    </row>
  </sheetData>
  <mergeCells count="5">
    <mergeCell ref="B3:D3"/>
    <mergeCell ref="E3:G3"/>
    <mergeCell ref="H3:J3"/>
    <mergeCell ref="K3:M3"/>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A7" twoDigitTextYear="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6"/>
  <sheetViews>
    <sheetView showGridLines="0" workbookViewId="0">
      <selection sqref="A1:C1"/>
    </sheetView>
  </sheetViews>
  <sheetFormatPr defaultColWidth="9.33203125" defaultRowHeight="12.75" x14ac:dyDescent="0.2"/>
  <cols>
    <col min="1" max="1" width="6" style="762" customWidth="1"/>
    <col min="2" max="2" width="7.1640625" style="762" customWidth="1"/>
    <col min="3" max="9" width="12.6640625" style="762" customWidth="1"/>
    <col min="10" max="10" width="2" style="762" customWidth="1"/>
    <col min="11" max="16384" width="9.33203125" style="762"/>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5.5" customHeight="1" x14ac:dyDescent="0.2">
      <c r="A2" s="760" t="s">
        <v>802</v>
      </c>
      <c r="B2" s="761"/>
      <c r="C2" s="761"/>
      <c r="D2" s="761"/>
      <c r="E2" s="761"/>
      <c r="F2" s="761"/>
      <c r="G2" s="761"/>
      <c r="H2" s="761"/>
      <c r="I2" s="761"/>
      <c r="N2" s="763"/>
    </row>
    <row r="3" spans="1:90" ht="20.100000000000001" customHeight="1" x14ac:dyDescent="0.2">
      <c r="A3" s="764" t="s">
        <v>803</v>
      </c>
      <c r="C3" s="765"/>
    </row>
    <row r="4" spans="1:90" ht="4.5" customHeight="1" thickBot="1" x14ac:dyDescent="0.25">
      <c r="B4" s="766"/>
    </row>
    <row r="5" spans="1:90" ht="23.25" customHeight="1" thickBot="1" x14ac:dyDescent="0.25">
      <c r="A5" s="6324" t="s">
        <v>313</v>
      </c>
      <c r="B5" s="6325"/>
      <c r="C5" s="767"/>
      <c r="D5" s="768" t="s">
        <v>804</v>
      </c>
      <c r="E5" s="769"/>
      <c r="F5" s="767"/>
      <c r="G5" s="768" t="s">
        <v>805</v>
      </c>
      <c r="H5" s="770"/>
      <c r="I5" s="6326" t="s">
        <v>806</v>
      </c>
    </row>
    <row r="6" spans="1:90" ht="27" customHeight="1" thickBot="1" x14ac:dyDescent="0.25">
      <c r="A6" s="6324"/>
      <c r="B6" s="6325"/>
      <c r="C6" s="771" t="s">
        <v>237</v>
      </c>
      <c r="D6" s="772" t="s">
        <v>807</v>
      </c>
      <c r="E6" s="773" t="s">
        <v>808</v>
      </c>
      <c r="F6" s="771" t="s">
        <v>237</v>
      </c>
      <c r="G6" s="772" t="s">
        <v>807</v>
      </c>
      <c r="H6" s="774" t="s">
        <v>808</v>
      </c>
      <c r="I6" s="6327"/>
    </row>
    <row r="7" spans="1:90" ht="36" customHeight="1" x14ac:dyDescent="0.2">
      <c r="A7" s="775"/>
      <c r="B7" s="776">
        <v>2008</v>
      </c>
      <c r="C7" s="777">
        <v>1280640</v>
      </c>
      <c r="D7" s="778">
        <v>48311</v>
      </c>
      <c r="E7" s="779">
        <v>1232329</v>
      </c>
      <c r="F7" s="777">
        <v>1261182</v>
      </c>
      <c r="G7" s="778">
        <v>47494</v>
      </c>
      <c r="H7" s="780">
        <v>1213688</v>
      </c>
      <c r="I7" s="781">
        <v>19458</v>
      </c>
      <c r="X7" s="782"/>
      <c r="Y7" s="782"/>
      <c r="Z7" s="782"/>
      <c r="AA7" s="782"/>
      <c r="AB7" s="782"/>
      <c r="AC7" s="782"/>
      <c r="AD7" s="782"/>
    </row>
    <row r="8" spans="1:90" ht="36" customHeight="1" x14ac:dyDescent="0.2">
      <c r="A8" s="775"/>
      <c r="B8" s="776" t="s">
        <v>374</v>
      </c>
      <c r="C8" s="777">
        <v>1210005</v>
      </c>
      <c r="D8" s="778">
        <v>54396</v>
      </c>
      <c r="E8" s="779">
        <v>1155609</v>
      </c>
      <c r="F8" s="777">
        <v>1206550</v>
      </c>
      <c r="G8" s="778">
        <v>49005</v>
      </c>
      <c r="H8" s="780">
        <v>1157545</v>
      </c>
      <c r="I8" s="781">
        <v>3455</v>
      </c>
      <c r="X8" s="782"/>
      <c r="Y8" s="782"/>
      <c r="Z8" s="782"/>
      <c r="AA8" s="782"/>
      <c r="AB8" s="782"/>
      <c r="AC8" s="782"/>
      <c r="AD8" s="782"/>
    </row>
    <row r="9" spans="1:90" ht="36" customHeight="1" x14ac:dyDescent="0.2">
      <c r="A9" s="775"/>
      <c r="B9" s="776" t="s">
        <v>375</v>
      </c>
      <c r="C9" s="777">
        <v>1312700</v>
      </c>
      <c r="D9" s="778">
        <v>57576</v>
      </c>
      <c r="E9" s="779">
        <v>1255124</v>
      </c>
      <c r="F9" s="777">
        <v>1317581</v>
      </c>
      <c r="G9" s="778">
        <v>63549</v>
      </c>
      <c r="H9" s="780">
        <v>1254032</v>
      </c>
      <c r="I9" s="781">
        <v>-4881</v>
      </c>
      <c r="X9" s="782"/>
      <c r="Y9" s="782"/>
      <c r="Z9" s="782"/>
      <c r="AA9" s="782"/>
      <c r="AB9" s="782"/>
      <c r="AC9" s="782"/>
      <c r="AD9" s="782"/>
    </row>
    <row r="10" spans="1:90" ht="36" customHeight="1" x14ac:dyDescent="0.2">
      <c r="A10" s="775"/>
      <c r="B10" s="776" t="s">
        <v>809</v>
      </c>
      <c r="C10" s="777">
        <v>1358951</v>
      </c>
      <c r="D10" s="778">
        <v>54841</v>
      </c>
      <c r="E10" s="779">
        <v>1304110</v>
      </c>
      <c r="F10" s="777">
        <v>1358562</v>
      </c>
      <c r="G10" s="778">
        <v>52356</v>
      </c>
      <c r="H10" s="780">
        <v>1306206</v>
      </c>
      <c r="I10" s="781">
        <v>389</v>
      </c>
      <c r="X10" s="782"/>
      <c r="Y10" s="782"/>
      <c r="Z10" s="782"/>
      <c r="AA10" s="782"/>
      <c r="AB10" s="782"/>
      <c r="AC10" s="782"/>
      <c r="AD10" s="782"/>
    </row>
    <row r="11" spans="1:90" ht="36" customHeight="1" x14ac:dyDescent="0.2">
      <c r="A11" s="775"/>
      <c r="B11" s="783" t="s">
        <v>810</v>
      </c>
      <c r="C11" s="777">
        <v>1354589</v>
      </c>
      <c r="D11" s="778">
        <v>45947</v>
      </c>
      <c r="E11" s="779">
        <v>1308642</v>
      </c>
      <c r="F11" s="777">
        <v>1353618</v>
      </c>
      <c r="G11" s="778">
        <v>48258</v>
      </c>
      <c r="H11" s="780">
        <v>1305360</v>
      </c>
      <c r="I11" s="781">
        <v>971</v>
      </c>
      <c r="X11" s="782"/>
      <c r="Y11" s="782"/>
      <c r="Z11" s="782"/>
      <c r="AA11" s="782"/>
      <c r="AB11" s="782"/>
      <c r="AC11" s="782"/>
      <c r="AD11" s="782"/>
    </row>
    <row r="12" spans="1:90" ht="36" customHeight="1" x14ac:dyDescent="0.2">
      <c r="A12" s="775"/>
      <c r="B12" s="783" t="s">
        <v>811</v>
      </c>
      <c r="C12" s="777">
        <v>1391481</v>
      </c>
      <c r="D12" s="778">
        <v>44476</v>
      </c>
      <c r="E12" s="779">
        <v>1347005</v>
      </c>
      <c r="F12" s="777">
        <v>1390649</v>
      </c>
      <c r="G12" s="778">
        <v>40641</v>
      </c>
      <c r="H12" s="780">
        <v>1350008</v>
      </c>
      <c r="I12" s="781">
        <v>832</v>
      </c>
      <c r="X12" s="782"/>
      <c r="Y12" s="782"/>
      <c r="Z12" s="782"/>
      <c r="AA12" s="782"/>
      <c r="AB12" s="782"/>
      <c r="AC12" s="782"/>
      <c r="AD12" s="782"/>
    </row>
    <row r="13" spans="1:90" ht="36" customHeight="1" x14ac:dyDescent="0.2">
      <c r="A13" s="775"/>
      <c r="B13" s="784" t="s">
        <v>812</v>
      </c>
      <c r="C13" s="777">
        <v>1458873</v>
      </c>
      <c r="D13" s="778">
        <v>36774</v>
      </c>
      <c r="E13" s="779">
        <v>1422099</v>
      </c>
      <c r="F13" s="777">
        <v>1454651</v>
      </c>
      <c r="G13" s="778">
        <v>30537</v>
      </c>
      <c r="H13" s="780">
        <v>1424114</v>
      </c>
      <c r="I13" s="781">
        <v>4222</v>
      </c>
      <c r="X13" s="782"/>
      <c r="Y13" s="782"/>
      <c r="Z13" s="782"/>
      <c r="AA13" s="782"/>
      <c r="AB13" s="782"/>
      <c r="AC13" s="782"/>
      <c r="AD13" s="782"/>
    </row>
    <row r="14" spans="1:90" ht="36" customHeight="1" x14ac:dyDescent="0.2">
      <c r="A14" s="775"/>
      <c r="B14" s="783" t="s">
        <v>813</v>
      </c>
      <c r="C14" s="777">
        <v>1602258</v>
      </c>
      <c r="D14" s="778">
        <v>42370</v>
      </c>
      <c r="E14" s="779">
        <v>1559888</v>
      </c>
      <c r="F14" s="777">
        <v>1600154</v>
      </c>
      <c r="G14" s="778">
        <v>40907</v>
      </c>
      <c r="H14" s="780">
        <v>1559247</v>
      </c>
      <c r="I14" s="781">
        <v>2104</v>
      </c>
      <c r="X14" s="782"/>
      <c r="Y14" s="782"/>
      <c r="Z14" s="782"/>
      <c r="AA14" s="782"/>
      <c r="AB14" s="782"/>
      <c r="AC14" s="782"/>
      <c r="AD14" s="782"/>
    </row>
    <row r="15" spans="1:90" ht="36" customHeight="1" x14ac:dyDescent="0.2">
      <c r="A15" s="775"/>
      <c r="B15" s="783" t="s">
        <v>814</v>
      </c>
      <c r="C15" s="777">
        <v>1775462</v>
      </c>
      <c r="D15" s="778">
        <v>59548</v>
      </c>
      <c r="E15" s="779">
        <v>1715914</v>
      </c>
      <c r="F15" s="777">
        <v>1772498</v>
      </c>
      <c r="G15" s="778">
        <v>54205</v>
      </c>
      <c r="H15" s="785">
        <v>1718293</v>
      </c>
      <c r="I15" s="786">
        <v>2964</v>
      </c>
      <c r="X15" s="782"/>
      <c r="Y15" s="782"/>
      <c r="Z15" s="782"/>
      <c r="AA15" s="782"/>
      <c r="AB15" s="782"/>
      <c r="AC15" s="782"/>
      <c r="AD15" s="782"/>
    </row>
    <row r="16" spans="1:90" ht="36" customHeight="1" x14ac:dyDescent="0.2">
      <c r="A16" s="775"/>
      <c r="B16" s="783" t="s">
        <v>815</v>
      </c>
      <c r="C16" s="777">
        <v>1875872</v>
      </c>
      <c r="D16" s="778">
        <v>55078</v>
      </c>
      <c r="E16" s="779">
        <v>1820794</v>
      </c>
      <c r="F16" s="777">
        <v>1872624</v>
      </c>
      <c r="G16" s="778">
        <v>53331</v>
      </c>
      <c r="H16" s="778">
        <v>1819293</v>
      </c>
      <c r="I16" s="786">
        <v>3248</v>
      </c>
      <c r="X16" s="782"/>
      <c r="Y16" s="782"/>
      <c r="Z16" s="782"/>
      <c r="AA16" s="782"/>
      <c r="AB16" s="782"/>
      <c r="AC16" s="782"/>
      <c r="AD16" s="782"/>
    </row>
    <row r="17" spans="1:30" ht="36" customHeight="1" x14ac:dyDescent="0.2">
      <c r="A17" s="775"/>
      <c r="B17" s="783" t="s">
        <v>816</v>
      </c>
      <c r="C17" s="777">
        <v>1959517</v>
      </c>
      <c r="D17" s="778">
        <v>72984</v>
      </c>
      <c r="E17" s="779">
        <v>1886533</v>
      </c>
      <c r="F17" s="777">
        <v>1957115</v>
      </c>
      <c r="G17" s="778">
        <v>71266</v>
      </c>
      <c r="H17" s="778">
        <v>1885849</v>
      </c>
      <c r="I17" s="786">
        <v>2402</v>
      </c>
      <c r="X17" s="782"/>
      <c r="Y17" s="782"/>
      <c r="Z17" s="782"/>
      <c r="AA17" s="782"/>
      <c r="AB17" s="782"/>
      <c r="AC17" s="782"/>
      <c r="AD17" s="782"/>
    </row>
    <row r="18" spans="1:30" ht="36" customHeight="1" x14ac:dyDescent="0.2">
      <c r="A18" s="775"/>
      <c r="B18" s="783">
        <v>2019</v>
      </c>
      <c r="C18" s="777">
        <v>1973405</v>
      </c>
      <c r="D18" s="778">
        <v>84473</v>
      </c>
      <c r="E18" s="779">
        <v>1888932</v>
      </c>
      <c r="F18" s="777">
        <v>1978906</v>
      </c>
      <c r="G18" s="778">
        <v>88175</v>
      </c>
      <c r="H18" s="787">
        <v>1890731</v>
      </c>
      <c r="I18" s="781">
        <v>-5501</v>
      </c>
      <c r="X18" s="782"/>
      <c r="Y18" s="782"/>
      <c r="Z18" s="782"/>
      <c r="AA18" s="782"/>
      <c r="AB18" s="782"/>
      <c r="AC18" s="782"/>
      <c r="AD18" s="782"/>
    </row>
    <row r="19" spans="1:30" ht="36" customHeight="1" x14ac:dyDescent="0.2">
      <c r="A19" s="775"/>
      <c r="B19" s="783">
        <v>2020</v>
      </c>
      <c r="C19" s="777">
        <v>501351</v>
      </c>
      <c r="D19" s="778">
        <v>43529</v>
      </c>
      <c r="E19" s="779">
        <v>457822</v>
      </c>
      <c r="F19" s="777">
        <v>550916</v>
      </c>
      <c r="G19" s="778">
        <v>41629</v>
      </c>
      <c r="H19" s="787">
        <v>509287</v>
      </c>
      <c r="I19" s="781">
        <f>C19-F19</f>
        <v>-49565</v>
      </c>
      <c r="X19" s="782"/>
      <c r="Y19" s="782"/>
      <c r="Z19" s="782"/>
      <c r="AA19" s="782"/>
      <c r="AB19" s="782"/>
      <c r="AC19" s="782"/>
      <c r="AD19" s="782"/>
    </row>
    <row r="20" spans="1:30" ht="36" customHeight="1" x14ac:dyDescent="0.2">
      <c r="A20" s="788">
        <v>2020</v>
      </c>
      <c r="B20" s="776" t="s">
        <v>817</v>
      </c>
      <c r="C20" s="777">
        <v>443617</v>
      </c>
      <c r="D20" s="778">
        <v>43259</v>
      </c>
      <c r="E20" s="779">
        <v>400358</v>
      </c>
      <c r="F20" s="777">
        <v>488748</v>
      </c>
      <c r="G20" s="778">
        <v>41474</v>
      </c>
      <c r="H20" s="780">
        <v>447274</v>
      </c>
      <c r="I20" s="781">
        <f t="shared" ref="I20:I23" si="0">C20-F20</f>
        <v>-45131</v>
      </c>
      <c r="X20" s="782"/>
      <c r="Y20" s="782"/>
      <c r="Z20" s="782"/>
      <c r="AA20" s="782"/>
      <c r="AB20" s="782"/>
      <c r="AC20" s="782"/>
      <c r="AD20" s="782"/>
    </row>
    <row r="21" spans="1:30" ht="36" customHeight="1" x14ac:dyDescent="0.2">
      <c r="A21" s="789"/>
      <c r="B21" s="790" t="s">
        <v>818</v>
      </c>
      <c r="C21" s="777">
        <v>2592</v>
      </c>
      <c r="D21" s="778">
        <v>13</v>
      </c>
      <c r="E21" s="779">
        <v>2579</v>
      </c>
      <c r="F21" s="777">
        <v>5398</v>
      </c>
      <c r="G21" s="778">
        <v>13</v>
      </c>
      <c r="H21" s="780">
        <v>5385</v>
      </c>
      <c r="I21" s="781">
        <f t="shared" si="0"/>
        <v>-2806</v>
      </c>
      <c r="X21" s="782"/>
      <c r="Y21" s="782"/>
      <c r="Z21" s="782"/>
      <c r="AA21" s="782"/>
      <c r="AB21" s="782"/>
      <c r="AC21" s="782"/>
      <c r="AD21" s="782"/>
    </row>
    <row r="22" spans="1:30" ht="36" customHeight="1" x14ac:dyDescent="0.2">
      <c r="A22" s="775"/>
      <c r="B22" s="790" t="s">
        <v>819</v>
      </c>
      <c r="C22" s="777">
        <v>20052</v>
      </c>
      <c r="D22" s="778">
        <v>79</v>
      </c>
      <c r="E22" s="779">
        <v>19973</v>
      </c>
      <c r="F22" s="777">
        <v>20495</v>
      </c>
      <c r="G22" s="778">
        <v>51</v>
      </c>
      <c r="H22" s="785">
        <v>20444</v>
      </c>
      <c r="I22" s="786">
        <f t="shared" si="0"/>
        <v>-443</v>
      </c>
      <c r="X22" s="782"/>
      <c r="Y22" s="782"/>
      <c r="Z22" s="782"/>
      <c r="AA22" s="782"/>
      <c r="AB22" s="782"/>
      <c r="AC22" s="782"/>
      <c r="AD22" s="782"/>
    </row>
    <row r="23" spans="1:30" ht="36" customHeight="1" thickBot="1" x14ac:dyDescent="0.25">
      <c r="A23" s="791"/>
      <c r="B23" s="792" t="s">
        <v>820</v>
      </c>
      <c r="C23" s="793">
        <v>35090</v>
      </c>
      <c r="D23" s="794">
        <v>178</v>
      </c>
      <c r="E23" s="794">
        <v>34912</v>
      </c>
      <c r="F23" s="793">
        <v>36275</v>
      </c>
      <c r="G23" s="794">
        <v>91</v>
      </c>
      <c r="H23" s="795">
        <v>36184</v>
      </c>
      <c r="I23" s="796">
        <f t="shared" si="0"/>
        <v>-1185</v>
      </c>
      <c r="X23" s="782"/>
      <c r="Y23" s="782"/>
      <c r="Z23" s="782"/>
      <c r="AA23" s="782"/>
      <c r="AB23" s="782"/>
      <c r="AC23" s="782"/>
      <c r="AD23" s="782"/>
    </row>
    <row r="24" spans="1:30" s="798" customFormat="1" ht="20.100000000000001" customHeight="1" x14ac:dyDescent="0.2">
      <c r="A24" s="797">
        <v>1</v>
      </c>
      <c r="B24" s="798" t="s">
        <v>821</v>
      </c>
    </row>
    <row r="25" spans="1:30" s="798" customFormat="1" ht="20.25" customHeight="1" x14ac:dyDescent="0.2">
      <c r="A25" s="797"/>
      <c r="B25" s="798" t="s">
        <v>822</v>
      </c>
    </row>
    <row r="26" spans="1:30" s="798" customFormat="1" ht="17.25" customHeight="1" x14ac:dyDescent="0.2">
      <c r="A26" s="799"/>
      <c r="C26" s="799"/>
    </row>
  </sheetData>
  <mergeCells count="3">
    <mergeCell ref="A1:C1"/>
    <mergeCell ref="A5:B6"/>
    <mergeCell ref="I5:I6"/>
  </mergeCells>
  <hyperlinks>
    <hyperlink ref="A1" location="CONTENT!A1" display="Back to table of contents"/>
  </hyperlinks>
  <pageMargins left="0.5" right="0.5" top="0.5" bottom="0.5" header="0.3" footer="0.3"/>
  <pageSetup paperSize="9" orientation="portrait" r:id="rId1"/>
  <headerFooter alignWithMargins="0"/>
  <ignoredErrors>
    <ignoredError sqref="B8:B23"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showGridLines="0" workbookViewId="0">
      <selection sqref="A1:C1"/>
    </sheetView>
  </sheetViews>
  <sheetFormatPr defaultColWidth="9.33203125" defaultRowHeight="12.75" x14ac:dyDescent="0.2"/>
  <cols>
    <col min="1" max="1" width="3.1640625" customWidth="1"/>
    <col min="3" max="3" width="10.33203125" customWidth="1"/>
    <col min="4" max="4" width="14" customWidth="1"/>
    <col min="5" max="5" width="1.6640625" customWidth="1"/>
    <col min="6" max="6" width="5.83203125" customWidth="1"/>
    <col min="7" max="7" width="17.83203125" customWidth="1"/>
    <col min="8" max="8" width="5.83203125" customWidth="1"/>
    <col min="9" max="9" width="1.33203125" customWidth="1"/>
    <col min="10" max="10" width="5.83203125" customWidth="1"/>
    <col min="11" max="11" width="20.1640625" customWidth="1"/>
    <col min="12" max="12" width="5.83203125" customWidth="1"/>
    <col min="13" max="13" width="5.1640625" customWidth="1"/>
  </cols>
  <sheetData>
    <row r="1" spans="1:13" ht="15.75" x14ac:dyDescent="0.25">
      <c r="A1" s="6263" t="s">
        <v>801</v>
      </c>
      <c r="B1" s="6263"/>
      <c r="C1" s="6263"/>
      <c r="D1" s="758"/>
      <c r="E1" s="758"/>
      <c r="F1" s="758"/>
      <c r="G1" s="758"/>
      <c r="H1" s="759"/>
      <c r="I1" s="759"/>
      <c r="J1" s="759"/>
      <c r="K1" s="759"/>
      <c r="L1" s="759"/>
      <c r="M1" s="759"/>
    </row>
    <row r="2" spans="1:13" ht="33.75" customHeight="1" x14ac:dyDescent="0.2">
      <c r="A2" s="6328" t="s">
        <v>823</v>
      </c>
      <c r="B2" s="6328"/>
      <c r="C2" s="6328"/>
      <c r="D2" s="6328"/>
      <c r="E2" s="6328"/>
      <c r="F2" s="6328"/>
      <c r="G2" s="6328"/>
      <c r="H2" s="6328"/>
      <c r="I2" s="6328"/>
      <c r="J2" s="6328"/>
      <c r="K2" s="6328"/>
      <c r="L2" s="6328"/>
      <c r="M2" s="801"/>
    </row>
    <row r="3" spans="1:13" ht="8.25" customHeight="1" thickBot="1" x14ac:dyDescent="0.25">
      <c r="A3" s="802"/>
      <c r="B3" s="801"/>
      <c r="C3" s="801"/>
      <c r="D3" s="801"/>
      <c r="E3" s="801"/>
      <c r="F3" s="801"/>
      <c r="G3" s="801"/>
      <c r="H3" s="801"/>
      <c r="I3" s="801"/>
      <c r="J3" s="801"/>
      <c r="K3" s="801"/>
      <c r="L3" s="801"/>
      <c r="M3" s="801"/>
    </row>
    <row r="4" spans="1:13" ht="25.5" customHeight="1" x14ac:dyDescent="0.2">
      <c r="A4" s="6329" t="s">
        <v>824</v>
      </c>
      <c r="B4" s="6330"/>
      <c r="C4" s="6330"/>
      <c r="D4" s="6331"/>
      <c r="E4" s="6335" t="s">
        <v>825</v>
      </c>
      <c r="F4" s="6336"/>
      <c r="G4" s="6336"/>
      <c r="H4" s="6337"/>
      <c r="I4" s="6335" t="s">
        <v>826</v>
      </c>
      <c r="J4" s="6336"/>
      <c r="K4" s="6336"/>
      <c r="L4" s="6341"/>
      <c r="M4" s="801"/>
    </row>
    <row r="5" spans="1:13" ht="13.5" customHeight="1" x14ac:dyDescent="0.2">
      <c r="A5" s="6332"/>
      <c r="B5" s="6333"/>
      <c r="C5" s="6333"/>
      <c r="D5" s="6334"/>
      <c r="E5" s="6338"/>
      <c r="F5" s="6339"/>
      <c r="G5" s="6339"/>
      <c r="H5" s="6340"/>
      <c r="I5" s="6338"/>
      <c r="J5" s="6339"/>
      <c r="K5" s="6339"/>
      <c r="L5" s="6342"/>
      <c r="M5" s="801"/>
    </row>
    <row r="6" spans="1:13" ht="29.25" customHeight="1" x14ac:dyDescent="0.2">
      <c r="A6" s="804"/>
      <c r="B6" s="805" t="s">
        <v>291</v>
      </c>
      <c r="C6" s="805"/>
      <c r="D6" s="806"/>
      <c r="E6" s="805"/>
      <c r="F6" s="805"/>
      <c r="G6" s="807">
        <v>7194</v>
      </c>
      <c r="H6" s="808"/>
      <c r="I6" s="805"/>
      <c r="J6" s="805"/>
      <c r="K6" s="807">
        <v>5636</v>
      </c>
      <c r="L6" s="809"/>
      <c r="M6" s="801"/>
    </row>
    <row r="7" spans="1:13" ht="29.25" customHeight="1" x14ac:dyDescent="0.2">
      <c r="A7" s="811"/>
      <c r="B7" s="812" t="s">
        <v>827</v>
      </c>
      <c r="C7" s="812"/>
      <c r="D7" s="813"/>
      <c r="E7" s="812"/>
      <c r="F7" s="812"/>
      <c r="G7" s="814">
        <v>71262</v>
      </c>
      <c r="H7" s="815"/>
      <c r="I7" s="812"/>
      <c r="J7" s="812"/>
      <c r="K7" s="814">
        <v>85985</v>
      </c>
      <c r="L7" s="816"/>
      <c r="M7" s="801"/>
    </row>
    <row r="8" spans="1:13" ht="29.25" customHeight="1" x14ac:dyDescent="0.2">
      <c r="A8" s="811"/>
      <c r="B8" s="812" t="s">
        <v>828</v>
      </c>
      <c r="C8" s="812"/>
      <c r="D8" s="813"/>
      <c r="E8" s="812"/>
      <c r="F8" s="812"/>
      <c r="G8" s="814">
        <v>19137</v>
      </c>
      <c r="H8" s="815"/>
      <c r="I8" s="812"/>
      <c r="J8" s="812"/>
      <c r="K8" s="814">
        <v>21606</v>
      </c>
      <c r="L8" s="816"/>
      <c r="M8" s="801"/>
    </row>
    <row r="9" spans="1:13" ht="29.25" customHeight="1" x14ac:dyDescent="0.2">
      <c r="A9" s="811"/>
      <c r="B9" s="812" t="s">
        <v>829</v>
      </c>
      <c r="C9" s="812"/>
      <c r="D9" s="813"/>
      <c r="E9" s="812"/>
      <c r="F9" s="812"/>
      <c r="G9" s="814">
        <v>1807</v>
      </c>
      <c r="H9" s="815"/>
      <c r="I9" s="812"/>
      <c r="J9" s="812"/>
      <c r="K9" s="814">
        <v>1543</v>
      </c>
      <c r="L9" s="816"/>
      <c r="M9" s="801"/>
    </row>
    <row r="10" spans="1:13" ht="29.25" customHeight="1" x14ac:dyDescent="0.2">
      <c r="A10" s="811"/>
      <c r="B10" s="812" t="s">
        <v>830</v>
      </c>
      <c r="C10" s="812"/>
      <c r="D10" s="813"/>
      <c r="E10" s="812"/>
      <c r="F10" s="812"/>
      <c r="G10" s="814">
        <v>25519</v>
      </c>
      <c r="H10" s="815"/>
      <c r="I10" s="812"/>
      <c r="J10" s="812"/>
      <c r="K10" s="814">
        <v>23182</v>
      </c>
      <c r="L10" s="816"/>
      <c r="M10" s="801"/>
    </row>
    <row r="11" spans="1:13" ht="29.25" customHeight="1" x14ac:dyDescent="0.2">
      <c r="A11" s="811"/>
      <c r="B11" s="812" t="s">
        <v>831</v>
      </c>
      <c r="C11" s="812"/>
      <c r="D11" s="813"/>
      <c r="E11" s="812"/>
      <c r="F11" s="812"/>
      <c r="G11" s="814">
        <v>5733</v>
      </c>
      <c r="H11" s="815"/>
      <c r="I11" s="812"/>
      <c r="J11" s="812"/>
      <c r="K11" s="814">
        <v>6057</v>
      </c>
      <c r="L11" s="816"/>
      <c r="M11" s="801"/>
    </row>
    <row r="12" spans="1:13" ht="29.25" customHeight="1" x14ac:dyDescent="0.2">
      <c r="A12" s="811"/>
      <c r="B12" s="812" t="s">
        <v>275</v>
      </c>
      <c r="C12" s="812"/>
      <c r="D12" s="813"/>
      <c r="E12" s="812"/>
      <c r="F12" s="812"/>
      <c r="G12" s="814">
        <v>5703</v>
      </c>
      <c r="H12" s="815"/>
      <c r="I12" s="812"/>
      <c r="J12" s="812"/>
      <c r="K12" s="814">
        <v>5836</v>
      </c>
      <c r="L12" s="816"/>
      <c r="M12" s="801"/>
    </row>
    <row r="13" spans="1:13" ht="29.25" customHeight="1" x14ac:dyDescent="0.2">
      <c r="A13" s="811"/>
      <c r="B13" s="812" t="s">
        <v>832</v>
      </c>
      <c r="C13" s="812"/>
      <c r="D13" s="813"/>
      <c r="E13" s="812"/>
      <c r="F13" s="812"/>
      <c r="G13" s="814">
        <v>18759</v>
      </c>
      <c r="H13" s="815"/>
      <c r="I13" s="812"/>
      <c r="J13" s="812"/>
      <c r="K13" s="814">
        <v>8736</v>
      </c>
      <c r="L13" s="816"/>
      <c r="M13" s="801"/>
    </row>
    <row r="14" spans="1:13" ht="29.25" customHeight="1" x14ac:dyDescent="0.2">
      <c r="A14" s="811"/>
      <c r="B14" s="812" t="s">
        <v>833</v>
      </c>
      <c r="C14" s="812"/>
      <c r="D14" s="813"/>
      <c r="E14" s="812"/>
      <c r="F14" s="812"/>
      <c r="G14" s="814">
        <v>4840</v>
      </c>
      <c r="H14" s="815"/>
      <c r="I14" s="812"/>
      <c r="J14" s="812"/>
      <c r="K14" s="814">
        <v>1134</v>
      </c>
      <c r="L14" s="816"/>
      <c r="M14" s="801"/>
    </row>
    <row r="15" spans="1:13" ht="29.25" customHeight="1" x14ac:dyDescent="0.2">
      <c r="A15" s="811"/>
      <c r="B15" s="817" t="s">
        <v>834</v>
      </c>
      <c r="C15" s="812"/>
      <c r="D15" s="813"/>
      <c r="E15" s="812"/>
      <c r="F15" s="812"/>
      <c r="G15" s="814">
        <v>1935</v>
      </c>
      <c r="H15" s="815"/>
      <c r="I15" s="812"/>
      <c r="J15" s="812"/>
      <c r="K15" s="814">
        <v>1658</v>
      </c>
      <c r="L15" s="816"/>
      <c r="M15" s="801"/>
    </row>
    <row r="16" spans="1:13" ht="29.25" customHeight="1" x14ac:dyDescent="0.2">
      <c r="A16" s="811"/>
      <c r="B16" s="812" t="s">
        <v>835</v>
      </c>
      <c r="C16" s="812"/>
      <c r="D16" s="813"/>
      <c r="E16" s="812"/>
      <c r="F16" s="812"/>
      <c r="G16" s="814">
        <v>74584</v>
      </c>
      <c r="H16" s="815"/>
      <c r="I16" s="812"/>
      <c r="J16" s="812"/>
      <c r="K16" s="814">
        <v>90143</v>
      </c>
      <c r="L16" s="816"/>
      <c r="M16" s="801"/>
    </row>
    <row r="17" spans="1:13" ht="29.25" customHeight="1" x14ac:dyDescent="0.2">
      <c r="A17" s="811"/>
      <c r="B17" s="812" t="s">
        <v>519</v>
      </c>
      <c r="C17" s="812"/>
      <c r="D17" s="813"/>
      <c r="E17" s="812"/>
      <c r="F17" s="812"/>
      <c r="G17" s="814">
        <v>59031</v>
      </c>
      <c r="H17" s="815"/>
      <c r="I17" s="812"/>
      <c r="J17" s="812"/>
      <c r="K17" s="814">
        <v>59570</v>
      </c>
      <c r="L17" s="816"/>
      <c r="M17" s="801"/>
    </row>
    <row r="18" spans="1:13" ht="29.25" customHeight="1" x14ac:dyDescent="0.2">
      <c r="A18" s="811"/>
      <c r="B18" s="812" t="s">
        <v>278</v>
      </c>
      <c r="C18" s="812"/>
      <c r="D18" s="813"/>
      <c r="E18" s="812"/>
      <c r="F18" s="812"/>
      <c r="G18" s="814">
        <v>5475</v>
      </c>
      <c r="H18" s="815"/>
      <c r="I18" s="812"/>
      <c r="J18" s="812"/>
      <c r="K18" s="814">
        <v>17913</v>
      </c>
      <c r="L18" s="816"/>
      <c r="M18" s="801"/>
    </row>
    <row r="19" spans="1:13" ht="29.25" customHeight="1" x14ac:dyDescent="0.2">
      <c r="A19" s="811"/>
      <c r="B19" s="812" t="s">
        <v>836</v>
      </c>
      <c r="C19" s="812"/>
      <c r="D19" s="813"/>
      <c r="E19" s="812"/>
      <c r="F19" s="812"/>
      <c r="G19" s="814">
        <v>4649</v>
      </c>
      <c r="H19" s="815"/>
      <c r="I19" s="812"/>
      <c r="J19" s="812"/>
      <c r="K19" s="814">
        <v>4573</v>
      </c>
      <c r="L19" s="816"/>
      <c r="M19" s="801"/>
    </row>
    <row r="20" spans="1:13" ht="29.25" customHeight="1" x14ac:dyDescent="0.2">
      <c r="A20" s="811"/>
      <c r="B20" s="812" t="s">
        <v>837</v>
      </c>
      <c r="C20" s="812"/>
      <c r="D20" s="813"/>
      <c r="E20" s="812"/>
      <c r="F20" s="812"/>
      <c r="G20" s="814">
        <v>38780</v>
      </c>
      <c r="H20" s="815"/>
      <c r="I20" s="812"/>
      <c r="J20" s="812"/>
      <c r="K20" s="814">
        <v>40725</v>
      </c>
      <c r="L20" s="816"/>
      <c r="M20" s="801"/>
    </row>
    <row r="21" spans="1:13" ht="29.25" customHeight="1" x14ac:dyDescent="0.2">
      <c r="A21" s="811"/>
      <c r="B21" s="812" t="s">
        <v>838</v>
      </c>
      <c r="C21" s="812"/>
      <c r="D21" s="813"/>
      <c r="E21" s="812"/>
      <c r="F21" s="812"/>
      <c r="G21" s="814">
        <v>76061</v>
      </c>
      <c r="H21" s="815"/>
      <c r="I21" s="812"/>
      <c r="J21" s="812"/>
      <c r="K21" s="814">
        <v>84126</v>
      </c>
      <c r="L21" s="816"/>
      <c r="M21" s="801"/>
    </row>
    <row r="22" spans="1:13" ht="29.25" customHeight="1" x14ac:dyDescent="0.2">
      <c r="A22" s="811"/>
      <c r="B22" s="812" t="s">
        <v>839</v>
      </c>
      <c r="C22" s="812"/>
      <c r="D22" s="813"/>
      <c r="E22" s="812"/>
      <c r="F22" s="812"/>
      <c r="G22" s="814">
        <v>26453</v>
      </c>
      <c r="H22" s="815"/>
      <c r="I22" s="812"/>
      <c r="J22" s="812"/>
      <c r="K22" s="814">
        <v>31414</v>
      </c>
      <c r="L22" s="816"/>
      <c r="M22" s="801"/>
    </row>
    <row r="23" spans="1:13" ht="29.25" customHeight="1" x14ac:dyDescent="0.2">
      <c r="A23" s="811"/>
      <c r="B23" s="812" t="s">
        <v>840</v>
      </c>
      <c r="C23" s="812"/>
      <c r="D23" s="813"/>
      <c r="E23" s="812"/>
      <c r="F23" s="812"/>
      <c r="G23" s="814">
        <v>54429</v>
      </c>
      <c r="H23" s="815"/>
      <c r="I23" s="812"/>
      <c r="J23" s="812"/>
      <c r="K23" s="814">
        <v>61079</v>
      </c>
      <c r="L23" s="816"/>
      <c r="M23" s="801"/>
    </row>
    <row r="24" spans="1:13" ht="6" customHeight="1" x14ac:dyDescent="0.2">
      <c r="A24" s="818"/>
      <c r="B24" s="819"/>
      <c r="C24" s="819"/>
      <c r="D24" s="820"/>
      <c r="E24" s="819"/>
      <c r="F24" s="819"/>
      <c r="G24" s="821"/>
      <c r="H24" s="822"/>
      <c r="I24" s="819"/>
      <c r="J24" s="819"/>
      <c r="K24" s="821"/>
      <c r="L24" s="823"/>
      <c r="M24" s="801"/>
    </row>
    <row r="25" spans="1:13" ht="28.5" customHeight="1" thickBot="1" x14ac:dyDescent="0.25">
      <c r="A25" s="824"/>
      <c r="B25" s="825" t="s">
        <v>841</v>
      </c>
      <c r="C25" s="826"/>
      <c r="D25" s="827"/>
      <c r="E25" s="826"/>
      <c r="F25" s="826"/>
      <c r="G25" s="828">
        <v>501351</v>
      </c>
      <c r="H25" s="829"/>
      <c r="I25" s="826"/>
      <c r="J25" s="826"/>
      <c r="K25" s="828">
        <v>550916</v>
      </c>
      <c r="L25" s="830"/>
      <c r="M25" s="831"/>
    </row>
    <row r="26" spans="1:13" ht="0.75" hidden="1" customHeight="1" x14ac:dyDescent="0.25">
      <c r="A26" s="832"/>
      <c r="B26" s="833"/>
      <c r="C26" s="833"/>
      <c r="D26" s="834"/>
      <c r="E26" s="833"/>
      <c r="F26" s="833"/>
      <c r="G26" s="833"/>
      <c r="H26" s="834"/>
      <c r="I26" s="833"/>
      <c r="J26" s="833"/>
      <c r="K26" s="833"/>
      <c r="L26" s="835"/>
      <c r="M26" s="801"/>
    </row>
    <row r="27" spans="1:13" ht="20.100000000000001" customHeight="1" x14ac:dyDescent="0.2">
      <c r="A27" s="837">
        <v>1</v>
      </c>
      <c r="B27" s="798" t="s">
        <v>842</v>
      </c>
      <c r="C27" s="838"/>
      <c r="D27" s="801"/>
      <c r="E27" s="801"/>
      <c r="F27" s="801"/>
      <c r="G27" s="801"/>
      <c r="H27" s="801"/>
      <c r="I27" s="801"/>
      <c r="J27" s="801"/>
      <c r="K27" s="801"/>
      <c r="L27" s="801"/>
      <c r="M27" s="801"/>
    </row>
    <row r="28" spans="1:13" ht="20.100000000000001" customHeight="1" x14ac:dyDescent="0.2">
      <c r="A28" s="837"/>
      <c r="B28" s="798" t="s">
        <v>843</v>
      </c>
      <c r="C28" s="838"/>
      <c r="D28" s="801"/>
      <c r="E28" s="801"/>
      <c r="F28" s="801"/>
      <c r="G28" s="810"/>
      <c r="H28" s="801"/>
      <c r="I28" s="801"/>
      <c r="J28" s="801"/>
      <c r="K28" s="810"/>
      <c r="L28" s="801"/>
      <c r="M28" s="801"/>
    </row>
    <row r="29" spans="1:13" ht="20.100000000000001" customHeight="1" x14ac:dyDescent="0.2">
      <c r="A29" s="839">
        <v>2</v>
      </c>
      <c r="B29" s="798" t="s">
        <v>844</v>
      </c>
      <c r="C29" s="838"/>
      <c r="D29" s="801"/>
      <c r="E29" s="801"/>
      <c r="F29" s="801"/>
      <c r="G29" s="810"/>
      <c r="H29" s="801"/>
      <c r="I29" s="801"/>
      <c r="J29" s="801"/>
      <c r="K29" s="810"/>
      <c r="L29" s="801"/>
      <c r="M29" s="801"/>
    </row>
    <row r="30" spans="1:13" ht="20.100000000000001" customHeight="1" x14ac:dyDescent="0.2">
      <c r="A30" s="839">
        <v>3</v>
      </c>
      <c r="B30" s="798" t="s">
        <v>845</v>
      </c>
      <c r="C30" s="838"/>
      <c r="D30" s="801"/>
      <c r="E30" s="801"/>
      <c r="F30" s="801"/>
      <c r="G30" s="810"/>
      <c r="H30" s="801"/>
      <c r="I30" s="801"/>
      <c r="J30" s="801"/>
      <c r="K30" s="810"/>
      <c r="L30" s="801"/>
      <c r="M30" s="801"/>
    </row>
    <row r="31" spans="1:13" ht="17.25" customHeight="1" x14ac:dyDescent="0.2">
      <c r="A31" s="839">
        <v>4</v>
      </c>
      <c r="B31" s="838" t="s">
        <v>846</v>
      </c>
      <c r="C31" s="801"/>
      <c r="D31" s="801"/>
      <c r="E31" s="801"/>
      <c r="F31" s="801"/>
      <c r="G31" s="801"/>
      <c r="H31" s="801"/>
      <c r="I31" s="801"/>
      <c r="J31" s="801"/>
      <c r="K31" s="801"/>
      <c r="L31" s="801"/>
      <c r="M31" s="801"/>
    </row>
  </sheetData>
  <mergeCells count="5">
    <mergeCell ref="A1:C1"/>
    <mergeCell ref="A2:L2"/>
    <mergeCell ref="A4:D5"/>
    <mergeCell ref="E4:H5"/>
    <mergeCell ref="I4:L5"/>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0"/>
  <sheetViews>
    <sheetView showGridLines="0" workbookViewId="0">
      <selection sqref="A1:C1"/>
    </sheetView>
  </sheetViews>
  <sheetFormatPr defaultColWidth="9.33203125" defaultRowHeight="12.75" x14ac:dyDescent="0.2"/>
  <cols>
    <col min="1" max="1" width="7.83203125" style="801" customWidth="1"/>
    <col min="2" max="2" width="13.1640625" style="801" customWidth="1"/>
    <col min="3" max="3" width="3.1640625" style="801" customWidth="1"/>
    <col min="4" max="4" width="23.83203125" style="801" customWidth="1"/>
    <col min="5" max="5" width="21" style="801" customWidth="1"/>
    <col min="6" max="7" width="20.6640625" style="801" customWidth="1"/>
    <col min="8" max="8" width="16.83203125" style="801" customWidth="1"/>
    <col min="9" max="9" width="5.83203125" style="801" customWidth="1"/>
    <col min="10" max="10" width="16.33203125" style="801" customWidth="1"/>
    <col min="11" max="11" width="0.1640625" style="801" customWidth="1"/>
    <col min="12" max="12" width="1.33203125" style="801" hidden="1" customWidth="1"/>
    <col min="13" max="13" width="3.33203125" style="801" customWidth="1"/>
    <col min="14" max="16" width="2.6640625" style="801" customWidth="1"/>
    <col min="17" max="17" width="4.6640625" style="801" customWidth="1"/>
    <col min="18" max="16384" width="9.33203125" style="801"/>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s="841" customFormat="1" ht="32.25" customHeight="1" x14ac:dyDescent="0.25">
      <c r="A2" s="840" t="s">
        <v>847</v>
      </c>
    </row>
    <row r="3" spans="1:90" s="841" customFormat="1" ht="4.5" customHeight="1" thickBot="1" x14ac:dyDescent="0.3">
      <c r="A3" s="840"/>
    </row>
    <row r="4" spans="1:90" s="812" customFormat="1" ht="20.100000000000001" customHeight="1" x14ac:dyDescent="0.2">
      <c r="A4" s="842"/>
      <c r="B4" s="843"/>
      <c r="C4" s="844"/>
      <c r="D4" s="6343" t="s">
        <v>848</v>
      </c>
      <c r="E4" s="6344"/>
      <c r="F4" s="6345"/>
      <c r="G4" s="845" t="s">
        <v>849</v>
      </c>
      <c r="H4" s="6335" t="s">
        <v>850</v>
      </c>
      <c r="I4" s="6336"/>
      <c r="J4" s="6336"/>
      <c r="K4" s="6341"/>
      <c r="L4" s="2759"/>
    </row>
    <row r="5" spans="1:90" s="812" customFormat="1" ht="20.100000000000001" customHeight="1" x14ac:dyDescent="0.2">
      <c r="A5" s="846"/>
      <c r="B5" s="847" t="s">
        <v>313</v>
      </c>
      <c r="C5" s="848"/>
      <c r="D5" s="6346"/>
      <c r="E5" s="6347"/>
      <c r="F5" s="6348"/>
      <c r="G5" s="849" t="s">
        <v>851</v>
      </c>
      <c r="H5" s="6338"/>
      <c r="I5" s="6339"/>
      <c r="J5" s="6339"/>
      <c r="K5" s="6342"/>
      <c r="L5" s="2760"/>
    </row>
    <row r="6" spans="1:90" s="812" customFormat="1" ht="29.25" customHeight="1" x14ac:dyDescent="0.2">
      <c r="A6" s="850"/>
      <c r="B6" s="851"/>
      <c r="C6" s="852"/>
      <c r="D6" s="853" t="s">
        <v>852</v>
      </c>
      <c r="E6" s="854" t="s">
        <v>853</v>
      </c>
      <c r="F6" s="854" t="s">
        <v>237</v>
      </c>
      <c r="G6" s="855" t="s">
        <v>327</v>
      </c>
      <c r="H6" s="6349" t="s">
        <v>848</v>
      </c>
      <c r="I6" s="6350"/>
      <c r="J6" s="6349" t="s">
        <v>849</v>
      </c>
      <c r="K6" s="6351"/>
      <c r="L6" s="856"/>
    </row>
    <row r="7" spans="1:90" s="867" customFormat="1" ht="27.75" customHeight="1" thickBot="1" x14ac:dyDescent="0.3">
      <c r="A7" s="857"/>
      <c r="B7" s="858">
        <v>2009</v>
      </c>
      <c r="C7" s="859"/>
      <c r="D7" s="860">
        <v>23265</v>
      </c>
      <c r="E7" s="861">
        <v>848091</v>
      </c>
      <c r="F7" s="861">
        <v>871356</v>
      </c>
      <c r="G7" s="862">
        <v>8639304</v>
      </c>
      <c r="H7" s="863">
        <v>-6.3517243158193404</v>
      </c>
      <c r="I7" s="864"/>
      <c r="J7" s="863">
        <v>-6.2842452101045438</v>
      </c>
      <c r="K7" s="865"/>
      <c r="L7" s="866"/>
    </row>
    <row r="8" spans="1:90" s="878" customFormat="1" ht="27" customHeight="1" x14ac:dyDescent="0.2">
      <c r="A8" s="868"/>
      <c r="B8" s="869" t="s">
        <v>854</v>
      </c>
      <c r="C8" s="870"/>
      <c r="D8" s="871">
        <v>23648</v>
      </c>
      <c r="E8" s="872">
        <v>911179</v>
      </c>
      <c r="F8" s="872">
        <v>934827</v>
      </c>
      <c r="G8" s="873">
        <v>9336446</v>
      </c>
      <c r="H8" s="874">
        <v>7.3</v>
      </c>
      <c r="I8" s="875"/>
      <c r="J8" s="876" t="s">
        <v>855</v>
      </c>
      <c r="K8" s="877"/>
      <c r="L8" s="856"/>
    </row>
    <row r="9" spans="1:90" s="878" customFormat="1" ht="27" customHeight="1" x14ac:dyDescent="0.2">
      <c r="A9" s="879"/>
      <c r="B9" s="858">
        <v>2011</v>
      </c>
      <c r="C9" s="859"/>
      <c r="D9" s="860">
        <v>25047</v>
      </c>
      <c r="E9" s="861">
        <v>939595</v>
      </c>
      <c r="F9" s="861">
        <v>964642</v>
      </c>
      <c r="G9" s="862">
        <v>9494297</v>
      </c>
      <c r="H9" s="863">
        <v>3.2</v>
      </c>
      <c r="I9" s="864"/>
      <c r="J9" s="880">
        <v>1.7</v>
      </c>
      <c r="K9" s="881"/>
      <c r="L9" s="856"/>
    </row>
    <row r="10" spans="1:90" s="878" customFormat="1" ht="27" customHeight="1" x14ac:dyDescent="0.2">
      <c r="A10" s="879"/>
      <c r="B10" s="858">
        <v>2012</v>
      </c>
      <c r="C10" s="859"/>
      <c r="D10" s="860">
        <v>16930</v>
      </c>
      <c r="E10" s="861">
        <v>948511</v>
      </c>
      <c r="F10" s="861">
        <v>965441</v>
      </c>
      <c r="G10" s="862">
        <v>10043683</v>
      </c>
      <c r="H10" s="863">
        <v>0.1</v>
      </c>
      <c r="I10" s="864"/>
      <c r="J10" s="863">
        <v>5.7864842441731179</v>
      </c>
      <c r="K10" s="881"/>
      <c r="L10" s="856"/>
    </row>
    <row r="11" spans="1:90" s="878" customFormat="1" ht="27" customHeight="1" x14ac:dyDescent="0.2">
      <c r="A11" s="879"/>
      <c r="B11" s="858">
        <v>2013</v>
      </c>
      <c r="C11" s="859"/>
      <c r="D11" s="860">
        <v>12815</v>
      </c>
      <c r="E11" s="861">
        <v>979688</v>
      </c>
      <c r="F11" s="861">
        <v>992503</v>
      </c>
      <c r="G11" s="862">
        <v>10675598</v>
      </c>
      <c r="H11" s="863">
        <v>2.8</v>
      </c>
      <c r="I11" s="864"/>
      <c r="J11" s="880">
        <v>6.3</v>
      </c>
      <c r="K11" s="881"/>
      <c r="L11" s="856"/>
    </row>
    <row r="12" spans="1:90" s="878" customFormat="1" ht="27" customHeight="1" x14ac:dyDescent="0.2">
      <c r="A12" s="879"/>
      <c r="B12" s="858">
        <v>2014</v>
      </c>
      <c r="C12" s="859"/>
      <c r="D12" s="882">
        <v>3336</v>
      </c>
      <c r="E12" s="861">
        <v>1034998</v>
      </c>
      <c r="F12" s="861">
        <v>1038334</v>
      </c>
      <c r="G12" s="883">
        <v>11266751</v>
      </c>
      <c r="H12" s="863">
        <v>4.6180367453222626</v>
      </c>
      <c r="I12" s="864"/>
      <c r="J12" s="880">
        <v>5.5</v>
      </c>
      <c r="K12" s="881"/>
      <c r="L12" s="856"/>
    </row>
    <row r="13" spans="1:90" s="878" customFormat="1" ht="27" customHeight="1" x14ac:dyDescent="0.2">
      <c r="A13" s="879"/>
      <c r="B13" s="858">
        <v>2015</v>
      </c>
      <c r="C13" s="859"/>
      <c r="D13" s="882">
        <v>19425</v>
      </c>
      <c r="E13" s="861">
        <v>1131827</v>
      </c>
      <c r="F13" s="861">
        <v>1151252</v>
      </c>
      <c r="G13" s="883">
        <v>12049901</v>
      </c>
      <c r="H13" s="863">
        <v>10.852596037606554</v>
      </c>
      <c r="I13" s="864"/>
      <c r="J13" s="880">
        <v>7</v>
      </c>
      <c r="K13" s="881"/>
      <c r="L13" s="856"/>
    </row>
    <row r="14" spans="1:90" s="878" customFormat="1" ht="27" customHeight="1" x14ac:dyDescent="0.2">
      <c r="A14" s="879"/>
      <c r="B14" s="858">
        <v>2016</v>
      </c>
      <c r="C14" s="859"/>
      <c r="D14" s="882">
        <v>28365</v>
      </c>
      <c r="E14" s="861">
        <v>1246862</v>
      </c>
      <c r="F14" s="861">
        <v>1275227</v>
      </c>
      <c r="G14" s="883">
        <v>13117907</v>
      </c>
      <c r="H14" s="863">
        <v>10.768710933835511</v>
      </c>
      <c r="I14" s="864"/>
      <c r="J14" s="880">
        <v>8.86319314988563</v>
      </c>
      <c r="K14" s="881"/>
      <c r="L14" s="856"/>
    </row>
    <row r="15" spans="1:90" s="878" customFormat="1" ht="27" customHeight="1" x14ac:dyDescent="0.2">
      <c r="A15" s="879"/>
      <c r="B15" s="858">
        <v>2017</v>
      </c>
      <c r="C15" s="859"/>
      <c r="D15" s="882">
        <v>29565</v>
      </c>
      <c r="E15" s="861">
        <v>1312295</v>
      </c>
      <c r="F15" s="861">
        <v>1341860</v>
      </c>
      <c r="G15" s="883">
        <v>13640751</v>
      </c>
      <c r="H15" s="863">
        <v>5.2251873587996487</v>
      </c>
      <c r="I15" s="864"/>
      <c r="J15" s="880">
        <v>3.9857272962828603</v>
      </c>
      <c r="K15" s="881"/>
      <c r="L15" s="856"/>
    </row>
    <row r="16" spans="1:90" s="878" customFormat="1" ht="27" customHeight="1" x14ac:dyDescent="0.2">
      <c r="A16" s="879"/>
      <c r="B16" s="858">
        <v>2018</v>
      </c>
      <c r="C16" s="859"/>
      <c r="D16" s="882">
        <v>39720</v>
      </c>
      <c r="E16" s="861">
        <v>1359688</v>
      </c>
      <c r="F16" s="861">
        <v>1399408</v>
      </c>
      <c r="G16" s="883">
        <v>14296274</v>
      </c>
      <c r="H16" s="863">
        <v>4.3</v>
      </c>
      <c r="I16" s="864"/>
      <c r="J16" s="880">
        <v>4.8</v>
      </c>
      <c r="K16" s="881"/>
      <c r="L16" s="856"/>
    </row>
    <row r="17" spans="1:12" s="878" customFormat="1" ht="27" customHeight="1" x14ac:dyDescent="0.2">
      <c r="A17" s="879"/>
      <c r="B17" s="858">
        <v>2019</v>
      </c>
      <c r="C17" s="859"/>
      <c r="D17" s="882">
        <v>45253</v>
      </c>
      <c r="E17" s="861">
        <v>1338235</v>
      </c>
      <c r="F17" s="861">
        <v>1383488</v>
      </c>
      <c r="G17" s="883">
        <v>14465865</v>
      </c>
      <c r="H17" s="863">
        <v>-1.1376239095388907</v>
      </c>
      <c r="I17" s="864"/>
      <c r="J17" s="880">
        <v>1.1862601402295452</v>
      </c>
      <c r="K17" s="881"/>
      <c r="L17" s="856"/>
    </row>
    <row r="18" spans="1:12" s="878" customFormat="1" ht="27" customHeight="1" x14ac:dyDescent="0.2">
      <c r="A18" s="879"/>
      <c r="B18" s="858">
        <v>2020</v>
      </c>
      <c r="C18" s="859"/>
      <c r="D18" s="882">
        <v>29655</v>
      </c>
      <c r="E18" s="861">
        <v>279325</v>
      </c>
      <c r="F18" s="861">
        <v>308980</v>
      </c>
      <c r="G18" s="883">
        <v>4485257</v>
      </c>
      <c r="H18" s="863">
        <v>-77.7</v>
      </c>
      <c r="I18" s="864"/>
      <c r="J18" s="880">
        <v>-69</v>
      </c>
      <c r="K18" s="881"/>
      <c r="L18" s="856"/>
    </row>
    <row r="19" spans="1:12" s="894" customFormat="1" ht="15.75" customHeight="1" thickBot="1" x14ac:dyDescent="0.25">
      <c r="A19" s="884"/>
      <c r="B19" s="885"/>
      <c r="C19" s="886"/>
      <c r="D19" s="887"/>
      <c r="E19" s="888"/>
      <c r="F19" s="888"/>
      <c r="G19" s="889"/>
      <c r="H19" s="890"/>
      <c r="I19" s="891"/>
      <c r="J19" s="892"/>
      <c r="K19" s="893"/>
      <c r="L19" s="856"/>
    </row>
    <row r="20" spans="1:12" ht="6" customHeight="1" x14ac:dyDescent="0.2"/>
    <row r="21" spans="1:12" ht="13.5" customHeight="1" x14ac:dyDescent="0.2">
      <c r="A21" s="895" t="s">
        <v>856</v>
      </c>
      <c r="B21" s="838" t="s">
        <v>857</v>
      </c>
      <c r="C21" s="838"/>
      <c r="D21" s="838"/>
      <c r="E21" s="838"/>
      <c r="F21" s="838"/>
      <c r="G21" s="838"/>
      <c r="H21" s="838"/>
    </row>
    <row r="22" spans="1:12" ht="13.5" customHeight="1" x14ac:dyDescent="0.2">
      <c r="A22" s="895" t="s">
        <v>858</v>
      </c>
      <c r="B22" s="896" t="s">
        <v>859</v>
      </c>
      <c r="C22" s="897"/>
      <c r="D22" s="897"/>
      <c r="E22" s="897"/>
      <c r="F22" s="897"/>
      <c r="G22" s="897"/>
      <c r="H22" s="897"/>
      <c r="I22" s="897"/>
      <c r="J22" s="897"/>
    </row>
    <row r="23" spans="1:12" ht="13.5" customHeight="1" x14ac:dyDescent="0.2">
      <c r="A23" s="895"/>
      <c r="B23" s="898" t="s">
        <v>860</v>
      </c>
      <c r="C23" s="897"/>
      <c r="D23" s="897"/>
      <c r="E23" s="897"/>
      <c r="F23" s="897"/>
      <c r="G23" s="897"/>
      <c r="H23" s="897"/>
      <c r="I23" s="897"/>
      <c r="J23" s="897"/>
    </row>
    <row r="25" spans="1:12" x14ac:dyDescent="0.2">
      <c r="D25" s="899"/>
    </row>
    <row r="28" spans="1:12" x14ac:dyDescent="0.2">
      <c r="J28" s="900"/>
    </row>
    <row r="30" spans="1:12" x14ac:dyDescent="0.2">
      <c r="D30" s="901"/>
      <c r="E30" s="901"/>
      <c r="F30" s="901"/>
      <c r="G30" s="901"/>
      <c r="H30" s="902"/>
      <c r="J30" s="902"/>
    </row>
  </sheetData>
  <mergeCells count="5">
    <mergeCell ref="A1:C1"/>
    <mergeCell ref="D4:F5"/>
    <mergeCell ref="H4:K5"/>
    <mergeCell ref="H6:I6"/>
    <mergeCell ref="J6:K6"/>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4"/>
  <sheetViews>
    <sheetView showGridLines="0" workbookViewId="0">
      <selection sqref="A1:C1"/>
    </sheetView>
  </sheetViews>
  <sheetFormatPr defaultColWidth="9.33203125" defaultRowHeight="15.75" x14ac:dyDescent="0.25"/>
  <cols>
    <col min="1" max="1" width="27.33203125" style="69" customWidth="1"/>
    <col min="2" max="2" width="14.6640625" style="69" customWidth="1"/>
    <col min="3" max="3" width="11.6640625" style="69" customWidth="1"/>
    <col min="4" max="5" width="14.6640625" style="69" customWidth="1"/>
    <col min="6" max="6" width="11.6640625" style="69" customWidth="1"/>
    <col min="7" max="8" width="14.6640625" style="69" customWidth="1"/>
    <col min="9" max="9" width="11.6640625" style="69" customWidth="1"/>
    <col min="10" max="10" width="14.6640625" style="69" customWidth="1"/>
    <col min="11" max="11" width="9" style="69"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thickBot="1" x14ac:dyDescent="0.3">
      <c r="A2" s="73" t="s">
        <v>22</v>
      </c>
    </row>
    <row r="3" spans="1:90" ht="24" customHeight="1" thickBot="1" x14ac:dyDescent="0.3">
      <c r="A3" s="74"/>
      <c r="B3" s="75"/>
      <c r="C3" s="76" t="s">
        <v>23</v>
      </c>
      <c r="D3" s="77"/>
      <c r="E3" s="78"/>
      <c r="F3" s="76" t="s">
        <v>24</v>
      </c>
      <c r="G3" s="77"/>
      <c r="H3" s="78"/>
      <c r="I3" s="76" t="s">
        <v>25</v>
      </c>
      <c r="J3" s="79"/>
    </row>
    <row r="4" spans="1:90" ht="57" customHeight="1" thickBot="1" x14ac:dyDescent="0.3">
      <c r="A4" s="80" t="s">
        <v>26</v>
      </c>
      <c r="B4" s="81" t="s">
        <v>27</v>
      </c>
      <c r="C4" s="82" t="s">
        <v>28</v>
      </c>
      <c r="D4" s="83" t="s">
        <v>29</v>
      </c>
      <c r="E4" s="81" t="s">
        <v>27</v>
      </c>
      <c r="F4" s="82" t="s">
        <v>30</v>
      </c>
      <c r="G4" s="83" t="s">
        <v>29</v>
      </c>
      <c r="H4" s="84" t="s">
        <v>27</v>
      </c>
      <c r="I4" s="82" t="s">
        <v>28</v>
      </c>
      <c r="J4" s="83" t="s">
        <v>29</v>
      </c>
    </row>
    <row r="5" spans="1:90" ht="19.5" customHeight="1" x14ac:dyDescent="0.25">
      <c r="A5" s="85" t="s">
        <v>31</v>
      </c>
      <c r="B5" s="86">
        <v>181318</v>
      </c>
      <c r="C5" s="87">
        <v>92</v>
      </c>
      <c r="D5" s="88" t="s">
        <v>32</v>
      </c>
      <c r="E5" s="86">
        <v>180823</v>
      </c>
      <c r="F5" s="87">
        <v>97</v>
      </c>
      <c r="G5" s="89">
        <v>2.5499999999999998</v>
      </c>
      <c r="H5" s="90">
        <v>495</v>
      </c>
      <c r="I5" s="87">
        <v>5</v>
      </c>
      <c r="J5" s="88" t="s">
        <v>33</v>
      </c>
    </row>
    <row r="6" spans="1:90" ht="19.5" customHeight="1" x14ac:dyDescent="0.25">
      <c r="A6" s="91" t="s">
        <v>34</v>
      </c>
      <c r="B6" s="92">
        <v>310743</v>
      </c>
      <c r="C6" s="60">
        <v>158</v>
      </c>
      <c r="D6" s="93">
        <v>5.91</v>
      </c>
      <c r="E6" s="92">
        <v>310050</v>
      </c>
      <c r="F6" s="60">
        <v>166</v>
      </c>
      <c r="G6" s="94">
        <v>5.91</v>
      </c>
      <c r="H6" s="95">
        <v>693</v>
      </c>
      <c r="I6" s="60">
        <v>7</v>
      </c>
      <c r="J6" s="93">
        <v>3.65</v>
      </c>
    </row>
    <row r="7" spans="1:90" ht="19.5" customHeight="1" x14ac:dyDescent="0.25">
      <c r="A7" s="91" t="s">
        <v>35</v>
      </c>
      <c r="B7" s="92">
        <v>317150</v>
      </c>
      <c r="C7" s="60">
        <v>161</v>
      </c>
      <c r="D7" s="93">
        <v>0.2</v>
      </c>
      <c r="E7" s="92">
        <v>316042</v>
      </c>
      <c r="F7" s="60">
        <v>169</v>
      </c>
      <c r="G7" s="94">
        <v>0.19</v>
      </c>
      <c r="H7" s="95">
        <v>1108</v>
      </c>
      <c r="I7" s="60">
        <v>11</v>
      </c>
      <c r="J7" s="93">
        <v>4.8</v>
      </c>
    </row>
    <row r="8" spans="1:90" ht="19.5" customHeight="1" x14ac:dyDescent="0.25">
      <c r="A8" s="91" t="s">
        <v>36</v>
      </c>
      <c r="B8" s="92">
        <v>361305</v>
      </c>
      <c r="C8" s="60">
        <v>184</v>
      </c>
      <c r="D8" s="93">
        <v>1.31</v>
      </c>
      <c r="E8" s="92">
        <v>359874</v>
      </c>
      <c r="F8" s="60">
        <v>193</v>
      </c>
      <c r="G8" s="94">
        <v>1.31</v>
      </c>
      <c r="H8" s="95">
        <v>1431</v>
      </c>
      <c r="I8" s="60">
        <v>14</v>
      </c>
      <c r="J8" s="93">
        <v>2.59</v>
      </c>
    </row>
    <row r="9" spans="1:90" ht="19.5" customHeight="1" x14ac:dyDescent="0.25">
      <c r="A9" s="91" t="s">
        <v>37</v>
      </c>
      <c r="B9" s="92">
        <v>372656</v>
      </c>
      <c r="C9" s="60">
        <v>189</v>
      </c>
      <c r="D9" s="93">
        <v>0.31</v>
      </c>
      <c r="E9" s="92">
        <v>370588</v>
      </c>
      <c r="F9" s="60">
        <v>199</v>
      </c>
      <c r="G9" s="94">
        <v>0.28999999999999998</v>
      </c>
      <c r="H9" s="95">
        <v>2068</v>
      </c>
      <c r="I9" s="60">
        <v>20</v>
      </c>
      <c r="J9" s="93">
        <v>3.75</v>
      </c>
    </row>
    <row r="10" spans="1:90" ht="19.5" customHeight="1" x14ac:dyDescent="0.25">
      <c r="A10" s="91" t="s">
        <v>38</v>
      </c>
      <c r="B10" s="92">
        <v>374185</v>
      </c>
      <c r="C10" s="60">
        <v>190</v>
      </c>
      <c r="D10" s="93">
        <v>0.04</v>
      </c>
      <c r="E10" s="92">
        <v>371023</v>
      </c>
      <c r="F10" s="60">
        <v>199</v>
      </c>
      <c r="G10" s="94">
        <v>0.01</v>
      </c>
      <c r="H10" s="95">
        <v>3162</v>
      </c>
      <c r="I10" s="60">
        <v>30</v>
      </c>
      <c r="J10" s="93">
        <v>4.34</v>
      </c>
    </row>
    <row r="11" spans="1:90" ht="19.5" customHeight="1" x14ac:dyDescent="0.25">
      <c r="A11" s="91" t="s">
        <v>39</v>
      </c>
      <c r="B11" s="92">
        <v>373620</v>
      </c>
      <c r="C11" s="60">
        <v>190</v>
      </c>
      <c r="D11" s="93">
        <v>-0.02</v>
      </c>
      <c r="E11" s="92">
        <v>368791</v>
      </c>
      <c r="F11" s="60">
        <v>198</v>
      </c>
      <c r="G11" s="94">
        <v>-0.06</v>
      </c>
      <c r="H11" s="95">
        <v>4829</v>
      </c>
      <c r="I11" s="60">
        <v>46</v>
      </c>
      <c r="J11" s="93">
        <v>4.33</v>
      </c>
    </row>
    <row r="12" spans="1:90" ht="19.5" customHeight="1" x14ac:dyDescent="0.25">
      <c r="A12" s="91" t="s">
        <v>40</v>
      </c>
      <c r="B12" s="92">
        <v>383069</v>
      </c>
      <c r="C12" s="60">
        <v>195</v>
      </c>
      <c r="D12" s="93">
        <v>0.25</v>
      </c>
      <c r="E12" s="92">
        <v>376485</v>
      </c>
      <c r="F12" s="60">
        <v>202</v>
      </c>
      <c r="G12" s="94">
        <v>0.21</v>
      </c>
      <c r="H12" s="95">
        <v>6584</v>
      </c>
      <c r="I12" s="60">
        <v>63</v>
      </c>
      <c r="J12" s="93">
        <v>3.15</v>
      </c>
    </row>
    <row r="13" spans="1:90" ht="19.5" customHeight="1" x14ac:dyDescent="0.25">
      <c r="A13" s="91" t="s">
        <v>41</v>
      </c>
      <c r="B13" s="92">
        <v>401440</v>
      </c>
      <c r="C13" s="60">
        <v>204</v>
      </c>
      <c r="D13" s="93">
        <v>0.47</v>
      </c>
      <c r="E13" s="92">
        <v>393238</v>
      </c>
      <c r="F13" s="60">
        <v>211</v>
      </c>
      <c r="G13" s="94">
        <v>0.44</v>
      </c>
      <c r="H13" s="2632">
        <v>8202</v>
      </c>
      <c r="I13" s="60">
        <v>79</v>
      </c>
      <c r="J13" s="93">
        <v>2.2200000000000002</v>
      </c>
    </row>
    <row r="14" spans="1:90" ht="19.5" customHeight="1" x14ac:dyDescent="0.25">
      <c r="A14" s="91" t="s">
        <v>42</v>
      </c>
      <c r="B14" s="92">
        <v>431070</v>
      </c>
      <c r="C14" s="60">
        <v>219</v>
      </c>
      <c r="D14" s="93">
        <v>0.55000000000000004</v>
      </c>
      <c r="E14" s="92">
        <v>419185</v>
      </c>
      <c r="F14" s="60">
        <v>225</v>
      </c>
      <c r="G14" s="94">
        <v>0.49</v>
      </c>
      <c r="H14" s="95">
        <v>11885</v>
      </c>
      <c r="I14" s="60">
        <v>114</v>
      </c>
      <c r="J14" s="93">
        <v>2.89</v>
      </c>
    </row>
    <row r="15" spans="1:90" ht="19.5" customHeight="1" x14ac:dyDescent="0.25">
      <c r="A15" s="91" t="s">
        <v>43</v>
      </c>
      <c r="B15" s="92">
        <v>514748</v>
      </c>
      <c r="C15" s="60">
        <v>261</v>
      </c>
      <c r="D15" s="93">
        <v>2.2400000000000002</v>
      </c>
      <c r="E15" s="92">
        <v>501415</v>
      </c>
      <c r="F15" s="60">
        <v>269</v>
      </c>
      <c r="G15" s="94">
        <v>2.2599999999999998</v>
      </c>
      <c r="H15" s="95">
        <v>13333</v>
      </c>
      <c r="I15" s="60">
        <v>128</v>
      </c>
      <c r="J15" s="93">
        <v>1.45</v>
      </c>
    </row>
    <row r="16" spans="1:90" ht="19.5" customHeight="1" x14ac:dyDescent="0.25">
      <c r="A16" s="96" t="s">
        <v>44</v>
      </c>
      <c r="B16" s="92">
        <v>699954</v>
      </c>
      <c r="C16" s="60">
        <v>356</v>
      </c>
      <c r="D16" s="93">
        <v>3.12</v>
      </c>
      <c r="E16" s="92">
        <v>681619</v>
      </c>
      <c r="F16" s="60">
        <v>366</v>
      </c>
      <c r="G16" s="94">
        <v>3.12</v>
      </c>
      <c r="H16" s="95">
        <v>18335</v>
      </c>
      <c r="I16" s="60">
        <v>176</v>
      </c>
      <c r="J16" s="93">
        <v>3.24</v>
      </c>
    </row>
    <row r="17" spans="1:10" ht="19.5" customHeight="1" x14ac:dyDescent="0.25">
      <c r="A17" s="96" t="s">
        <v>45</v>
      </c>
      <c r="B17" s="92">
        <v>850968</v>
      </c>
      <c r="C17" s="60">
        <v>432</v>
      </c>
      <c r="D17" s="93">
        <v>1.97</v>
      </c>
      <c r="E17" s="92">
        <v>826199</v>
      </c>
      <c r="F17" s="60">
        <v>443</v>
      </c>
      <c r="G17" s="94">
        <v>1.94</v>
      </c>
      <c r="H17" s="95">
        <v>24769</v>
      </c>
      <c r="I17" s="60">
        <v>238</v>
      </c>
      <c r="J17" s="93">
        <v>3.05</v>
      </c>
    </row>
    <row r="18" spans="1:10" ht="19.5" customHeight="1" x14ac:dyDescent="0.25">
      <c r="A18" s="96" t="s">
        <v>46</v>
      </c>
      <c r="B18" s="92">
        <v>999945</v>
      </c>
      <c r="C18" s="60">
        <v>508</v>
      </c>
      <c r="D18" s="93">
        <v>1.48</v>
      </c>
      <c r="E18" s="92">
        <v>966863</v>
      </c>
      <c r="F18" s="60">
        <v>518</v>
      </c>
      <c r="G18" s="94">
        <v>1.44</v>
      </c>
      <c r="H18" s="95">
        <v>33082</v>
      </c>
      <c r="I18" s="60">
        <v>318</v>
      </c>
      <c r="J18" s="93">
        <v>2.67</v>
      </c>
    </row>
    <row r="19" spans="1:10" ht="19.5" customHeight="1" x14ac:dyDescent="0.25">
      <c r="A19" s="96" t="s">
        <v>47</v>
      </c>
      <c r="B19" s="92">
        <v>1056660</v>
      </c>
      <c r="C19" s="60">
        <v>537</v>
      </c>
      <c r="D19" s="93">
        <v>0.79</v>
      </c>
      <c r="E19" s="92">
        <v>1022456</v>
      </c>
      <c r="F19" s="60">
        <v>548</v>
      </c>
      <c r="G19" s="94">
        <v>0.8</v>
      </c>
      <c r="H19" s="95">
        <v>34204</v>
      </c>
      <c r="I19" s="60">
        <v>329</v>
      </c>
      <c r="J19" s="93">
        <v>0.48</v>
      </c>
    </row>
    <row r="20" spans="1:10" ht="19.5" customHeight="1" x14ac:dyDescent="0.25">
      <c r="A20" s="96" t="s">
        <v>48</v>
      </c>
      <c r="B20" s="92">
        <v>1178848</v>
      </c>
      <c r="C20" s="60">
        <v>599</v>
      </c>
      <c r="D20" s="93">
        <v>1.1000000000000001</v>
      </c>
      <c r="E20" s="92">
        <v>1143069</v>
      </c>
      <c r="F20" s="60">
        <v>613</v>
      </c>
      <c r="G20" s="94">
        <v>1.1200000000000001</v>
      </c>
      <c r="H20" s="95">
        <v>35779</v>
      </c>
      <c r="I20" s="60">
        <v>344</v>
      </c>
      <c r="J20" s="93">
        <v>0.45</v>
      </c>
    </row>
    <row r="21" spans="1:10" ht="19.5" customHeight="1" thickBot="1" x14ac:dyDescent="0.3">
      <c r="A21" s="97" t="s">
        <v>49</v>
      </c>
      <c r="B21" s="98">
        <v>1236817</v>
      </c>
      <c r="C21" s="99">
        <v>628</v>
      </c>
      <c r="D21" s="100">
        <v>0.44</v>
      </c>
      <c r="E21" s="101">
        <v>1196383</v>
      </c>
      <c r="F21" s="102">
        <v>642</v>
      </c>
      <c r="G21" s="103">
        <v>0.42</v>
      </c>
      <c r="H21" s="101">
        <v>40434</v>
      </c>
      <c r="I21" s="102">
        <v>388</v>
      </c>
      <c r="J21" s="100">
        <v>1.1200000000000001</v>
      </c>
    </row>
    <row r="22" spans="1:10" ht="22.5" customHeight="1" x14ac:dyDescent="0.25">
      <c r="A22" s="104" t="s">
        <v>50</v>
      </c>
      <c r="B22" s="105"/>
    </row>
    <row r="23" spans="1:10" ht="15" customHeight="1" x14ac:dyDescent="0.25">
      <c r="A23" s="104" t="s">
        <v>51</v>
      </c>
      <c r="B23" s="105"/>
    </row>
    <row r="24" spans="1:10" ht="16.5" customHeight="1" x14ac:dyDescent="0.25">
      <c r="A24" s="106" t="s">
        <v>52</v>
      </c>
      <c r="B24" s="10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2"/>
  <sheetViews>
    <sheetView showGridLines="0" workbookViewId="0">
      <selection sqref="A1:C1"/>
    </sheetView>
  </sheetViews>
  <sheetFormatPr defaultColWidth="9.33203125" defaultRowHeight="12.75" x14ac:dyDescent="0.2"/>
  <cols>
    <col min="1" max="1" width="24.33203125" style="905" customWidth="1"/>
    <col min="2" max="2" width="26" style="904" customWidth="1"/>
    <col min="3" max="3" width="25.33203125" style="904" customWidth="1"/>
    <col min="4" max="4" width="25.33203125" style="905" customWidth="1"/>
    <col min="5" max="16384" width="9.33203125" style="905"/>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75" customHeight="1" x14ac:dyDescent="0.25">
      <c r="A2" s="903" t="s">
        <v>861</v>
      </c>
    </row>
    <row r="3" spans="1:90" s="906" customFormat="1" ht="4.5" customHeight="1" thickBot="1" x14ac:dyDescent="0.3">
      <c r="B3" s="907"/>
      <c r="C3" s="907"/>
    </row>
    <row r="4" spans="1:90" ht="30" customHeight="1" x14ac:dyDescent="0.2">
      <c r="A4" s="908" t="s">
        <v>2</v>
      </c>
      <c r="B4" s="909" t="s">
        <v>862</v>
      </c>
      <c r="C4" s="909" t="s">
        <v>5</v>
      </c>
      <c r="D4" s="910" t="s">
        <v>863</v>
      </c>
    </row>
    <row r="5" spans="1:90" ht="27" customHeight="1" x14ac:dyDescent="0.2">
      <c r="A5" s="911">
        <v>1972</v>
      </c>
      <c r="B5" s="912">
        <v>2271</v>
      </c>
      <c r="C5" s="912">
        <v>956</v>
      </c>
      <c r="D5" s="913">
        <v>1315</v>
      </c>
    </row>
    <row r="6" spans="1:90" ht="27" customHeight="1" x14ac:dyDescent="0.2">
      <c r="A6" s="911">
        <v>1973</v>
      </c>
      <c r="B6" s="912">
        <v>2037</v>
      </c>
      <c r="C6" s="912">
        <v>844</v>
      </c>
      <c r="D6" s="913">
        <v>1193</v>
      </c>
    </row>
    <row r="7" spans="1:90" ht="27" customHeight="1" x14ac:dyDescent="0.2">
      <c r="A7" s="911">
        <v>1974</v>
      </c>
      <c r="B7" s="912">
        <v>1494</v>
      </c>
      <c r="C7" s="912">
        <v>606</v>
      </c>
      <c r="D7" s="913">
        <v>888</v>
      </c>
    </row>
    <row r="8" spans="1:90" ht="27" customHeight="1" x14ac:dyDescent="0.2">
      <c r="A8" s="911">
        <v>1975</v>
      </c>
      <c r="B8" s="912">
        <v>874</v>
      </c>
      <c r="C8" s="912">
        <v>328</v>
      </c>
      <c r="D8" s="913">
        <v>546</v>
      </c>
    </row>
    <row r="9" spans="1:90" ht="27" customHeight="1" x14ac:dyDescent="0.2">
      <c r="A9" s="911">
        <v>1976</v>
      </c>
      <c r="B9" s="912">
        <v>579</v>
      </c>
      <c r="C9" s="912">
        <v>195</v>
      </c>
      <c r="D9" s="913">
        <v>384</v>
      </c>
    </row>
    <row r="10" spans="1:90" ht="27" customHeight="1" x14ac:dyDescent="0.2">
      <c r="A10" s="911">
        <v>1977</v>
      </c>
      <c r="B10" s="912">
        <v>290</v>
      </c>
      <c r="C10" s="912">
        <v>120</v>
      </c>
      <c r="D10" s="913">
        <v>170</v>
      </c>
    </row>
    <row r="11" spans="1:90" ht="27" customHeight="1" x14ac:dyDescent="0.2">
      <c r="A11" s="911">
        <v>1978</v>
      </c>
      <c r="B11" s="912">
        <v>320</v>
      </c>
      <c r="C11" s="912">
        <v>111</v>
      </c>
      <c r="D11" s="913">
        <v>209</v>
      </c>
    </row>
    <row r="12" spans="1:90" ht="27" customHeight="1" x14ac:dyDescent="0.2">
      <c r="A12" s="911">
        <v>1979</v>
      </c>
      <c r="B12" s="912">
        <v>191</v>
      </c>
      <c r="C12" s="912">
        <v>43</v>
      </c>
      <c r="D12" s="913">
        <v>148</v>
      </c>
    </row>
    <row r="13" spans="1:90" ht="27" customHeight="1" x14ac:dyDescent="0.2">
      <c r="A13" s="911">
        <v>1980</v>
      </c>
      <c r="B13" s="912">
        <v>308</v>
      </c>
      <c r="C13" s="912">
        <v>84</v>
      </c>
      <c r="D13" s="913">
        <v>224</v>
      </c>
    </row>
    <row r="14" spans="1:90" ht="27" customHeight="1" x14ac:dyDescent="0.2">
      <c r="A14" s="911">
        <v>1981</v>
      </c>
      <c r="B14" s="912">
        <v>485</v>
      </c>
      <c r="C14" s="912">
        <v>283</v>
      </c>
      <c r="D14" s="913">
        <v>202</v>
      </c>
    </row>
    <row r="15" spans="1:90" ht="27" customHeight="1" x14ac:dyDescent="0.2">
      <c r="A15" s="911">
        <v>1982</v>
      </c>
      <c r="B15" s="912">
        <v>913</v>
      </c>
      <c r="C15" s="912">
        <v>682</v>
      </c>
      <c r="D15" s="913">
        <v>231</v>
      </c>
    </row>
    <row r="16" spans="1:90" ht="27" customHeight="1" x14ac:dyDescent="0.2">
      <c r="A16" s="911">
        <v>1983</v>
      </c>
      <c r="B16" s="912">
        <v>1735</v>
      </c>
      <c r="C16" s="912">
        <v>1437</v>
      </c>
      <c r="D16" s="913">
        <v>298</v>
      </c>
    </row>
    <row r="17" spans="1:4" ht="27" customHeight="1" x14ac:dyDescent="0.2">
      <c r="A17" s="911">
        <v>1984</v>
      </c>
      <c r="B17" s="912">
        <v>1961</v>
      </c>
      <c r="C17" s="912">
        <v>1256</v>
      </c>
      <c r="D17" s="913">
        <v>705</v>
      </c>
    </row>
    <row r="18" spans="1:4" ht="27" customHeight="1" x14ac:dyDescent="0.2">
      <c r="A18" s="911">
        <v>1985</v>
      </c>
      <c r="B18" s="912">
        <v>1585</v>
      </c>
      <c r="C18" s="912">
        <v>742</v>
      </c>
      <c r="D18" s="913">
        <v>843</v>
      </c>
    </row>
    <row r="19" spans="1:4" ht="27" customHeight="1" x14ac:dyDescent="0.2">
      <c r="A19" s="911">
        <v>1986</v>
      </c>
      <c r="B19" s="912">
        <v>2014</v>
      </c>
      <c r="C19" s="912">
        <v>931</v>
      </c>
      <c r="D19" s="913">
        <v>1083</v>
      </c>
    </row>
    <row r="20" spans="1:4" ht="27" customHeight="1" x14ac:dyDescent="0.2">
      <c r="A20" s="911">
        <v>1987</v>
      </c>
      <c r="B20" s="912">
        <v>3339</v>
      </c>
      <c r="C20" s="912">
        <v>1545</v>
      </c>
      <c r="D20" s="913">
        <v>1794</v>
      </c>
    </row>
    <row r="21" spans="1:4" ht="27" customHeight="1" x14ac:dyDescent="0.2">
      <c r="A21" s="911">
        <v>1988</v>
      </c>
      <c r="B21" s="912">
        <v>2493</v>
      </c>
      <c r="C21" s="912">
        <v>1186</v>
      </c>
      <c r="D21" s="913">
        <v>1307</v>
      </c>
    </row>
    <row r="22" spans="1:4" ht="27" customHeight="1" x14ac:dyDescent="0.2">
      <c r="A22" s="911">
        <v>1989</v>
      </c>
      <c r="B22" s="912">
        <v>1752</v>
      </c>
      <c r="C22" s="912">
        <v>1082</v>
      </c>
      <c r="D22" s="913">
        <v>670</v>
      </c>
    </row>
    <row r="23" spans="1:4" ht="27" customHeight="1" x14ac:dyDescent="0.2">
      <c r="A23" s="911">
        <v>1990</v>
      </c>
      <c r="B23" s="912">
        <v>1042</v>
      </c>
      <c r="C23" s="912">
        <v>674</v>
      </c>
      <c r="D23" s="913">
        <v>368</v>
      </c>
    </row>
    <row r="24" spans="1:4" ht="27" customHeight="1" x14ac:dyDescent="0.2">
      <c r="A24" s="911">
        <v>1991</v>
      </c>
      <c r="B24" s="912">
        <v>715</v>
      </c>
      <c r="C24" s="912">
        <v>483</v>
      </c>
      <c r="D24" s="913">
        <v>232</v>
      </c>
    </row>
    <row r="25" spans="1:4" ht="27" customHeight="1" x14ac:dyDescent="0.2">
      <c r="A25" s="911">
        <v>1992</v>
      </c>
      <c r="B25" s="912">
        <v>437</v>
      </c>
      <c r="C25" s="912">
        <v>244</v>
      </c>
      <c r="D25" s="913">
        <v>193</v>
      </c>
    </row>
    <row r="26" spans="1:4" ht="27" customHeight="1" x14ac:dyDescent="0.2">
      <c r="A26" s="911">
        <v>1993</v>
      </c>
      <c r="B26" s="912">
        <v>1161</v>
      </c>
      <c r="C26" s="912">
        <v>539</v>
      </c>
      <c r="D26" s="913">
        <v>622</v>
      </c>
    </row>
    <row r="27" spans="1:4" ht="27" customHeight="1" x14ac:dyDescent="0.2">
      <c r="A27" s="911">
        <v>1994</v>
      </c>
      <c r="B27" s="912">
        <v>1900</v>
      </c>
      <c r="C27" s="912">
        <v>882</v>
      </c>
      <c r="D27" s="913">
        <v>1018</v>
      </c>
    </row>
    <row r="28" spans="1:4" ht="9" customHeight="1" thickBot="1" x14ac:dyDescent="0.3">
      <c r="A28" s="914"/>
      <c r="B28" s="915"/>
      <c r="C28" s="915"/>
      <c r="D28" s="916"/>
    </row>
    <row r="29" spans="1:4" ht="3.75" customHeight="1" x14ac:dyDescent="0.2">
      <c r="A29" s="917"/>
      <c r="B29" s="918"/>
      <c r="C29" s="918"/>
      <c r="D29" s="917"/>
    </row>
    <row r="30" spans="1:4" ht="15" customHeight="1" x14ac:dyDescent="0.2">
      <c r="A30" s="919" t="s">
        <v>864</v>
      </c>
      <c r="B30" s="920"/>
      <c r="C30" s="920"/>
      <c r="D30" s="921"/>
    </row>
    <row r="31" spans="1:4" ht="15" customHeight="1" x14ac:dyDescent="0.2">
      <c r="A31" s="921" t="s">
        <v>865</v>
      </c>
      <c r="B31" s="920"/>
      <c r="C31" s="920"/>
      <c r="D31" s="921"/>
    </row>
    <row r="32" spans="1:4" ht="15" customHeight="1" x14ac:dyDescent="0.2"/>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8"/>
  <sheetViews>
    <sheetView showGridLines="0" workbookViewId="0">
      <selection sqref="A1:B1"/>
    </sheetView>
  </sheetViews>
  <sheetFormatPr defaultColWidth="9.33203125" defaultRowHeight="21.95" customHeight="1" x14ac:dyDescent="0.2"/>
  <cols>
    <col min="1" max="1" width="2.33203125" style="5493" customWidth="1"/>
    <col min="2" max="2" width="28.6640625" style="5493" customWidth="1"/>
    <col min="3" max="5" width="15.1640625" style="5493" customWidth="1"/>
    <col min="6" max="10" width="15.1640625" style="5494" customWidth="1"/>
    <col min="11" max="16384" width="9.33203125" style="5493"/>
  </cols>
  <sheetData>
    <row r="1" spans="1:57" s="4485" customFormat="1" ht="21.95" customHeight="1" x14ac:dyDescent="0.2">
      <c r="A1" s="6268" t="s">
        <v>801</v>
      </c>
      <c r="B1" s="6268"/>
      <c r="G1" s="4486"/>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row>
    <row r="2" spans="1:57" s="5492" customFormat="1" ht="26.45" customHeight="1" thickBot="1" x14ac:dyDescent="0.25">
      <c r="A2" s="5491" t="s">
        <v>866</v>
      </c>
    </row>
    <row r="3" spans="1:57" s="5496" customFormat="1" ht="22.5" customHeight="1" x14ac:dyDescent="0.2">
      <c r="A3" s="5495"/>
      <c r="B3" s="922" t="s">
        <v>867</v>
      </c>
      <c r="C3" s="923">
        <v>2013</v>
      </c>
      <c r="D3" s="923">
        <v>2014</v>
      </c>
      <c r="E3" s="923">
        <v>2015</v>
      </c>
      <c r="F3" s="923">
        <v>2016</v>
      </c>
      <c r="G3" s="923">
        <v>2017</v>
      </c>
      <c r="H3" s="924">
        <v>2018</v>
      </c>
      <c r="I3" s="924">
        <v>2019</v>
      </c>
      <c r="J3" s="925">
        <v>2020</v>
      </c>
    </row>
    <row r="4" spans="1:57" ht="22.5" customHeight="1" x14ac:dyDescent="0.2">
      <c r="A4" s="5497"/>
      <c r="B4" s="926" t="s">
        <v>291</v>
      </c>
      <c r="C4" s="927">
        <v>18340</v>
      </c>
      <c r="D4" s="927">
        <v>17434</v>
      </c>
      <c r="E4" s="927">
        <v>17835</v>
      </c>
      <c r="F4" s="927">
        <v>18559</v>
      </c>
      <c r="G4" s="927">
        <v>21271</v>
      </c>
      <c r="H4" s="928">
        <v>20949</v>
      </c>
      <c r="I4" s="928">
        <v>18997</v>
      </c>
      <c r="J4" s="929">
        <v>3073</v>
      </c>
    </row>
    <row r="5" spans="1:57" ht="22.5" customHeight="1" x14ac:dyDescent="0.2">
      <c r="A5" s="5497"/>
      <c r="B5" s="926" t="s">
        <v>869</v>
      </c>
      <c r="C5" s="927">
        <v>11562</v>
      </c>
      <c r="D5" s="927">
        <v>11465</v>
      </c>
      <c r="E5" s="927">
        <v>14223</v>
      </c>
      <c r="F5" s="927">
        <v>15675</v>
      </c>
      <c r="G5" s="927">
        <v>16420</v>
      </c>
      <c r="H5" s="928">
        <v>15727</v>
      </c>
      <c r="I5" s="928">
        <v>16959</v>
      </c>
      <c r="J5" s="929">
        <v>2310</v>
      </c>
    </row>
    <row r="6" spans="1:57" ht="22.5" customHeight="1" x14ac:dyDescent="0.2">
      <c r="A6" s="5497"/>
      <c r="B6" s="926" t="s">
        <v>827</v>
      </c>
      <c r="C6" s="927">
        <v>244737</v>
      </c>
      <c r="D6" s="927">
        <v>243655</v>
      </c>
      <c r="E6" s="927">
        <v>254323</v>
      </c>
      <c r="F6" s="927">
        <v>271963</v>
      </c>
      <c r="G6" s="927">
        <v>273419</v>
      </c>
      <c r="H6" s="928">
        <v>285371</v>
      </c>
      <c r="I6" s="928">
        <v>302038</v>
      </c>
      <c r="J6" s="929">
        <v>79510</v>
      </c>
    </row>
    <row r="7" spans="1:57" ht="22.5" customHeight="1" x14ac:dyDescent="0.2">
      <c r="A7" s="5497"/>
      <c r="B7" s="926" t="s">
        <v>828</v>
      </c>
      <c r="C7" s="927">
        <v>60433</v>
      </c>
      <c r="D7" s="927">
        <v>62212</v>
      </c>
      <c r="E7" s="927">
        <v>75237</v>
      </c>
      <c r="F7" s="927">
        <v>103761</v>
      </c>
      <c r="G7" s="927">
        <v>118856</v>
      </c>
      <c r="H7" s="928">
        <v>132780</v>
      </c>
      <c r="I7" s="928">
        <v>129100</v>
      </c>
      <c r="J7" s="929">
        <v>36047</v>
      </c>
    </row>
    <row r="8" spans="1:57" ht="22.5" customHeight="1" x14ac:dyDescent="0.2">
      <c r="A8" s="5497"/>
      <c r="B8" s="926" t="s">
        <v>830</v>
      </c>
      <c r="C8" s="927">
        <v>57253</v>
      </c>
      <c r="D8" s="927">
        <v>61162</v>
      </c>
      <c r="E8" s="927">
        <v>72135</v>
      </c>
      <c r="F8" s="927">
        <v>82670</v>
      </c>
      <c r="G8" s="927">
        <v>86294</v>
      </c>
      <c r="H8" s="928">
        <v>85765</v>
      </c>
      <c r="I8" s="928">
        <v>75673</v>
      </c>
      <c r="J8" s="929">
        <v>12781</v>
      </c>
    </row>
    <row r="9" spans="1:57" ht="22.5" customHeight="1" x14ac:dyDescent="0.2">
      <c r="A9" s="5497"/>
      <c r="B9" s="926" t="s">
        <v>831</v>
      </c>
      <c r="C9" s="927">
        <v>31145</v>
      </c>
      <c r="D9" s="927">
        <v>29553</v>
      </c>
      <c r="E9" s="927">
        <v>29185</v>
      </c>
      <c r="F9" s="927">
        <v>31337</v>
      </c>
      <c r="G9" s="927">
        <v>35101</v>
      </c>
      <c r="H9" s="928">
        <v>38361</v>
      </c>
      <c r="I9" s="928">
        <v>41991</v>
      </c>
      <c r="J9" s="929">
        <v>7567</v>
      </c>
    </row>
    <row r="10" spans="1:57" ht="22.5" customHeight="1" x14ac:dyDescent="0.2">
      <c r="A10" s="5497"/>
      <c r="B10" s="926" t="s">
        <v>872</v>
      </c>
      <c r="C10" s="927">
        <v>1754</v>
      </c>
      <c r="D10" s="927">
        <v>1653</v>
      </c>
      <c r="E10" s="927">
        <v>1415</v>
      </c>
      <c r="F10" s="927">
        <v>2655</v>
      </c>
      <c r="G10" s="927">
        <v>2315</v>
      </c>
      <c r="H10" s="928">
        <v>2046</v>
      </c>
      <c r="I10" s="928">
        <v>2234</v>
      </c>
      <c r="J10" s="929">
        <v>429</v>
      </c>
    </row>
    <row r="11" spans="1:57" ht="22.5" customHeight="1" x14ac:dyDescent="0.2">
      <c r="A11" s="5497"/>
      <c r="B11" s="926" t="s">
        <v>275</v>
      </c>
      <c r="C11" s="927">
        <v>2865</v>
      </c>
      <c r="D11" s="927">
        <v>3266</v>
      </c>
      <c r="E11" s="927">
        <v>3376</v>
      </c>
      <c r="F11" s="927">
        <v>3185</v>
      </c>
      <c r="G11" s="927">
        <v>3422</v>
      </c>
      <c r="H11" s="928">
        <v>4035</v>
      </c>
      <c r="I11" s="928">
        <v>4887</v>
      </c>
      <c r="J11" s="929">
        <v>746</v>
      </c>
    </row>
    <row r="12" spans="1:57" ht="22.5" customHeight="1" x14ac:dyDescent="0.2">
      <c r="A12" s="5497"/>
      <c r="B12" s="926" t="s">
        <v>832</v>
      </c>
      <c r="C12" s="927">
        <v>13941</v>
      </c>
      <c r="D12" s="927">
        <v>13038</v>
      </c>
      <c r="E12" s="927">
        <v>12215</v>
      </c>
      <c r="F12" s="927">
        <v>11740</v>
      </c>
      <c r="G12" s="927">
        <v>12730</v>
      </c>
      <c r="H12" s="928">
        <v>14365</v>
      </c>
      <c r="I12" s="928">
        <v>15979</v>
      </c>
      <c r="J12" s="929">
        <v>2553</v>
      </c>
    </row>
    <row r="13" spans="1:57" ht="22.5" customHeight="1" x14ac:dyDescent="0.2">
      <c r="A13" s="5497"/>
      <c r="B13" s="926" t="s">
        <v>835</v>
      </c>
      <c r="C13" s="927">
        <v>143174</v>
      </c>
      <c r="D13" s="927">
        <v>141659</v>
      </c>
      <c r="E13" s="927">
        <v>143845</v>
      </c>
      <c r="F13" s="927">
        <v>146203</v>
      </c>
      <c r="G13" s="927">
        <v>146040</v>
      </c>
      <c r="H13" s="928">
        <v>138439</v>
      </c>
      <c r="I13" s="928">
        <v>137570</v>
      </c>
      <c r="J13" s="929">
        <v>30581</v>
      </c>
    </row>
    <row r="14" spans="1:57" ht="22.5" customHeight="1" x14ac:dyDescent="0.2">
      <c r="A14" s="5497"/>
      <c r="B14" s="926" t="s">
        <v>278</v>
      </c>
      <c r="C14" s="927">
        <v>7183</v>
      </c>
      <c r="D14" s="927">
        <v>6926</v>
      </c>
      <c r="E14" s="927">
        <v>5652</v>
      </c>
      <c r="F14" s="927">
        <v>6393</v>
      </c>
      <c r="G14" s="927">
        <v>6258</v>
      </c>
      <c r="H14" s="928">
        <v>5370</v>
      </c>
      <c r="I14" s="928">
        <v>6838</v>
      </c>
      <c r="J14" s="929">
        <v>1093</v>
      </c>
    </row>
    <row r="15" spans="1:57" ht="22.5" customHeight="1" x14ac:dyDescent="0.2">
      <c r="A15" s="5497"/>
      <c r="B15" s="926" t="s">
        <v>836</v>
      </c>
      <c r="C15" s="927">
        <v>2110</v>
      </c>
      <c r="D15" s="927">
        <v>1849</v>
      </c>
      <c r="E15" s="927">
        <v>1779</v>
      </c>
      <c r="F15" s="927">
        <v>2840</v>
      </c>
      <c r="G15" s="927">
        <v>3230</v>
      </c>
      <c r="H15" s="928">
        <v>2809</v>
      </c>
      <c r="I15" s="928">
        <v>2794</v>
      </c>
      <c r="J15" s="929">
        <v>258</v>
      </c>
    </row>
    <row r="16" spans="1:57" ht="22.5" customHeight="1" x14ac:dyDescent="0.2">
      <c r="A16" s="5497"/>
      <c r="B16" s="926" t="s">
        <v>837</v>
      </c>
      <c r="C16" s="927">
        <v>94137</v>
      </c>
      <c r="D16" s="927">
        <v>93075</v>
      </c>
      <c r="E16" s="927">
        <v>101943</v>
      </c>
      <c r="F16" s="927">
        <v>104834</v>
      </c>
      <c r="G16" s="927">
        <v>112129</v>
      </c>
      <c r="H16" s="928">
        <v>128097</v>
      </c>
      <c r="I16" s="928">
        <v>118556</v>
      </c>
      <c r="J16" s="929">
        <v>19370</v>
      </c>
    </row>
    <row r="17" spans="1:10" ht="22.5" customHeight="1" x14ac:dyDescent="0.2">
      <c r="A17" s="5497"/>
      <c r="B17" s="926" t="s">
        <v>876</v>
      </c>
      <c r="C17" s="927">
        <v>27751</v>
      </c>
      <c r="D17" s="927">
        <v>29273</v>
      </c>
      <c r="E17" s="927">
        <v>30680</v>
      </c>
      <c r="F17" s="927">
        <v>36272</v>
      </c>
      <c r="G17" s="927">
        <v>40252</v>
      </c>
      <c r="H17" s="928">
        <v>41080</v>
      </c>
      <c r="I17" s="928">
        <v>42045</v>
      </c>
      <c r="J17" s="929">
        <v>7328</v>
      </c>
    </row>
    <row r="18" spans="1:10" ht="22.5" customHeight="1" x14ac:dyDescent="0.2">
      <c r="A18" s="5497"/>
      <c r="B18" s="926" t="s">
        <v>839</v>
      </c>
      <c r="C18" s="927">
        <v>97963</v>
      </c>
      <c r="D18" s="927">
        <v>115239</v>
      </c>
      <c r="E18" s="927">
        <v>129754</v>
      </c>
      <c r="F18" s="927">
        <v>141904</v>
      </c>
      <c r="G18" s="927">
        <v>149807</v>
      </c>
      <c r="H18" s="928">
        <v>151913</v>
      </c>
      <c r="I18" s="928">
        <v>141520</v>
      </c>
      <c r="J18" s="929">
        <v>22687</v>
      </c>
    </row>
    <row r="19" spans="1:10" ht="22.5" customHeight="1" x14ac:dyDescent="0.2">
      <c r="A19" s="5497"/>
      <c r="B19" s="926" t="s">
        <v>877</v>
      </c>
      <c r="C19" s="927">
        <v>5741</v>
      </c>
      <c r="D19" s="927">
        <v>7139</v>
      </c>
      <c r="E19" s="927">
        <v>8546</v>
      </c>
      <c r="F19" s="927">
        <v>8524</v>
      </c>
      <c r="G19" s="927">
        <v>9655</v>
      </c>
      <c r="H19" s="928">
        <v>10525</v>
      </c>
      <c r="I19" s="928">
        <v>10407</v>
      </c>
      <c r="J19" s="929">
        <v>2651</v>
      </c>
    </row>
    <row r="20" spans="1:10" ht="22.5" customHeight="1" x14ac:dyDescent="0.2">
      <c r="A20" s="5497"/>
      <c r="B20" s="926" t="s">
        <v>878</v>
      </c>
      <c r="C20" s="927">
        <v>899</v>
      </c>
      <c r="D20" s="927">
        <v>891</v>
      </c>
      <c r="E20" s="927">
        <v>867</v>
      </c>
      <c r="F20" s="927">
        <v>999</v>
      </c>
      <c r="G20" s="927">
        <v>994</v>
      </c>
      <c r="H20" s="928">
        <v>1124</v>
      </c>
      <c r="I20" s="928">
        <v>1171</v>
      </c>
      <c r="J20" s="929">
        <v>169</v>
      </c>
    </row>
    <row r="21" spans="1:10" ht="22.5" customHeight="1" x14ac:dyDescent="0.2">
      <c r="A21" s="5497"/>
      <c r="B21" s="926" t="s">
        <v>879</v>
      </c>
      <c r="C21" s="927">
        <v>1526</v>
      </c>
      <c r="D21" s="927">
        <v>1735</v>
      </c>
      <c r="E21" s="927">
        <v>1892</v>
      </c>
      <c r="F21" s="927">
        <v>2047</v>
      </c>
      <c r="G21" s="927">
        <v>2553</v>
      </c>
      <c r="H21" s="928">
        <v>2496</v>
      </c>
      <c r="I21" s="928">
        <v>3021</v>
      </c>
      <c r="J21" s="929">
        <v>355</v>
      </c>
    </row>
    <row r="22" spans="1:10" ht="22.5" customHeight="1" x14ac:dyDescent="0.2">
      <c r="A22" s="5497"/>
      <c r="B22" s="926" t="s">
        <v>840</v>
      </c>
      <c r="C22" s="927">
        <v>169989</v>
      </c>
      <c r="D22" s="927">
        <v>197110</v>
      </c>
      <c r="E22" s="927">
        <v>246350</v>
      </c>
      <c r="F22" s="927">
        <v>283666</v>
      </c>
      <c r="G22" s="927">
        <v>301114</v>
      </c>
      <c r="H22" s="928">
        <v>318156</v>
      </c>
      <c r="I22" s="928">
        <v>311708</v>
      </c>
      <c r="J22" s="929">
        <v>79472</v>
      </c>
    </row>
    <row r="23" spans="1:10" s="5496" customFormat="1" ht="22.5" customHeight="1" thickBot="1" x14ac:dyDescent="0.25">
      <c r="A23" s="5498"/>
      <c r="B23" s="930" t="s">
        <v>841</v>
      </c>
      <c r="C23" s="931">
        <v>992503</v>
      </c>
      <c r="D23" s="931">
        <v>1038334</v>
      </c>
      <c r="E23" s="931">
        <v>1151252</v>
      </c>
      <c r="F23" s="931">
        <v>1275227</v>
      </c>
      <c r="G23" s="931">
        <v>1341860</v>
      </c>
      <c r="H23" s="932">
        <v>1399408</v>
      </c>
      <c r="I23" s="932">
        <v>1383488</v>
      </c>
      <c r="J23" s="933">
        <v>308980</v>
      </c>
    </row>
    <row r="24" spans="1:10" ht="21.95" customHeight="1" x14ac:dyDescent="0.2">
      <c r="A24" s="5499"/>
      <c r="B24" s="5500"/>
      <c r="C24" s="5501"/>
      <c r="D24" s="5501"/>
      <c r="E24" s="5501"/>
      <c r="F24" s="5501"/>
      <c r="G24" s="5501"/>
      <c r="H24" s="5501"/>
      <c r="I24" s="5501"/>
      <c r="J24" s="5501"/>
    </row>
    <row r="25" spans="1:10" ht="21.95" customHeight="1" x14ac:dyDescent="0.2">
      <c r="A25" s="5502"/>
      <c r="C25" s="5503"/>
      <c r="D25" s="5503"/>
      <c r="E25" s="5503"/>
      <c r="F25" s="5503"/>
      <c r="G25" s="5503"/>
      <c r="H25" s="5503"/>
      <c r="I25" s="5503"/>
      <c r="J25" s="5503"/>
    </row>
    <row r="26" spans="1:10" ht="21.95" customHeight="1" x14ac:dyDescent="0.2">
      <c r="C26" s="5504"/>
      <c r="D26" s="5504"/>
      <c r="E26" s="5504"/>
      <c r="F26" s="5504"/>
      <c r="G26" s="5504"/>
      <c r="H26" s="5504"/>
      <c r="I26" s="5504"/>
      <c r="J26" s="5504"/>
    </row>
    <row r="27" spans="1:10" ht="21.95" customHeight="1" x14ac:dyDescent="0.2">
      <c r="C27" s="5505"/>
      <c r="D27" s="5505"/>
      <c r="E27" s="5505"/>
      <c r="F27" s="5505"/>
      <c r="G27" s="5505"/>
      <c r="H27" s="5505"/>
      <c r="I27" s="5505"/>
      <c r="J27" s="5505"/>
    </row>
    <row r="28" spans="1:10" ht="21.95" customHeight="1" x14ac:dyDescent="0.2">
      <c r="B28" s="5506"/>
      <c r="J28" s="5507"/>
    </row>
  </sheetData>
  <mergeCells count="1">
    <mergeCell ref="A1:B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72"/>
  <sheetViews>
    <sheetView showGridLines="0" workbookViewId="0">
      <selection sqref="A1:B1"/>
    </sheetView>
  </sheetViews>
  <sheetFormatPr defaultColWidth="9.33203125" defaultRowHeight="15.75" x14ac:dyDescent="0.25"/>
  <cols>
    <col min="1" max="1" width="2.33203125" style="938" customWidth="1"/>
    <col min="2" max="2" width="28.6640625" style="938" customWidth="1"/>
    <col min="3" max="5" width="15.1640625" style="938" customWidth="1"/>
    <col min="6" max="10" width="15.1640625" style="939" customWidth="1"/>
    <col min="11" max="11" width="4.83203125" style="938" customWidth="1"/>
    <col min="12" max="12" width="2.83203125" style="938" customWidth="1"/>
    <col min="13" max="15" width="9.33203125" style="938"/>
    <col min="16" max="16" width="10.33203125" style="938" bestFit="1" customWidth="1"/>
    <col min="17" max="18" width="9.33203125" style="938"/>
    <col min="19" max="19" width="11.6640625" style="938" bestFit="1" customWidth="1"/>
    <col min="20" max="20" width="9.33203125" style="938"/>
    <col min="21" max="21" width="11.33203125" style="938" bestFit="1" customWidth="1"/>
    <col min="22" max="16384" width="9.33203125" style="938"/>
  </cols>
  <sheetData>
    <row r="1" spans="1:81" s="758" customFormat="1" x14ac:dyDescent="0.25">
      <c r="A1" s="6263" t="s">
        <v>801</v>
      </c>
      <c r="B1" s="6263"/>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row>
    <row r="2" spans="1:81" s="935" customFormat="1" ht="21.75" customHeight="1" x14ac:dyDescent="0.25">
      <c r="A2" s="934" t="s">
        <v>908</v>
      </c>
      <c r="O2" s="936"/>
    </row>
    <row r="3" spans="1:81" ht="6.75" customHeight="1" thickBot="1" x14ac:dyDescent="0.3">
      <c r="A3" s="937"/>
    </row>
    <row r="4" spans="1:81" s="946" customFormat="1" ht="24.95" customHeight="1" x14ac:dyDescent="0.25">
      <c r="A4" s="940"/>
      <c r="B4" s="941" t="s">
        <v>867</v>
      </c>
      <c r="C4" s="942" t="s">
        <v>811</v>
      </c>
      <c r="D4" s="943" t="s">
        <v>812</v>
      </c>
      <c r="E4" s="943" t="s">
        <v>813</v>
      </c>
      <c r="F4" s="943" t="s">
        <v>909</v>
      </c>
      <c r="G4" s="943" t="s">
        <v>815</v>
      </c>
      <c r="H4" s="944" t="s">
        <v>816</v>
      </c>
      <c r="I4" s="944">
        <v>2019</v>
      </c>
      <c r="J4" s="945">
        <v>2020</v>
      </c>
      <c r="P4" s="836"/>
      <c r="R4" s="938"/>
      <c r="S4" s="938"/>
      <c r="T4" s="938"/>
      <c r="U4" s="938"/>
    </row>
    <row r="5" spans="1:81" ht="18.95" customHeight="1" x14ac:dyDescent="0.25">
      <c r="A5" s="947"/>
      <c r="B5" s="948" t="s">
        <v>291</v>
      </c>
      <c r="C5" s="949">
        <v>223008</v>
      </c>
      <c r="D5" s="950">
        <v>233759</v>
      </c>
      <c r="E5" s="950">
        <v>239455</v>
      </c>
      <c r="F5" s="949">
        <v>241605</v>
      </c>
      <c r="G5" s="949">
        <v>266452</v>
      </c>
      <c r="H5" s="951">
        <v>268042</v>
      </c>
      <c r="I5" s="951">
        <v>250706</v>
      </c>
      <c r="J5" s="952">
        <v>72913</v>
      </c>
      <c r="P5" s="803"/>
      <c r="S5" s="803"/>
      <c r="T5" s="946"/>
      <c r="U5" s="953"/>
    </row>
    <row r="6" spans="1:81" ht="18.95" customHeight="1" x14ac:dyDescent="0.25">
      <c r="A6" s="954"/>
      <c r="B6" s="955" t="s">
        <v>869</v>
      </c>
      <c r="C6" s="950">
        <v>159824</v>
      </c>
      <c r="D6" s="950">
        <v>163758</v>
      </c>
      <c r="E6" s="950">
        <v>183529</v>
      </c>
      <c r="F6" s="950">
        <v>199467</v>
      </c>
      <c r="G6" s="950">
        <v>208599</v>
      </c>
      <c r="H6" s="956">
        <v>196253</v>
      </c>
      <c r="I6" s="956">
        <v>208537</v>
      </c>
      <c r="J6" s="957">
        <v>53948</v>
      </c>
      <c r="P6" s="803"/>
      <c r="S6" s="803"/>
      <c r="U6" s="953"/>
    </row>
    <row r="7" spans="1:81" ht="18.95" customHeight="1" x14ac:dyDescent="0.25">
      <c r="A7" s="954"/>
      <c r="B7" s="955" t="s">
        <v>827</v>
      </c>
      <c r="C7" s="950">
        <v>3023973</v>
      </c>
      <c r="D7" s="950">
        <v>3115424</v>
      </c>
      <c r="E7" s="950">
        <v>3111266</v>
      </c>
      <c r="F7" s="950">
        <v>3239309</v>
      </c>
      <c r="G7" s="950">
        <v>3180222</v>
      </c>
      <c r="H7" s="956">
        <v>3374924</v>
      </c>
      <c r="I7" s="956">
        <v>3461461</v>
      </c>
      <c r="J7" s="957">
        <v>1291524</v>
      </c>
      <c r="P7" s="803"/>
      <c r="S7" s="803"/>
      <c r="U7" s="953"/>
    </row>
    <row r="8" spans="1:81" ht="18.95" customHeight="1" x14ac:dyDescent="0.25">
      <c r="A8" s="954"/>
      <c r="B8" s="955" t="s">
        <v>828</v>
      </c>
      <c r="C8" s="950">
        <v>718706</v>
      </c>
      <c r="D8" s="950">
        <v>776324</v>
      </c>
      <c r="E8" s="950">
        <v>887733</v>
      </c>
      <c r="F8" s="950">
        <v>1174417</v>
      </c>
      <c r="G8" s="950">
        <v>1277191</v>
      </c>
      <c r="H8" s="956">
        <v>1365304</v>
      </c>
      <c r="I8" s="956">
        <v>1256685</v>
      </c>
      <c r="J8" s="957">
        <v>310483</v>
      </c>
      <c r="P8" s="803"/>
      <c r="S8" s="803"/>
      <c r="U8" s="953"/>
    </row>
    <row r="9" spans="1:81" ht="18.95" customHeight="1" x14ac:dyDescent="0.25">
      <c r="A9" s="954"/>
      <c r="B9" s="955" t="s">
        <v>910</v>
      </c>
      <c r="C9" s="950">
        <v>9932</v>
      </c>
      <c r="D9" s="950">
        <v>12646</v>
      </c>
      <c r="E9" s="950">
        <v>10941</v>
      </c>
      <c r="F9" s="950">
        <v>10931</v>
      </c>
      <c r="G9" s="950">
        <v>11432</v>
      </c>
      <c r="H9" s="956">
        <v>10132</v>
      </c>
      <c r="I9" s="956">
        <v>11264</v>
      </c>
      <c r="J9" s="957">
        <v>2216</v>
      </c>
      <c r="P9" s="803"/>
      <c r="S9" s="803"/>
      <c r="U9" s="953"/>
    </row>
    <row r="10" spans="1:81" ht="18.95" customHeight="1" x14ac:dyDescent="0.25">
      <c r="A10" s="954"/>
      <c r="B10" s="955" t="s">
        <v>830</v>
      </c>
      <c r="C10" s="950">
        <v>578976</v>
      </c>
      <c r="D10" s="950">
        <v>611798</v>
      </c>
      <c r="E10" s="950">
        <v>688149</v>
      </c>
      <c r="F10" s="950">
        <v>750365</v>
      </c>
      <c r="G10" s="950">
        <v>780775</v>
      </c>
      <c r="H10" s="956">
        <v>857580</v>
      </c>
      <c r="I10" s="956">
        <v>989138</v>
      </c>
      <c r="J10" s="957">
        <v>299691</v>
      </c>
      <c r="P10" s="803"/>
      <c r="S10" s="803"/>
      <c r="U10" s="953"/>
    </row>
    <row r="11" spans="1:81" ht="18.95" customHeight="1" x14ac:dyDescent="0.25">
      <c r="A11" s="954"/>
      <c r="B11" s="955" t="s">
        <v>831</v>
      </c>
      <c r="C11" s="950">
        <v>331093</v>
      </c>
      <c r="D11" s="950">
        <v>308522</v>
      </c>
      <c r="E11" s="950">
        <v>296473</v>
      </c>
      <c r="F11" s="950">
        <v>310194</v>
      </c>
      <c r="G11" s="950">
        <v>337644</v>
      </c>
      <c r="H11" s="956">
        <v>370388</v>
      </c>
      <c r="I11" s="956">
        <v>400035</v>
      </c>
      <c r="J11" s="957">
        <v>108301</v>
      </c>
      <c r="P11" s="803"/>
      <c r="S11" s="803"/>
      <c r="U11" s="953"/>
    </row>
    <row r="12" spans="1:81" ht="18.95" customHeight="1" x14ac:dyDescent="0.25">
      <c r="A12" s="954"/>
      <c r="B12" s="955" t="s">
        <v>872</v>
      </c>
      <c r="C12" s="950">
        <v>10116</v>
      </c>
      <c r="D12" s="950">
        <v>8671</v>
      </c>
      <c r="E12" s="950">
        <v>9047</v>
      </c>
      <c r="F12" s="950">
        <v>14311</v>
      </c>
      <c r="G12" s="950">
        <v>14095</v>
      </c>
      <c r="H12" s="956">
        <v>12148</v>
      </c>
      <c r="I12" s="956">
        <v>11223</v>
      </c>
      <c r="J12" s="957">
        <v>6647</v>
      </c>
      <c r="P12" s="803"/>
      <c r="S12" s="803"/>
      <c r="U12" s="953"/>
    </row>
    <row r="13" spans="1:81" ht="18.95" customHeight="1" x14ac:dyDescent="0.25">
      <c r="A13" s="954"/>
      <c r="B13" s="955" t="s">
        <v>275</v>
      </c>
      <c r="C13" s="950">
        <v>22109</v>
      </c>
      <c r="D13" s="950">
        <v>25045</v>
      </c>
      <c r="E13" s="950">
        <v>26038</v>
      </c>
      <c r="F13" s="950">
        <v>25010</v>
      </c>
      <c r="G13" s="950">
        <v>28272</v>
      </c>
      <c r="H13" s="956">
        <v>31648</v>
      </c>
      <c r="I13" s="956">
        <v>39387</v>
      </c>
      <c r="J13" s="957">
        <v>11061</v>
      </c>
      <c r="P13" s="803"/>
      <c r="S13" s="803"/>
      <c r="U13" s="953"/>
    </row>
    <row r="14" spans="1:81" ht="18.95" customHeight="1" x14ac:dyDescent="0.25">
      <c r="A14" s="954"/>
      <c r="B14" s="955" t="s">
        <v>832</v>
      </c>
      <c r="C14" s="950">
        <v>151390</v>
      </c>
      <c r="D14" s="950">
        <v>181578</v>
      </c>
      <c r="E14" s="950">
        <v>189158</v>
      </c>
      <c r="F14" s="950">
        <v>198344</v>
      </c>
      <c r="G14" s="950">
        <v>210808</v>
      </c>
      <c r="H14" s="956">
        <v>214942</v>
      </c>
      <c r="I14" s="956">
        <v>213301</v>
      </c>
      <c r="J14" s="957">
        <v>73172</v>
      </c>
      <c r="P14" s="803"/>
      <c r="S14" s="803"/>
      <c r="U14" s="953"/>
    </row>
    <row r="15" spans="1:81" ht="18.95" customHeight="1" x14ac:dyDescent="0.25">
      <c r="A15" s="954"/>
      <c r="B15" s="955" t="s">
        <v>834</v>
      </c>
      <c r="C15" s="950">
        <v>376235</v>
      </c>
      <c r="D15" s="950">
        <v>469163</v>
      </c>
      <c r="E15" s="950">
        <v>650925</v>
      </c>
      <c r="F15" s="950">
        <v>559972</v>
      </c>
      <c r="G15" s="950">
        <v>544858</v>
      </c>
      <c r="H15" s="956">
        <v>513754</v>
      </c>
      <c r="I15" s="956">
        <v>477770</v>
      </c>
      <c r="J15" s="957">
        <v>79093</v>
      </c>
      <c r="P15" s="803"/>
      <c r="S15" s="803"/>
      <c r="U15" s="953"/>
    </row>
    <row r="16" spans="1:81" ht="18.95" customHeight="1" x14ac:dyDescent="0.25">
      <c r="A16" s="954"/>
      <c r="B16" s="955" t="s">
        <v>835</v>
      </c>
      <c r="C16" s="950">
        <v>1016159</v>
      </c>
      <c r="D16" s="950">
        <v>996852</v>
      </c>
      <c r="E16" s="950">
        <v>998274</v>
      </c>
      <c r="F16" s="950">
        <v>995309</v>
      </c>
      <c r="G16" s="950">
        <v>989005</v>
      </c>
      <c r="H16" s="956">
        <v>952281</v>
      </c>
      <c r="I16" s="956">
        <v>932025</v>
      </c>
      <c r="J16" s="957">
        <v>316526</v>
      </c>
      <c r="P16" s="803"/>
      <c r="S16" s="803"/>
      <c r="U16" s="953"/>
    </row>
    <row r="17" spans="1:21" ht="18.95" customHeight="1" x14ac:dyDescent="0.25">
      <c r="A17" s="954"/>
      <c r="B17" s="955" t="s">
        <v>278</v>
      </c>
      <c r="C17" s="950">
        <v>66468</v>
      </c>
      <c r="D17" s="950">
        <v>62395</v>
      </c>
      <c r="E17" s="950">
        <v>58787</v>
      </c>
      <c r="F17" s="950">
        <v>65135</v>
      </c>
      <c r="G17" s="950">
        <v>64958</v>
      </c>
      <c r="H17" s="956">
        <v>53417</v>
      </c>
      <c r="I17" s="956">
        <v>67283</v>
      </c>
      <c r="J17" s="957">
        <v>22139</v>
      </c>
      <c r="P17" s="803"/>
      <c r="S17" s="803"/>
      <c r="U17" s="953"/>
    </row>
    <row r="18" spans="1:21" ht="18.95" customHeight="1" x14ac:dyDescent="0.25">
      <c r="A18" s="954"/>
      <c r="B18" s="955" t="s">
        <v>836</v>
      </c>
      <c r="C18" s="950">
        <v>20004</v>
      </c>
      <c r="D18" s="950">
        <v>16888</v>
      </c>
      <c r="E18" s="950">
        <v>15875</v>
      </c>
      <c r="F18" s="950">
        <v>22161</v>
      </c>
      <c r="G18" s="950">
        <v>23350</v>
      </c>
      <c r="H18" s="956">
        <v>22982</v>
      </c>
      <c r="I18" s="956">
        <v>22024</v>
      </c>
      <c r="J18" s="957">
        <v>4891</v>
      </c>
      <c r="P18" s="803"/>
      <c r="S18" s="803"/>
      <c r="U18" s="953"/>
    </row>
    <row r="19" spans="1:21" ht="18.95" customHeight="1" x14ac:dyDescent="0.25">
      <c r="A19" s="954"/>
      <c r="B19" s="955" t="s">
        <v>837</v>
      </c>
      <c r="C19" s="950">
        <v>786433</v>
      </c>
      <c r="D19" s="950">
        <v>784424</v>
      </c>
      <c r="E19" s="950">
        <v>835862</v>
      </c>
      <c r="F19" s="950">
        <v>862513</v>
      </c>
      <c r="G19" s="950">
        <v>920225</v>
      </c>
      <c r="H19" s="956">
        <v>1003710</v>
      </c>
      <c r="I19" s="956">
        <v>991897</v>
      </c>
      <c r="J19" s="957">
        <v>243494</v>
      </c>
      <c r="P19" s="803"/>
      <c r="S19" s="803"/>
      <c r="U19" s="953"/>
    </row>
    <row r="20" spans="1:21" ht="18.95" customHeight="1" x14ac:dyDescent="0.25">
      <c r="A20" s="954"/>
      <c r="B20" s="955" t="s">
        <v>876</v>
      </c>
      <c r="C20" s="950">
        <v>347927</v>
      </c>
      <c r="D20" s="950">
        <v>373111</v>
      </c>
      <c r="E20" s="950">
        <v>369779</v>
      </c>
      <c r="F20" s="950">
        <v>414284</v>
      </c>
      <c r="G20" s="950">
        <v>464546</v>
      </c>
      <c r="H20" s="956">
        <v>471147</v>
      </c>
      <c r="I20" s="956">
        <v>469866</v>
      </c>
      <c r="J20" s="957">
        <v>127583</v>
      </c>
      <c r="P20" s="803"/>
      <c r="S20" s="803"/>
      <c r="U20" s="953"/>
    </row>
    <row r="21" spans="1:21" ht="18.95" customHeight="1" x14ac:dyDescent="0.25">
      <c r="A21" s="954"/>
      <c r="B21" s="955" t="s">
        <v>839</v>
      </c>
      <c r="C21" s="950">
        <v>1370172</v>
      </c>
      <c r="D21" s="950">
        <v>1528786</v>
      </c>
      <c r="E21" s="950">
        <v>1599775</v>
      </c>
      <c r="F21" s="950">
        <v>1717793</v>
      </c>
      <c r="G21" s="950">
        <v>1728279</v>
      </c>
      <c r="H21" s="956">
        <v>1712734</v>
      </c>
      <c r="I21" s="956">
        <v>1620673</v>
      </c>
      <c r="J21" s="957">
        <v>338572</v>
      </c>
      <c r="P21" s="803"/>
      <c r="S21" s="803"/>
      <c r="U21" s="953"/>
    </row>
    <row r="22" spans="1:21" ht="18.95" customHeight="1" x14ac:dyDescent="0.25">
      <c r="A22" s="954"/>
      <c r="B22" s="955" t="s">
        <v>877</v>
      </c>
      <c r="C22" s="950">
        <v>57064</v>
      </c>
      <c r="D22" s="950">
        <v>66462</v>
      </c>
      <c r="E22" s="950">
        <v>79294</v>
      </c>
      <c r="F22" s="950">
        <v>78838</v>
      </c>
      <c r="G22" s="950">
        <v>85484</v>
      </c>
      <c r="H22" s="956">
        <v>91356</v>
      </c>
      <c r="I22" s="956">
        <v>93051</v>
      </c>
      <c r="J22" s="957">
        <v>31228</v>
      </c>
      <c r="P22" s="803"/>
      <c r="S22" s="803"/>
      <c r="U22" s="953"/>
    </row>
    <row r="23" spans="1:21" ht="18.95" customHeight="1" x14ac:dyDescent="0.25">
      <c r="A23" s="954"/>
      <c r="B23" s="955" t="s">
        <v>879</v>
      </c>
      <c r="C23" s="950">
        <v>16471</v>
      </c>
      <c r="D23" s="950">
        <v>18317</v>
      </c>
      <c r="E23" s="950">
        <v>20654</v>
      </c>
      <c r="F23" s="950">
        <v>26359</v>
      </c>
      <c r="G23" s="950">
        <v>29082</v>
      </c>
      <c r="H23" s="956">
        <v>34405</v>
      </c>
      <c r="I23" s="956">
        <v>34939</v>
      </c>
      <c r="J23" s="957">
        <v>11952</v>
      </c>
      <c r="P23" s="803"/>
      <c r="S23" s="803"/>
      <c r="U23" s="953"/>
    </row>
    <row r="24" spans="1:21" ht="18.95" customHeight="1" x14ac:dyDescent="0.25">
      <c r="A24" s="954"/>
      <c r="B24" s="955" t="s">
        <v>840</v>
      </c>
      <c r="C24" s="950">
        <v>1389538</v>
      </c>
      <c r="D24" s="950">
        <v>1512828</v>
      </c>
      <c r="E24" s="950">
        <v>1778887</v>
      </c>
      <c r="F24" s="950">
        <v>2211590</v>
      </c>
      <c r="G24" s="950">
        <v>2475474</v>
      </c>
      <c r="H24" s="956">
        <v>2739127</v>
      </c>
      <c r="I24" s="956">
        <v>2914600</v>
      </c>
      <c r="J24" s="957">
        <v>1079823</v>
      </c>
      <c r="P24" s="803"/>
      <c r="S24" s="803"/>
      <c r="U24" s="953"/>
    </row>
    <row r="25" spans="1:21" ht="3.75" customHeight="1" x14ac:dyDescent="0.25">
      <c r="A25" s="958"/>
      <c r="B25" s="959"/>
      <c r="C25" s="960"/>
      <c r="D25" s="960"/>
      <c r="E25" s="960"/>
      <c r="F25" s="960"/>
      <c r="G25" s="960"/>
      <c r="H25" s="961"/>
      <c r="I25" s="961"/>
      <c r="J25" s="962"/>
      <c r="P25" s="803"/>
      <c r="S25" s="803"/>
      <c r="U25" s="953"/>
    </row>
    <row r="26" spans="1:21" s="946" customFormat="1" ht="16.5" customHeight="1" x14ac:dyDescent="0.25">
      <c r="A26" s="963"/>
      <c r="B26" s="964" t="s">
        <v>841</v>
      </c>
      <c r="C26" s="965">
        <v>10675598</v>
      </c>
      <c r="D26" s="965">
        <v>11266751</v>
      </c>
      <c r="E26" s="965">
        <v>12049901</v>
      </c>
      <c r="F26" s="965">
        <v>13117907</v>
      </c>
      <c r="G26" s="965">
        <v>13640751</v>
      </c>
      <c r="H26" s="966">
        <v>14296274</v>
      </c>
      <c r="I26" s="966">
        <v>14465865</v>
      </c>
      <c r="J26" s="967">
        <v>4485257</v>
      </c>
      <c r="P26" s="836"/>
      <c r="R26" s="938"/>
      <c r="S26" s="803"/>
      <c r="T26" s="938"/>
      <c r="U26" s="953"/>
    </row>
    <row r="27" spans="1:21" ht="4.5" customHeight="1" thickBot="1" x14ac:dyDescent="0.3">
      <c r="A27" s="968"/>
      <c r="B27" s="969"/>
      <c r="C27" s="970"/>
      <c r="D27" s="970"/>
      <c r="E27" s="970"/>
      <c r="F27" s="970"/>
      <c r="G27" s="970"/>
      <c r="H27" s="971"/>
      <c r="I27" s="971"/>
      <c r="J27" s="972"/>
      <c r="P27" s="803"/>
    </row>
    <row r="28" spans="1:21" ht="15.75" customHeight="1" x14ac:dyDescent="0.2">
      <c r="A28" s="973" t="s">
        <v>856</v>
      </c>
      <c r="B28" s="896" t="s">
        <v>911</v>
      </c>
      <c r="C28" s="897"/>
      <c r="D28" s="897"/>
      <c r="E28" s="897"/>
      <c r="F28" s="897"/>
      <c r="G28" s="897"/>
      <c r="H28" s="897"/>
      <c r="I28" s="897"/>
      <c r="J28" s="897"/>
      <c r="P28" s="803"/>
      <c r="R28" s="946"/>
      <c r="S28" s="946"/>
      <c r="T28" s="946"/>
      <c r="U28" s="946"/>
    </row>
    <row r="29" spans="1:21" ht="15.75" customHeight="1" x14ac:dyDescent="0.2">
      <c r="A29" s="973"/>
      <c r="B29" s="896" t="s">
        <v>912</v>
      </c>
      <c r="C29" s="897"/>
      <c r="D29" s="897"/>
      <c r="E29" s="897"/>
      <c r="F29" s="897"/>
      <c r="G29" s="897"/>
      <c r="H29" s="897"/>
      <c r="I29" s="897"/>
      <c r="J29" s="897"/>
      <c r="P29" s="803"/>
    </row>
    <row r="30" spans="1:21" ht="13.5" x14ac:dyDescent="0.2">
      <c r="A30" s="973" t="s">
        <v>858</v>
      </c>
      <c r="B30" s="897" t="s">
        <v>846</v>
      </c>
      <c r="C30" s="974"/>
      <c r="D30" s="974"/>
      <c r="E30" s="974"/>
      <c r="F30" s="974"/>
      <c r="G30" s="974"/>
      <c r="H30" s="974"/>
      <c r="I30" s="974"/>
      <c r="J30" s="974"/>
      <c r="P30" s="803"/>
    </row>
    <row r="31" spans="1:21" ht="12.75" x14ac:dyDescent="0.2">
      <c r="A31" s="975"/>
      <c r="B31" s="897"/>
      <c r="C31" s="974"/>
      <c r="D31" s="974"/>
      <c r="E31" s="974"/>
      <c r="F31" s="974"/>
      <c r="G31" s="974"/>
      <c r="H31" s="974"/>
      <c r="I31" s="974"/>
      <c r="J31" s="974"/>
      <c r="M31" s="955"/>
      <c r="P31" s="803"/>
    </row>
    <row r="32" spans="1:21" ht="15" x14ac:dyDescent="0.25">
      <c r="B32" s="2758"/>
      <c r="C32" s="976"/>
      <c r="D32" s="976"/>
      <c r="E32" s="976"/>
      <c r="F32" s="976"/>
      <c r="G32" s="976"/>
      <c r="H32" s="976"/>
      <c r="I32" s="976"/>
      <c r="J32" s="976"/>
      <c r="M32" s="977"/>
      <c r="P32" s="803"/>
    </row>
    <row r="33" spans="3:16" ht="15" x14ac:dyDescent="0.25">
      <c r="C33" s="978"/>
      <c r="D33" s="978"/>
      <c r="E33" s="978"/>
      <c r="F33" s="978"/>
      <c r="G33" s="978"/>
      <c r="H33" s="978"/>
      <c r="I33" s="978"/>
      <c r="J33" s="978"/>
      <c r="M33" s="977"/>
      <c r="P33" s="803"/>
    </row>
    <row r="34" spans="3:16" x14ac:dyDescent="0.25">
      <c r="M34" s="977"/>
      <c r="P34" s="803"/>
    </row>
    <row r="35" spans="3:16" x14ac:dyDescent="0.25">
      <c r="M35" s="977"/>
      <c r="P35" s="803"/>
    </row>
    <row r="36" spans="3:16" x14ac:dyDescent="0.25">
      <c r="M36" s="977"/>
      <c r="P36" s="803"/>
    </row>
    <row r="37" spans="3:16" x14ac:dyDescent="0.25">
      <c r="M37" s="977"/>
      <c r="P37" s="803"/>
    </row>
    <row r="38" spans="3:16" x14ac:dyDescent="0.25">
      <c r="M38" s="955"/>
      <c r="P38" s="803"/>
    </row>
    <row r="39" spans="3:16" x14ac:dyDescent="0.25">
      <c r="M39" s="955"/>
      <c r="P39" s="803"/>
    </row>
    <row r="40" spans="3:16" x14ac:dyDescent="0.25">
      <c r="P40" s="803"/>
    </row>
    <row r="41" spans="3:16" x14ac:dyDescent="0.25">
      <c r="P41" s="803"/>
    </row>
    <row r="42" spans="3:16" x14ac:dyDescent="0.25">
      <c r="P42" s="803"/>
    </row>
    <row r="43" spans="3:16" x14ac:dyDescent="0.25">
      <c r="P43" s="803"/>
    </row>
    <row r="44" spans="3:16" x14ac:dyDescent="0.25">
      <c r="P44" s="803"/>
    </row>
    <row r="45" spans="3:16" x14ac:dyDescent="0.25">
      <c r="P45" s="803"/>
    </row>
    <row r="46" spans="3:16" x14ac:dyDescent="0.25">
      <c r="P46" s="803"/>
    </row>
    <row r="47" spans="3:16" x14ac:dyDescent="0.25">
      <c r="P47" s="803"/>
    </row>
    <row r="48" spans="3:16" x14ac:dyDescent="0.25">
      <c r="P48" s="803"/>
    </row>
    <row r="49" spans="16:16" x14ac:dyDescent="0.25">
      <c r="P49" s="803"/>
    </row>
    <row r="50" spans="16:16" x14ac:dyDescent="0.25">
      <c r="P50" s="803"/>
    </row>
    <row r="51" spans="16:16" x14ac:dyDescent="0.25">
      <c r="P51" s="803"/>
    </row>
    <row r="52" spans="16:16" x14ac:dyDescent="0.25">
      <c r="P52" s="803"/>
    </row>
    <row r="53" spans="16:16" x14ac:dyDescent="0.25">
      <c r="P53" s="803"/>
    </row>
    <row r="54" spans="16:16" x14ac:dyDescent="0.25">
      <c r="P54" s="803"/>
    </row>
    <row r="55" spans="16:16" x14ac:dyDescent="0.25">
      <c r="P55" s="803"/>
    </row>
    <row r="56" spans="16:16" x14ac:dyDescent="0.25">
      <c r="P56" s="803"/>
    </row>
    <row r="57" spans="16:16" x14ac:dyDescent="0.25">
      <c r="P57" s="803"/>
    </row>
    <row r="58" spans="16:16" x14ac:dyDescent="0.25">
      <c r="P58" s="803"/>
    </row>
    <row r="59" spans="16:16" x14ac:dyDescent="0.25">
      <c r="P59" s="803"/>
    </row>
    <row r="60" spans="16:16" x14ac:dyDescent="0.25">
      <c r="P60" s="803"/>
    </row>
    <row r="61" spans="16:16" x14ac:dyDescent="0.25">
      <c r="P61" s="803"/>
    </row>
    <row r="62" spans="16:16" x14ac:dyDescent="0.25">
      <c r="P62" s="803"/>
    </row>
    <row r="63" spans="16:16" x14ac:dyDescent="0.25">
      <c r="P63" s="803"/>
    </row>
    <row r="64" spans="16:16" x14ac:dyDescent="0.25">
      <c r="P64" s="803"/>
    </row>
    <row r="65" spans="16:16" x14ac:dyDescent="0.25">
      <c r="P65" s="803"/>
    </row>
    <row r="66" spans="16:16" x14ac:dyDescent="0.25">
      <c r="P66" s="803"/>
    </row>
    <row r="67" spans="16:16" x14ac:dyDescent="0.25">
      <c r="P67" s="803"/>
    </row>
    <row r="68" spans="16:16" x14ac:dyDescent="0.25">
      <c r="P68" s="803"/>
    </row>
    <row r="69" spans="16:16" x14ac:dyDescent="0.25">
      <c r="P69" s="803"/>
    </row>
    <row r="70" spans="16:16" x14ac:dyDescent="0.25">
      <c r="P70" s="803"/>
    </row>
    <row r="71" spans="16:16" x14ac:dyDescent="0.25">
      <c r="P71" s="803"/>
    </row>
    <row r="72" spans="16:16" x14ac:dyDescent="0.25">
      <c r="P72" s="803"/>
    </row>
    <row r="73" spans="16:16" x14ac:dyDescent="0.25">
      <c r="P73" s="803"/>
    </row>
    <row r="74" spans="16:16" x14ac:dyDescent="0.25">
      <c r="P74" s="803"/>
    </row>
    <row r="75" spans="16:16" x14ac:dyDescent="0.25">
      <c r="P75" s="803"/>
    </row>
    <row r="76" spans="16:16" x14ac:dyDescent="0.25">
      <c r="P76" s="803"/>
    </row>
    <row r="77" spans="16:16" x14ac:dyDescent="0.25">
      <c r="P77" s="803"/>
    </row>
    <row r="78" spans="16:16" x14ac:dyDescent="0.25">
      <c r="P78" s="803"/>
    </row>
    <row r="79" spans="16:16" x14ac:dyDescent="0.25">
      <c r="P79" s="803"/>
    </row>
    <row r="80" spans="16:16" x14ac:dyDescent="0.25">
      <c r="P80" s="803"/>
    </row>
    <row r="81" spans="16:16" x14ac:dyDescent="0.25">
      <c r="P81" s="803"/>
    </row>
    <row r="82" spans="16:16" x14ac:dyDescent="0.25">
      <c r="P82" s="803"/>
    </row>
    <row r="83" spans="16:16" x14ac:dyDescent="0.25">
      <c r="P83" s="803"/>
    </row>
    <row r="84" spans="16:16" x14ac:dyDescent="0.25">
      <c r="P84" s="803"/>
    </row>
    <row r="85" spans="16:16" x14ac:dyDescent="0.25">
      <c r="P85" s="803"/>
    </row>
    <row r="86" spans="16:16" x14ac:dyDescent="0.25">
      <c r="P86" s="803"/>
    </row>
    <row r="87" spans="16:16" x14ac:dyDescent="0.25">
      <c r="P87" s="803"/>
    </row>
    <row r="88" spans="16:16" x14ac:dyDescent="0.25">
      <c r="P88" s="803"/>
    </row>
    <row r="89" spans="16:16" x14ac:dyDescent="0.25">
      <c r="P89" s="803"/>
    </row>
    <row r="90" spans="16:16" x14ac:dyDescent="0.25">
      <c r="P90" s="803"/>
    </row>
    <row r="91" spans="16:16" x14ac:dyDescent="0.25">
      <c r="P91" s="803"/>
    </row>
    <row r="92" spans="16:16" x14ac:dyDescent="0.25">
      <c r="P92" s="803"/>
    </row>
    <row r="93" spans="16:16" x14ac:dyDescent="0.25">
      <c r="P93" s="803"/>
    </row>
    <row r="94" spans="16:16" x14ac:dyDescent="0.25">
      <c r="P94" s="803"/>
    </row>
    <row r="95" spans="16:16" x14ac:dyDescent="0.25">
      <c r="P95" s="803"/>
    </row>
    <row r="96" spans="16:16" x14ac:dyDescent="0.25">
      <c r="P96" s="803"/>
    </row>
    <row r="97" spans="16:16" x14ac:dyDescent="0.25">
      <c r="P97" s="803"/>
    </row>
    <row r="98" spans="16:16" x14ac:dyDescent="0.25">
      <c r="P98" s="803"/>
    </row>
    <row r="99" spans="16:16" x14ac:dyDescent="0.25">
      <c r="P99" s="803"/>
    </row>
    <row r="100" spans="16:16" x14ac:dyDescent="0.25">
      <c r="P100" s="803"/>
    </row>
    <row r="101" spans="16:16" x14ac:dyDescent="0.25">
      <c r="P101" s="803"/>
    </row>
    <row r="102" spans="16:16" x14ac:dyDescent="0.25">
      <c r="P102" s="803"/>
    </row>
    <row r="103" spans="16:16" x14ac:dyDescent="0.25">
      <c r="P103" s="803"/>
    </row>
    <row r="104" spans="16:16" x14ac:dyDescent="0.25">
      <c r="P104" s="803"/>
    </row>
    <row r="105" spans="16:16" x14ac:dyDescent="0.25">
      <c r="P105" s="803"/>
    </row>
    <row r="106" spans="16:16" x14ac:dyDescent="0.25">
      <c r="P106" s="803"/>
    </row>
    <row r="107" spans="16:16" x14ac:dyDescent="0.25">
      <c r="P107" s="803"/>
    </row>
    <row r="108" spans="16:16" x14ac:dyDescent="0.25">
      <c r="P108" s="803"/>
    </row>
    <row r="109" spans="16:16" x14ac:dyDescent="0.25">
      <c r="P109" s="803"/>
    </row>
    <row r="110" spans="16:16" x14ac:dyDescent="0.25">
      <c r="P110" s="803"/>
    </row>
    <row r="111" spans="16:16" x14ac:dyDescent="0.25">
      <c r="P111" s="803"/>
    </row>
    <row r="112" spans="16:16" x14ac:dyDescent="0.25">
      <c r="P112" s="803"/>
    </row>
    <row r="113" spans="16:16" x14ac:dyDescent="0.25">
      <c r="P113" s="803"/>
    </row>
    <row r="114" spans="16:16" x14ac:dyDescent="0.25">
      <c r="P114" s="803"/>
    </row>
    <row r="115" spans="16:16" x14ac:dyDescent="0.25">
      <c r="P115" s="803"/>
    </row>
    <row r="116" spans="16:16" x14ac:dyDescent="0.25">
      <c r="P116" s="803"/>
    </row>
    <row r="117" spans="16:16" x14ac:dyDescent="0.25">
      <c r="P117" s="803"/>
    </row>
    <row r="118" spans="16:16" x14ac:dyDescent="0.25">
      <c r="P118" s="803"/>
    </row>
    <row r="119" spans="16:16" x14ac:dyDescent="0.25">
      <c r="P119" s="803"/>
    </row>
    <row r="120" spans="16:16" x14ac:dyDescent="0.25">
      <c r="P120" s="803"/>
    </row>
    <row r="121" spans="16:16" x14ac:dyDescent="0.25">
      <c r="P121" s="803"/>
    </row>
    <row r="122" spans="16:16" x14ac:dyDescent="0.25">
      <c r="P122" s="803"/>
    </row>
    <row r="123" spans="16:16" x14ac:dyDescent="0.25">
      <c r="P123" s="803"/>
    </row>
    <row r="124" spans="16:16" x14ac:dyDescent="0.25">
      <c r="P124" s="803"/>
    </row>
    <row r="125" spans="16:16" x14ac:dyDescent="0.25">
      <c r="P125" s="803"/>
    </row>
    <row r="126" spans="16:16" x14ac:dyDescent="0.25">
      <c r="P126" s="803"/>
    </row>
    <row r="127" spans="16:16" x14ac:dyDescent="0.25">
      <c r="P127" s="803"/>
    </row>
    <row r="128" spans="16:16" x14ac:dyDescent="0.25">
      <c r="P128" s="803"/>
    </row>
    <row r="129" spans="16:16" x14ac:dyDescent="0.25">
      <c r="P129" s="803"/>
    </row>
    <row r="130" spans="16:16" x14ac:dyDescent="0.25">
      <c r="P130" s="803"/>
    </row>
    <row r="131" spans="16:16" x14ac:dyDescent="0.25">
      <c r="P131" s="803"/>
    </row>
    <row r="132" spans="16:16" x14ac:dyDescent="0.25">
      <c r="P132" s="803"/>
    </row>
    <row r="133" spans="16:16" x14ac:dyDescent="0.25">
      <c r="P133" s="803"/>
    </row>
    <row r="134" spans="16:16" x14ac:dyDescent="0.25">
      <c r="P134" s="803"/>
    </row>
    <row r="135" spans="16:16" x14ac:dyDescent="0.25">
      <c r="P135" s="803"/>
    </row>
    <row r="136" spans="16:16" x14ac:dyDescent="0.25">
      <c r="P136" s="803"/>
    </row>
    <row r="137" spans="16:16" x14ac:dyDescent="0.25">
      <c r="P137" s="803"/>
    </row>
    <row r="138" spans="16:16" x14ac:dyDescent="0.25">
      <c r="P138" s="803"/>
    </row>
    <row r="139" spans="16:16" x14ac:dyDescent="0.25">
      <c r="P139" s="803"/>
    </row>
    <row r="140" spans="16:16" x14ac:dyDescent="0.25">
      <c r="P140" s="803"/>
    </row>
    <row r="141" spans="16:16" x14ac:dyDescent="0.25">
      <c r="P141" s="803"/>
    </row>
    <row r="142" spans="16:16" x14ac:dyDescent="0.25">
      <c r="P142" s="803"/>
    </row>
    <row r="143" spans="16:16" x14ac:dyDescent="0.25">
      <c r="P143" s="803"/>
    </row>
    <row r="144" spans="16:16" x14ac:dyDescent="0.25">
      <c r="P144" s="803"/>
    </row>
    <row r="145" spans="16:16" x14ac:dyDescent="0.25">
      <c r="P145" s="803"/>
    </row>
    <row r="146" spans="16:16" x14ac:dyDescent="0.25">
      <c r="P146" s="803"/>
    </row>
    <row r="147" spans="16:16" x14ac:dyDescent="0.25">
      <c r="P147" s="803"/>
    </row>
    <row r="148" spans="16:16" x14ac:dyDescent="0.25">
      <c r="P148" s="803"/>
    </row>
    <row r="149" spans="16:16" x14ac:dyDescent="0.25">
      <c r="P149" s="803"/>
    </row>
    <row r="150" spans="16:16" x14ac:dyDescent="0.25">
      <c r="P150" s="803"/>
    </row>
    <row r="151" spans="16:16" x14ac:dyDescent="0.25">
      <c r="P151" s="803"/>
    </row>
    <row r="152" spans="16:16" x14ac:dyDescent="0.25">
      <c r="P152" s="803"/>
    </row>
    <row r="153" spans="16:16" x14ac:dyDescent="0.25">
      <c r="P153" s="803"/>
    </row>
    <row r="154" spans="16:16" x14ac:dyDescent="0.25">
      <c r="P154" s="803"/>
    </row>
    <row r="155" spans="16:16" x14ac:dyDescent="0.25">
      <c r="P155" s="803"/>
    </row>
    <row r="156" spans="16:16" x14ac:dyDescent="0.25">
      <c r="P156" s="803"/>
    </row>
    <row r="157" spans="16:16" x14ac:dyDescent="0.25">
      <c r="P157" s="803"/>
    </row>
    <row r="158" spans="16:16" x14ac:dyDescent="0.25">
      <c r="P158" s="803"/>
    </row>
    <row r="159" spans="16:16" x14ac:dyDescent="0.25">
      <c r="P159" s="803"/>
    </row>
    <row r="160" spans="16:16" x14ac:dyDescent="0.25">
      <c r="P160" s="803"/>
    </row>
    <row r="161" spans="16:16" x14ac:dyDescent="0.25">
      <c r="P161" s="803"/>
    </row>
    <row r="162" spans="16:16" x14ac:dyDescent="0.25">
      <c r="P162" s="803"/>
    </row>
    <row r="163" spans="16:16" x14ac:dyDescent="0.25">
      <c r="P163" s="803"/>
    </row>
    <row r="164" spans="16:16" x14ac:dyDescent="0.25">
      <c r="P164" s="803"/>
    </row>
    <row r="165" spans="16:16" x14ac:dyDescent="0.25">
      <c r="P165" s="803"/>
    </row>
    <row r="166" spans="16:16" x14ac:dyDescent="0.25">
      <c r="P166" s="803"/>
    </row>
    <row r="167" spans="16:16" x14ac:dyDescent="0.25">
      <c r="P167" s="803"/>
    </row>
    <row r="168" spans="16:16" x14ac:dyDescent="0.25">
      <c r="P168" s="803"/>
    </row>
    <row r="169" spans="16:16" x14ac:dyDescent="0.25">
      <c r="P169" s="803"/>
    </row>
    <row r="170" spans="16:16" x14ac:dyDescent="0.25">
      <c r="P170" s="803"/>
    </row>
    <row r="171" spans="16:16" x14ac:dyDescent="0.25">
      <c r="P171" s="803"/>
    </row>
    <row r="172" spans="16:16" x14ac:dyDescent="0.25">
      <c r="P172" s="803"/>
    </row>
    <row r="173" spans="16:16" x14ac:dyDescent="0.25">
      <c r="P173" s="803"/>
    </row>
    <row r="174" spans="16:16" x14ac:dyDescent="0.25">
      <c r="P174" s="803"/>
    </row>
    <row r="175" spans="16:16" x14ac:dyDescent="0.25">
      <c r="P175" s="803"/>
    </row>
    <row r="176" spans="16:16" x14ac:dyDescent="0.25">
      <c r="P176" s="803"/>
    </row>
    <row r="177" spans="16:16" x14ac:dyDescent="0.25">
      <c r="P177" s="803"/>
    </row>
    <row r="178" spans="16:16" x14ac:dyDescent="0.25">
      <c r="P178" s="803"/>
    </row>
    <row r="179" spans="16:16" x14ac:dyDescent="0.25">
      <c r="P179" s="803"/>
    </row>
    <row r="180" spans="16:16" x14ac:dyDescent="0.25">
      <c r="P180" s="803"/>
    </row>
    <row r="181" spans="16:16" x14ac:dyDescent="0.25">
      <c r="P181" s="803"/>
    </row>
    <row r="182" spans="16:16" x14ac:dyDescent="0.25">
      <c r="P182" s="803"/>
    </row>
    <row r="183" spans="16:16" x14ac:dyDescent="0.25">
      <c r="P183" s="803"/>
    </row>
    <row r="184" spans="16:16" x14ac:dyDescent="0.25">
      <c r="P184" s="803"/>
    </row>
    <row r="185" spans="16:16" x14ac:dyDescent="0.25">
      <c r="P185" s="803"/>
    </row>
    <row r="186" spans="16:16" x14ac:dyDescent="0.25">
      <c r="P186" s="803"/>
    </row>
    <row r="187" spans="16:16" x14ac:dyDescent="0.25">
      <c r="P187" s="803"/>
    </row>
    <row r="188" spans="16:16" x14ac:dyDescent="0.25">
      <c r="P188" s="803"/>
    </row>
    <row r="189" spans="16:16" x14ac:dyDescent="0.25">
      <c r="P189" s="803"/>
    </row>
    <row r="190" spans="16:16" x14ac:dyDescent="0.25">
      <c r="P190" s="803"/>
    </row>
    <row r="191" spans="16:16" x14ac:dyDescent="0.25">
      <c r="P191" s="803"/>
    </row>
    <row r="192" spans="16:16" x14ac:dyDescent="0.25">
      <c r="P192" s="803"/>
    </row>
    <row r="193" spans="16:16" x14ac:dyDescent="0.25">
      <c r="P193" s="803"/>
    </row>
    <row r="194" spans="16:16" x14ac:dyDescent="0.25">
      <c r="P194" s="803"/>
    </row>
    <row r="195" spans="16:16" x14ac:dyDescent="0.25">
      <c r="P195" s="803"/>
    </row>
    <row r="196" spans="16:16" x14ac:dyDescent="0.25">
      <c r="P196" s="803"/>
    </row>
    <row r="197" spans="16:16" x14ac:dyDescent="0.25">
      <c r="P197" s="803"/>
    </row>
    <row r="198" spans="16:16" x14ac:dyDescent="0.25">
      <c r="P198" s="803"/>
    </row>
    <row r="199" spans="16:16" x14ac:dyDescent="0.25">
      <c r="P199" s="803"/>
    </row>
    <row r="200" spans="16:16" x14ac:dyDescent="0.25">
      <c r="P200" s="803"/>
    </row>
    <row r="201" spans="16:16" x14ac:dyDescent="0.25">
      <c r="P201" s="803"/>
    </row>
    <row r="202" spans="16:16" x14ac:dyDescent="0.25">
      <c r="P202" s="803"/>
    </row>
    <row r="203" spans="16:16" x14ac:dyDescent="0.25">
      <c r="P203" s="803"/>
    </row>
    <row r="204" spans="16:16" x14ac:dyDescent="0.25">
      <c r="P204" s="803"/>
    </row>
    <row r="205" spans="16:16" x14ac:dyDescent="0.25">
      <c r="P205" s="803"/>
    </row>
    <row r="206" spans="16:16" x14ac:dyDescent="0.25">
      <c r="P206" s="803"/>
    </row>
    <row r="207" spans="16:16" x14ac:dyDescent="0.25">
      <c r="P207" s="803"/>
    </row>
    <row r="208" spans="16:16" x14ac:dyDescent="0.25">
      <c r="P208" s="803"/>
    </row>
    <row r="209" spans="16:16" x14ac:dyDescent="0.25">
      <c r="P209" s="803"/>
    </row>
    <row r="210" spans="16:16" x14ac:dyDescent="0.25">
      <c r="P210" s="803"/>
    </row>
    <row r="211" spans="16:16" x14ac:dyDescent="0.25">
      <c r="P211" s="803"/>
    </row>
    <row r="212" spans="16:16" x14ac:dyDescent="0.25">
      <c r="P212" s="803"/>
    </row>
    <row r="213" spans="16:16" x14ac:dyDescent="0.25">
      <c r="P213" s="803"/>
    </row>
    <row r="214" spans="16:16" x14ac:dyDescent="0.25">
      <c r="P214" s="803"/>
    </row>
    <row r="215" spans="16:16" x14ac:dyDescent="0.25">
      <c r="P215" s="803"/>
    </row>
    <row r="216" spans="16:16" x14ac:dyDescent="0.25">
      <c r="P216" s="803"/>
    </row>
    <row r="217" spans="16:16" x14ac:dyDescent="0.25">
      <c r="P217" s="803"/>
    </row>
    <row r="218" spans="16:16" x14ac:dyDescent="0.25">
      <c r="P218" s="803"/>
    </row>
    <row r="219" spans="16:16" x14ac:dyDescent="0.25">
      <c r="P219" s="803"/>
    </row>
    <row r="220" spans="16:16" x14ac:dyDescent="0.25">
      <c r="P220" s="803"/>
    </row>
    <row r="221" spans="16:16" x14ac:dyDescent="0.25">
      <c r="P221" s="803"/>
    </row>
    <row r="222" spans="16:16" x14ac:dyDescent="0.25">
      <c r="P222" s="803"/>
    </row>
    <row r="223" spans="16:16" x14ac:dyDescent="0.25">
      <c r="P223" s="803"/>
    </row>
    <row r="224" spans="16:16" x14ac:dyDescent="0.25">
      <c r="P224" s="803"/>
    </row>
    <row r="225" spans="16:16" x14ac:dyDescent="0.25">
      <c r="P225" s="803"/>
    </row>
    <row r="226" spans="16:16" x14ac:dyDescent="0.25">
      <c r="P226" s="803"/>
    </row>
    <row r="227" spans="16:16" x14ac:dyDescent="0.25">
      <c r="P227" s="803"/>
    </row>
    <row r="228" spans="16:16" x14ac:dyDescent="0.25">
      <c r="P228" s="803"/>
    </row>
    <row r="229" spans="16:16" x14ac:dyDescent="0.25">
      <c r="P229" s="803"/>
    </row>
    <row r="230" spans="16:16" x14ac:dyDescent="0.25">
      <c r="P230" s="803"/>
    </row>
    <row r="231" spans="16:16" x14ac:dyDescent="0.25">
      <c r="P231" s="803"/>
    </row>
    <row r="232" spans="16:16" x14ac:dyDescent="0.25">
      <c r="P232" s="803"/>
    </row>
    <row r="233" spans="16:16" x14ac:dyDescent="0.25">
      <c r="P233" s="803"/>
    </row>
    <row r="234" spans="16:16" x14ac:dyDescent="0.25">
      <c r="P234" s="803"/>
    </row>
    <row r="235" spans="16:16" x14ac:dyDescent="0.25">
      <c r="P235" s="803"/>
    </row>
    <row r="236" spans="16:16" x14ac:dyDescent="0.25">
      <c r="P236" s="803"/>
    </row>
    <row r="237" spans="16:16" x14ac:dyDescent="0.25">
      <c r="P237" s="803"/>
    </row>
    <row r="238" spans="16:16" x14ac:dyDescent="0.25">
      <c r="P238" s="803"/>
    </row>
    <row r="239" spans="16:16" x14ac:dyDescent="0.25">
      <c r="P239" s="803"/>
    </row>
    <row r="240" spans="16:16" x14ac:dyDescent="0.25">
      <c r="P240" s="803"/>
    </row>
    <row r="241" spans="16:16" x14ac:dyDescent="0.25">
      <c r="P241" s="803"/>
    </row>
    <row r="242" spans="16:16" x14ac:dyDescent="0.25">
      <c r="P242" s="803"/>
    </row>
    <row r="243" spans="16:16" x14ac:dyDescent="0.25">
      <c r="P243" s="803"/>
    </row>
    <row r="244" spans="16:16" x14ac:dyDescent="0.25">
      <c r="P244" s="803"/>
    </row>
    <row r="245" spans="16:16" x14ac:dyDescent="0.25">
      <c r="P245" s="803"/>
    </row>
    <row r="246" spans="16:16" x14ac:dyDescent="0.25">
      <c r="P246" s="803"/>
    </row>
    <row r="247" spans="16:16" x14ac:dyDescent="0.25">
      <c r="P247" s="803"/>
    </row>
    <row r="248" spans="16:16" x14ac:dyDescent="0.25">
      <c r="P248" s="803"/>
    </row>
    <row r="249" spans="16:16" x14ac:dyDescent="0.25">
      <c r="P249" s="803"/>
    </row>
    <row r="250" spans="16:16" x14ac:dyDescent="0.25">
      <c r="P250" s="803"/>
    </row>
    <row r="251" spans="16:16" x14ac:dyDescent="0.25">
      <c r="P251" s="803"/>
    </row>
    <row r="252" spans="16:16" x14ac:dyDescent="0.25">
      <c r="P252" s="803"/>
    </row>
    <row r="253" spans="16:16" x14ac:dyDescent="0.25">
      <c r="P253" s="803"/>
    </row>
    <row r="254" spans="16:16" x14ac:dyDescent="0.25">
      <c r="P254" s="803"/>
    </row>
    <row r="255" spans="16:16" x14ac:dyDescent="0.25">
      <c r="P255" s="803"/>
    </row>
    <row r="256" spans="16:16" x14ac:dyDescent="0.25">
      <c r="P256" s="803"/>
    </row>
    <row r="257" spans="16:16" x14ac:dyDescent="0.25">
      <c r="P257" s="803"/>
    </row>
    <row r="258" spans="16:16" x14ac:dyDescent="0.25">
      <c r="P258" s="803"/>
    </row>
    <row r="259" spans="16:16" x14ac:dyDescent="0.25">
      <c r="P259" s="803"/>
    </row>
    <row r="260" spans="16:16" x14ac:dyDescent="0.25">
      <c r="P260" s="803"/>
    </row>
    <row r="261" spans="16:16" x14ac:dyDescent="0.25">
      <c r="P261" s="803"/>
    </row>
    <row r="262" spans="16:16" x14ac:dyDescent="0.25">
      <c r="P262" s="803"/>
    </row>
    <row r="263" spans="16:16" x14ac:dyDescent="0.25">
      <c r="P263" s="803"/>
    </row>
    <row r="264" spans="16:16" x14ac:dyDescent="0.25">
      <c r="P264" s="803"/>
    </row>
    <row r="265" spans="16:16" x14ac:dyDescent="0.25">
      <c r="P265" s="803"/>
    </row>
    <row r="266" spans="16:16" x14ac:dyDescent="0.25">
      <c r="P266" s="803"/>
    </row>
    <row r="267" spans="16:16" x14ac:dyDescent="0.25">
      <c r="P267" s="803"/>
    </row>
    <row r="268" spans="16:16" x14ac:dyDescent="0.25">
      <c r="P268" s="803"/>
    </row>
    <row r="269" spans="16:16" x14ac:dyDescent="0.25">
      <c r="P269" s="803"/>
    </row>
    <row r="270" spans="16:16" x14ac:dyDescent="0.25">
      <c r="P270" s="803"/>
    </row>
    <row r="271" spans="16:16" x14ac:dyDescent="0.25">
      <c r="P271" s="803"/>
    </row>
    <row r="272" spans="16:16" x14ac:dyDescent="0.25">
      <c r="P272" s="803"/>
    </row>
  </sheetData>
  <mergeCells count="1">
    <mergeCell ref="A1:B1"/>
  </mergeCells>
  <hyperlinks>
    <hyperlink ref="A1" location="CONTENT!A1" display="Back to table of contents"/>
  </hyperlinks>
  <pageMargins left="0.5" right="0.5" top="0.5" bottom="0.5" header="0.3" footer="0.3"/>
  <pageSetup paperSize="9" orientation="landscape" r:id="rId1"/>
  <headerFooter alignWithMargins="0"/>
  <ignoredErrors>
    <ignoredError sqref="C4:H4"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showGridLines="0" workbookViewId="0">
      <selection sqref="A1:C1"/>
    </sheetView>
  </sheetViews>
  <sheetFormatPr defaultColWidth="9.33203125" defaultRowHeight="12.75" x14ac:dyDescent="0.2"/>
  <cols>
    <col min="1" max="1" width="4.33203125" customWidth="1"/>
    <col min="2" max="2" width="17.33203125" customWidth="1"/>
    <col min="3" max="6" width="19.1640625" customWidth="1"/>
  </cols>
  <sheetData>
    <row r="1" spans="1:6" ht="15.75" x14ac:dyDescent="0.25">
      <c r="A1" s="6263" t="s">
        <v>801</v>
      </c>
      <c r="B1" s="6263"/>
      <c r="C1" s="6263"/>
      <c r="D1" s="758"/>
      <c r="E1" s="758"/>
      <c r="F1" s="758"/>
    </row>
    <row r="2" spans="1:6" ht="12.75" customHeight="1" x14ac:dyDescent="0.2">
      <c r="A2" s="979"/>
      <c r="B2" s="979"/>
      <c r="C2" s="980"/>
      <c r="D2" s="980"/>
      <c r="E2" s="979"/>
      <c r="F2" s="979"/>
    </row>
    <row r="3" spans="1:6" ht="20.25" customHeight="1" x14ac:dyDescent="0.25">
      <c r="A3" s="981" t="s">
        <v>913</v>
      </c>
      <c r="B3" s="979"/>
      <c r="C3" s="982"/>
      <c r="D3" s="982"/>
      <c r="E3" s="983"/>
      <c r="F3" s="983"/>
    </row>
    <row r="4" spans="1:6" ht="8.25" customHeight="1" thickBot="1" x14ac:dyDescent="0.3">
      <c r="A4" s="983"/>
      <c r="B4" s="983"/>
      <c r="C4" s="982"/>
      <c r="D4" s="982"/>
      <c r="E4" s="983"/>
      <c r="F4" s="983"/>
    </row>
    <row r="5" spans="1:6" ht="15.95" customHeight="1" x14ac:dyDescent="0.25">
      <c r="A5" s="6361" t="s">
        <v>2</v>
      </c>
      <c r="B5" s="6362"/>
      <c r="C5" s="6367" t="s">
        <v>914</v>
      </c>
      <c r="D5" s="6362" t="s">
        <v>915</v>
      </c>
      <c r="E5" s="6370" t="s">
        <v>916</v>
      </c>
      <c r="F5" s="984"/>
    </row>
    <row r="6" spans="1:6" ht="15.95" customHeight="1" x14ac:dyDescent="0.25">
      <c r="A6" s="6363"/>
      <c r="B6" s="6364"/>
      <c r="C6" s="6368"/>
      <c r="D6" s="6364"/>
      <c r="E6" s="6371"/>
      <c r="F6" s="985"/>
    </row>
    <row r="7" spans="1:6" ht="15.95" customHeight="1" thickBot="1" x14ac:dyDescent="0.3">
      <c r="A7" s="6365"/>
      <c r="B7" s="6366"/>
      <c r="C7" s="6369"/>
      <c r="D7" s="6366"/>
      <c r="E7" s="6372"/>
      <c r="F7" s="984"/>
    </row>
    <row r="8" spans="1:6" ht="18" customHeight="1" x14ac:dyDescent="0.25">
      <c r="A8" s="986"/>
      <c r="B8" s="987">
        <v>2010</v>
      </c>
      <c r="C8" s="988">
        <v>112</v>
      </c>
      <c r="D8" s="989">
        <v>12075</v>
      </c>
      <c r="E8" s="990">
        <v>24698</v>
      </c>
      <c r="F8" s="991"/>
    </row>
    <row r="9" spans="1:6" ht="18" customHeight="1" x14ac:dyDescent="0.25">
      <c r="A9" s="986"/>
      <c r="B9" s="987" t="s">
        <v>809</v>
      </c>
      <c r="C9" s="988">
        <v>109</v>
      </c>
      <c r="D9" s="989">
        <v>11925</v>
      </c>
      <c r="E9" s="990">
        <v>24242</v>
      </c>
      <c r="F9" s="991"/>
    </row>
    <row r="10" spans="1:6" ht="20.25" customHeight="1" x14ac:dyDescent="0.25">
      <c r="A10" s="986"/>
      <c r="B10" s="987" t="s">
        <v>810</v>
      </c>
      <c r="C10" s="988">
        <v>117</v>
      </c>
      <c r="D10" s="989">
        <v>12527</v>
      </c>
      <c r="E10" s="990">
        <v>25496</v>
      </c>
      <c r="F10" s="991"/>
    </row>
    <row r="11" spans="1:6" ht="20.25" customHeight="1" x14ac:dyDescent="0.25">
      <c r="A11" s="986"/>
      <c r="B11" s="987" t="s">
        <v>917</v>
      </c>
      <c r="C11" s="988">
        <v>107</v>
      </c>
      <c r="D11" s="989">
        <v>12376</v>
      </c>
      <c r="E11" s="990">
        <v>25105</v>
      </c>
      <c r="F11" s="991"/>
    </row>
    <row r="12" spans="1:6" ht="20.25" customHeight="1" x14ac:dyDescent="0.25">
      <c r="A12" s="986"/>
      <c r="B12" s="987">
        <v>2014</v>
      </c>
      <c r="C12" s="988">
        <v>112</v>
      </c>
      <c r="D12" s="989">
        <v>12799</v>
      </c>
      <c r="E12" s="990">
        <v>26174</v>
      </c>
      <c r="F12" s="991"/>
    </row>
    <row r="13" spans="1:6" ht="20.25" customHeight="1" x14ac:dyDescent="0.25">
      <c r="A13" s="986"/>
      <c r="B13" s="992" t="s">
        <v>813</v>
      </c>
      <c r="C13" s="988">
        <v>115</v>
      </c>
      <c r="D13" s="989">
        <v>13617</v>
      </c>
      <c r="E13" s="990">
        <v>28732</v>
      </c>
      <c r="F13" s="991"/>
    </row>
    <row r="14" spans="1:6" ht="20.25" customHeight="1" x14ac:dyDescent="0.25">
      <c r="A14" s="986"/>
      <c r="B14" s="992" t="s">
        <v>909</v>
      </c>
      <c r="C14" s="988">
        <v>111</v>
      </c>
      <c r="D14" s="989">
        <v>13547</v>
      </c>
      <c r="E14" s="990">
        <v>29139</v>
      </c>
      <c r="F14" s="991"/>
    </row>
    <row r="15" spans="1:6" ht="20.25" customHeight="1" x14ac:dyDescent="0.25">
      <c r="A15" s="986"/>
      <c r="B15" s="992" t="s">
        <v>815</v>
      </c>
      <c r="C15" s="988">
        <v>111</v>
      </c>
      <c r="D15" s="989">
        <v>13511</v>
      </c>
      <c r="E15" s="990">
        <v>29650</v>
      </c>
      <c r="F15" s="991"/>
    </row>
    <row r="16" spans="1:6" ht="20.25" customHeight="1" x14ac:dyDescent="0.25">
      <c r="A16" s="986"/>
      <c r="B16" s="992" t="s">
        <v>816</v>
      </c>
      <c r="C16" s="988">
        <v>113</v>
      </c>
      <c r="D16" s="989">
        <v>13574</v>
      </c>
      <c r="E16" s="990">
        <v>30427</v>
      </c>
      <c r="F16" s="991"/>
    </row>
    <row r="17" spans="1:6" ht="20.25" customHeight="1" x14ac:dyDescent="0.25">
      <c r="A17" s="986"/>
      <c r="B17" s="992" t="s">
        <v>918</v>
      </c>
      <c r="C17" s="993" t="s">
        <v>919</v>
      </c>
      <c r="D17" s="989">
        <v>13489</v>
      </c>
      <c r="E17" s="990">
        <v>31024</v>
      </c>
      <c r="F17" s="991"/>
    </row>
    <row r="18" spans="1:6" ht="20.25" customHeight="1" x14ac:dyDescent="0.25">
      <c r="A18" s="986"/>
      <c r="B18" s="992" t="s">
        <v>920</v>
      </c>
      <c r="C18" s="993" t="s">
        <v>921</v>
      </c>
      <c r="D18" s="989">
        <v>12171</v>
      </c>
      <c r="E18" s="990">
        <v>28104</v>
      </c>
      <c r="F18" s="991"/>
    </row>
    <row r="19" spans="1:6" ht="6.75" customHeight="1" thickBot="1" x14ac:dyDescent="0.3">
      <c r="A19" s="994"/>
      <c r="B19" s="995"/>
      <c r="C19" s="996"/>
      <c r="D19" s="996"/>
      <c r="E19" s="997"/>
      <c r="F19" s="984"/>
    </row>
    <row r="20" spans="1:6" ht="19.5" customHeight="1" x14ac:dyDescent="0.25">
      <c r="A20" s="998" t="s">
        <v>922</v>
      </c>
      <c r="B20" s="999" t="s">
        <v>923</v>
      </c>
      <c r="C20" s="1000"/>
      <c r="D20" s="1000"/>
      <c r="E20" s="984"/>
      <c r="F20" s="984"/>
    </row>
    <row r="21" spans="1:6" ht="17.25" customHeight="1" x14ac:dyDescent="0.25">
      <c r="A21" s="998"/>
      <c r="B21" s="999" t="s">
        <v>924</v>
      </c>
      <c r="C21" s="1000"/>
      <c r="D21" s="1000"/>
      <c r="E21" s="984"/>
      <c r="F21" s="984"/>
    </row>
    <row r="22" spans="1:6" ht="5.25" customHeight="1" x14ac:dyDescent="0.3">
      <c r="A22" s="1001" t="s">
        <v>386</v>
      </c>
      <c r="B22" s="1002" t="s">
        <v>386</v>
      </c>
      <c r="C22" s="1000"/>
      <c r="D22" s="1000"/>
      <c r="E22" s="984"/>
      <c r="F22" s="984"/>
    </row>
    <row r="23" spans="1:6" ht="27" customHeight="1" x14ac:dyDescent="0.25">
      <c r="A23" s="1003" t="s">
        <v>925</v>
      </c>
      <c r="B23" s="1004"/>
      <c r="C23" s="1005"/>
      <c r="D23" s="1004"/>
      <c r="E23" s="1004"/>
      <c r="F23" s="1005"/>
    </row>
    <row r="24" spans="1:6" ht="6.75" customHeight="1" thickBot="1" x14ac:dyDescent="0.3">
      <c r="A24" s="1004"/>
      <c r="B24" s="983"/>
      <c r="C24" s="1005"/>
      <c r="D24" s="1004"/>
      <c r="E24" s="1004"/>
      <c r="F24" s="1005"/>
    </row>
    <row r="25" spans="1:6" ht="21.75" customHeight="1" thickBot="1" x14ac:dyDescent="0.25">
      <c r="A25" s="6352" t="s">
        <v>926</v>
      </c>
      <c r="B25" s="6353"/>
      <c r="C25" s="6358">
        <v>2019</v>
      </c>
      <c r="D25" s="6359"/>
      <c r="E25" s="6358">
        <v>2020</v>
      </c>
      <c r="F25" s="6359"/>
    </row>
    <row r="26" spans="1:6" ht="17.25" customHeight="1" x14ac:dyDescent="0.2">
      <c r="A26" s="6354"/>
      <c r="B26" s="6355"/>
      <c r="C26" s="1006" t="s">
        <v>927</v>
      </c>
      <c r="D26" s="1007" t="s">
        <v>928</v>
      </c>
      <c r="E26" s="1006" t="s">
        <v>927</v>
      </c>
      <c r="F26" s="1007" t="s">
        <v>928</v>
      </c>
    </row>
    <row r="27" spans="1:6" ht="6.75" customHeight="1" thickBot="1" x14ac:dyDescent="0.25">
      <c r="A27" s="6356"/>
      <c r="B27" s="6357"/>
      <c r="C27" s="1008"/>
      <c r="D27" s="1009"/>
      <c r="E27" s="1008"/>
      <c r="F27" s="1009"/>
    </row>
    <row r="28" spans="1:6" ht="14.1" customHeight="1" x14ac:dyDescent="0.2">
      <c r="A28" s="1010" t="s">
        <v>481</v>
      </c>
      <c r="B28" s="1011"/>
      <c r="C28" s="1012">
        <v>74</v>
      </c>
      <c r="D28" s="1013">
        <v>66</v>
      </c>
      <c r="E28" s="1012">
        <v>75</v>
      </c>
      <c r="F28" s="1013">
        <v>65</v>
      </c>
    </row>
    <row r="29" spans="1:6" ht="14.1" customHeight="1" x14ac:dyDescent="0.2">
      <c r="A29" s="1014" t="s">
        <v>482</v>
      </c>
      <c r="B29" s="1015"/>
      <c r="C29" s="1012">
        <v>77</v>
      </c>
      <c r="D29" s="1013">
        <v>69</v>
      </c>
      <c r="E29" s="1012">
        <v>72</v>
      </c>
      <c r="F29" s="1013">
        <v>63</v>
      </c>
    </row>
    <row r="30" spans="1:6" ht="14.1" customHeight="1" x14ac:dyDescent="0.2">
      <c r="A30" s="1014" t="s">
        <v>483</v>
      </c>
      <c r="B30" s="1015"/>
      <c r="C30" s="1012">
        <v>72</v>
      </c>
      <c r="D30" s="1013">
        <v>64</v>
      </c>
      <c r="E30" s="1012" t="s">
        <v>929</v>
      </c>
      <c r="F30" s="1013" t="s">
        <v>930</v>
      </c>
    </row>
    <row r="31" spans="1:6" ht="14.1" customHeight="1" x14ac:dyDescent="0.2">
      <c r="A31" s="1014" t="s">
        <v>484</v>
      </c>
      <c r="B31" s="1015"/>
      <c r="C31" s="1012">
        <v>71</v>
      </c>
      <c r="D31" s="1013">
        <v>67</v>
      </c>
      <c r="E31" s="1012">
        <v>0</v>
      </c>
      <c r="F31" s="1013">
        <v>0</v>
      </c>
    </row>
    <row r="32" spans="1:6" ht="14.1" customHeight="1" x14ac:dyDescent="0.2">
      <c r="A32" s="1014" t="s">
        <v>485</v>
      </c>
      <c r="B32" s="1015"/>
      <c r="C32" s="1012">
        <v>67</v>
      </c>
      <c r="D32" s="1013">
        <v>58</v>
      </c>
      <c r="E32" s="1012">
        <v>0</v>
      </c>
      <c r="F32" s="1013">
        <v>0</v>
      </c>
    </row>
    <row r="33" spans="1:6" ht="14.1" customHeight="1" x14ac:dyDescent="0.2">
      <c r="A33" s="1014" t="s">
        <v>486</v>
      </c>
      <c r="B33" s="1015"/>
      <c r="C33" s="1012">
        <v>65</v>
      </c>
      <c r="D33" s="1013">
        <v>57</v>
      </c>
      <c r="E33" s="1012">
        <v>1</v>
      </c>
      <c r="F33" s="1013">
        <v>1</v>
      </c>
    </row>
    <row r="34" spans="1:6" ht="14.1" customHeight="1" x14ac:dyDescent="0.2">
      <c r="A34" s="1014" t="s">
        <v>487</v>
      </c>
      <c r="B34" s="1015"/>
      <c r="C34" s="1012">
        <v>70</v>
      </c>
      <c r="D34" s="1013">
        <v>64</v>
      </c>
      <c r="E34" s="1012">
        <v>1</v>
      </c>
      <c r="F34" s="1013">
        <v>1</v>
      </c>
    </row>
    <row r="35" spans="1:6" ht="14.1" customHeight="1" x14ac:dyDescent="0.2">
      <c r="A35" s="1014" t="s">
        <v>488</v>
      </c>
      <c r="B35" s="1015"/>
      <c r="C35" s="1012">
        <v>75</v>
      </c>
      <c r="D35" s="1013">
        <v>69</v>
      </c>
      <c r="E35" s="1012">
        <v>5</v>
      </c>
      <c r="F35" s="1013">
        <v>4</v>
      </c>
    </row>
    <row r="36" spans="1:6" ht="14.1" customHeight="1" x14ac:dyDescent="0.2">
      <c r="A36" s="1014" t="s">
        <v>489</v>
      </c>
      <c r="B36" s="1015"/>
      <c r="C36" s="1012">
        <v>77</v>
      </c>
      <c r="D36" s="1013">
        <v>65</v>
      </c>
      <c r="E36" s="1012">
        <v>8</v>
      </c>
      <c r="F36" s="1013">
        <v>8</v>
      </c>
    </row>
    <row r="37" spans="1:6" ht="14.1" customHeight="1" x14ac:dyDescent="0.2">
      <c r="A37" s="1014" t="s">
        <v>490</v>
      </c>
      <c r="B37" s="1015"/>
      <c r="C37" s="1012">
        <v>76</v>
      </c>
      <c r="D37" s="1013">
        <v>68</v>
      </c>
      <c r="E37" s="1012">
        <v>16</v>
      </c>
      <c r="F37" s="1013">
        <v>12</v>
      </c>
    </row>
    <row r="38" spans="1:6" ht="14.1" customHeight="1" x14ac:dyDescent="0.2">
      <c r="A38" s="1014" t="s">
        <v>491</v>
      </c>
      <c r="B38" s="1015"/>
      <c r="C38" s="1012">
        <v>85</v>
      </c>
      <c r="D38" s="1013">
        <v>70</v>
      </c>
      <c r="E38" s="1012">
        <v>17</v>
      </c>
      <c r="F38" s="1013">
        <v>12</v>
      </c>
    </row>
    <row r="39" spans="1:6" ht="14.1" customHeight="1" x14ac:dyDescent="0.2">
      <c r="A39" s="1014" t="s">
        <v>492</v>
      </c>
      <c r="B39" s="1015"/>
      <c r="C39" s="1012">
        <v>79</v>
      </c>
      <c r="D39" s="1013">
        <v>70</v>
      </c>
      <c r="E39" s="1012">
        <v>21</v>
      </c>
      <c r="F39" s="1013">
        <v>17</v>
      </c>
    </row>
    <row r="40" spans="1:6" ht="6.75" customHeight="1" thickBot="1" x14ac:dyDescent="0.25">
      <c r="A40" s="1016"/>
      <c r="B40" s="1017"/>
      <c r="C40" s="1012"/>
      <c r="D40" s="1013"/>
      <c r="E40" s="1012"/>
      <c r="F40" s="1013"/>
    </row>
    <row r="41" spans="1:6" ht="9" customHeight="1" x14ac:dyDescent="0.2">
      <c r="A41" s="6352" t="s">
        <v>931</v>
      </c>
      <c r="B41" s="6353"/>
      <c r="C41" s="1018"/>
      <c r="D41" s="1019"/>
      <c r="E41" s="1018"/>
      <c r="F41" s="1019"/>
    </row>
    <row r="42" spans="1:6" ht="14.25" customHeight="1" x14ac:dyDescent="0.2">
      <c r="A42" s="6354"/>
      <c r="B42" s="6355"/>
      <c r="C42" s="1020">
        <v>74</v>
      </c>
      <c r="D42" s="1021">
        <v>66</v>
      </c>
      <c r="E42" s="1020">
        <v>24</v>
      </c>
      <c r="F42" s="1021">
        <v>20</v>
      </c>
    </row>
    <row r="43" spans="1:6" ht="8.25" customHeight="1" thickBot="1" x14ac:dyDescent="0.25">
      <c r="A43" s="6356"/>
      <c r="B43" s="6357"/>
      <c r="C43" s="1022"/>
      <c r="D43" s="1023"/>
      <c r="E43" s="1022"/>
      <c r="F43" s="1023"/>
    </row>
    <row r="44" spans="1:6" ht="4.5" hidden="1" customHeight="1" x14ac:dyDescent="0.25">
      <c r="A44" s="1004"/>
      <c r="B44" s="979"/>
      <c r="C44" s="979"/>
      <c r="D44" s="979"/>
      <c r="E44" s="979"/>
      <c r="F44" s="979"/>
    </row>
    <row r="45" spans="1:6" ht="19.5" customHeight="1" x14ac:dyDescent="0.2">
      <c r="A45" s="1024" t="s">
        <v>856</v>
      </c>
      <c r="B45" s="1025" t="s">
        <v>932</v>
      </c>
      <c r="C45" s="979"/>
      <c r="D45" s="979"/>
      <c r="E45" s="979"/>
      <c r="F45" s="979"/>
    </row>
    <row r="46" spans="1:6" ht="18.75" customHeight="1" x14ac:dyDescent="0.2">
      <c r="A46" s="1024" t="s">
        <v>858</v>
      </c>
      <c r="B46" s="1025" t="s">
        <v>933</v>
      </c>
      <c r="C46" s="1026"/>
      <c r="D46" s="1027" t="s">
        <v>934</v>
      </c>
      <c r="E46" s="1025"/>
      <c r="F46" s="1025"/>
    </row>
    <row r="47" spans="1:6" ht="10.5" customHeight="1" x14ac:dyDescent="0.2">
      <c r="A47" s="1028"/>
      <c r="B47" s="1025"/>
      <c r="C47" s="1025"/>
      <c r="D47" s="1026" t="s">
        <v>935</v>
      </c>
      <c r="E47" s="1025"/>
      <c r="F47" s="1025"/>
    </row>
    <row r="48" spans="1:6" ht="14.25" customHeight="1" x14ac:dyDescent="0.2">
      <c r="A48" s="1024" t="s">
        <v>936</v>
      </c>
      <c r="B48" s="1025" t="s">
        <v>937</v>
      </c>
      <c r="C48" s="1026"/>
      <c r="D48" s="1027" t="s">
        <v>938</v>
      </c>
      <c r="E48" s="1025"/>
      <c r="F48" s="838"/>
    </row>
    <row r="49" spans="1:6" ht="9.75" customHeight="1" x14ac:dyDescent="0.2">
      <c r="A49" s="1028"/>
      <c r="B49" s="1025"/>
      <c r="C49" s="1025"/>
      <c r="D49" s="1026" t="s">
        <v>939</v>
      </c>
      <c r="E49" s="1025"/>
      <c r="F49" s="1025"/>
    </row>
    <row r="50" spans="1:6" ht="27.75" customHeight="1" x14ac:dyDescent="0.2">
      <c r="A50" s="2878" t="s">
        <v>940</v>
      </c>
      <c r="B50" s="6360" t="s">
        <v>941</v>
      </c>
      <c r="C50" s="6360"/>
      <c r="D50" s="6360"/>
      <c r="E50" s="6360"/>
      <c r="F50" s="6360"/>
    </row>
  </sheetData>
  <mergeCells count="10">
    <mergeCell ref="A1:C1"/>
    <mergeCell ref="A5:B7"/>
    <mergeCell ref="C5:C7"/>
    <mergeCell ref="D5:D7"/>
    <mergeCell ref="E5:E7"/>
    <mergeCell ref="A25:B27"/>
    <mergeCell ref="C25:D25"/>
    <mergeCell ref="E25:F25"/>
    <mergeCell ref="A41:B43"/>
    <mergeCell ref="B50:F50"/>
  </mergeCells>
  <hyperlinks>
    <hyperlink ref="A1" location="CONTENT!A1" display="Back to table of contents"/>
  </hyperlinks>
  <pageMargins left="0.5" right="0.5" top="0.5" bottom="0.5" header="0.3" footer="0.3"/>
  <pageSetup paperSize="9" orientation="portrait" r:id="rId1"/>
  <headerFooter alignWithMargins="0"/>
  <ignoredErrors>
    <ignoredError sqref="A45:A50"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57"/>
  <sheetViews>
    <sheetView showGridLines="0" workbookViewId="0">
      <selection sqref="A1:C1"/>
    </sheetView>
  </sheetViews>
  <sheetFormatPr defaultColWidth="9.33203125" defaultRowHeight="15.75" x14ac:dyDescent="0.25"/>
  <cols>
    <col min="1" max="1" width="5.33203125" style="1032" customWidth="1"/>
    <col min="2" max="2" width="6" style="1032" customWidth="1"/>
    <col min="3" max="3" width="17.33203125" style="1032" customWidth="1"/>
    <col min="4" max="4" width="6.5" style="1032" customWidth="1"/>
    <col min="5" max="5" width="9.33203125" style="1032"/>
    <col min="6" max="6" width="11.33203125" style="1032" customWidth="1"/>
    <col min="7" max="10" width="9.5" style="1032" customWidth="1"/>
    <col min="11" max="16384" width="9.33203125" style="1032"/>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s="1029" customFormat="1" ht="26.25" customHeight="1" x14ac:dyDescent="0.3">
      <c r="A2" s="6373" t="s">
        <v>942</v>
      </c>
      <c r="B2" s="6373"/>
      <c r="C2" s="6373"/>
      <c r="D2" s="6373"/>
      <c r="E2" s="6373"/>
      <c r="F2" s="6373"/>
      <c r="G2" s="6373"/>
      <c r="H2" s="6373"/>
      <c r="I2" s="6373"/>
      <c r="J2" s="6373"/>
    </row>
    <row r="3" spans="1:90" s="1031" customFormat="1" ht="18.75" x14ac:dyDescent="0.25">
      <c r="A3" s="1030" t="s">
        <v>943</v>
      </c>
      <c r="C3" s="1032"/>
    </row>
    <row r="4" spans="1:90" s="1031" customFormat="1" ht="16.5" x14ac:dyDescent="0.25">
      <c r="C4" s="1032"/>
      <c r="D4" s="1030" t="s">
        <v>944</v>
      </c>
    </row>
    <row r="5" spans="1:90" ht="17.25" customHeight="1" x14ac:dyDescent="0.25">
      <c r="A5" s="1033"/>
      <c r="B5" s="1034"/>
      <c r="C5" s="1034"/>
      <c r="D5" s="1034"/>
      <c r="E5" s="1034"/>
      <c r="F5" s="1035"/>
      <c r="G5" s="1036">
        <v>2016</v>
      </c>
      <c r="H5" s="1036">
        <v>2017</v>
      </c>
      <c r="I5" s="1036">
        <v>2018</v>
      </c>
      <c r="J5" s="1036">
        <v>2019</v>
      </c>
      <c r="K5" s="1036">
        <v>2020</v>
      </c>
    </row>
    <row r="6" spans="1:90" s="1041" customFormat="1" ht="15" customHeight="1" x14ac:dyDescent="0.2">
      <c r="A6" s="1037" t="s">
        <v>945</v>
      </c>
      <c r="B6" s="1038"/>
      <c r="C6" s="1038"/>
      <c r="D6" s="1038"/>
      <c r="E6" s="1038"/>
      <c r="F6" s="1039"/>
      <c r="G6" s="1040"/>
      <c r="H6" s="1040"/>
      <c r="I6" s="1040"/>
      <c r="J6" s="1040"/>
      <c r="K6" s="1040"/>
    </row>
    <row r="7" spans="1:90" s="1041" customFormat="1" ht="15.75" customHeight="1" x14ac:dyDescent="0.2">
      <c r="A7" s="1042"/>
      <c r="B7" s="1038" t="s">
        <v>946</v>
      </c>
      <c r="C7" s="1038"/>
      <c r="D7" s="1038"/>
      <c r="E7" s="1038"/>
      <c r="F7" s="1039"/>
      <c r="G7" s="1043">
        <v>5</v>
      </c>
      <c r="H7" s="1043">
        <v>5</v>
      </c>
      <c r="I7" s="1043">
        <v>5</v>
      </c>
      <c r="J7" s="1043">
        <v>5</v>
      </c>
      <c r="K7" s="1043">
        <v>5</v>
      </c>
    </row>
    <row r="8" spans="1:90" s="1041" customFormat="1" ht="15.75" customHeight="1" x14ac:dyDescent="0.2">
      <c r="A8" s="1042"/>
      <c r="B8" s="1038" t="s">
        <v>947</v>
      </c>
      <c r="C8" s="1038"/>
      <c r="D8" s="1038"/>
      <c r="E8" s="1038"/>
      <c r="F8" s="1039"/>
      <c r="G8" s="1043">
        <v>3</v>
      </c>
      <c r="H8" s="1043">
        <v>3</v>
      </c>
      <c r="I8" s="1043">
        <v>3</v>
      </c>
      <c r="J8" s="1043">
        <v>3</v>
      </c>
      <c r="K8" s="1043">
        <v>3</v>
      </c>
    </row>
    <row r="9" spans="1:90" s="1041" customFormat="1" ht="15" customHeight="1" x14ac:dyDescent="0.2">
      <c r="A9" s="1042"/>
      <c r="B9" s="1038" t="s">
        <v>948</v>
      </c>
      <c r="C9" s="1038"/>
      <c r="D9" s="1038"/>
      <c r="E9" s="1038"/>
      <c r="F9" s="1039"/>
      <c r="G9" s="1043"/>
      <c r="H9" s="1043"/>
      <c r="I9" s="1043"/>
      <c r="J9" s="1043"/>
      <c r="K9" s="1043"/>
    </row>
    <row r="10" spans="1:90" s="1041" customFormat="1" ht="14.25" customHeight="1" x14ac:dyDescent="0.2">
      <c r="A10" s="1042"/>
      <c r="B10" s="1038" t="s">
        <v>949</v>
      </c>
      <c r="C10" s="1038"/>
      <c r="D10" s="1038"/>
      <c r="E10" s="1038"/>
      <c r="F10" s="1039"/>
      <c r="G10" s="1043">
        <v>4</v>
      </c>
      <c r="H10" s="1043">
        <v>4</v>
      </c>
      <c r="I10" s="1043">
        <v>4</v>
      </c>
      <c r="J10" s="1043">
        <v>4</v>
      </c>
      <c r="K10" s="1043">
        <v>4</v>
      </c>
    </row>
    <row r="11" spans="1:90" s="1041" customFormat="1" ht="14.25" customHeight="1" x14ac:dyDescent="0.25">
      <c r="A11" s="1037" t="s">
        <v>950</v>
      </c>
      <c r="C11" s="1038"/>
      <c r="D11" s="1038"/>
      <c r="E11" s="1038"/>
      <c r="F11" s="1044"/>
      <c r="G11" s="1045">
        <v>1</v>
      </c>
      <c r="H11" s="1045">
        <v>2</v>
      </c>
      <c r="I11" s="1045">
        <v>2</v>
      </c>
      <c r="J11" s="1045">
        <v>2</v>
      </c>
      <c r="K11" s="1045">
        <v>2</v>
      </c>
    </row>
    <row r="12" spans="1:90" s="1041" customFormat="1" ht="14.25" customHeight="1" x14ac:dyDescent="0.25">
      <c r="A12" s="1037" t="s">
        <v>951</v>
      </c>
      <c r="B12" s="1038"/>
      <c r="C12" s="1038"/>
      <c r="D12" s="1038"/>
      <c r="E12" s="1038"/>
      <c r="F12" s="1044"/>
      <c r="G12" s="1046">
        <v>5</v>
      </c>
      <c r="H12" s="1046">
        <v>5</v>
      </c>
      <c r="I12" s="1046">
        <v>5</v>
      </c>
      <c r="J12" s="1046">
        <v>5</v>
      </c>
      <c r="K12" s="1046">
        <v>6</v>
      </c>
    </row>
    <row r="13" spans="1:90" s="1041" customFormat="1" ht="14.25" customHeight="1" x14ac:dyDescent="0.25">
      <c r="A13" s="1037" t="s">
        <v>952</v>
      </c>
      <c r="B13" s="1038"/>
      <c r="C13" s="1038"/>
      <c r="D13" s="1038"/>
      <c r="E13" s="1038"/>
      <c r="F13" s="1044"/>
      <c r="G13" s="1043">
        <v>21</v>
      </c>
      <c r="H13" s="1043">
        <v>21</v>
      </c>
      <c r="I13" s="1043">
        <v>21</v>
      </c>
      <c r="J13" s="1043">
        <v>21</v>
      </c>
      <c r="K13" s="1043">
        <v>22</v>
      </c>
    </row>
    <row r="14" spans="1:90" s="1041" customFormat="1" ht="14.25" customHeight="1" x14ac:dyDescent="0.25">
      <c r="A14" s="1037" t="s">
        <v>953</v>
      </c>
      <c r="B14" s="1038"/>
      <c r="C14" s="1038"/>
      <c r="D14" s="1038"/>
      <c r="E14" s="1038"/>
      <c r="F14" s="1044"/>
      <c r="G14" s="1043"/>
      <c r="H14" s="1043"/>
      <c r="I14" s="1043"/>
      <c r="J14" s="1043"/>
      <c r="K14" s="1043"/>
    </row>
    <row r="15" spans="1:90" s="1041" customFormat="1" ht="15.75" customHeight="1" x14ac:dyDescent="0.25">
      <c r="A15" s="1042"/>
      <c r="B15" s="1047" t="s">
        <v>954</v>
      </c>
      <c r="C15" s="1038"/>
      <c r="D15" s="1038"/>
      <c r="E15" s="1038"/>
      <c r="F15" s="1044"/>
      <c r="G15" s="1043">
        <v>2</v>
      </c>
      <c r="H15" s="1043">
        <v>2</v>
      </c>
      <c r="I15" s="1043">
        <v>2</v>
      </c>
      <c r="J15" s="1043">
        <v>2</v>
      </c>
      <c r="K15" s="1043">
        <v>2</v>
      </c>
    </row>
    <row r="16" spans="1:90" s="1041" customFormat="1" ht="15.75" customHeight="1" x14ac:dyDescent="0.25">
      <c r="A16" s="1037" t="s">
        <v>955</v>
      </c>
      <c r="B16" s="1038"/>
      <c r="C16" s="1038"/>
      <c r="D16" s="1038"/>
      <c r="E16" s="1038"/>
      <c r="F16" s="1044"/>
      <c r="G16" s="1043">
        <v>130</v>
      </c>
      <c r="H16" s="1043">
        <v>130</v>
      </c>
      <c r="I16" s="1043">
        <v>130</v>
      </c>
      <c r="J16" s="1043">
        <v>130</v>
      </c>
      <c r="K16" s="1043">
        <v>128</v>
      </c>
    </row>
    <row r="17" spans="1:12" s="1041" customFormat="1" ht="13.5" customHeight="1" x14ac:dyDescent="0.25">
      <c r="A17" s="1037" t="s">
        <v>956</v>
      </c>
      <c r="B17" s="1038"/>
      <c r="C17" s="1038"/>
      <c r="D17" s="1038"/>
      <c r="E17" s="1038"/>
      <c r="F17" s="1044"/>
      <c r="G17" s="1043"/>
      <c r="H17" s="1043"/>
      <c r="I17" s="1043"/>
      <c r="J17" s="1043"/>
      <c r="K17" s="1043"/>
    </row>
    <row r="18" spans="1:12" s="1041" customFormat="1" ht="13.5" customHeight="1" x14ac:dyDescent="0.25">
      <c r="A18" s="1042"/>
      <c r="B18" s="1038" t="s">
        <v>957</v>
      </c>
      <c r="C18" s="1038"/>
      <c r="D18" s="1038"/>
      <c r="E18" s="1038"/>
      <c r="F18" s="1044"/>
      <c r="G18" s="1043"/>
      <c r="H18" s="1043"/>
      <c r="I18" s="1043"/>
      <c r="J18" s="1043"/>
      <c r="K18" s="1043"/>
    </row>
    <row r="19" spans="1:12" s="1041" customFormat="1" ht="16.5" customHeight="1" x14ac:dyDescent="0.25">
      <c r="A19" s="1042"/>
      <c r="B19" s="1038"/>
      <c r="C19" s="1048" t="s">
        <v>958</v>
      </c>
      <c r="D19" s="1038"/>
      <c r="E19" s="1038"/>
      <c r="F19" s="1044"/>
      <c r="G19" s="1043">
        <v>11</v>
      </c>
      <c r="H19" s="1043">
        <v>11</v>
      </c>
      <c r="I19" s="1043">
        <v>11</v>
      </c>
      <c r="J19" s="1043">
        <v>11</v>
      </c>
      <c r="K19" s="1043">
        <v>11</v>
      </c>
    </row>
    <row r="20" spans="1:12" s="1041" customFormat="1" ht="14.25" customHeight="1" x14ac:dyDescent="0.25">
      <c r="A20" s="1037" t="s">
        <v>959</v>
      </c>
      <c r="B20" s="1038"/>
      <c r="C20" s="1038"/>
      <c r="D20" s="1038"/>
      <c r="E20" s="1038"/>
      <c r="F20" s="1044"/>
      <c r="G20" s="1043"/>
      <c r="H20" s="1043"/>
      <c r="I20" s="1043"/>
      <c r="J20" s="1043"/>
      <c r="K20" s="1043"/>
    </row>
    <row r="21" spans="1:12" s="1041" customFormat="1" ht="14.25" customHeight="1" x14ac:dyDescent="0.25">
      <c r="A21" s="1042"/>
      <c r="B21" s="1038" t="s">
        <v>960</v>
      </c>
      <c r="C21" s="1038"/>
      <c r="D21" s="1038"/>
      <c r="E21" s="1038"/>
      <c r="F21" s="1044"/>
      <c r="G21" s="1043"/>
      <c r="H21" s="1043"/>
      <c r="I21" s="1043"/>
      <c r="J21" s="1043"/>
      <c r="K21" s="1043"/>
    </row>
    <row r="22" spans="1:12" s="1041" customFormat="1" ht="15.75" customHeight="1" x14ac:dyDescent="0.25">
      <c r="A22" s="1042"/>
      <c r="B22" s="1038"/>
      <c r="C22" s="1038" t="s">
        <v>961</v>
      </c>
      <c r="D22" s="1038"/>
      <c r="E22" s="1038"/>
      <c r="F22" s="1044"/>
      <c r="G22" s="1043">
        <v>59</v>
      </c>
      <c r="H22" s="1043">
        <v>59</v>
      </c>
      <c r="I22" s="1043">
        <v>59</v>
      </c>
      <c r="J22" s="1043">
        <v>59</v>
      </c>
      <c r="K22" s="1043">
        <v>62</v>
      </c>
    </row>
    <row r="23" spans="1:12" s="1041" customFormat="1" ht="15.75" customHeight="1" x14ac:dyDescent="0.25">
      <c r="A23" s="1042"/>
      <c r="B23" s="1038" t="s">
        <v>962</v>
      </c>
      <c r="C23" s="1038"/>
      <c r="D23" s="1038"/>
      <c r="E23" s="1038"/>
      <c r="F23" s="1044"/>
      <c r="G23" s="1043">
        <v>3</v>
      </c>
      <c r="H23" s="1043">
        <v>3</v>
      </c>
      <c r="I23" s="1043">
        <v>3</v>
      </c>
      <c r="J23" s="1043">
        <v>3</v>
      </c>
      <c r="K23" s="1043">
        <v>3</v>
      </c>
    </row>
    <row r="24" spans="1:12" s="1041" customFormat="1" ht="15.75" customHeight="1" x14ac:dyDescent="0.25">
      <c r="A24" s="1042"/>
      <c r="B24" s="1038" t="s">
        <v>963</v>
      </c>
      <c r="C24" s="1038"/>
      <c r="D24" s="1038"/>
      <c r="E24" s="1038"/>
      <c r="F24" s="1044"/>
      <c r="G24" s="1043">
        <v>17</v>
      </c>
      <c r="H24" s="1043">
        <v>17</v>
      </c>
      <c r="I24" s="1043">
        <v>17</v>
      </c>
      <c r="J24" s="1043">
        <v>17</v>
      </c>
      <c r="K24" s="1043">
        <v>18</v>
      </c>
    </row>
    <row r="25" spans="1:12" s="1041" customFormat="1" ht="15.75" customHeight="1" x14ac:dyDescent="0.25">
      <c r="A25" s="1037" t="s">
        <v>964</v>
      </c>
      <c r="B25" s="1038"/>
      <c r="C25" s="1038"/>
      <c r="D25" s="1038"/>
      <c r="E25" s="1038"/>
      <c r="F25" s="1044"/>
      <c r="G25" s="1043">
        <v>14</v>
      </c>
      <c r="H25" s="1043">
        <v>14</v>
      </c>
      <c r="I25" s="1043">
        <v>14</v>
      </c>
      <c r="J25" s="1043">
        <v>14</v>
      </c>
      <c r="K25" s="1043">
        <v>14</v>
      </c>
    </row>
    <row r="26" spans="1:12" s="1041" customFormat="1" ht="15" customHeight="1" x14ac:dyDescent="0.25">
      <c r="A26" s="1037" t="s">
        <v>965</v>
      </c>
      <c r="B26" s="1038"/>
      <c r="C26" s="1038"/>
      <c r="D26" s="1038"/>
      <c r="E26" s="1038"/>
      <c r="F26" s="1044"/>
      <c r="G26" s="1043"/>
      <c r="H26" s="1043"/>
      <c r="I26" s="1043"/>
      <c r="J26" s="1043"/>
      <c r="K26" s="1043"/>
    </row>
    <row r="27" spans="1:12" s="1041" customFormat="1" ht="15" customHeight="1" x14ac:dyDescent="0.25">
      <c r="A27" s="1042"/>
      <c r="B27" s="1047" t="s">
        <v>966</v>
      </c>
      <c r="C27" s="1038"/>
      <c r="D27" s="1038"/>
      <c r="E27" s="1038"/>
      <c r="F27" s="1044"/>
      <c r="G27" s="1043"/>
      <c r="H27" s="1043"/>
      <c r="I27" s="1043"/>
      <c r="J27" s="1043"/>
      <c r="K27" s="1043"/>
    </row>
    <row r="28" spans="1:12" s="1041" customFormat="1" ht="15" customHeight="1" x14ac:dyDescent="0.25">
      <c r="A28" s="1042"/>
      <c r="B28" s="1038"/>
      <c r="C28" s="1048" t="s">
        <v>967</v>
      </c>
      <c r="D28" s="1038"/>
      <c r="E28" s="1038"/>
      <c r="F28" s="1044"/>
      <c r="G28" s="1043">
        <v>1155</v>
      </c>
      <c r="H28" s="1043">
        <v>1514</v>
      </c>
      <c r="I28" s="1043">
        <v>1525</v>
      </c>
      <c r="J28" s="1043">
        <v>1568</v>
      </c>
      <c r="K28" s="1043">
        <v>1546</v>
      </c>
    </row>
    <row r="29" spans="1:12" s="1041" customFormat="1" ht="15" customHeight="1" x14ac:dyDescent="0.25">
      <c r="A29" s="1042"/>
      <c r="B29" s="1049"/>
      <c r="C29" s="1049"/>
      <c r="D29" s="1050" t="s">
        <v>968</v>
      </c>
      <c r="E29" s="1049"/>
      <c r="F29" s="1051"/>
      <c r="G29" s="1052">
        <v>314</v>
      </c>
      <c r="H29" s="1052">
        <v>326</v>
      </c>
      <c r="I29" s="1052">
        <v>341</v>
      </c>
      <c r="J29" s="1052">
        <v>354</v>
      </c>
      <c r="K29" s="1052">
        <v>365</v>
      </c>
    </row>
    <row r="30" spans="1:12" s="1041" customFormat="1" ht="15" customHeight="1" x14ac:dyDescent="0.25">
      <c r="A30" s="1042"/>
      <c r="B30" s="1038"/>
      <c r="C30" s="1038" t="s">
        <v>969</v>
      </c>
      <c r="D30" s="1038"/>
      <c r="E30" s="1038"/>
      <c r="F30" s="1044"/>
      <c r="G30" s="1053">
        <v>1614</v>
      </c>
      <c r="H30" s="1053">
        <v>1413</v>
      </c>
      <c r="I30" s="1053">
        <v>1685</v>
      </c>
      <c r="J30" s="1053">
        <v>1722</v>
      </c>
      <c r="K30" s="1053">
        <v>1904</v>
      </c>
      <c r="L30" s="1054"/>
    </row>
    <row r="31" spans="1:12" s="1041" customFormat="1" ht="15" customHeight="1" x14ac:dyDescent="0.2">
      <c r="A31" s="1042"/>
      <c r="B31" s="1038"/>
      <c r="C31" s="1038"/>
      <c r="D31" s="1038"/>
      <c r="E31" s="1038"/>
      <c r="F31" s="1055" t="s">
        <v>970</v>
      </c>
      <c r="G31" s="1056">
        <v>2769</v>
      </c>
      <c r="H31" s="1056">
        <v>2927</v>
      </c>
      <c r="I31" s="1056">
        <v>3210</v>
      </c>
      <c r="J31" s="1056">
        <f>J28+J30</f>
        <v>3290</v>
      </c>
      <c r="K31" s="1056">
        <f>K28+K30</f>
        <v>3450</v>
      </c>
    </row>
    <row r="32" spans="1:12" s="1041" customFormat="1" ht="14.25" customHeight="1" x14ac:dyDescent="0.2">
      <c r="A32" s="1042"/>
      <c r="B32" s="1047" t="s">
        <v>971</v>
      </c>
      <c r="C32" s="1038"/>
      <c r="D32" s="1038"/>
      <c r="E32" s="1038"/>
      <c r="F32" s="1039"/>
      <c r="G32" s="1043"/>
      <c r="H32" s="1043"/>
      <c r="I32" s="1043"/>
      <c r="J32" s="1043"/>
      <c r="K32" s="1043"/>
    </row>
    <row r="33" spans="1:11" s="1041" customFormat="1" ht="15" customHeight="1" x14ac:dyDescent="0.2">
      <c r="A33" s="1042"/>
      <c r="B33" s="1038"/>
      <c r="C33" s="1048" t="s">
        <v>972</v>
      </c>
      <c r="D33" s="1038"/>
      <c r="E33" s="1038"/>
      <c r="F33" s="1039"/>
      <c r="G33" s="1043">
        <v>69</v>
      </c>
      <c r="H33" s="1043">
        <v>68</v>
      </c>
      <c r="I33" s="1043">
        <v>66</v>
      </c>
      <c r="J33" s="1043">
        <v>66</v>
      </c>
      <c r="K33" s="1043">
        <v>67</v>
      </c>
    </row>
    <row r="34" spans="1:11" s="1041" customFormat="1" ht="15" customHeight="1" x14ac:dyDescent="0.2">
      <c r="A34" s="1042"/>
      <c r="B34" s="1038"/>
      <c r="C34" s="1038" t="s">
        <v>973</v>
      </c>
      <c r="D34" s="1038"/>
      <c r="E34" s="1038"/>
      <c r="F34" s="1039"/>
      <c r="G34" s="1043">
        <v>316</v>
      </c>
      <c r="H34" s="1043">
        <v>333</v>
      </c>
      <c r="I34" s="1043">
        <v>345</v>
      </c>
      <c r="J34" s="1043">
        <v>346</v>
      </c>
      <c r="K34" s="1043">
        <v>361</v>
      </c>
    </row>
    <row r="35" spans="1:11" s="1041" customFormat="1" ht="15" customHeight="1" x14ac:dyDescent="0.2">
      <c r="A35" s="1042"/>
      <c r="B35" s="1038"/>
      <c r="C35" s="1038"/>
      <c r="D35" s="1038"/>
      <c r="E35" s="1038"/>
      <c r="F35" s="1055" t="s">
        <v>970</v>
      </c>
      <c r="G35" s="1057">
        <v>385</v>
      </c>
      <c r="H35" s="1057">
        <v>401</v>
      </c>
      <c r="I35" s="1057">
        <v>411</v>
      </c>
      <c r="J35" s="1057">
        <f>J33+J34</f>
        <v>412</v>
      </c>
      <c r="K35" s="1057">
        <f>K33+K34</f>
        <v>428</v>
      </c>
    </row>
    <row r="36" spans="1:11" s="1041" customFormat="1" ht="15" customHeight="1" x14ac:dyDescent="0.2">
      <c r="A36" s="1042"/>
      <c r="B36" s="1047" t="s">
        <v>974</v>
      </c>
      <c r="C36" s="1038"/>
      <c r="D36" s="1038"/>
      <c r="E36" s="1038"/>
      <c r="F36" s="1039"/>
      <c r="G36" s="1043"/>
      <c r="H36" s="1043"/>
      <c r="I36" s="1043"/>
      <c r="J36" s="1043"/>
      <c r="K36" s="1043"/>
    </row>
    <row r="37" spans="1:11" s="1041" customFormat="1" ht="15.75" customHeight="1" x14ac:dyDescent="0.2">
      <c r="A37" s="1042"/>
      <c r="B37" s="1038"/>
      <c r="C37" s="1048" t="s">
        <v>972</v>
      </c>
      <c r="D37" s="1038"/>
      <c r="E37" s="1038"/>
      <c r="F37" s="1039"/>
      <c r="G37" s="1043">
        <v>27</v>
      </c>
      <c r="H37" s="1043">
        <v>37</v>
      </c>
      <c r="I37" s="1043">
        <v>38</v>
      </c>
      <c r="J37" s="1043">
        <v>36</v>
      </c>
      <c r="K37" s="1043">
        <v>35</v>
      </c>
    </row>
    <row r="38" spans="1:11" s="1041" customFormat="1" ht="15.75" customHeight="1" x14ac:dyDescent="0.2">
      <c r="A38" s="1042"/>
      <c r="B38" s="1038"/>
      <c r="C38" s="1038" t="s">
        <v>973</v>
      </c>
      <c r="D38" s="1038"/>
      <c r="E38" s="1038"/>
      <c r="F38" s="1039"/>
      <c r="G38" s="1043">
        <v>487</v>
      </c>
      <c r="H38" s="1043">
        <v>494</v>
      </c>
      <c r="I38" s="1043">
        <v>498</v>
      </c>
      <c r="J38" s="1058" t="s">
        <v>975</v>
      </c>
      <c r="K38" s="1043">
        <v>525</v>
      </c>
    </row>
    <row r="39" spans="1:11" s="1041" customFormat="1" ht="15.75" customHeight="1" x14ac:dyDescent="0.2">
      <c r="A39" s="1042"/>
      <c r="B39" s="1038"/>
      <c r="C39" s="1038"/>
      <c r="D39" s="1038"/>
      <c r="E39" s="1038"/>
      <c r="F39" s="1055" t="s">
        <v>970</v>
      </c>
      <c r="G39" s="1057">
        <v>514</v>
      </c>
      <c r="H39" s="1057">
        <v>531</v>
      </c>
      <c r="I39" s="1057">
        <v>536</v>
      </c>
      <c r="J39" s="1059" t="s">
        <v>976</v>
      </c>
      <c r="K39" s="1057">
        <f>K37+K38</f>
        <v>560</v>
      </c>
    </row>
    <row r="40" spans="1:11" s="1041" customFormat="1" ht="13.5" customHeight="1" x14ac:dyDescent="0.25">
      <c r="A40" s="1042"/>
      <c r="B40" s="1047" t="s">
        <v>977</v>
      </c>
      <c r="C40" s="1038"/>
      <c r="D40" s="1038"/>
      <c r="E40" s="1060"/>
      <c r="F40" s="1039"/>
      <c r="G40" s="1043"/>
      <c r="H40" s="1043"/>
      <c r="I40" s="1043"/>
      <c r="J40" s="1061"/>
      <c r="K40" s="1043"/>
    </row>
    <row r="41" spans="1:11" s="1041" customFormat="1" ht="15.75" customHeight="1" x14ac:dyDescent="0.25">
      <c r="A41" s="1042"/>
      <c r="B41" s="1038"/>
      <c r="C41" s="1048" t="s">
        <v>972</v>
      </c>
      <c r="D41" s="1038"/>
      <c r="E41" s="1060"/>
      <c r="F41" s="1039"/>
      <c r="G41" s="1043">
        <v>3686</v>
      </c>
      <c r="H41" s="1058" t="s">
        <v>978</v>
      </c>
      <c r="I41" s="1058" t="s">
        <v>979</v>
      </c>
      <c r="J41" s="1058" t="s">
        <v>980</v>
      </c>
      <c r="K41" s="1043">
        <v>3798</v>
      </c>
    </row>
    <row r="42" spans="1:11" s="1041" customFormat="1" ht="15.75" customHeight="1" x14ac:dyDescent="0.25">
      <c r="A42" s="1042"/>
      <c r="B42" s="1038"/>
      <c r="C42" s="1062" t="s">
        <v>973</v>
      </c>
      <c r="D42" s="1038"/>
      <c r="E42" s="1060"/>
      <c r="F42" s="1039"/>
      <c r="G42" s="1043">
        <v>448</v>
      </c>
      <c r="H42" s="1058" t="s">
        <v>981</v>
      </c>
      <c r="I42" s="1058" t="s">
        <v>982</v>
      </c>
      <c r="J42" s="1058" t="s">
        <v>983</v>
      </c>
      <c r="K42" s="1043">
        <v>602</v>
      </c>
    </row>
    <row r="43" spans="1:11" s="1041" customFormat="1" ht="15.75" customHeight="1" x14ac:dyDescent="0.25">
      <c r="A43" s="1042"/>
      <c r="B43" s="1038"/>
      <c r="C43" s="1048"/>
      <c r="D43" s="1038"/>
      <c r="E43" s="1060"/>
      <c r="F43" s="1055" t="s">
        <v>970</v>
      </c>
      <c r="G43" s="1063">
        <v>4134</v>
      </c>
      <c r="H43" s="1064" t="s">
        <v>984</v>
      </c>
      <c r="I43" s="1064" t="s">
        <v>985</v>
      </c>
      <c r="J43" s="1064" t="s">
        <v>986</v>
      </c>
      <c r="K43" s="1063">
        <f>K41+K42</f>
        <v>4400</v>
      </c>
    </row>
    <row r="44" spans="1:11" s="1041" customFormat="1" ht="9" customHeight="1" x14ac:dyDescent="0.2">
      <c r="A44" s="1034"/>
      <c r="B44" s="1034"/>
      <c r="C44" s="1034"/>
      <c r="D44" s="1034"/>
      <c r="E44" s="1034"/>
      <c r="F44" s="1034"/>
    </row>
    <row r="45" spans="1:11" s="1041" customFormat="1" ht="15" customHeight="1" x14ac:dyDescent="0.2">
      <c r="A45" s="1065">
        <v>1</v>
      </c>
      <c r="B45" s="1041" t="s">
        <v>987</v>
      </c>
    </row>
    <row r="46" spans="1:11" s="1041" customFormat="1" ht="15" customHeight="1" x14ac:dyDescent="0.2">
      <c r="A46" s="1065">
        <v>2</v>
      </c>
      <c r="B46" s="1041" t="s">
        <v>988</v>
      </c>
    </row>
    <row r="47" spans="1:11" s="1041" customFormat="1" ht="15" customHeight="1" x14ac:dyDescent="0.2">
      <c r="A47" s="1065">
        <v>3</v>
      </c>
      <c r="B47" s="1041" t="s">
        <v>989</v>
      </c>
    </row>
    <row r="48" spans="1:11" s="1041" customFormat="1" ht="15" customHeight="1" x14ac:dyDescent="0.25">
      <c r="A48" s="1065">
        <v>4</v>
      </c>
      <c r="B48" s="1041" t="s">
        <v>990</v>
      </c>
      <c r="C48" s="1067"/>
      <c r="D48" s="1067"/>
      <c r="E48" s="1067"/>
      <c r="F48" s="1067"/>
    </row>
    <row r="49" spans="1:6" s="1041" customFormat="1" ht="15" customHeight="1" x14ac:dyDescent="0.25">
      <c r="A49" s="1065">
        <v>5</v>
      </c>
      <c r="B49" s="1041" t="s">
        <v>991</v>
      </c>
      <c r="C49" s="1067"/>
      <c r="D49" s="1067"/>
      <c r="E49" s="1067"/>
      <c r="F49" s="1067"/>
    </row>
    <row r="50" spans="1:6" s="1041" customFormat="1" ht="15" customHeight="1" x14ac:dyDescent="0.2">
      <c r="A50" s="1068" t="s">
        <v>992</v>
      </c>
      <c r="B50" s="1041" t="s">
        <v>993</v>
      </c>
    </row>
    <row r="51" spans="1:6" s="1041" customFormat="1" ht="11.25" customHeight="1" x14ac:dyDescent="0.2"/>
    <row r="52" spans="1:6" s="1066" customFormat="1" ht="11.25" customHeight="1" x14ac:dyDescent="0.2"/>
    <row r="53" spans="1:6" s="1041" customFormat="1" ht="12.75" x14ac:dyDescent="0.2"/>
    <row r="54" spans="1:6" s="1041" customFormat="1" ht="12.75" x14ac:dyDescent="0.2"/>
    <row r="55" spans="1:6" s="1041" customFormat="1" ht="12.75" x14ac:dyDescent="0.2"/>
    <row r="56" spans="1:6" s="1041" customFormat="1" ht="12.75" x14ac:dyDescent="0.2"/>
    <row r="57" spans="1:6" s="1041" customFormat="1" ht="12.75" x14ac:dyDescent="0.2"/>
  </sheetData>
  <mergeCells count="2">
    <mergeCell ref="A2:J2"/>
    <mergeCell ref="A1:C1"/>
  </mergeCells>
  <hyperlinks>
    <hyperlink ref="A1" location="CONTENT!A1" display="Back to table of contents"/>
  </hyperlinks>
  <pageMargins left="0.5" right="0.5" top="0.5" bottom="0.5" header="0.3" footer="0.3"/>
  <pageSetup paperSize="9" scale="98"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
  <sheetViews>
    <sheetView showGridLines="0" workbookViewId="0">
      <selection sqref="A1:C1"/>
    </sheetView>
  </sheetViews>
  <sheetFormatPr defaultColWidth="16" defaultRowHeight="25.5" customHeight="1" x14ac:dyDescent="0.25"/>
  <cols>
    <col min="1" max="1" width="13.5" style="1032" customWidth="1"/>
    <col min="2" max="2" width="15" style="1032" customWidth="1"/>
    <col min="3" max="8" width="20.1640625" style="1032" customWidth="1"/>
    <col min="9" max="16384" width="16" style="1032"/>
  </cols>
  <sheetData>
    <row r="1" spans="1:86"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row>
    <row r="2" spans="1:86" s="1031" customFormat="1" ht="25.5" customHeight="1" x14ac:dyDescent="0.25">
      <c r="A2" s="1069" t="s">
        <v>994</v>
      </c>
      <c r="B2" s="1069"/>
      <c r="G2" s="1070"/>
    </row>
    <row r="3" spans="1:86" ht="15.75" customHeight="1" thickBot="1" x14ac:dyDescent="0.3"/>
    <row r="4" spans="1:86" ht="26.1" customHeight="1" x14ac:dyDescent="0.25">
      <c r="A4" s="1071" t="s">
        <v>313</v>
      </c>
      <c r="B4" s="1072"/>
      <c r="C4" s="1073" t="s">
        <v>995</v>
      </c>
      <c r="D4" s="1074" t="s">
        <v>996</v>
      </c>
      <c r="E4" s="1073" t="s">
        <v>237</v>
      </c>
      <c r="F4" s="1073"/>
      <c r="G4" s="1073" t="s">
        <v>997</v>
      </c>
      <c r="H4" s="1075" t="s">
        <v>998</v>
      </c>
    </row>
    <row r="5" spans="1:86" ht="26.1" customHeight="1" x14ac:dyDescent="0.25">
      <c r="A5" s="1076"/>
      <c r="B5" s="1077"/>
      <c r="C5" s="1078" t="s">
        <v>999</v>
      </c>
      <c r="D5" s="1078" t="s">
        <v>1000</v>
      </c>
      <c r="E5" s="1078" t="s">
        <v>1001</v>
      </c>
      <c r="F5" s="1079" t="s">
        <v>243</v>
      </c>
      <c r="G5" s="1078" t="s">
        <v>1002</v>
      </c>
      <c r="H5" s="1080" t="s">
        <v>1003</v>
      </c>
    </row>
    <row r="6" spans="1:86" ht="26.1" customHeight="1" x14ac:dyDescent="0.25">
      <c r="A6" s="1081"/>
      <c r="B6" s="1082"/>
      <c r="C6" s="1083" t="s">
        <v>1004</v>
      </c>
      <c r="D6" s="1083" t="s">
        <v>1005</v>
      </c>
      <c r="E6" s="1083" t="s">
        <v>386</v>
      </c>
      <c r="F6" s="1083" t="s">
        <v>386</v>
      </c>
      <c r="G6" s="1083" t="s">
        <v>386</v>
      </c>
      <c r="H6" s="1084" t="s">
        <v>327</v>
      </c>
    </row>
    <row r="7" spans="1:86" ht="26.1" customHeight="1" x14ac:dyDescent="0.25">
      <c r="A7" s="1085">
        <v>2014</v>
      </c>
      <c r="B7" s="1086"/>
      <c r="C7" s="1087">
        <v>3546</v>
      </c>
      <c r="D7" s="1087">
        <v>1927</v>
      </c>
      <c r="E7" s="1087">
        <v>207123</v>
      </c>
      <c r="F7" s="1087">
        <v>4805</v>
      </c>
      <c r="G7" s="1088">
        <v>202304</v>
      </c>
      <c r="H7" s="1089">
        <v>1941</v>
      </c>
    </row>
    <row r="8" spans="1:86" ht="26.1" customHeight="1" x14ac:dyDescent="0.25">
      <c r="A8" s="1085">
        <v>2015</v>
      </c>
      <c r="B8" s="1086"/>
      <c r="C8" s="1087">
        <v>3694</v>
      </c>
      <c r="D8" s="1087">
        <v>1941</v>
      </c>
      <c r="E8" s="1087">
        <v>208213</v>
      </c>
      <c r="F8" s="1087">
        <v>4816</v>
      </c>
      <c r="G8" s="1088">
        <v>203412</v>
      </c>
      <c r="H8" s="1089">
        <v>1926</v>
      </c>
    </row>
    <row r="9" spans="1:86" ht="26.1" customHeight="1" x14ac:dyDescent="0.25">
      <c r="A9" s="1085">
        <v>2016</v>
      </c>
      <c r="B9" s="1086"/>
      <c r="C9" s="1087">
        <v>3707</v>
      </c>
      <c r="D9" s="1087">
        <v>1926</v>
      </c>
      <c r="E9" s="1087">
        <v>208847</v>
      </c>
      <c r="F9" s="1087">
        <v>5172</v>
      </c>
      <c r="G9" s="1088">
        <v>203829</v>
      </c>
      <c r="H9" s="1089">
        <v>1772</v>
      </c>
    </row>
    <row r="10" spans="1:86" ht="26.1" customHeight="1" x14ac:dyDescent="0.25">
      <c r="A10" s="1085">
        <v>2017</v>
      </c>
      <c r="B10" s="1086"/>
      <c r="C10" s="1087">
        <v>3707</v>
      </c>
      <c r="D10" s="1087">
        <v>1772</v>
      </c>
      <c r="E10" s="1087">
        <v>203211</v>
      </c>
      <c r="F10" s="1087">
        <v>5180</v>
      </c>
      <c r="G10" s="1088">
        <v>197917</v>
      </c>
      <c r="H10" s="1089">
        <v>1891</v>
      </c>
    </row>
    <row r="11" spans="1:86" ht="26.1" customHeight="1" x14ac:dyDescent="0.25">
      <c r="A11" s="1085">
        <v>2018</v>
      </c>
      <c r="B11" s="1086"/>
      <c r="C11" s="1087">
        <v>3682</v>
      </c>
      <c r="D11" s="1087">
        <v>1891</v>
      </c>
      <c r="E11" s="1087">
        <v>197298</v>
      </c>
      <c r="F11" s="1087">
        <v>5436</v>
      </c>
      <c r="G11" s="1088">
        <v>191820</v>
      </c>
      <c r="H11" s="1089">
        <v>1933</v>
      </c>
    </row>
    <row r="12" spans="1:86" ht="26.1" customHeight="1" x14ac:dyDescent="0.25">
      <c r="A12" s="1085">
        <v>2019</v>
      </c>
      <c r="B12" s="1086"/>
      <c r="C12" s="1087">
        <v>3768</v>
      </c>
      <c r="D12" s="1087">
        <v>1933</v>
      </c>
      <c r="E12" s="1087">
        <v>194663</v>
      </c>
      <c r="F12" s="1087">
        <v>5572</v>
      </c>
      <c r="G12" s="1088">
        <v>188821</v>
      </c>
      <c r="H12" s="1089">
        <v>2203</v>
      </c>
    </row>
    <row r="13" spans="1:86" ht="26.1" customHeight="1" x14ac:dyDescent="0.25">
      <c r="A13" s="1090">
        <v>2020</v>
      </c>
      <c r="B13" s="1091"/>
      <c r="C13" s="1087">
        <v>3713</v>
      </c>
      <c r="D13" s="1087">
        <v>2203</v>
      </c>
      <c r="E13" s="1087">
        <f>SUM(E18:E21)</f>
        <v>169603</v>
      </c>
      <c r="F13" s="1087">
        <f>SUM(F18:F21)</f>
        <v>5315</v>
      </c>
      <c r="G13" s="1088">
        <f>SUM(G18:G21)</f>
        <v>164628</v>
      </c>
      <c r="H13" s="2757">
        <v>1863</v>
      </c>
    </row>
    <row r="14" spans="1:86" ht="26.1" customHeight="1" x14ac:dyDescent="0.25">
      <c r="A14" s="1092"/>
      <c r="B14" s="1093" t="s">
        <v>1006</v>
      </c>
      <c r="C14" s="1094">
        <v>3699</v>
      </c>
      <c r="D14" s="1094">
        <v>1933</v>
      </c>
      <c r="E14" s="1094">
        <v>49083</v>
      </c>
      <c r="F14" s="1094">
        <v>1427</v>
      </c>
      <c r="G14" s="1095">
        <v>46426</v>
      </c>
      <c r="H14" s="1096">
        <v>3163</v>
      </c>
    </row>
    <row r="15" spans="1:86" ht="26.1" customHeight="1" x14ac:dyDescent="0.25">
      <c r="A15" s="1097">
        <v>2019</v>
      </c>
      <c r="B15" s="1098" t="s">
        <v>1007</v>
      </c>
      <c r="C15" s="1087">
        <v>3730</v>
      </c>
      <c r="D15" s="1087">
        <v>3163</v>
      </c>
      <c r="E15" s="1087">
        <v>48830</v>
      </c>
      <c r="F15" s="1087">
        <v>1269</v>
      </c>
      <c r="G15" s="1088">
        <v>47716</v>
      </c>
      <c r="H15" s="1089">
        <v>3008</v>
      </c>
    </row>
    <row r="16" spans="1:86" ht="26.1" customHeight="1" x14ac:dyDescent="0.25">
      <c r="A16" s="1097"/>
      <c r="B16" s="1098" t="s">
        <v>1008</v>
      </c>
      <c r="C16" s="1087">
        <v>3752</v>
      </c>
      <c r="D16" s="1087">
        <v>3008</v>
      </c>
      <c r="E16" s="1087">
        <v>50140</v>
      </c>
      <c r="F16" s="1087">
        <v>1493</v>
      </c>
      <c r="G16" s="1088">
        <v>48883</v>
      </c>
      <c r="H16" s="1089">
        <v>2772</v>
      </c>
    </row>
    <row r="17" spans="1:8" ht="26.1" customHeight="1" thickBot="1" x14ac:dyDescent="0.3">
      <c r="A17" s="1099"/>
      <c r="B17" s="1100" t="s">
        <v>1009</v>
      </c>
      <c r="C17" s="1101">
        <v>3768</v>
      </c>
      <c r="D17" s="1101">
        <v>2772</v>
      </c>
      <c r="E17" s="1101">
        <v>46610</v>
      </c>
      <c r="F17" s="1101">
        <v>1383</v>
      </c>
      <c r="G17" s="1101">
        <v>45796</v>
      </c>
      <c r="H17" s="1102">
        <v>2203</v>
      </c>
    </row>
    <row r="18" spans="1:8" ht="26.1" customHeight="1" x14ac:dyDescent="0.25">
      <c r="A18" s="1092"/>
      <c r="B18" s="1093" t="s">
        <v>1006</v>
      </c>
      <c r="C18" s="1094">
        <v>3798</v>
      </c>
      <c r="D18" s="1094">
        <v>2203</v>
      </c>
      <c r="E18" s="1094">
        <v>45613</v>
      </c>
      <c r="F18" s="1094">
        <v>1384</v>
      </c>
      <c r="G18" s="1095">
        <v>44921</v>
      </c>
      <c r="H18" s="1096">
        <v>1511</v>
      </c>
    </row>
    <row r="19" spans="1:8" ht="26.1" customHeight="1" x14ac:dyDescent="0.25">
      <c r="A19" s="1097">
        <v>2020</v>
      </c>
      <c r="B19" s="1098" t="s">
        <v>1007</v>
      </c>
      <c r="C19" s="1087">
        <v>3741</v>
      </c>
      <c r="D19" s="1087">
        <v>1511</v>
      </c>
      <c r="E19" s="1087">
        <v>33326</v>
      </c>
      <c r="F19" s="1087">
        <v>1233</v>
      </c>
      <c r="G19" s="1088">
        <v>30956</v>
      </c>
      <c r="H19" s="1089">
        <v>2648</v>
      </c>
    </row>
    <row r="20" spans="1:8" ht="26.1" customHeight="1" x14ac:dyDescent="0.25">
      <c r="A20" s="1097"/>
      <c r="B20" s="1098" t="s">
        <v>1008</v>
      </c>
      <c r="C20" s="1087">
        <v>3785</v>
      </c>
      <c r="D20" s="1087">
        <v>2648</v>
      </c>
      <c r="E20" s="1087">
        <v>45945</v>
      </c>
      <c r="F20" s="1087">
        <v>1353</v>
      </c>
      <c r="G20" s="1088">
        <v>44593</v>
      </c>
      <c r="H20" s="1089">
        <v>2647</v>
      </c>
    </row>
    <row r="21" spans="1:8" ht="26.1" customHeight="1" thickBot="1" x14ac:dyDescent="0.3">
      <c r="A21" s="1099"/>
      <c r="B21" s="1100" t="s">
        <v>1009</v>
      </c>
      <c r="C21" s="1101">
        <v>3713</v>
      </c>
      <c r="D21" s="1101">
        <v>2647</v>
      </c>
      <c r="E21" s="1101">
        <v>44719</v>
      </c>
      <c r="F21" s="1101">
        <v>1345</v>
      </c>
      <c r="G21" s="1101">
        <v>44158</v>
      </c>
      <c r="H21" s="1102">
        <v>1863</v>
      </c>
    </row>
    <row r="22" spans="1:8" ht="25.5" customHeight="1" x14ac:dyDescent="0.25">
      <c r="E22" s="1103"/>
      <c r="F22" s="1103"/>
      <c r="G22" s="1103"/>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E13:G13"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43"/>
  <sheetViews>
    <sheetView showGridLines="0" workbookViewId="0">
      <selection sqref="A1:C1"/>
    </sheetView>
  </sheetViews>
  <sheetFormatPr defaultColWidth="9.33203125" defaultRowHeight="15.75" x14ac:dyDescent="0.25"/>
  <cols>
    <col min="1" max="1" width="10.1640625" style="1032" customWidth="1"/>
    <col min="2" max="2" width="11" style="1032" customWidth="1"/>
    <col min="3" max="6" width="8.6640625" style="1032" customWidth="1"/>
    <col min="7" max="7" width="8.6640625" style="1139" customWidth="1"/>
    <col min="8" max="10" width="8.6640625" style="1032" customWidth="1"/>
    <col min="11" max="11" width="8.6640625" style="1140" customWidth="1"/>
    <col min="12" max="17" width="8.6640625" style="1032" customWidth="1"/>
    <col min="18" max="18" width="6.1640625" style="1032" customWidth="1"/>
    <col min="19" max="20" width="9.33203125" style="1032"/>
    <col min="21" max="21" width="5.6640625" style="1032" customWidth="1"/>
    <col min="22" max="22" width="6" style="1032" customWidth="1"/>
    <col min="23" max="16384" width="9.33203125" style="1032"/>
  </cols>
  <sheetData>
    <row r="1" spans="1:89" s="758" customFormat="1" x14ac:dyDescent="0.25">
      <c r="A1" s="6263" t="s">
        <v>801</v>
      </c>
      <c r="B1" s="6263"/>
      <c r="C1" s="6263"/>
      <c r="H1" s="759"/>
      <c r="I1" s="759"/>
      <c r="J1" s="759"/>
      <c r="K1" s="759"/>
      <c r="L1" s="759"/>
      <c r="M1" s="759"/>
      <c r="N1" s="759"/>
      <c r="O1" s="759"/>
      <c r="P1" s="759"/>
      <c r="Q1" s="800"/>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s="1031" customFormat="1" ht="19.5" x14ac:dyDescent="0.25">
      <c r="A2" s="1069" t="s">
        <v>1010</v>
      </c>
      <c r="B2" s="1069"/>
      <c r="G2" s="1104"/>
      <c r="K2" s="1105"/>
    </row>
    <row r="3" spans="1:89" ht="16.5" customHeight="1" thickBot="1" x14ac:dyDescent="0.3">
      <c r="A3" s="1041"/>
      <c r="B3" s="1041"/>
      <c r="C3" s="1041"/>
      <c r="D3" s="1041"/>
      <c r="E3" s="1041"/>
      <c r="F3" s="1041"/>
      <c r="G3" s="1106"/>
      <c r="H3" s="1041"/>
      <c r="I3" s="1041"/>
      <c r="J3" s="1041"/>
      <c r="K3" s="1107"/>
      <c r="L3" s="1041"/>
      <c r="M3" s="1041"/>
      <c r="N3" s="1041"/>
      <c r="O3" s="1041"/>
      <c r="P3" s="1041"/>
      <c r="Q3" s="1041"/>
      <c r="R3" s="1041"/>
      <c r="S3" s="1041"/>
      <c r="T3" s="1041"/>
      <c r="U3" s="1041"/>
      <c r="V3" s="1041"/>
      <c r="W3" s="1041"/>
      <c r="X3" s="1041"/>
    </row>
    <row r="4" spans="1:89" ht="15.75" customHeight="1" x14ac:dyDescent="0.25">
      <c r="A4" s="1071" t="s">
        <v>313</v>
      </c>
      <c r="B4" s="1108"/>
      <c r="C4" s="6377" t="s">
        <v>1011</v>
      </c>
      <c r="D4" s="6378"/>
      <c r="E4" s="6378"/>
      <c r="F4" s="6378"/>
      <c r="G4" s="6378"/>
      <c r="H4" s="6378"/>
      <c r="I4" s="6378"/>
      <c r="J4" s="6378"/>
      <c r="K4" s="6378"/>
      <c r="L4" s="6378"/>
      <c r="M4" s="6378"/>
      <c r="N4" s="6378"/>
      <c r="O4" s="6378"/>
      <c r="P4" s="6378"/>
      <c r="Q4" s="6379"/>
    </row>
    <row r="5" spans="1:89" ht="84.95" customHeight="1" x14ac:dyDescent="0.25">
      <c r="A5" s="1081"/>
      <c r="B5" s="1109"/>
      <c r="C5" s="1110" t="s">
        <v>1012</v>
      </c>
      <c r="D5" s="1111" t="s">
        <v>1013</v>
      </c>
      <c r="E5" s="1112" t="s">
        <v>1014</v>
      </c>
      <c r="F5" s="1113" t="s">
        <v>1015</v>
      </c>
      <c r="G5" s="1113" t="s">
        <v>1016</v>
      </c>
      <c r="H5" s="1113" t="s">
        <v>1017</v>
      </c>
      <c r="I5" s="1113" t="s">
        <v>1018</v>
      </c>
      <c r="J5" s="1113" t="s">
        <v>1019</v>
      </c>
      <c r="K5" s="5508" t="s">
        <v>4254</v>
      </c>
      <c r="L5" s="1114" t="s">
        <v>1020</v>
      </c>
      <c r="M5" s="1113" t="s">
        <v>1021</v>
      </c>
      <c r="N5" s="1113" t="s">
        <v>1022</v>
      </c>
      <c r="O5" s="1113" t="s">
        <v>1023</v>
      </c>
      <c r="P5" s="1113" t="s">
        <v>1024</v>
      </c>
      <c r="Q5" s="1115" t="s">
        <v>1025</v>
      </c>
      <c r="U5" s="1116"/>
      <c r="V5" s="1117"/>
    </row>
    <row r="6" spans="1:89" ht="27.75" customHeight="1" x14ac:dyDescent="0.25">
      <c r="A6" s="1118">
        <v>2018</v>
      </c>
      <c r="B6" s="1119"/>
      <c r="C6" s="2597">
        <v>406</v>
      </c>
      <c r="D6" s="2597">
        <v>0</v>
      </c>
      <c r="E6" s="2597">
        <v>65</v>
      </c>
      <c r="F6" s="2597">
        <v>142</v>
      </c>
      <c r="G6" s="2597">
        <v>0</v>
      </c>
      <c r="H6" s="2597">
        <v>18</v>
      </c>
      <c r="I6" s="2597">
        <v>37</v>
      </c>
      <c r="J6" s="2597">
        <v>1385</v>
      </c>
      <c r="K6" s="4751">
        <v>1</v>
      </c>
      <c r="L6" s="1120">
        <v>0</v>
      </c>
      <c r="M6" s="2596">
        <v>1</v>
      </c>
      <c r="N6" s="2597">
        <v>292</v>
      </c>
      <c r="O6" s="2597">
        <v>0</v>
      </c>
      <c r="P6" s="2597">
        <v>133</v>
      </c>
      <c r="Q6" s="1121">
        <v>4</v>
      </c>
    </row>
    <row r="7" spans="1:89" ht="27.75" customHeight="1" x14ac:dyDescent="0.25">
      <c r="A7" s="1118">
        <v>2019</v>
      </c>
      <c r="B7" s="1119"/>
      <c r="C7" s="2597">
        <v>397</v>
      </c>
      <c r="D7" s="2597">
        <v>0</v>
      </c>
      <c r="E7" s="2597">
        <v>83</v>
      </c>
      <c r="F7" s="2597">
        <v>136</v>
      </c>
      <c r="G7" s="2597">
        <v>1</v>
      </c>
      <c r="H7" s="2597">
        <v>24</v>
      </c>
      <c r="I7" s="2597">
        <v>41</v>
      </c>
      <c r="J7" s="2597">
        <v>98</v>
      </c>
      <c r="K7" s="4751">
        <v>0</v>
      </c>
      <c r="L7" s="1120">
        <v>0</v>
      </c>
      <c r="M7" s="2596">
        <v>0</v>
      </c>
      <c r="N7" s="2597">
        <v>315</v>
      </c>
      <c r="O7" s="2597">
        <v>0</v>
      </c>
      <c r="P7" s="2597">
        <v>126</v>
      </c>
      <c r="Q7" s="1121">
        <v>2</v>
      </c>
    </row>
    <row r="8" spans="1:89" ht="27.75" customHeight="1" x14ac:dyDescent="0.25">
      <c r="A8" s="1118">
        <v>2020</v>
      </c>
      <c r="B8" s="1119"/>
      <c r="C8" s="2597">
        <v>338</v>
      </c>
      <c r="D8" s="2597">
        <v>0</v>
      </c>
      <c r="E8" s="2597">
        <v>58</v>
      </c>
      <c r="F8" s="2597">
        <v>78</v>
      </c>
      <c r="G8" s="2597">
        <v>0</v>
      </c>
      <c r="H8" s="2597">
        <v>23</v>
      </c>
      <c r="I8" s="2597">
        <v>10</v>
      </c>
      <c r="J8" s="2597">
        <v>0</v>
      </c>
      <c r="K8" s="4751">
        <v>1</v>
      </c>
      <c r="L8" s="1120">
        <v>0</v>
      </c>
      <c r="M8" s="2596">
        <v>0</v>
      </c>
      <c r="N8" s="2597">
        <v>312</v>
      </c>
      <c r="O8" s="2597">
        <v>1</v>
      </c>
      <c r="P8" s="2597">
        <v>103</v>
      </c>
      <c r="Q8" s="1121">
        <v>0</v>
      </c>
    </row>
    <row r="9" spans="1:89" ht="24" customHeight="1" x14ac:dyDescent="0.25">
      <c r="A9" s="6374">
        <v>2019</v>
      </c>
      <c r="B9" s="1122" t="s">
        <v>1026</v>
      </c>
      <c r="C9" s="1123">
        <v>103</v>
      </c>
      <c r="D9" s="1124">
        <v>0</v>
      </c>
      <c r="E9" s="1124">
        <v>20</v>
      </c>
      <c r="F9" s="1124">
        <v>29</v>
      </c>
      <c r="G9" s="1124">
        <v>0</v>
      </c>
      <c r="H9" s="1124">
        <v>7</v>
      </c>
      <c r="I9" s="1124">
        <v>6</v>
      </c>
      <c r="J9" s="1124">
        <v>83</v>
      </c>
      <c r="K9" s="1124">
        <v>0</v>
      </c>
      <c r="L9" s="1124">
        <v>0</v>
      </c>
      <c r="M9" s="1124">
        <v>0</v>
      </c>
      <c r="N9" s="1125">
        <v>84</v>
      </c>
      <c r="O9" s="1124">
        <v>0</v>
      </c>
      <c r="P9" s="1124">
        <v>32</v>
      </c>
      <c r="Q9" s="1126">
        <v>0</v>
      </c>
    </row>
    <row r="10" spans="1:89" ht="27.75" customHeight="1" x14ac:dyDescent="0.25">
      <c r="A10" s="6375"/>
      <c r="B10" s="1127" t="s">
        <v>818</v>
      </c>
      <c r="C10" s="1128">
        <v>103</v>
      </c>
      <c r="D10" s="2597">
        <v>0</v>
      </c>
      <c r="E10" s="2597">
        <v>21</v>
      </c>
      <c r="F10" s="2597">
        <v>29</v>
      </c>
      <c r="G10" s="2597">
        <v>1</v>
      </c>
      <c r="H10" s="2597">
        <v>7</v>
      </c>
      <c r="I10" s="2597">
        <v>11</v>
      </c>
      <c r="J10" s="2597">
        <v>6</v>
      </c>
      <c r="K10" s="4750">
        <v>0</v>
      </c>
      <c r="L10" s="2597">
        <v>0</v>
      </c>
      <c r="M10" s="2597">
        <v>0</v>
      </c>
      <c r="N10" s="1129">
        <v>75</v>
      </c>
      <c r="O10" s="2597">
        <v>0</v>
      </c>
      <c r="P10" s="2597">
        <v>32</v>
      </c>
      <c r="Q10" s="1121">
        <v>2</v>
      </c>
    </row>
    <row r="11" spans="1:89" ht="24" customHeight="1" x14ac:dyDescent="0.25">
      <c r="A11" s="6375"/>
      <c r="B11" s="1127" t="s">
        <v>819</v>
      </c>
      <c r="C11" s="1128">
        <v>97</v>
      </c>
      <c r="D11" s="2597">
        <v>0</v>
      </c>
      <c r="E11" s="2597">
        <v>13</v>
      </c>
      <c r="F11" s="2597">
        <v>47</v>
      </c>
      <c r="G11" s="2597">
        <v>0</v>
      </c>
      <c r="H11" s="2597">
        <v>6</v>
      </c>
      <c r="I11" s="2597">
        <v>14</v>
      </c>
      <c r="J11" s="2597">
        <v>7</v>
      </c>
      <c r="K11" s="4750">
        <v>0</v>
      </c>
      <c r="L11" s="2597">
        <v>0</v>
      </c>
      <c r="M11" s="2597">
        <v>0</v>
      </c>
      <c r="N11" s="2597">
        <v>87</v>
      </c>
      <c r="O11" s="2597">
        <v>0</v>
      </c>
      <c r="P11" s="1129">
        <v>34</v>
      </c>
      <c r="Q11" s="1121">
        <v>0</v>
      </c>
    </row>
    <row r="12" spans="1:89" ht="27.75" customHeight="1" x14ac:dyDescent="0.25">
      <c r="A12" s="6375"/>
      <c r="B12" s="1127" t="s">
        <v>820</v>
      </c>
      <c r="C12" s="1128">
        <v>94</v>
      </c>
      <c r="D12" s="2597">
        <v>0</v>
      </c>
      <c r="E12" s="2597">
        <v>29</v>
      </c>
      <c r="F12" s="2597">
        <v>31</v>
      </c>
      <c r="G12" s="2597">
        <v>0</v>
      </c>
      <c r="H12" s="2597">
        <v>4</v>
      </c>
      <c r="I12" s="2597">
        <v>10</v>
      </c>
      <c r="J12" s="2597">
        <v>2</v>
      </c>
      <c r="K12" s="4750">
        <v>0</v>
      </c>
      <c r="L12" s="2597">
        <v>0</v>
      </c>
      <c r="M12" s="2597">
        <v>0</v>
      </c>
      <c r="N12" s="2597">
        <v>69</v>
      </c>
      <c r="O12" s="2597">
        <v>0</v>
      </c>
      <c r="P12" s="2597">
        <v>28</v>
      </c>
      <c r="Q12" s="1121">
        <v>0</v>
      </c>
    </row>
    <row r="13" spans="1:89" ht="26.25" customHeight="1" x14ac:dyDescent="0.25">
      <c r="A13" s="6374">
        <v>2020</v>
      </c>
      <c r="B13" s="1122" t="s">
        <v>1026</v>
      </c>
      <c r="C13" s="1123">
        <v>101</v>
      </c>
      <c r="D13" s="1124">
        <v>0</v>
      </c>
      <c r="E13" s="1124">
        <v>13</v>
      </c>
      <c r="F13" s="1124">
        <v>31</v>
      </c>
      <c r="G13" s="1124">
        <v>0</v>
      </c>
      <c r="H13" s="2756">
        <v>2</v>
      </c>
      <c r="I13" s="1124">
        <v>7</v>
      </c>
      <c r="J13" s="1124">
        <v>0</v>
      </c>
      <c r="K13" s="1124">
        <v>0</v>
      </c>
      <c r="L13" s="1124">
        <v>0</v>
      </c>
      <c r="M13" s="1124">
        <v>0</v>
      </c>
      <c r="N13" s="1125">
        <v>68</v>
      </c>
      <c r="O13" s="1124">
        <v>0</v>
      </c>
      <c r="P13" s="1124">
        <v>27</v>
      </c>
      <c r="Q13" s="1126">
        <v>0</v>
      </c>
    </row>
    <row r="14" spans="1:89" ht="25.5" customHeight="1" x14ac:dyDescent="0.25">
      <c r="A14" s="6375"/>
      <c r="B14" s="1127" t="s">
        <v>818</v>
      </c>
      <c r="C14" s="1128">
        <v>63</v>
      </c>
      <c r="D14" s="2597">
        <v>0</v>
      </c>
      <c r="E14" s="2597">
        <v>10</v>
      </c>
      <c r="F14" s="2597">
        <v>5</v>
      </c>
      <c r="G14" s="2597">
        <v>0</v>
      </c>
      <c r="H14" s="2597">
        <v>10</v>
      </c>
      <c r="I14" s="2597">
        <v>2</v>
      </c>
      <c r="J14" s="2597">
        <v>0</v>
      </c>
      <c r="K14" s="4750">
        <v>0</v>
      </c>
      <c r="L14" s="2597">
        <v>0</v>
      </c>
      <c r="M14" s="2597">
        <v>0</v>
      </c>
      <c r="N14" s="1129">
        <v>58</v>
      </c>
      <c r="O14" s="2597">
        <v>0</v>
      </c>
      <c r="P14" s="2597">
        <v>14</v>
      </c>
      <c r="Q14" s="1121">
        <v>0</v>
      </c>
    </row>
    <row r="15" spans="1:89" ht="27" customHeight="1" x14ac:dyDescent="0.25">
      <c r="A15" s="6375"/>
      <c r="B15" s="1127" t="s">
        <v>819</v>
      </c>
      <c r="C15" s="1128">
        <v>91</v>
      </c>
      <c r="D15" s="2597">
        <v>0</v>
      </c>
      <c r="E15" s="2597">
        <v>24</v>
      </c>
      <c r="F15" s="2597">
        <v>18</v>
      </c>
      <c r="G15" s="2597">
        <v>0</v>
      </c>
      <c r="H15" s="2597">
        <v>7</v>
      </c>
      <c r="I15" s="2597">
        <v>0</v>
      </c>
      <c r="J15" s="2597">
        <v>0</v>
      </c>
      <c r="K15" s="4750">
        <v>0</v>
      </c>
      <c r="L15" s="2597">
        <v>0</v>
      </c>
      <c r="M15" s="2597">
        <v>0</v>
      </c>
      <c r="N15" s="2597">
        <v>101</v>
      </c>
      <c r="O15" s="2597">
        <v>0</v>
      </c>
      <c r="P15" s="1129">
        <v>32</v>
      </c>
      <c r="Q15" s="1121">
        <v>0</v>
      </c>
    </row>
    <row r="16" spans="1:89" ht="26.25" customHeight="1" thickBot="1" x14ac:dyDescent="0.3">
      <c r="A16" s="6376"/>
      <c r="B16" s="1130" t="s">
        <v>820</v>
      </c>
      <c r="C16" s="1131">
        <v>83</v>
      </c>
      <c r="D16" s="1132">
        <v>0</v>
      </c>
      <c r="E16" s="1132">
        <v>11</v>
      </c>
      <c r="F16" s="1132">
        <v>24</v>
      </c>
      <c r="G16" s="1132">
        <v>0</v>
      </c>
      <c r="H16" s="1132">
        <v>4</v>
      </c>
      <c r="I16" s="1132">
        <v>1</v>
      </c>
      <c r="J16" s="1132">
        <v>0</v>
      </c>
      <c r="K16" s="1132">
        <v>1</v>
      </c>
      <c r="L16" s="1132">
        <v>0</v>
      </c>
      <c r="M16" s="1132">
        <v>0</v>
      </c>
      <c r="N16" s="1132">
        <v>85</v>
      </c>
      <c r="O16" s="1132">
        <v>1</v>
      </c>
      <c r="P16" s="1132">
        <v>30</v>
      </c>
      <c r="Q16" s="1133">
        <v>0</v>
      </c>
    </row>
    <row r="17" spans="1:24" ht="16.5" customHeight="1" x14ac:dyDescent="0.25">
      <c r="A17" s="1134"/>
      <c r="B17" s="1135"/>
      <c r="C17" s="1136"/>
      <c r="D17" s="1136"/>
      <c r="E17" s="1136"/>
      <c r="F17" s="1136"/>
      <c r="G17" s="1136"/>
      <c r="H17" s="1136"/>
      <c r="I17" s="1136"/>
      <c r="J17" s="1136"/>
      <c r="K17" s="1136"/>
      <c r="L17" s="1136"/>
      <c r="M17" s="1136"/>
      <c r="N17" s="1136"/>
      <c r="O17" s="1136"/>
      <c r="P17" s="1136"/>
      <c r="Q17" s="1136"/>
    </row>
    <row r="18" spans="1:24" ht="21.75" customHeight="1" x14ac:dyDescent="0.25">
      <c r="A18" s="1137" t="s">
        <v>1027</v>
      </c>
      <c r="B18" s="1138"/>
    </row>
    <row r="19" spans="1:24" ht="16.5" x14ac:dyDescent="0.25">
      <c r="A19" s="1041" t="s">
        <v>1028</v>
      </c>
    </row>
    <row r="20" spans="1:24" ht="16.5" x14ac:dyDescent="0.25">
      <c r="A20" s="1041" t="s">
        <v>1029</v>
      </c>
      <c r="B20" s="1041"/>
      <c r="C20" s="1041"/>
      <c r="D20" s="1041"/>
      <c r="E20" s="1041"/>
      <c r="F20" s="1041"/>
      <c r="G20" s="1106"/>
      <c r="H20" s="1041"/>
      <c r="I20" s="1041"/>
      <c r="J20" s="1041"/>
      <c r="K20" s="1107"/>
      <c r="L20" s="1041"/>
      <c r="M20" s="1041"/>
      <c r="N20" s="1041"/>
      <c r="O20" s="1041"/>
      <c r="P20" s="1041"/>
      <c r="Q20" s="1041"/>
      <c r="R20" s="1041"/>
      <c r="S20" s="1041"/>
      <c r="T20" s="1041"/>
      <c r="U20" s="1041"/>
      <c r="V20" s="1041"/>
      <c r="W20" s="1041"/>
      <c r="X20" s="1041"/>
    </row>
    <row r="21" spans="1:24" x14ac:dyDescent="0.25">
      <c r="A21" s="1041"/>
      <c r="B21" s="1041"/>
      <c r="C21" s="1041"/>
      <c r="D21" s="1041"/>
      <c r="E21" s="1041"/>
      <c r="F21" s="1041"/>
      <c r="G21" s="1106"/>
      <c r="H21" s="1041"/>
      <c r="I21" s="1041"/>
      <c r="J21" s="1041"/>
      <c r="K21" s="1107"/>
      <c r="L21" s="1041"/>
      <c r="M21" s="1041"/>
      <c r="N21" s="1041"/>
      <c r="O21" s="1041"/>
      <c r="P21" s="1041"/>
      <c r="Q21" s="1041"/>
      <c r="R21" s="1041"/>
      <c r="S21" s="1041"/>
      <c r="T21" s="1041"/>
      <c r="U21" s="1041"/>
      <c r="V21" s="1041"/>
      <c r="W21" s="1041"/>
      <c r="X21" s="1041"/>
    </row>
    <row r="22" spans="1:24" x14ac:dyDescent="0.25">
      <c r="A22" s="1041"/>
      <c r="B22" s="1041"/>
      <c r="C22" s="1041"/>
      <c r="D22" s="1041"/>
      <c r="E22" s="1041"/>
      <c r="F22" s="1041"/>
      <c r="G22" s="1106"/>
      <c r="H22" s="1041"/>
      <c r="I22" s="1041"/>
      <c r="J22" s="1041"/>
      <c r="K22" s="1107"/>
      <c r="L22" s="1041"/>
      <c r="M22" s="1041"/>
      <c r="N22" s="1041"/>
      <c r="O22" s="1041"/>
      <c r="P22" s="1041"/>
      <c r="Q22" s="1041"/>
      <c r="R22" s="1041"/>
      <c r="S22" s="1041"/>
      <c r="T22" s="1041"/>
      <c r="U22" s="1041"/>
      <c r="V22" s="1041"/>
      <c r="W22" s="1041"/>
      <c r="X22" s="1041"/>
    </row>
    <row r="23" spans="1:24" x14ac:dyDescent="0.25">
      <c r="A23" s="1041"/>
      <c r="B23" s="1041"/>
      <c r="C23" s="1041"/>
      <c r="D23" s="1041"/>
      <c r="E23" s="1041"/>
      <c r="F23" s="1041"/>
      <c r="G23" s="1106"/>
      <c r="H23" s="1041"/>
      <c r="I23" s="1041"/>
      <c r="J23" s="1041"/>
      <c r="K23" s="1107"/>
      <c r="L23" s="1041"/>
      <c r="M23" s="1041"/>
      <c r="N23" s="1041"/>
      <c r="O23" s="1041"/>
      <c r="P23" s="1041"/>
      <c r="Q23" s="1041"/>
      <c r="R23" s="1041"/>
      <c r="S23" s="1041"/>
      <c r="T23" s="1041"/>
      <c r="U23" s="1041"/>
      <c r="V23" s="1041"/>
      <c r="W23" s="1041"/>
      <c r="X23" s="1041"/>
    </row>
    <row r="24" spans="1:24" x14ac:dyDescent="0.25">
      <c r="A24" s="1041"/>
      <c r="B24" s="1041"/>
      <c r="C24" s="1041"/>
      <c r="D24" s="1041"/>
      <c r="E24" s="1041"/>
      <c r="F24" s="1041"/>
      <c r="G24" s="1106"/>
      <c r="H24" s="1041"/>
      <c r="I24" s="1041"/>
      <c r="J24" s="1041"/>
      <c r="K24" s="1107"/>
      <c r="L24" s="1041"/>
      <c r="M24" s="1041"/>
      <c r="N24" s="1041"/>
      <c r="O24" s="1041"/>
      <c r="P24" s="1041"/>
      <c r="Q24" s="1041"/>
      <c r="R24" s="1041"/>
      <c r="S24" s="1041"/>
      <c r="T24" s="1041"/>
      <c r="U24" s="1041"/>
      <c r="V24" s="1041"/>
      <c r="W24" s="1041"/>
      <c r="X24" s="1041"/>
    </row>
    <row r="25" spans="1:24" x14ac:dyDescent="0.25">
      <c r="A25" s="1041"/>
      <c r="B25" s="1041"/>
      <c r="C25" s="1041"/>
      <c r="D25" s="1041"/>
      <c r="E25" s="1041"/>
      <c r="F25" s="1041"/>
      <c r="G25" s="1106"/>
      <c r="H25" s="1041"/>
      <c r="I25" s="1041"/>
      <c r="J25" s="1041"/>
      <c r="K25" s="1107"/>
      <c r="L25" s="1041"/>
      <c r="M25" s="1041"/>
      <c r="N25" s="1041"/>
      <c r="O25" s="1041"/>
      <c r="P25" s="1041"/>
      <c r="Q25" s="1041"/>
      <c r="R25" s="1041"/>
      <c r="S25" s="1041"/>
      <c r="T25" s="1041"/>
      <c r="U25" s="1041"/>
      <c r="V25" s="1041"/>
      <c r="W25" s="1041"/>
      <c r="X25" s="1041"/>
    </row>
    <row r="26" spans="1:24" x14ac:dyDescent="0.25">
      <c r="A26" s="1041"/>
      <c r="B26" s="1041"/>
      <c r="C26" s="1041"/>
      <c r="D26" s="1041"/>
      <c r="E26" s="1041"/>
      <c r="F26" s="1041"/>
      <c r="G26" s="1106"/>
      <c r="H26" s="1041"/>
      <c r="I26" s="1041"/>
      <c r="J26" s="1041"/>
      <c r="K26" s="1107"/>
      <c r="L26" s="1041"/>
      <c r="M26" s="1041"/>
      <c r="N26" s="1041"/>
      <c r="O26" s="1041"/>
      <c r="P26" s="1041"/>
      <c r="Q26" s="1041"/>
      <c r="R26" s="1041"/>
      <c r="S26" s="1041"/>
      <c r="T26" s="1041"/>
      <c r="U26" s="1041"/>
      <c r="V26" s="1041"/>
      <c r="W26" s="1041"/>
      <c r="X26" s="1041"/>
    </row>
    <row r="27" spans="1:24" x14ac:dyDescent="0.25">
      <c r="A27" s="1041"/>
      <c r="B27" s="1041"/>
      <c r="C27" s="1041"/>
      <c r="D27" s="1041"/>
      <c r="E27" s="1041"/>
      <c r="F27" s="1041"/>
      <c r="G27" s="1106"/>
      <c r="H27" s="1041"/>
      <c r="I27" s="1041"/>
      <c r="J27" s="1041"/>
      <c r="K27" s="1107"/>
      <c r="L27" s="1041"/>
      <c r="M27" s="1041"/>
      <c r="N27" s="1041"/>
      <c r="O27" s="1041"/>
      <c r="P27" s="1041"/>
      <c r="Q27" s="1041"/>
      <c r="R27" s="1041"/>
      <c r="S27" s="1041"/>
      <c r="T27" s="1041"/>
      <c r="U27" s="1041"/>
      <c r="V27" s="1041"/>
      <c r="W27" s="1041"/>
      <c r="X27" s="1041"/>
    </row>
    <row r="28" spans="1:24" x14ac:dyDescent="0.25">
      <c r="A28" s="1041"/>
      <c r="B28" s="1041"/>
      <c r="C28" s="1041"/>
      <c r="D28" s="1041"/>
      <c r="E28" s="1041"/>
      <c r="F28" s="1041"/>
      <c r="G28" s="1106"/>
      <c r="H28" s="1041"/>
      <c r="I28" s="1041"/>
      <c r="J28" s="1041"/>
      <c r="K28" s="1107"/>
      <c r="L28" s="1041"/>
      <c r="M28" s="1041"/>
      <c r="N28" s="1041"/>
      <c r="O28" s="1041"/>
      <c r="P28" s="1041"/>
      <c r="Q28" s="1041"/>
      <c r="R28" s="1041"/>
      <c r="S28" s="1041"/>
      <c r="T28" s="1041"/>
      <c r="U28" s="1041"/>
      <c r="V28" s="1041"/>
      <c r="W28" s="1041"/>
      <c r="X28" s="1041"/>
    </row>
    <row r="29" spans="1:24" x14ac:dyDescent="0.25">
      <c r="A29" s="1041"/>
      <c r="B29" s="1041"/>
      <c r="C29" s="1041"/>
      <c r="D29" s="1041"/>
      <c r="E29" s="1041"/>
      <c r="F29" s="1041"/>
      <c r="G29" s="1106"/>
      <c r="H29" s="1041"/>
      <c r="I29" s="1041"/>
      <c r="J29" s="1041"/>
      <c r="K29" s="1107"/>
      <c r="L29" s="1041"/>
      <c r="M29" s="1041"/>
      <c r="N29" s="1041"/>
      <c r="O29" s="1041"/>
      <c r="P29" s="1041"/>
      <c r="Q29" s="1041"/>
      <c r="R29" s="1041"/>
      <c r="S29" s="1041"/>
      <c r="T29" s="1041"/>
      <c r="U29" s="1041"/>
      <c r="V29" s="1041"/>
      <c r="W29" s="1041"/>
      <c r="X29" s="1041"/>
    </row>
    <row r="30" spans="1:24" x14ac:dyDescent="0.25">
      <c r="A30" s="1041"/>
      <c r="B30" s="1041"/>
      <c r="C30" s="1041"/>
      <c r="D30" s="1041"/>
      <c r="E30" s="1041"/>
      <c r="F30" s="1041"/>
      <c r="G30" s="1106"/>
      <c r="H30" s="1041"/>
      <c r="I30" s="1041"/>
      <c r="J30" s="1041"/>
      <c r="K30" s="1107"/>
      <c r="L30" s="1041"/>
      <c r="M30" s="1041"/>
      <c r="N30" s="1041"/>
      <c r="O30" s="1041"/>
      <c r="P30" s="1041"/>
      <c r="Q30" s="1041"/>
      <c r="R30" s="1041"/>
      <c r="S30" s="1041"/>
      <c r="T30" s="1041"/>
      <c r="U30" s="1041"/>
      <c r="V30" s="1041"/>
      <c r="W30" s="1041"/>
      <c r="X30" s="1041"/>
    </row>
    <row r="31" spans="1:24" x14ac:dyDescent="0.25">
      <c r="A31" s="1041"/>
      <c r="B31" s="1041"/>
      <c r="C31" s="1041"/>
      <c r="D31" s="1041"/>
      <c r="E31" s="1041"/>
      <c r="F31" s="1041"/>
      <c r="G31" s="1106"/>
      <c r="H31" s="1041"/>
      <c r="I31" s="1041"/>
      <c r="J31" s="1041"/>
      <c r="K31" s="1107"/>
      <c r="L31" s="1041"/>
      <c r="M31" s="1041"/>
      <c r="N31" s="1041"/>
      <c r="O31" s="1041"/>
      <c r="P31" s="1041"/>
      <c r="Q31" s="1041"/>
      <c r="R31" s="1041"/>
      <c r="S31" s="1041"/>
      <c r="T31" s="1041"/>
      <c r="U31" s="1041"/>
      <c r="V31" s="1041"/>
      <c r="W31" s="1041"/>
      <c r="X31" s="1041"/>
    </row>
    <row r="32" spans="1:24" x14ac:dyDescent="0.25">
      <c r="A32" s="1041"/>
      <c r="B32" s="1041"/>
      <c r="C32" s="1041"/>
      <c r="D32" s="1041"/>
      <c r="E32" s="1041"/>
      <c r="F32" s="1041"/>
      <c r="G32" s="1106"/>
      <c r="H32" s="1041"/>
      <c r="I32" s="1041"/>
      <c r="J32" s="1041"/>
      <c r="K32" s="1107"/>
      <c r="L32" s="1041"/>
      <c r="M32" s="1041"/>
      <c r="N32" s="1041"/>
      <c r="O32" s="1041"/>
      <c r="P32" s="1041"/>
      <c r="Q32" s="1041"/>
      <c r="R32" s="1041"/>
      <c r="S32" s="1041"/>
      <c r="T32" s="1041"/>
      <c r="U32" s="1041"/>
      <c r="V32" s="1041"/>
      <c r="W32" s="1041"/>
      <c r="X32" s="1041"/>
    </row>
    <row r="33" spans="1:24" x14ac:dyDescent="0.25">
      <c r="A33" s="1041"/>
      <c r="B33" s="1041"/>
      <c r="C33" s="1041"/>
      <c r="D33" s="1041"/>
      <c r="E33" s="1041"/>
      <c r="F33" s="1041"/>
      <c r="G33" s="1106"/>
      <c r="H33" s="1041"/>
      <c r="I33" s="1041"/>
      <c r="J33" s="1041"/>
      <c r="K33" s="1107"/>
      <c r="L33" s="1041"/>
      <c r="M33" s="1041"/>
      <c r="N33" s="1041"/>
      <c r="O33" s="1041"/>
      <c r="P33" s="1041"/>
      <c r="Q33" s="1041"/>
      <c r="R33" s="1041"/>
      <c r="S33" s="1041"/>
      <c r="T33" s="1041"/>
      <c r="U33" s="1041"/>
      <c r="V33" s="1041"/>
      <c r="W33" s="1041"/>
      <c r="X33" s="1041"/>
    </row>
    <row r="34" spans="1:24" x14ac:dyDescent="0.25">
      <c r="A34" s="1041"/>
      <c r="B34" s="1041"/>
      <c r="C34" s="1041"/>
      <c r="D34" s="1041"/>
      <c r="E34" s="1041"/>
      <c r="F34" s="1041"/>
      <c r="G34" s="1106"/>
      <c r="H34" s="1041"/>
      <c r="I34" s="1041"/>
      <c r="J34" s="1041"/>
      <c r="K34" s="1107"/>
      <c r="L34" s="1041"/>
      <c r="M34" s="1041"/>
      <c r="N34" s="1041"/>
      <c r="O34" s="1041"/>
      <c r="P34" s="1041"/>
      <c r="Q34" s="1041"/>
      <c r="R34" s="1041"/>
      <c r="S34" s="1041"/>
      <c r="T34" s="1041"/>
      <c r="U34" s="1041"/>
      <c r="V34" s="1041"/>
      <c r="W34" s="1041"/>
      <c r="X34" s="1041"/>
    </row>
    <row r="35" spans="1:24" x14ac:dyDescent="0.25">
      <c r="A35" s="1041"/>
      <c r="B35" s="1041"/>
      <c r="C35" s="1041"/>
      <c r="D35" s="1041"/>
      <c r="E35" s="1041"/>
      <c r="F35" s="1041"/>
      <c r="G35" s="1106"/>
      <c r="H35" s="1041"/>
      <c r="I35" s="1041"/>
      <c r="J35" s="1041"/>
      <c r="K35" s="1107"/>
      <c r="L35" s="1041"/>
      <c r="M35" s="1041"/>
      <c r="N35" s="1041"/>
      <c r="O35" s="1041"/>
      <c r="P35" s="1041"/>
      <c r="Q35" s="1041"/>
      <c r="R35" s="1041"/>
      <c r="S35" s="1041"/>
      <c r="T35" s="1041"/>
      <c r="U35" s="1041"/>
      <c r="V35" s="1041"/>
      <c r="W35" s="1041"/>
      <c r="X35" s="1041"/>
    </row>
    <row r="36" spans="1:24" x14ac:dyDescent="0.25">
      <c r="A36" s="1041"/>
      <c r="B36" s="1041"/>
      <c r="C36" s="1041"/>
      <c r="D36" s="1041"/>
      <c r="E36" s="1041"/>
      <c r="F36" s="1041"/>
      <c r="G36" s="1106"/>
      <c r="H36" s="1041"/>
      <c r="I36" s="1041"/>
      <c r="J36" s="1041"/>
      <c r="K36" s="1107"/>
      <c r="L36" s="1041"/>
      <c r="M36" s="1041"/>
      <c r="N36" s="1041"/>
      <c r="O36" s="1041"/>
      <c r="P36" s="1041"/>
      <c r="Q36" s="1041"/>
      <c r="R36" s="1041"/>
      <c r="S36" s="1041"/>
      <c r="T36" s="1041"/>
      <c r="U36" s="1041"/>
      <c r="V36" s="1041"/>
      <c r="W36" s="1041"/>
      <c r="X36" s="1041"/>
    </row>
    <row r="37" spans="1:24" x14ac:dyDescent="0.25">
      <c r="A37" s="1041"/>
      <c r="B37" s="1041"/>
      <c r="C37" s="1041"/>
      <c r="D37" s="1041"/>
      <c r="E37" s="1041"/>
      <c r="F37" s="1041"/>
      <c r="G37" s="1106"/>
      <c r="H37" s="1041"/>
      <c r="I37" s="1041"/>
      <c r="J37" s="1041"/>
      <c r="K37" s="1107"/>
      <c r="L37" s="1041"/>
      <c r="M37" s="1041"/>
      <c r="N37" s="1041"/>
      <c r="O37" s="1041"/>
      <c r="P37" s="1041"/>
      <c r="Q37" s="1041"/>
      <c r="R37" s="1041"/>
      <c r="S37" s="1041"/>
      <c r="T37" s="1041"/>
      <c r="U37" s="1041"/>
      <c r="V37" s="1041"/>
      <c r="W37" s="1041"/>
      <c r="X37" s="1041"/>
    </row>
    <row r="38" spans="1:24" x14ac:dyDescent="0.25">
      <c r="A38" s="1041"/>
      <c r="B38" s="1041"/>
      <c r="C38" s="1041"/>
      <c r="D38" s="1041"/>
      <c r="E38" s="1041"/>
      <c r="F38" s="1041"/>
      <c r="G38" s="1106"/>
      <c r="H38" s="1041"/>
      <c r="I38" s="1041"/>
      <c r="J38" s="1041"/>
      <c r="K38" s="1107"/>
      <c r="L38" s="1041"/>
      <c r="M38" s="1041"/>
      <c r="N38" s="1041"/>
      <c r="O38" s="1041"/>
      <c r="P38" s="1041"/>
      <c r="Q38" s="1041"/>
      <c r="R38" s="1041"/>
      <c r="S38" s="1041"/>
      <c r="T38" s="1041"/>
      <c r="U38" s="1041"/>
      <c r="V38" s="1041"/>
      <c r="W38" s="1041"/>
      <c r="X38" s="1041"/>
    </row>
    <row r="39" spans="1:24" x14ac:dyDescent="0.25">
      <c r="A39" s="1041"/>
      <c r="B39" s="1041"/>
      <c r="C39" s="1041"/>
      <c r="D39" s="1041"/>
      <c r="E39" s="1041"/>
      <c r="F39" s="1041"/>
      <c r="G39" s="1106"/>
      <c r="H39" s="1041"/>
      <c r="I39" s="1041"/>
      <c r="J39" s="1041"/>
      <c r="K39" s="1107"/>
      <c r="L39" s="1041"/>
      <c r="M39" s="1041"/>
      <c r="N39" s="1041"/>
      <c r="O39" s="1041"/>
      <c r="P39" s="1041"/>
      <c r="Q39" s="1041"/>
      <c r="R39" s="1041"/>
      <c r="S39" s="1041"/>
      <c r="T39" s="1041"/>
      <c r="U39" s="1041"/>
      <c r="V39" s="1041"/>
      <c r="W39" s="1041"/>
      <c r="X39" s="1041"/>
    </row>
    <row r="40" spans="1:24" x14ac:dyDescent="0.25">
      <c r="A40" s="1041"/>
      <c r="B40" s="1041"/>
      <c r="C40" s="1041"/>
      <c r="D40" s="1041"/>
      <c r="E40" s="1041"/>
      <c r="F40" s="1041"/>
      <c r="G40" s="1106"/>
      <c r="H40" s="1041"/>
      <c r="I40" s="1041"/>
      <c r="J40" s="1041"/>
      <c r="K40" s="1107"/>
      <c r="L40" s="1041"/>
      <c r="M40" s="1041"/>
      <c r="N40" s="1041"/>
      <c r="O40" s="1041"/>
      <c r="P40" s="1041"/>
      <c r="Q40" s="1041"/>
      <c r="R40" s="1041"/>
      <c r="S40" s="1041"/>
      <c r="T40" s="1041"/>
      <c r="U40" s="1041"/>
      <c r="V40" s="1041"/>
      <c r="W40" s="1041"/>
      <c r="X40" s="1041"/>
    </row>
    <row r="41" spans="1:24" x14ac:dyDescent="0.25">
      <c r="A41" s="1041"/>
      <c r="B41" s="1041"/>
      <c r="C41" s="1041"/>
      <c r="D41" s="1041"/>
      <c r="E41" s="1041"/>
      <c r="F41" s="1041"/>
      <c r="G41" s="1106"/>
      <c r="H41" s="1041"/>
      <c r="I41" s="1041"/>
      <c r="J41" s="1041"/>
      <c r="K41" s="1107"/>
      <c r="L41" s="1041"/>
      <c r="M41" s="1041"/>
      <c r="N41" s="1041"/>
      <c r="O41" s="1041"/>
      <c r="P41" s="1041"/>
      <c r="Q41" s="1041"/>
      <c r="R41" s="1041"/>
      <c r="S41" s="1041"/>
      <c r="T41" s="1041"/>
      <c r="U41" s="1041"/>
      <c r="V41" s="1041"/>
      <c r="W41" s="1041"/>
      <c r="X41" s="1041"/>
    </row>
    <row r="42" spans="1:24" x14ac:dyDescent="0.25">
      <c r="A42" s="1041"/>
      <c r="B42" s="1041"/>
      <c r="C42" s="1041"/>
      <c r="D42" s="1041"/>
      <c r="E42" s="1041"/>
      <c r="F42" s="1041"/>
      <c r="G42" s="1106"/>
      <c r="H42" s="1041"/>
      <c r="I42" s="1041"/>
      <c r="J42" s="1041"/>
      <c r="K42" s="1107"/>
      <c r="L42" s="1041"/>
      <c r="M42" s="1041"/>
      <c r="N42" s="1041"/>
      <c r="O42" s="1041"/>
      <c r="P42" s="1041"/>
      <c r="Q42" s="1041"/>
      <c r="R42" s="1041"/>
      <c r="S42" s="1041"/>
      <c r="T42" s="1041"/>
      <c r="U42" s="1041"/>
      <c r="V42" s="1041"/>
      <c r="W42" s="1041"/>
      <c r="X42" s="1041"/>
    </row>
    <row r="43" spans="1:24" x14ac:dyDescent="0.25">
      <c r="A43" s="1041"/>
      <c r="B43" s="1041"/>
      <c r="O43" s="1041"/>
      <c r="P43" s="1041"/>
      <c r="Q43" s="1041"/>
      <c r="R43" s="1041"/>
      <c r="S43" s="1041"/>
      <c r="T43" s="1041"/>
      <c r="U43" s="1041"/>
      <c r="V43" s="1041"/>
      <c r="W43" s="1041"/>
      <c r="X43" s="1041"/>
    </row>
  </sheetData>
  <mergeCells count="4">
    <mergeCell ref="A13:A16"/>
    <mergeCell ref="A9:A12"/>
    <mergeCell ref="A1:C1"/>
    <mergeCell ref="C4:Q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5"/>
  <sheetViews>
    <sheetView showGridLines="0" zoomScaleNormal="100" workbookViewId="0">
      <selection sqref="A1:C1"/>
    </sheetView>
  </sheetViews>
  <sheetFormatPr defaultColWidth="9.33203125" defaultRowHeight="15" x14ac:dyDescent="0.25"/>
  <cols>
    <col min="1" max="1" width="6.6640625" style="1164" customWidth="1"/>
    <col min="2" max="2" width="47.5" style="1164" customWidth="1"/>
    <col min="3" max="3" width="11.5" style="1164" customWidth="1"/>
    <col min="4" max="4" width="13.1640625" style="1164" customWidth="1"/>
    <col min="5" max="6" width="15.33203125" style="1164" customWidth="1"/>
    <col min="7" max="7" width="13.6640625" style="1164" customWidth="1"/>
    <col min="8" max="8" width="14.83203125" style="1164" bestFit="1" customWidth="1"/>
    <col min="9" max="9" width="13.6640625" style="1164" customWidth="1"/>
    <col min="10" max="10" width="16.1640625" style="1164" customWidth="1"/>
    <col min="11" max="11" width="14.83203125" style="1164" customWidth="1"/>
    <col min="12" max="16384" width="9.33203125" style="1164"/>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s="1158" customFormat="1" ht="24" customHeight="1" x14ac:dyDescent="0.2">
      <c r="A2" s="1157" t="s">
        <v>1064</v>
      </c>
      <c r="B2" s="1157"/>
    </row>
    <row r="3" spans="1:90" s="1158" customFormat="1" ht="15.75" customHeight="1" x14ac:dyDescent="0.25">
      <c r="C3" s="1159"/>
      <c r="E3" s="1160"/>
      <c r="G3" s="1160" t="s">
        <v>1065</v>
      </c>
    </row>
    <row r="4" spans="1:90" ht="32.1" customHeight="1" x14ac:dyDescent="0.25">
      <c r="A4" s="1161" t="s">
        <v>1066</v>
      </c>
      <c r="B4" s="1162" t="s">
        <v>1067</v>
      </c>
      <c r="C4" s="1161" t="s">
        <v>1068</v>
      </c>
      <c r="D4" s="1163" t="s">
        <v>1069</v>
      </c>
      <c r="E4" s="1163" t="s">
        <v>1070</v>
      </c>
      <c r="F4" s="1163" t="s">
        <v>1071</v>
      </c>
      <c r="G4" s="1163" t="s">
        <v>1072</v>
      </c>
    </row>
    <row r="5" spans="1:90" ht="32.1" customHeight="1" x14ac:dyDescent="0.25">
      <c r="A5" s="1165"/>
      <c r="B5" s="1166" t="s">
        <v>1073</v>
      </c>
      <c r="C5" s="1167"/>
      <c r="D5" s="1168"/>
      <c r="E5" s="1168"/>
      <c r="F5" s="1168"/>
      <c r="G5" s="1168"/>
    </row>
    <row r="6" spans="1:90" s="1158" customFormat="1" ht="32.1" customHeight="1" x14ac:dyDescent="0.2">
      <c r="A6" s="1169" t="s">
        <v>856</v>
      </c>
      <c r="B6" s="1170" t="s">
        <v>1074</v>
      </c>
      <c r="C6" s="1171">
        <v>86885.935999999987</v>
      </c>
      <c r="D6" s="1171">
        <v>92724.123834999977</v>
      </c>
      <c r="E6" s="1171">
        <v>104476.12930400002</v>
      </c>
      <c r="F6" s="1171">
        <v>106938.9</v>
      </c>
      <c r="G6" s="1171">
        <v>102548.90000000001</v>
      </c>
    </row>
    <row r="7" spans="1:90" ht="32.1" customHeight="1" x14ac:dyDescent="0.25">
      <c r="A7" s="1172" t="s">
        <v>1075</v>
      </c>
      <c r="B7" s="1173" t="s">
        <v>1076</v>
      </c>
      <c r="C7" s="1174">
        <v>78223.685999999987</v>
      </c>
      <c r="D7" s="1174">
        <v>84148.320164999983</v>
      </c>
      <c r="E7" s="1174">
        <v>91490.091400000019</v>
      </c>
      <c r="F7" s="1174">
        <v>98300.3</v>
      </c>
      <c r="G7" s="1174">
        <v>91847.200000000012</v>
      </c>
      <c r="H7" s="1175"/>
      <c r="I7" s="1175"/>
      <c r="J7" s="1175"/>
      <c r="K7" s="1175"/>
    </row>
    <row r="8" spans="1:90" ht="32.1" customHeight="1" x14ac:dyDescent="0.25">
      <c r="A8" s="1172" t="s">
        <v>1077</v>
      </c>
      <c r="B8" s="1173" t="s">
        <v>1078</v>
      </c>
      <c r="C8" s="1176">
        <v>0</v>
      </c>
      <c r="D8" s="1176">
        <v>0</v>
      </c>
      <c r="E8" s="1176">
        <v>0</v>
      </c>
      <c r="F8" s="1176">
        <v>0</v>
      </c>
      <c r="G8" s="1176">
        <v>0</v>
      </c>
      <c r="H8" s="1175"/>
      <c r="I8" s="1175"/>
      <c r="J8" s="1175"/>
      <c r="K8" s="1175"/>
    </row>
    <row r="9" spans="1:90" ht="32.1" customHeight="1" x14ac:dyDescent="0.25">
      <c r="A9" s="1172" t="s">
        <v>1079</v>
      </c>
      <c r="B9" s="1173" t="s">
        <v>1080</v>
      </c>
      <c r="C9" s="1174">
        <v>333.39</v>
      </c>
      <c r="D9" s="1174">
        <v>2903.8685780000001</v>
      </c>
      <c r="E9" s="1174">
        <v>7440.2650699999976</v>
      </c>
      <c r="F9" s="1174">
        <v>3358.5</v>
      </c>
      <c r="G9" s="1174">
        <v>4287.9000000000005</v>
      </c>
      <c r="H9" s="1175"/>
      <c r="I9" s="1175"/>
      <c r="J9" s="1175"/>
      <c r="K9" s="1175"/>
    </row>
    <row r="10" spans="1:90" ht="32.1" customHeight="1" x14ac:dyDescent="0.25">
      <c r="A10" s="1172" t="s">
        <v>1081</v>
      </c>
      <c r="B10" s="1173" t="s">
        <v>1082</v>
      </c>
      <c r="C10" s="1174">
        <v>8328.7599999999984</v>
      </c>
      <c r="D10" s="1174">
        <v>5671.9350919999997</v>
      </c>
      <c r="E10" s="1174">
        <v>5545.7728340000003</v>
      </c>
      <c r="F10" s="1174">
        <v>5280.1</v>
      </c>
      <c r="G10" s="1174">
        <v>6413.8</v>
      </c>
      <c r="H10" s="1177"/>
      <c r="I10" s="1177"/>
      <c r="J10" s="1177"/>
      <c r="K10" s="1177"/>
    </row>
    <row r="11" spans="1:90" s="1158" customFormat="1" ht="32.1" customHeight="1" x14ac:dyDescent="0.2">
      <c r="A11" s="1165" t="s">
        <v>858</v>
      </c>
      <c r="B11" s="1170" t="s">
        <v>1083</v>
      </c>
      <c r="C11" s="1171">
        <v>92791.342999999993</v>
      </c>
      <c r="D11" s="1171">
        <v>98075.917108000023</v>
      </c>
      <c r="E11" s="1171">
        <v>106141.04785400002</v>
      </c>
      <c r="F11" s="1171">
        <v>110250.8</v>
      </c>
      <c r="G11" s="1171">
        <v>144345.29999999999</v>
      </c>
      <c r="H11" s="1178"/>
      <c r="I11" s="1178"/>
      <c r="J11" s="1178"/>
      <c r="K11" s="1178"/>
    </row>
    <row r="12" spans="1:90" ht="32.1" customHeight="1" x14ac:dyDescent="0.25">
      <c r="A12" s="1172" t="s">
        <v>1084</v>
      </c>
      <c r="B12" s="1173" t="s">
        <v>1085</v>
      </c>
      <c r="C12" s="1174">
        <v>28247.9</v>
      </c>
      <c r="D12" s="1174">
        <v>30418.017108</v>
      </c>
      <c r="E12" s="1174">
        <v>31257.314150999999</v>
      </c>
      <c r="F12" s="1174">
        <v>32267.599999999999</v>
      </c>
      <c r="G12" s="1174">
        <v>33101</v>
      </c>
    </row>
    <row r="13" spans="1:90" ht="32.1" customHeight="1" x14ac:dyDescent="0.25">
      <c r="A13" s="1172" t="s">
        <v>1086</v>
      </c>
      <c r="B13" s="1173" t="s">
        <v>1087</v>
      </c>
      <c r="C13" s="1174">
        <v>8365.2999999999993</v>
      </c>
      <c r="D13" s="1174">
        <v>8908.2999999999993</v>
      </c>
      <c r="E13" s="1174">
        <v>9564.2031659999993</v>
      </c>
      <c r="F13" s="1174">
        <v>10015.9</v>
      </c>
      <c r="G13" s="1174">
        <v>11977.5</v>
      </c>
      <c r="H13" s="2755"/>
    </row>
    <row r="14" spans="1:90" ht="32.1" customHeight="1" x14ac:dyDescent="0.25">
      <c r="A14" s="1172" t="s">
        <v>1088</v>
      </c>
      <c r="B14" s="1173" t="s">
        <v>1089</v>
      </c>
      <c r="C14" s="1174">
        <v>10117.790000000001</v>
      </c>
      <c r="D14" s="1174">
        <v>10959.3</v>
      </c>
      <c r="E14" s="1174">
        <v>11378.311554</v>
      </c>
      <c r="F14" s="1174">
        <v>12647.7</v>
      </c>
      <c r="G14" s="1174">
        <v>13365.2</v>
      </c>
    </row>
    <row r="15" spans="1:90" ht="32.1" customHeight="1" x14ac:dyDescent="0.25">
      <c r="A15" s="1172" t="s">
        <v>1090</v>
      </c>
      <c r="B15" s="1173" t="s">
        <v>1091</v>
      </c>
      <c r="C15" s="1174">
        <v>1767.9199999999998</v>
      </c>
      <c r="D15" s="1174">
        <v>1517.4</v>
      </c>
      <c r="E15" s="1174">
        <v>1673.8822230000001</v>
      </c>
      <c r="F15" s="1174">
        <v>1513.7</v>
      </c>
      <c r="G15" s="1174">
        <v>10097</v>
      </c>
    </row>
    <row r="16" spans="1:90" ht="32.1" customHeight="1" x14ac:dyDescent="0.25">
      <c r="A16" s="1172" t="s">
        <v>1092</v>
      </c>
      <c r="B16" s="1173" t="s">
        <v>1080</v>
      </c>
      <c r="C16" s="1174">
        <v>21726.400000000001</v>
      </c>
      <c r="D16" s="1174">
        <v>21547.200000000001</v>
      </c>
      <c r="E16" s="1174">
        <v>24667.815788</v>
      </c>
      <c r="F16" s="1174">
        <v>24221.1</v>
      </c>
      <c r="G16" s="1174">
        <v>36240.6</v>
      </c>
    </row>
    <row r="17" spans="1:11" ht="32.1" customHeight="1" x14ac:dyDescent="0.25">
      <c r="A17" s="1172" t="s">
        <v>1093</v>
      </c>
      <c r="B17" s="1173" t="s">
        <v>1094</v>
      </c>
      <c r="C17" s="1174">
        <v>18979</v>
      </c>
      <c r="D17" s="1174">
        <v>20553.099999999999</v>
      </c>
      <c r="E17" s="1174">
        <v>22223.843883000005</v>
      </c>
      <c r="F17" s="1174">
        <v>24233.7</v>
      </c>
      <c r="G17" s="1174">
        <v>34218</v>
      </c>
    </row>
    <row r="18" spans="1:11" ht="32.1" customHeight="1" x14ac:dyDescent="0.25">
      <c r="A18" s="1172" t="s">
        <v>1095</v>
      </c>
      <c r="B18" s="1173" t="s">
        <v>1096</v>
      </c>
      <c r="C18" s="1174">
        <v>3587.0329999999999</v>
      </c>
      <c r="D18" s="1174">
        <v>4172.6000000000004</v>
      </c>
      <c r="E18" s="1174">
        <v>5375.6770889999998</v>
      </c>
      <c r="F18" s="1174">
        <v>5351.1</v>
      </c>
      <c r="G18" s="1174">
        <v>5346</v>
      </c>
      <c r="H18" s="1177"/>
    </row>
    <row r="19" spans="1:11" s="1158" customFormat="1" ht="32.1" customHeight="1" x14ac:dyDescent="0.25">
      <c r="A19" s="1179"/>
      <c r="B19" s="1180" t="s">
        <v>1097</v>
      </c>
      <c r="C19" s="1181">
        <v>-5905.5</v>
      </c>
      <c r="D19" s="1181">
        <v>-5351.7</v>
      </c>
      <c r="E19" s="1181">
        <v>-1664.9185500000021</v>
      </c>
      <c r="F19" s="1181">
        <v>-3311.9000000000087</v>
      </c>
      <c r="G19" s="1181">
        <v>-41796.39999999998</v>
      </c>
      <c r="H19" s="1182"/>
    </row>
    <row r="20" spans="1:11" ht="32.1" customHeight="1" x14ac:dyDescent="0.25">
      <c r="A20" s="1165"/>
      <c r="B20" s="1183" t="s">
        <v>1098</v>
      </c>
      <c r="C20" s="1174"/>
      <c r="D20" s="1174"/>
      <c r="E20" s="1174"/>
      <c r="F20" s="1174"/>
      <c r="G20" s="1174"/>
      <c r="H20" s="1184"/>
    </row>
    <row r="21" spans="1:11" s="1158" customFormat="1" ht="32.1" customHeight="1" x14ac:dyDescent="0.2">
      <c r="A21" s="1165" t="s">
        <v>1099</v>
      </c>
      <c r="B21" s="1170" t="s">
        <v>1100</v>
      </c>
      <c r="C21" s="1171">
        <v>5914.4</v>
      </c>
      <c r="D21" s="1171">
        <v>6518.8</v>
      </c>
      <c r="E21" s="1171">
        <v>8121.2343619999992</v>
      </c>
      <c r="F21" s="1171">
        <v>7847</v>
      </c>
      <c r="G21" s="1171">
        <v>7535.6</v>
      </c>
      <c r="H21" s="1178"/>
      <c r="I21" s="1178"/>
      <c r="J21" s="1178"/>
      <c r="K21" s="1178"/>
    </row>
    <row r="22" spans="1:11" ht="32.1" customHeight="1" x14ac:dyDescent="0.25">
      <c r="A22" s="1172" t="s">
        <v>1101</v>
      </c>
      <c r="B22" s="1173" t="s">
        <v>1102</v>
      </c>
      <c r="C22" s="1174">
        <v>5272.6799999999994</v>
      </c>
      <c r="D22" s="1174">
        <v>5772.5</v>
      </c>
      <c r="E22" s="1174">
        <v>7245.5432839999994</v>
      </c>
      <c r="F22" s="1174">
        <v>6948.8</v>
      </c>
      <c r="G22" s="1174">
        <v>6682.6</v>
      </c>
    </row>
    <row r="23" spans="1:11" ht="32.1" customHeight="1" x14ac:dyDescent="0.25">
      <c r="A23" s="1172" t="s">
        <v>1103</v>
      </c>
      <c r="B23" s="1173" t="s">
        <v>1104</v>
      </c>
      <c r="C23" s="1174">
        <v>641.70000000000005</v>
      </c>
      <c r="D23" s="1174">
        <v>746.3</v>
      </c>
      <c r="E23" s="1174">
        <v>875.69107800000006</v>
      </c>
      <c r="F23" s="1174">
        <v>898.2</v>
      </c>
      <c r="G23" s="1174">
        <v>853</v>
      </c>
    </row>
    <row r="24" spans="1:11" ht="32.1" customHeight="1" x14ac:dyDescent="0.25">
      <c r="A24" s="1179" t="s">
        <v>1105</v>
      </c>
      <c r="B24" s="1180" t="s">
        <v>1106</v>
      </c>
      <c r="C24" s="1185">
        <v>-11819.9</v>
      </c>
      <c r="D24" s="1181">
        <v>-11870.6</v>
      </c>
      <c r="E24" s="1181">
        <v>-9786.1529120000014</v>
      </c>
      <c r="F24" s="1181">
        <v>-11158.900000000009</v>
      </c>
      <c r="G24" s="1181">
        <v>-49331.999999999978</v>
      </c>
      <c r="H24" s="1186"/>
    </row>
    <row r="25" spans="1:11" ht="32.1" customHeight="1" x14ac:dyDescent="0.25">
      <c r="A25" s="1187"/>
      <c r="B25" s="1188" t="s">
        <v>1107</v>
      </c>
      <c r="C25" s="1174"/>
      <c r="D25" s="1174"/>
      <c r="E25" s="1174"/>
      <c r="F25" s="1174"/>
      <c r="G25" s="1174"/>
      <c r="I25" s="1184"/>
      <c r="J25" s="1186"/>
    </row>
    <row r="26" spans="1:11" s="1158" customFormat="1" ht="32.1" customHeight="1" x14ac:dyDescent="0.2">
      <c r="A26" s="1165" t="s">
        <v>1108</v>
      </c>
      <c r="B26" s="1170" t="s">
        <v>1109</v>
      </c>
      <c r="C26" s="1171">
        <v>10415.9</v>
      </c>
      <c r="D26" s="1171">
        <v>1247.1999999999998</v>
      </c>
      <c r="E26" s="1171">
        <f>E27+E28</f>
        <v>-12405.452911999999</v>
      </c>
      <c r="F26" s="1171">
        <v>1717.4</v>
      </c>
      <c r="G26" s="1171">
        <f>SUM(G27:G28)</f>
        <v>12335.099999999999</v>
      </c>
      <c r="H26" s="1178"/>
      <c r="I26" s="1178"/>
      <c r="J26" s="1178"/>
      <c r="K26" s="1178"/>
    </row>
    <row r="27" spans="1:11" ht="32.1" customHeight="1" x14ac:dyDescent="0.25">
      <c r="A27" s="1172" t="s">
        <v>1110</v>
      </c>
      <c r="B27" s="1173" t="s">
        <v>1111</v>
      </c>
      <c r="C27" s="1189">
        <v>10403.700000000001</v>
      </c>
      <c r="D27" s="1189">
        <v>1644.6</v>
      </c>
      <c r="E27" s="1174">
        <v>-12221.052911999999</v>
      </c>
      <c r="F27" s="1174">
        <v>1622.8</v>
      </c>
      <c r="G27" s="1174">
        <v>11496.399999999998</v>
      </c>
      <c r="H27" s="1184"/>
      <c r="I27" s="1178"/>
      <c r="J27" s="1184"/>
      <c r="K27" s="1184"/>
    </row>
    <row r="28" spans="1:11" ht="32.1" customHeight="1" x14ac:dyDescent="0.25">
      <c r="A28" s="1172" t="s">
        <v>1112</v>
      </c>
      <c r="B28" s="1173" t="s">
        <v>1113</v>
      </c>
      <c r="C28" s="1189">
        <v>12.199999999999989</v>
      </c>
      <c r="D28" s="1174">
        <v>-397.4</v>
      </c>
      <c r="E28" s="1174">
        <v>-184.4</v>
      </c>
      <c r="F28" s="1174">
        <v>94.6</v>
      </c>
      <c r="G28" s="1174">
        <v>838.7</v>
      </c>
      <c r="I28" s="1184"/>
    </row>
    <row r="29" spans="1:11" s="1158" customFormat="1" ht="32.1" customHeight="1" x14ac:dyDescent="0.25">
      <c r="A29" s="1165" t="s">
        <v>1114</v>
      </c>
      <c r="B29" s="1170" t="s">
        <v>1115</v>
      </c>
      <c r="C29" s="1171">
        <v>22235.7</v>
      </c>
      <c r="D29" s="1190">
        <v>13117.7</v>
      </c>
      <c r="E29" s="1171">
        <f>E30+E31</f>
        <v>-2619.2999999999993</v>
      </c>
      <c r="F29" s="1171">
        <v>12876.3</v>
      </c>
      <c r="G29" s="1171">
        <f>SUM(G30:G31)</f>
        <v>61667.099999999991</v>
      </c>
      <c r="H29" s="1191"/>
      <c r="I29" s="1184"/>
    </row>
    <row r="30" spans="1:11" ht="32.1" customHeight="1" x14ac:dyDescent="0.25">
      <c r="A30" s="1172" t="s">
        <v>1116</v>
      </c>
      <c r="B30" s="1173" t="s">
        <v>1111</v>
      </c>
      <c r="C30" s="1192">
        <v>23421.7</v>
      </c>
      <c r="D30" s="1189">
        <v>18729</v>
      </c>
      <c r="E30" s="1174">
        <v>-339.39999999999964</v>
      </c>
      <c r="F30" s="1174">
        <v>16940.3</v>
      </c>
      <c r="G30" s="1174">
        <v>62536.399999999994</v>
      </c>
      <c r="H30" s="1175"/>
      <c r="I30" s="1158"/>
    </row>
    <row r="31" spans="1:11" ht="32.1" customHeight="1" x14ac:dyDescent="0.25">
      <c r="A31" s="1193" t="s">
        <v>1117</v>
      </c>
      <c r="B31" s="1194" t="s">
        <v>1113</v>
      </c>
      <c r="C31" s="1195">
        <v>-1186</v>
      </c>
      <c r="D31" s="1196">
        <v>-5611.3</v>
      </c>
      <c r="E31" s="1196">
        <v>-2279.8999999999996</v>
      </c>
      <c r="F31" s="1196">
        <v>-4064</v>
      </c>
      <c r="G31" s="1196">
        <v>-869.3</v>
      </c>
    </row>
    <row r="32" spans="1:11" ht="4.5" customHeight="1" x14ac:dyDescent="0.25"/>
    <row r="33" spans="2:7" x14ac:dyDescent="0.25">
      <c r="B33" s="1197"/>
    </row>
    <row r="34" spans="2:7" x14ac:dyDescent="0.25">
      <c r="G34" s="1186"/>
    </row>
    <row r="35" spans="2:7" ht="18" x14ac:dyDescent="0.25">
      <c r="B35" s="1198"/>
      <c r="C35" s="1184"/>
    </row>
  </sheetData>
  <mergeCells count="1">
    <mergeCell ref="A1:C1"/>
  </mergeCells>
  <hyperlinks>
    <hyperlink ref="A1" location="CONTENT!A1" display="Back to table of contents"/>
  </hyperlinks>
  <pageMargins left="0.5" right="0.5" top="0.5" bottom="0.5" header="0.3" footer="0.3"/>
  <pageSetup paperSize="9" scale="81" orientation="portrait" horizontalDpi="4294967294" verticalDpi="4294967294" r:id="rId1"/>
  <headerFooter alignWithMargins="0"/>
  <ignoredErrors>
    <ignoredError sqref="A6:A3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3"/>
  <sheetViews>
    <sheetView showGridLines="0" zoomScaleNormal="100" workbookViewId="0">
      <selection sqref="A1:C1"/>
    </sheetView>
  </sheetViews>
  <sheetFormatPr defaultColWidth="9.33203125" defaultRowHeight="15" x14ac:dyDescent="0.2"/>
  <cols>
    <col min="1" max="1" width="10" style="5539" customWidth="1"/>
    <col min="2" max="2" width="51.1640625" style="5539" customWidth="1"/>
    <col min="3" max="3" width="11.1640625" style="5539" customWidth="1"/>
    <col min="4" max="4" width="11.33203125" style="5539" customWidth="1"/>
    <col min="5" max="6" width="11.6640625" style="5539" customWidth="1"/>
    <col min="7" max="7" width="12.83203125" style="5539" customWidth="1"/>
    <col min="8" max="8" width="11.83203125" style="5539" bestFit="1" customWidth="1"/>
    <col min="9" max="9" width="11" style="5539" customWidth="1"/>
    <col min="10" max="10" width="12.1640625" style="5539" customWidth="1"/>
    <col min="11" max="11" width="11.6640625" style="5539" customWidth="1"/>
    <col min="12" max="16384" width="9.33203125" style="5539"/>
  </cols>
  <sheetData>
    <row r="1" spans="1:90" s="4485" customFormat="1" ht="15.75" x14ac:dyDescent="0.2">
      <c r="A1" s="6268" t="s">
        <v>801</v>
      </c>
      <c r="B1" s="6268"/>
      <c r="C1" s="6268"/>
      <c r="H1" s="4486"/>
      <c r="I1" s="4486"/>
      <c r="J1" s="4486"/>
      <c r="K1" s="4486"/>
      <c r="L1" s="4486"/>
      <c r="M1" s="4486"/>
      <c r="N1" s="4486"/>
      <c r="O1" s="4486"/>
      <c r="P1" s="4486"/>
      <c r="Q1" s="4486"/>
      <c r="R1" s="4486"/>
      <c r="S1" s="4486"/>
      <c r="T1" s="4486"/>
      <c r="U1" s="4486"/>
      <c r="V1" s="4486"/>
      <c r="W1" s="4486"/>
      <c r="X1" s="4486"/>
      <c r="Y1" s="4486"/>
      <c r="Z1" s="4486"/>
      <c r="AA1" s="4486"/>
      <c r="AB1" s="4486"/>
      <c r="AC1" s="4486"/>
      <c r="AD1" s="4486"/>
      <c r="AE1" s="4486"/>
      <c r="AF1" s="4486"/>
      <c r="AG1" s="4486"/>
      <c r="AH1" s="4486"/>
      <c r="AI1" s="4486"/>
      <c r="AJ1" s="4486"/>
      <c r="AK1" s="4486"/>
      <c r="AL1" s="4486"/>
      <c r="AM1" s="4486"/>
      <c r="AN1" s="4486"/>
      <c r="AO1" s="4486"/>
      <c r="AP1" s="4486"/>
      <c r="AQ1" s="4486"/>
      <c r="AR1" s="4486"/>
      <c r="AS1" s="4486"/>
      <c r="AT1" s="4486"/>
      <c r="AU1" s="4486"/>
      <c r="AV1" s="4486"/>
      <c r="AW1" s="4486"/>
      <c r="AX1" s="4486"/>
      <c r="AY1" s="4486"/>
      <c r="AZ1" s="4486"/>
      <c r="BA1" s="4486"/>
      <c r="BB1" s="4486"/>
      <c r="BC1" s="4486"/>
      <c r="BD1" s="4486"/>
      <c r="BE1" s="4486"/>
      <c r="BF1" s="4486"/>
      <c r="BG1" s="4486"/>
      <c r="BH1" s="4486"/>
      <c r="BI1" s="4486"/>
      <c r="BJ1" s="4486"/>
      <c r="BK1" s="4486"/>
      <c r="BL1" s="4486"/>
      <c r="BM1" s="4486"/>
      <c r="BN1" s="4486"/>
      <c r="BO1" s="4486"/>
      <c r="BP1" s="4486"/>
      <c r="BQ1" s="4486"/>
      <c r="BR1" s="4486"/>
      <c r="BS1" s="4486"/>
      <c r="BT1" s="4486"/>
      <c r="BU1" s="4486"/>
      <c r="BV1" s="4486"/>
      <c r="BW1" s="4486"/>
      <c r="BX1" s="4486"/>
      <c r="BY1" s="4486"/>
      <c r="BZ1" s="4486"/>
      <c r="CA1" s="4486"/>
      <c r="CB1" s="4486"/>
      <c r="CC1" s="4486"/>
      <c r="CD1" s="4486"/>
      <c r="CE1" s="4486"/>
      <c r="CF1" s="4486"/>
      <c r="CG1" s="4486"/>
      <c r="CH1" s="4486"/>
      <c r="CI1" s="4486"/>
      <c r="CJ1" s="4486"/>
      <c r="CK1" s="4486"/>
      <c r="CL1" s="4486"/>
    </row>
    <row r="2" spans="1:90" ht="4.1500000000000004" customHeight="1" x14ac:dyDescent="0.2">
      <c r="A2" s="5537"/>
      <c r="B2" s="5538"/>
    </row>
    <row r="3" spans="1:90" ht="15.95" customHeight="1" x14ac:dyDescent="0.2">
      <c r="A3" s="1199" t="s">
        <v>1118</v>
      </c>
      <c r="B3" s="5540"/>
      <c r="C3" s="5541"/>
    </row>
    <row r="4" spans="1:90" ht="15.95" customHeight="1" x14ac:dyDescent="0.2">
      <c r="A4" s="1199"/>
      <c r="B4" s="5540"/>
      <c r="C4" s="5541"/>
      <c r="E4" s="5541"/>
      <c r="F4" s="5541"/>
      <c r="G4" s="5541" t="s">
        <v>1065</v>
      </c>
    </row>
    <row r="5" spans="1:90" s="1157" customFormat="1" ht="35.1" customHeight="1" x14ac:dyDescent="0.2">
      <c r="A5" s="1200" t="s">
        <v>1066</v>
      </c>
      <c r="B5" s="1200" t="s">
        <v>1119</v>
      </c>
      <c r="C5" s="1161" t="s">
        <v>1068</v>
      </c>
      <c r="D5" s="1161" t="s">
        <v>1069</v>
      </c>
      <c r="E5" s="1161" t="s">
        <v>1070</v>
      </c>
      <c r="F5" s="1161" t="s">
        <v>1071</v>
      </c>
      <c r="G5" s="1161" t="s">
        <v>1072</v>
      </c>
    </row>
    <row r="6" spans="1:90" s="1157" customFormat="1" ht="35.1" customHeight="1" x14ac:dyDescent="0.2">
      <c r="A6" s="5542" t="s">
        <v>1075</v>
      </c>
      <c r="B6" s="5543" t="s">
        <v>1120</v>
      </c>
      <c r="C6" s="5544">
        <v>78223.72</v>
      </c>
      <c r="D6" s="5545">
        <v>84148.348414999986</v>
      </c>
      <c r="E6" s="5545">
        <v>91490.091400000019</v>
      </c>
      <c r="F6" s="5545">
        <f>F7+F11+F12+F19+F20</f>
        <v>98300.299999999988</v>
      </c>
      <c r="G6" s="5545">
        <v>91847.200000000012</v>
      </c>
      <c r="H6" s="5546"/>
      <c r="I6" s="5546"/>
      <c r="J6" s="5546"/>
      <c r="K6" s="5546"/>
    </row>
    <row r="7" spans="1:90" s="1157" customFormat="1" ht="35.1" customHeight="1" x14ac:dyDescent="0.2">
      <c r="A7" s="5547" t="s">
        <v>1121</v>
      </c>
      <c r="B7" s="5548" t="s">
        <v>1122</v>
      </c>
      <c r="C7" s="5549">
        <v>19175.870000000003</v>
      </c>
      <c r="D7" s="5549">
        <v>21778.799999999999</v>
      </c>
      <c r="E7" s="5549">
        <v>23321.4</v>
      </c>
      <c r="F7" s="5549">
        <v>26717.1</v>
      </c>
      <c r="G7" s="5549">
        <v>26876.799999999999</v>
      </c>
      <c r="H7" s="5546"/>
    </row>
    <row r="8" spans="1:90" ht="35.1" customHeight="1" x14ac:dyDescent="0.2">
      <c r="A8" s="5547" t="s">
        <v>1123</v>
      </c>
      <c r="B8" s="5548" t="s">
        <v>1124</v>
      </c>
      <c r="C8" s="5549">
        <v>7620.75</v>
      </c>
      <c r="D8" s="5549">
        <v>8661.5</v>
      </c>
      <c r="E8" s="5549">
        <v>9526.7000000000007</v>
      </c>
      <c r="F8" s="5549">
        <v>10452.6</v>
      </c>
      <c r="G8" s="5549">
        <v>11250.9</v>
      </c>
      <c r="H8" s="5550"/>
    </row>
    <row r="9" spans="1:90" ht="35.1" customHeight="1" x14ac:dyDescent="0.2">
      <c r="A9" s="5547" t="s">
        <v>1125</v>
      </c>
      <c r="B9" s="5548" t="s">
        <v>1126</v>
      </c>
      <c r="C9" s="5549">
        <v>10458.69</v>
      </c>
      <c r="D9" s="5549">
        <v>11881.1</v>
      </c>
      <c r="E9" s="5549">
        <v>12403</v>
      </c>
      <c r="F9" s="5549">
        <v>14555.7</v>
      </c>
      <c r="G9" s="5549">
        <v>13905.9</v>
      </c>
    </row>
    <row r="10" spans="1:90" ht="35.1" customHeight="1" x14ac:dyDescent="0.2">
      <c r="A10" s="5547" t="s">
        <v>1127</v>
      </c>
      <c r="B10" s="5548" t="s">
        <v>1128</v>
      </c>
      <c r="C10" s="5549">
        <v>1096.43</v>
      </c>
      <c r="D10" s="5549">
        <v>1236.2</v>
      </c>
      <c r="E10" s="5549">
        <v>1391.7</v>
      </c>
      <c r="F10" s="5549">
        <v>1708.8</v>
      </c>
      <c r="G10" s="5549">
        <v>1720</v>
      </c>
      <c r="H10" s="5550"/>
    </row>
    <row r="11" spans="1:90" s="1157" customFormat="1" ht="35.1" customHeight="1" x14ac:dyDescent="0.2">
      <c r="A11" s="5547" t="s">
        <v>1129</v>
      </c>
      <c r="B11" s="5548" t="s">
        <v>1130</v>
      </c>
      <c r="C11" s="5549">
        <v>167.16000000000005</v>
      </c>
      <c r="D11" s="5549">
        <v>30.587364999999998</v>
      </c>
      <c r="E11" s="5549">
        <v>71.061288000000005</v>
      </c>
      <c r="F11" s="5549">
        <v>225</v>
      </c>
      <c r="G11" s="5549">
        <v>53.2</v>
      </c>
      <c r="H11" s="5546"/>
    </row>
    <row r="12" spans="1:90" s="1157" customFormat="1" ht="35.1" customHeight="1" x14ac:dyDescent="0.2">
      <c r="A12" s="5547" t="s">
        <v>1131</v>
      </c>
      <c r="B12" s="5548" t="s">
        <v>1132</v>
      </c>
      <c r="C12" s="5549">
        <v>55822.2</v>
      </c>
      <c r="D12" s="5549">
        <v>59539.061049999997</v>
      </c>
      <c r="E12" s="5549">
        <v>65273.935914000002</v>
      </c>
      <c r="F12" s="5549">
        <v>68367.8</v>
      </c>
      <c r="G12" s="5549">
        <v>62171.700000000004</v>
      </c>
    </row>
    <row r="13" spans="1:90" ht="35.1" customHeight="1" x14ac:dyDescent="0.2">
      <c r="A13" s="5547" t="s">
        <v>1133</v>
      </c>
      <c r="B13" s="5548" t="s">
        <v>1134</v>
      </c>
      <c r="C13" s="5549">
        <v>34496.659999999996</v>
      </c>
      <c r="D13" s="5549">
        <v>36195.515733</v>
      </c>
      <c r="E13" s="5549">
        <v>38854.078193999994</v>
      </c>
      <c r="F13" s="5549">
        <v>40877.4</v>
      </c>
      <c r="G13" s="5549">
        <v>37667.5</v>
      </c>
      <c r="H13" s="5551"/>
    </row>
    <row r="14" spans="1:90" ht="35.1" customHeight="1" x14ac:dyDescent="0.2">
      <c r="A14" s="5547" t="s">
        <v>1135</v>
      </c>
      <c r="B14" s="5548" t="s">
        <v>1136</v>
      </c>
      <c r="C14" s="5549">
        <v>15632.502</v>
      </c>
      <c r="D14" s="5549">
        <v>17276.583009999998</v>
      </c>
      <c r="E14" s="5549">
        <v>20108.759712000006</v>
      </c>
      <c r="F14" s="5549">
        <v>20871</v>
      </c>
      <c r="G14" s="5549">
        <v>18925</v>
      </c>
    </row>
    <row r="15" spans="1:90" ht="35.1" customHeight="1" x14ac:dyDescent="0.2">
      <c r="A15" s="5547" t="s">
        <v>1137</v>
      </c>
      <c r="B15" s="5548" t="s">
        <v>1138</v>
      </c>
      <c r="C15" s="5549">
        <v>3162.6849999999999</v>
      </c>
      <c r="D15" s="5549">
        <v>3542.830164</v>
      </c>
      <c r="E15" s="5549">
        <v>3598.9248950000001</v>
      </c>
      <c r="F15" s="5549">
        <v>3826.6</v>
      </c>
      <c r="G15" s="5549">
        <v>2983.9</v>
      </c>
    </row>
    <row r="16" spans="1:90" ht="35.1" customHeight="1" x14ac:dyDescent="0.2">
      <c r="A16" s="5547" t="s">
        <v>1139</v>
      </c>
      <c r="B16" s="5548" t="s">
        <v>1140</v>
      </c>
      <c r="C16" s="5549">
        <v>2530.319</v>
      </c>
      <c r="D16" s="5549">
        <v>2524.1321429999998</v>
      </c>
      <c r="E16" s="5549">
        <v>2712.1731129999998</v>
      </c>
      <c r="F16" s="5549">
        <v>2792.8</v>
      </c>
      <c r="G16" s="5549">
        <v>2595.3000000000002</v>
      </c>
    </row>
    <row r="17" spans="1:8" ht="35.1" customHeight="1" x14ac:dyDescent="0.2">
      <c r="A17" s="5552" t="s">
        <v>1141</v>
      </c>
      <c r="B17" s="5553" t="s">
        <v>1142</v>
      </c>
      <c r="C17" s="5554">
        <v>1429.55</v>
      </c>
      <c r="D17" s="5554">
        <v>1463.3888179999999</v>
      </c>
      <c r="E17" s="5554">
        <v>1525.888991</v>
      </c>
      <c r="F17" s="5554">
        <v>1604.4</v>
      </c>
      <c r="G17" s="5554">
        <v>1587.1</v>
      </c>
    </row>
    <row r="18" spans="1:8" ht="35.1" customHeight="1" x14ac:dyDescent="0.2">
      <c r="A18" s="5552" t="s">
        <v>1143</v>
      </c>
      <c r="B18" s="5553" t="s">
        <v>1144</v>
      </c>
      <c r="C18" s="5554">
        <v>1100.77</v>
      </c>
      <c r="D18" s="5554">
        <v>1060.7433250000001</v>
      </c>
      <c r="E18" s="5554">
        <v>1186.284122</v>
      </c>
      <c r="F18" s="5554">
        <v>1188.4000000000001</v>
      </c>
      <c r="G18" s="5554">
        <v>1008.2</v>
      </c>
    </row>
    <row r="19" spans="1:8" s="1157" customFormat="1" ht="35.1" customHeight="1" x14ac:dyDescent="0.2">
      <c r="A19" s="5547" t="s">
        <v>1145</v>
      </c>
      <c r="B19" s="5548" t="s">
        <v>1146</v>
      </c>
      <c r="C19" s="5549">
        <v>1346.93</v>
      </c>
      <c r="D19" s="5549">
        <v>1176.9000000000001</v>
      </c>
      <c r="E19" s="5549">
        <v>1344.0684920000001</v>
      </c>
      <c r="F19" s="5549">
        <v>1379.4</v>
      </c>
      <c r="G19" s="5549">
        <v>1216.3</v>
      </c>
    </row>
    <row r="20" spans="1:8" s="5555" customFormat="1" ht="35.1" customHeight="1" x14ac:dyDescent="0.2">
      <c r="A20" s="5547" t="s">
        <v>1147</v>
      </c>
      <c r="B20" s="5548" t="s">
        <v>1148</v>
      </c>
      <c r="C20" s="5549">
        <v>1711.56</v>
      </c>
      <c r="D20" s="5549">
        <v>1623</v>
      </c>
      <c r="E20" s="5549">
        <v>1479.625706</v>
      </c>
      <c r="F20" s="5549">
        <v>1611</v>
      </c>
      <c r="G20" s="5549">
        <v>1529.2</v>
      </c>
    </row>
    <row r="21" spans="1:8" s="1157" customFormat="1" ht="35.1" customHeight="1" x14ac:dyDescent="0.2">
      <c r="A21" s="5542" t="s">
        <v>1077</v>
      </c>
      <c r="B21" s="5543" t="s">
        <v>1149</v>
      </c>
      <c r="C21" s="5556" t="s">
        <v>558</v>
      </c>
      <c r="D21" s="5556" t="s">
        <v>558</v>
      </c>
      <c r="E21" s="5556" t="s">
        <v>558</v>
      </c>
      <c r="F21" s="5557">
        <v>0</v>
      </c>
      <c r="G21" s="5557">
        <v>0</v>
      </c>
    </row>
    <row r="22" spans="1:8" s="1157" customFormat="1" ht="35.1" customHeight="1" x14ac:dyDescent="0.2">
      <c r="A22" s="5542" t="s">
        <v>1079</v>
      </c>
      <c r="B22" s="5543" t="s">
        <v>1150</v>
      </c>
      <c r="C22" s="5544">
        <v>333.4</v>
      </c>
      <c r="D22" s="5544">
        <v>2903.8685780000001</v>
      </c>
      <c r="E22" s="5544">
        <v>7440.2650699999976</v>
      </c>
      <c r="F22" s="5544">
        <v>3358.5</v>
      </c>
      <c r="G22" s="5544">
        <v>4287.9000000000005</v>
      </c>
    </row>
    <row r="23" spans="1:8" s="1157" customFormat="1" ht="35.1" customHeight="1" x14ac:dyDescent="0.2">
      <c r="A23" s="5547" t="s">
        <v>1151</v>
      </c>
      <c r="B23" s="5548" t="s">
        <v>1152</v>
      </c>
      <c r="C23" s="5549">
        <v>218.5</v>
      </c>
      <c r="D23" s="5549">
        <v>998.1470569999999</v>
      </c>
      <c r="E23" s="5549">
        <v>360.31890999999757</v>
      </c>
      <c r="F23" s="5549">
        <v>71.7</v>
      </c>
      <c r="G23" s="5549">
        <v>147.6</v>
      </c>
    </row>
    <row r="24" spans="1:8" s="1157" customFormat="1" ht="35.1" customHeight="1" x14ac:dyDescent="0.2">
      <c r="A24" s="5542" t="s">
        <v>1081</v>
      </c>
      <c r="B24" s="5543" t="s">
        <v>1153</v>
      </c>
      <c r="C24" s="5544">
        <v>8328.7599999999984</v>
      </c>
      <c r="D24" s="5544">
        <v>5671.9350919999997</v>
      </c>
      <c r="E24" s="5544">
        <v>5545.7728340000003</v>
      </c>
      <c r="F24" s="5544">
        <v>5280.1</v>
      </c>
      <c r="G24" s="5544">
        <v>6413.8</v>
      </c>
    </row>
    <row r="25" spans="1:8" ht="35.1" customHeight="1" x14ac:dyDescent="0.2">
      <c r="A25" s="5547" t="s">
        <v>1154</v>
      </c>
      <c r="B25" s="5548" t="s">
        <v>1155</v>
      </c>
      <c r="C25" s="5549">
        <v>3929.06</v>
      </c>
      <c r="D25" s="5549">
        <v>3304.0508349999996</v>
      </c>
      <c r="E25" s="5549">
        <v>3261.8367200000002</v>
      </c>
      <c r="F25" s="5549">
        <v>2760.4</v>
      </c>
      <c r="G25" s="5549">
        <v>3917.9</v>
      </c>
    </row>
    <row r="26" spans="1:8" ht="35.1" customHeight="1" x14ac:dyDescent="0.2">
      <c r="A26" s="5547" t="s">
        <v>1156</v>
      </c>
      <c r="B26" s="5548" t="s">
        <v>1157</v>
      </c>
      <c r="C26" s="5549">
        <v>1723.05</v>
      </c>
      <c r="D26" s="5549">
        <v>1697.0090230000001</v>
      </c>
      <c r="E26" s="5549">
        <v>1730.5272569999997</v>
      </c>
      <c r="F26" s="5549">
        <v>1907.4</v>
      </c>
      <c r="G26" s="5549">
        <v>1666.5</v>
      </c>
    </row>
    <row r="27" spans="1:8" ht="35.1" customHeight="1" x14ac:dyDescent="0.2">
      <c r="A27" s="5547" t="s">
        <v>1158</v>
      </c>
      <c r="B27" s="5548" t="s">
        <v>1159</v>
      </c>
      <c r="C27" s="5549">
        <v>244.24</v>
      </c>
      <c r="D27" s="5549">
        <v>250.74138600000001</v>
      </c>
      <c r="E27" s="5549">
        <v>237.80885700000002</v>
      </c>
      <c r="F27" s="5549">
        <v>339.1</v>
      </c>
      <c r="G27" s="5549">
        <v>302.10000000000002</v>
      </c>
    </row>
    <row r="28" spans="1:8" ht="35.1" customHeight="1" x14ac:dyDescent="0.2">
      <c r="A28" s="5547" t="s">
        <v>1160</v>
      </c>
      <c r="B28" s="5548" t="s">
        <v>1161</v>
      </c>
      <c r="C28" s="5549">
        <v>2432.4</v>
      </c>
      <c r="D28" s="5549">
        <v>420.133848</v>
      </c>
      <c r="E28" s="5549">
        <v>315.60000000000002</v>
      </c>
      <c r="F28" s="5549">
        <v>273.2</v>
      </c>
      <c r="G28" s="5549">
        <v>527.29999999999995</v>
      </c>
    </row>
    <row r="29" spans="1:8" ht="35.1" customHeight="1" x14ac:dyDescent="0.2">
      <c r="A29" s="6380" t="s">
        <v>237</v>
      </c>
      <c r="B29" s="6381"/>
      <c r="C29" s="5558">
        <v>86885.87999999999</v>
      </c>
      <c r="D29" s="5558">
        <v>92724.15208499998</v>
      </c>
      <c r="E29" s="5558">
        <v>104476.12930400002</v>
      </c>
      <c r="F29" s="5558">
        <f>F6+F22+F21+F24</f>
        <v>106938.9</v>
      </c>
      <c r="G29" s="5558">
        <f>G6+G22+G21+G24</f>
        <v>102548.90000000001</v>
      </c>
      <c r="H29" s="5550"/>
    </row>
    <row r="30" spans="1:8" s="1157" customFormat="1" ht="27" customHeight="1" x14ac:dyDescent="0.2">
      <c r="A30" s="5539"/>
      <c r="B30" s="5539"/>
      <c r="C30" s="5550"/>
      <c r="D30" s="5550"/>
      <c r="E30" s="5550"/>
      <c r="F30" s="5550"/>
      <c r="G30" s="5546"/>
      <c r="H30" s="5546"/>
    </row>
    <row r="31" spans="1:8" ht="3.75" customHeight="1" x14ac:dyDescent="0.2">
      <c r="A31" s="5559"/>
      <c r="B31" s="5539" t="s">
        <v>386</v>
      </c>
      <c r="C31" s="5550"/>
      <c r="D31" s="5550"/>
    </row>
    <row r="32" spans="1:8" x14ac:dyDescent="0.2">
      <c r="C32" s="5550"/>
      <c r="D32" s="5550"/>
      <c r="E32" s="5550"/>
      <c r="F32" s="5550"/>
    </row>
    <row r="33" spans="3:4" x14ac:dyDescent="0.2">
      <c r="C33" s="5550"/>
      <c r="D33" s="5550"/>
    </row>
  </sheetData>
  <mergeCells count="2">
    <mergeCell ref="A1:C1"/>
    <mergeCell ref="A29:B29"/>
  </mergeCells>
  <hyperlinks>
    <hyperlink ref="A1" location="CONTENT!A1" display="Back to table of contents"/>
  </hyperlinks>
  <pageMargins left="0.5" right="0.5" top="0.5" bottom="0.5" header="0.3" footer="0.3"/>
  <pageSetup paperSize="9" scale="82" orientation="portrait" r:id="rId1"/>
  <headerFooter alignWithMargins="0"/>
  <ignoredErrors>
    <ignoredError sqref="A6:A28"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2"/>
  <sheetViews>
    <sheetView showGridLines="0" zoomScale="90" zoomScaleNormal="90" workbookViewId="0">
      <selection sqref="A1:C1"/>
    </sheetView>
  </sheetViews>
  <sheetFormatPr defaultColWidth="9.33203125" defaultRowHeight="15" x14ac:dyDescent="0.25"/>
  <cols>
    <col min="1" max="1" width="9.5" style="1164" customWidth="1"/>
    <col min="2" max="2" width="48.1640625" style="1164" customWidth="1"/>
    <col min="3" max="3" width="12" style="1164" customWidth="1"/>
    <col min="4" max="5" width="13.5" style="1164" customWidth="1"/>
    <col min="6" max="6" width="15.1640625" style="1164" customWidth="1"/>
    <col min="7" max="7" width="14.83203125" style="1164" customWidth="1"/>
    <col min="8" max="16384" width="9.33203125" style="1164"/>
  </cols>
  <sheetData>
    <row r="1" spans="1:90" s="758" customFormat="1" ht="15.75" x14ac:dyDescent="0.25">
      <c r="A1" s="6268" t="s">
        <v>801</v>
      </c>
      <c r="B1" s="6268"/>
      <c r="C1" s="6268"/>
      <c r="D1" s="4485"/>
      <c r="E1" s="4485"/>
      <c r="F1" s="4485"/>
      <c r="G1" s="4485"/>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3.6" customHeight="1" x14ac:dyDescent="0.25">
      <c r="A2" s="5539"/>
      <c r="B2" s="5539"/>
      <c r="C2" s="5539"/>
      <c r="D2" s="5539"/>
      <c r="E2" s="5539"/>
      <c r="F2" s="5539"/>
      <c r="G2" s="5539"/>
    </row>
    <row r="3" spans="1:90" ht="35.450000000000003" customHeight="1" x14ac:dyDescent="0.25">
      <c r="A3" s="6382" t="s">
        <v>1162</v>
      </c>
      <c r="B3" s="6382"/>
      <c r="C3" s="6382"/>
      <c r="D3" s="6382"/>
      <c r="E3" s="6382"/>
      <c r="F3" s="6382"/>
      <c r="G3" s="5539"/>
    </row>
    <row r="4" spans="1:90" ht="19.149999999999999" customHeight="1" x14ac:dyDescent="0.25">
      <c r="A4" s="5539"/>
      <c r="B4" s="5559"/>
      <c r="C4" s="5541"/>
      <c r="D4" s="5539"/>
      <c r="E4" s="5541"/>
      <c r="F4" s="5539"/>
      <c r="G4" s="5541" t="s">
        <v>1065</v>
      </c>
    </row>
    <row r="5" spans="1:90" ht="48" customHeight="1" x14ac:dyDescent="0.25">
      <c r="A5" s="1161" t="s">
        <v>1066</v>
      </c>
      <c r="B5" s="1201" t="s">
        <v>1163</v>
      </c>
      <c r="C5" s="1163" t="s">
        <v>1068</v>
      </c>
      <c r="D5" s="1163" t="s">
        <v>1069</v>
      </c>
      <c r="E5" s="1163" t="s">
        <v>1070</v>
      </c>
      <c r="F5" s="1163" t="s">
        <v>1071</v>
      </c>
      <c r="G5" s="1163" t="s">
        <v>1072</v>
      </c>
    </row>
    <row r="6" spans="1:90" s="1158" customFormat="1" ht="35.1" customHeight="1" x14ac:dyDescent="0.2">
      <c r="A6" s="5560">
        <v>2</v>
      </c>
      <c r="B6" s="5543" t="s">
        <v>1083</v>
      </c>
      <c r="C6" s="5561">
        <v>92791.29</v>
      </c>
      <c r="D6" s="5561">
        <v>98075.855045000004</v>
      </c>
      <c r="E6" s="5561">
        <v>106141.04785400002</v>
      </c>
      <c r="F6" s="5561">
        <f>F7+F10+F11+F14+F15+F20+F21</f>
        <v>110250.8</v>
      </c>
      <c r="G6" s="5561">
        <v>144345.29999999999</v>
      </c>
    </row>
    <row r="7" spans="1:90" s="1158" customFormat="1" ht="35.1" customHeight="1" x14ac:dyDescent="0.2">
      <c r="A7" s="5560">
        <v>21</v>
      </c>
      <c r="B7" s="5543" t="s">
        <v>1164</v>
      </c>
      <c r="C7" s="5562">
        <v>28247.899999999998</v>
      </c>
      <c r="D7" s="5561">
        <v>30418</v>
      </c>
      <c r="E7" s="5561">
        <v>31257.314150999999</v>
      </c>
      <c r="F7" s="5561">
        <v>32267.599999999999</v>
      </c>
      <c r="G7" s="5561">
        <v>33101</v>
      </c>
      <c r="H7" s="1202"/>
    </row>
    <row r="8" spans="1:90" ht="35.1" customHeight="1" x14ac:dyDescent="0.25">
      <c r="A8" s="5563">
        <v>211</v>
      </c>
      <c r="B8" s="5548" t="s">
        <v>1165</v>
      </c>
      <c r="C8" s="5564">
        <v>25833.1</v>
      </c>
      <c r="D8" s="5565">
        <v>27871.7</v>
      </c>
      <c r="E8" s="5565">
        <v>28580.576546</v>
      </c>
      <c r="F8" s="5565">
        <v>29440.799999999999</v>
      </c>
      <c r="G8" s="5565">
        <v>30113.1</v>
      </c>
      <c r="H8" s="1202"/>
    </row>
    <row r="9" spans="1:90" ht="35.1" customHeight="1" x14ac:dyDescent="0.25">
      <c r="A9" s="5563">
        <v>212</v>
      </c>
      <c r="B9" s="5548" t="s">
        <v>1166</v>
      </c>
      <c r="C9" s="5564">
        <v>2414.8000000000002</v>
      </c>
      <c r="D9" s="5565">
        <v>2546.3000000000002</v>
      </c>
      <c r="E9" s="5565">
        <v>2676.7376050000003</v>
      </c>
      <c r="F9" s="5565">
        <v>2826.8</v>
      </c>
      <c r="G9" s="5565">
        <v>2987.9</v>
      </c>
    </row>
    <row r="10" spans="1:90" s="1158" customFormat="1" ht="35.1" customHeight="1" x14ac:dyDescent="0.2">
      <c r="A10" s="5560">
        <v>22</v>
      </c>
      <c r="B10" s="5543" t="s">
        <v>1167</v>
      </c>
      <c r="C10" s="5566">
        <v>8365.2999999999993</v>
      </c>
      <c r="D10" s="5567">
        <v>8908.2999999999993</v>
      </c>
      <c r="E10" s="5567">
        <v>9564.2031659999993</v>
      </c>
      <c r="F10" s="5567">
        <v>10015.9</v>
      </c>
      <c r="G10" s="5567">
        <v>11977.5</v>
      </c>
    </row>
    <row r="11" spans="1:90" s="1158" customFormat="1" ht="35.1" customHeight="1" x14ac:dyDescent="0.2">
      <c r="A11" s="5560">
        <v>24</v>
      </c>
      <c r="B11" s="5543" t="s">
        <v>1168</v>
      </c>
      <c r="C11" s="5561">
        <v>10117.790000000001</v>
      </c>
      <c r="D11" s="5567">
        <v>10959.311624</v>
      </c>
      <c r="E11" s="5567">
        <v>11378.311554</v>
      </c>
      <c r="F11" s="5567">
        <v>12647.7</v>
      </c>
      <c r="G11" s="5567">
        <v>13365.2</v>
      </c>
    </row>
    <row r="12" spans="1:90" ht="35.1" customHeight="1" x14ac:dyDescent="0.25">
      <c r="A12" s="5563">
        <v>241</v>
      </c>
      <c r="B12" s="5548" t="s">
        <v>1169</v>
      </c>
      <c r="C12" s="5568">
        <v>668.94</v>
      </c>
      <c r="D12" s="5569">
        <v>720.65263100000004</v>
      </c>
      <c r="E12" s="5569">
        <v>675.04890799999998</v>
      </c>
      <c r="F12" s="5569">
        <v>710.7</v>
      </c>
      <c r="G12" s="5569">
        <v>637.5</v>
      </c>
    </row>
    <row r="13" spans="1:90" ht="35.1" customHeight="1" x14ac:dyDescent="0.25">
      <c r="A13" s="5563" t="s">
        <v>1170</v>
      </c>
      <c r="B13" s="5548" t="s">
        <v>1171</v>
      </c>
      <c r="C13" s="5568">
        <v>9448.85</v>
      </c>
      <c r="D13" s="5569">
        <v>10238.658992999999</v>
      </c>
      <c r="E13" s="5569">
        <v>10703.262645999999</v>
      </c>
      <c r="F13" s="5569">
        <v>11937</v>
      </c>
      <c r="G13" s="5569">
        <v>12727.7</v>
      </c>
      <c r="H13" s="2755"/>
    </row>
    <row r="14" spans="1:90" s="1158" customFormat="1" ht="35.1" customHeight="1" x14ac:dyDescent="0.2">
      <c r="A14" s="5560">
        <v>25</v>
      </c>
      <c r="B14" s="5543" t="s">
        <v>1172</v>
      </c>
      <c r="C14" s="5570">
        <v>1767.9199999999998</v>
      </c>
      <c r="D14" s="5571">
        <v>1517.3914</v>
      </c>
      <c r="E14" s="5571">
        <v>1673.8822230000001</v>
      </c>
      <c r="F14" s="5571">
        <v>1513.7</v>
      </c>
      <c r="G14" s="5571">
        <v>10097</v>
      </c>
    </row>
    <row r="15" spans="1:90" s="1158" customFormat="1" ht="35.1" customHeight="1" x14ac:dyDescent="0.2">
      <c r="A15" s="5560">
        <v>26</v>
      </c>
      <c r="B15" s="5543" t="s">
        <v>1150</v>
      </c>
      <c r="C15" s="5570">
        <v>21726.399999999998</v>
      </c>
      <c r="D15" s="5571">
        <v>21547.152020999998</v>
      </c>
      <c r="E15" s="5571">
        <v>24667.815788</v>
      </c>
      <c r="F15" s="5571">
        <v>24221.1</v>
      </c>
      <c r="G15" s="5571">
        <v>36240.6</v>
      </c>
    </row>
    <row r="16" spans="1:90" ht="35.1" customHeight="1" x14ac:dyDescent="0.25">
      <c r="A16" s="5563">
        <v>262</v>
      </c>
      <c r="B16" s="5548" t="s">
        <v>1173</v>
      </c>
      <c r="C16" s="5572">
        <v>284.29000000000002</v>
      </c>
      <c r="D16" s="5569">
        <v>327.09590599999984</v>
      </c>
      <c r="E16" s="5569">
        <v>353.66610999999989</v>
      </c>
      <c r="F16" s="5569">
        <v>349.8</v>
      </c>
      <c r="G16" s="5569">
        <v>366.8</v>
      </c>
    </row>
    <row r="17" spans="1:8" ht="35.1" customHeight="1" x14ac:dyDescent="0.25">
      <c r="A17" s="5563">
        <v>2621</v>
      </c>
      <c r="B17" s="5548" t="s">
        <v>1174</v>
      </c>
      <c r="C17" s="5568">
        <v>284.29000000000002</v>
      </c>
      <c r="D17" s="5569">
        <v>327.09590599999984</v>
      </c>
      <c r="E17" s="5569">
        <v>353.66610999999989</v>
      </c>
      <c r="F17" s="5569">
        <v>349.8</v>
      </c>
      <c r="G17" s="5569">
        <v>366.8</v>
      </c>
    </row>
    <row r="18" spans="1:8" ht="35.1" customHeight="1" x14ac:dyDescent="0.25">
      <c r="A18" s="5563">
        <v>2622</v>
      </c>
      <c r="B18" s="5548" t="s">
        <v>1175</v>
      </c>
      <c r="C18" s="5568">
        <v>0</v>
      </c>
      <c r="D18" s="5569">
        <v>0</v>
      </c>
      <c r="E18" s="5569">
        <v>0</v>
      </c>
      <c r="F18" s="5573" t="s">
        <v>558</v>
      </c>
      <c r="G18" s="5573">
        <v>0</v>
      </c>
    </row>
    <row r="19" spans="1:8" ht="35.1" customHeight="1" x14ac:dyDescent="0.25">
      <c r="A19" s="5563">
        <v>263</v>
      </c>
      <c r="B19" s="5548" t="s">
        <v>1176</v>
      </c>
      <c r="C19" s="5568">
        <v>21421.1</v>
      </c>
      <c r="D19" s="5569">
        <v>21198</v>
      </c>
      <c r="E19" s="5569">
        <v>24306.95407</v>
      </c>
      <c r="F19" s="5569">
        <v>23864.400000000001</v>
      </c>
      <c r="G19" s="5569">
        <v>35866</v>
      </c>
    </row>
    <row r="20" spans="1:8" s="1158" customFormat="1" ht="35.1" customHeight="1" x14ac:dyDescent="0.2">
      <c r="A20" s="5560">
        <v>27</v>
      </c>
      <c r="B20" s="5543" t="s">
        <v>1177</v>
      </c>
      <c r="C20" s="5570">
        <v>18978.98</v>
      </c>
      <c r="D20" s="5571">
        <v>20553.099999999999</v>
      </c>
      <c r="E20" s="5571">
        <v>22223.843883000005</v>
      </c>
      <c r="F20" s="5571">
        <v>24233.7</v>
      </c>
      <c r="G20" s="5571">
        <v>34218</v>
      </c>
    </row>
    <row r="21" spans="1:8" s="1158" customFormat="1" ht="35.1" customHeight="1" x14ac:dyDescent="0.2">
      <c r="A21" s="5560">
        <v>28</v>
      </c>
      <c r="B21" s="5543" t="s">
        <v>1178</v>
      </c>
      <c r="C21" s="5570">
        <v>3587</v>
      </c>
      <c r="D21" s="5571">
        <v>4172.6000000000004</v>
      </c>
      <c r="E21" s="5571">
        <v>5375.6770889999998</v>
      </c>
      <c r="F21" s="5571">
        <v>5351.1</v>
      </c>
      <c r="G21" s="5571">
        <v>5346</v>
      </c>
    </row>
    <row r="22" spans="1:8" s="1158" customFormat="1" ht="35.1" customHeight="1" x14ac:dyDescent="0.2">
      <c r="A22" s="5574">
        <v>31</v>
      </c>
      <c r="B22" s="5575" t="s">
        <v>1179</v>
      </c>
      <c r="C22" s="5576">
        <v>5914.4</v>
      </c>
      <c r="D22" s="5576">
        <v>6518.783805</v>
      </c>
      <c r="E22" s="5576">
        <v>8121.2343619999992</v>
      </c>
      <c r="F22" s="5576">
        <v>7846.9999999999991</v>
      </c>
      <c r="G22" s="5576">
        <v>7535.6</v>
      </c>
    </row>
    <row r="23" spans="1:8" s="1158" customFormat="1" ht="35.1" customHeight="1" x14ac:dyDescent="0.2">
      <c r="A23" s="5577">
        <v>311</v>
      </c>
      <c r="B23" s="5543" t="s">
        <v>1180</v>
      </c>
      <c r="C23" s="5570">
        <v>5272.7</v>
      </c>
      <c r="D23" s="5571">
        <v>5772.4838049999998</v>
      </c>
      <c r="E23" s="5571">
        <v>7245.5432839999994</v>
      </c>
      <c r="F23" s="5571">
        <v>6948.7999999999993</v>
      </c>
      <c r="G23" s="5571">
        <v>6682.6</v>
      </c>
    </row>
    <row r="24" spans="1:8" s="1158" customFormat="1" ht="35.1" customHeight="1" x14ac:dyDescent="0.2">
      <c r="A24" s="5563">
        <v>3111</v>
      </c>
      <c r="B24" s="5559" t="s">
        <v>1181</v>
      </c>
      <c r="C24" s="5568">
        <v>2923.34</v>
      </c>
      <c r="D24" s="5569">
        <v>3027.6622439999992</v>
      </c>
      <c r="E24" s="5569">
        <v>5021.3066539999991</v>
      </c>
      <c r="F24" s="5569">
        <v>5231.8999999999996</v>
      </c>
      <c r="G24" s="5569">
        <v>4877.1000000000004</v>
      </c>
      <c r="H24" s="1202"/>
    </row>
    <row r="25" spans="1:8" s="1158" customFormat="1" ht="35.1" customHeight="1" x14ac:dyDescent="0.2">
      <c r="A25" s="5563">
        <v>3112</v>
      </c>
      <c r="B25" s="5559" t="s">
        <v>1182</v>
      </c>
      <c r="C25" s="5568">
        <v>1980.9</v>
      </c>
      <c r="D25" s="5569">
        <v>2482.8099980000002</v>
      </c>
      <c r="E25" s="5569">
        <v>1943.2650849999998</v>
      </c>
      <c r="F25" s="5569">
        <v>1528.7</v>
      </c>
      <c r="G25" s="5569">
        <v>1429.4</v>
      </c>
      <c r="H25" s="1202"/>
    </row>
    <row r="26" spans="1:8" s="1158" customFormat="1" ht="35.1" customHeight="1" x14ac:dyDescent="0.2">
      <c r="A26" s="5563">
        <v>3113</v>
      </c>
      <c r="B26" s="5559" t="s">
        <v>1183</v>
      </c>
      <c r="C26" s="5568">
        <v>368.44</v>
      </c>
      <c r="D26" s="5569">
        <v>262.01156300000002</v>
      </c>
      <c r="E26" s="5569">
        <v>280.97154499999999</v>
      </c>
      <c r="F26" s="5569">
        <v>188.2</v>
      </c>
      <c r="G26" s="5569">
        <v>376.1</v>
      </c>
    </row>
    <row r="27" spans="1:8" s="1158" customFormat="1" ht="35.1" customHeight="1" x14ac:dyDescent="0.2">
      <c r="A27" s="5578">
        <v>314</v>
      </c>
      <c r="B27" s="5543" t="s">
        <v>1184</v>
      </c>
      <c r="C27" s="5570">
        <v>641.70000000000005</v>
      </c>
      <c r="D27" s="5571">
        <v>746.3</v>
      </c>
      <c r="E27" s="5571">
        <v>875.69107800000006</v>
      </c>
      <c r="F27" s="5571">
        <v>898.2</v>
      </c>
      <c r="G27" s="5571">
        <v>853</v>
      </c>
    </row>
    <row r="28" spans="1:8" ht="35.1" customHeight="1" x14ac:dyDescent="0.25">
      <c r="A28" s="5579"/>
      <c r="B28" s="5580" t="s">
        <v>1185</v>
      </c>
      <c r="C28" s="5581">
        <f>C6+C22</f>
        <v>98705.689999999988</v>
      </c>
      <c r="D28" s="5581">
        <f>D6+D22</f>
        <v>104594.63885</v>
      </c>
      <c r="E28" s="5581">
        <f>E6+E22</f>
        <v>114262.28221600002</v>
      </c>
      <c r="F28" s="5581">
        <f>F6+F22</f>
        <v>118097.8</v>
      </c>
      <c r="G28" s="5581">
        <f>G6+G22</f>
        <v>151880.9</v>
      </c>
    </row>
    <row r="29" spans="1:8" ht="5.25" customHeight="1" x14ac:dyDescent="0.25">
      <c r="B29" s="1203"/>
      <c r="C29" s="1203"/>
      <c r="D29" s="1203"/>
    </row>
    <row r="30" spans="1:8" x14ac:dyDescent="0.25">
      <c r="A30" s="1197"/>
      <c r="C30" s="1184"/>
      <c r="D30" s="1184"/>
      <c r="E30" s="1184"/>
      <c r="F30" s="1184"/>
    </row>
    <row r="31" spans="1:8" x14ac:dyDescent="0.25">
      <c r="C31" s="1184"/>
      <c r="D31" s="1184"/>
      <c r="E31" s="1184"/>
      <c r="F31" s="1184"/>
    </row>
    <row r="32" spans="1:8" x14ac:dyDescent="0.25">
      <c r="C32" s="1184"/>
      <c r="D32" s="1184"/>
    </row>
  </sheetData>
  <mergeCells count="2">
    <mergeCell ref="A1:C1"/>
    <mergeCell ref="A3:F3"/>
  </mergeCells>
  <hyperlinks>
    <hyperlink ref="A1" location="CONTENT!A1" display="Back to table of contents"/>
  </hyperlinks>
  <pageMargins left="0.5" right="0.5" top="0.5" bottom="0.5" header="0.3" footer="0.3"/>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1"/>
  <sheetViews>
    <sheetView showGridLines="0" workbookViewId="0">
      <selection sqref="A1:C1"/>
    </sheetView>
  </sheetViews>
  <sheetFormatPr defaultColWidth="9.33203125" defaultRowHeight="15.75" x14ac:dyDescent="0.25"/>
  <cols>
    <col min="1" max="1" width="14.83203125" style="69" customWidth="1"/>
    <col min="2" max="10" width="15.6640625" style="69" customWidth="1"/>
    <col min="11" max="11" width="8.1640625" style="69" customWidth="1"/>
    <col min="12"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0.25" customHeight="1" x14ac:dyDescent="0.25">
      <c r="A2" s="107" t="s">
        <v>53</v>
      </c>
    </row>
    <row r="3" spans="1:90" ht="21" customHeight="1" thickBot="1" x14ac:dyDescent="0.3"/>
    <row r="4" spans="1:90" ht="18.75" customHeight="1" thickBot="1" x14ac:dyDescent="0.3">
      <c r="A4" s="74"/>
      <c r="B4" s="108"/>
      <c r="C4" s="109" t="s">
        <v>54</v>
      </c>
      <c r="D4" s="110"/>
      <c r="E4" s="111"/>
      <c r="F4" s="109" t="s">
        <v>55</v>
      </c>
      <c r="G4" s="110"/>
      <c r="H4" s="111"/>
      <c r="I4" s="109" t="s">
        <v>56</v>
      </c>
      <c r="J4" s="112"/>
    </row>
    <row r="5" spans="1:90" ht="33.75" customHeight="1" thickBot="1" x14ac:dyDescent="0.3">
      <c r="A5" s="113" t="s">
        <v>57</v>
      </c>
      <c r="B5" s="114" t="s">
        <v>4</v>
      </c>
      <c r="C5" s="115" t="s">
        <v>5</v>
      </c>
      <c r="D5" s="116" t="s">
        <v>6</v>
      </c>
      <c r="E5" s="114" t="s">
        <v>4</v>
      </c>
      <c r="F5" s="115" t="s">
        <v>5</v>
      </c>
      <c r="G5" s="116" t="s">
        <v>6</v>
      </c>
      <c r="H5" s="114" t="s">
        <v>4</v>
      </c>
      <c r="I5" s="115" t="s">
        <v>5</v>
      </c>
      <c r="J5" s="116" t="s">
        <v>6</v>
      </c>
    </row>
    <row r="6" spans="1:90" ht="30" customHeight="1" x14ac:dyDescent="0.25">
      <c r="A6" s="117">
        <v>1846</v>
      </c>
      <c r="B6" s="118">
        <v>102217</v>
      </c>
      <c r="C6" s="119">
        <v>55663</v>
      </c>
      <c r="D6" s="120">
        <v>46554</v>
      </c>
      <c r="E6" s="118">
        <v>56245</v>
      </c>
      <c r="F6" s="119">
        <v>48935</v>
      </c>
      <c r="G6" s="121">
        <v>7310</v>
      </c>
      <c r="H6" s="122" t="s">
        <v>58</v>
      </c>
      <c r="I6" s="123" t="s">
        <v>58</v>
      </c>
      <c r="J6" s="124" t="s">
        <v>59</v>
      </c>
    </row>
    <row r="7" spans="1:90" ht="30" customHeight="1" x14ac:dyDescent="0.25">
      <c r="A7" s="125">
        <v>1851</v>
      </c>
      <c r="B7" s="126">
        <v>102827</v>
      </c>
      <c r="C7" s="127">
        <v>55059</v>
      </c>
      <c r="D7" s="128">
        <v>47768</v>
      </c>
      <c r="E7" s="126">
        <v>77996</v>
      </c>
      <c r="F7" s="127">
        <v>64282</v>
      </c>
      <c r="G7" s="128">
        <v>13714</v>
      </c>
      <c r="H7" s="129" t="s">
        <v>60</v>
      </c>
      <c r="I7" s="130" t="s">
        <v>58</v>
      </c>
      <c r="J7" s="131" t="s">
        <v>59</v>
      </c>
    </row>
    <row r="8" spans="1:90" ht="30" customHeight="1" x14ac:dyDescent="0.25">
      <c r="A8" s="125">
        <v>1861</v>
      </c>
      <c r="B8" s="126">
        <v>115864</v>
      </c>
      <c r="C8" s="127">
        <v>59796</v>
      </c>
      <c r="D8" s="128">
        <v>56068</v>
      </c>
      <c r="E8" s="126">
        <v>192634</v>
      </c>
      <c r="F8" s="127">
        <v>141615</v>
      </c>
      <c r="G8" s="128">
        <v>51019</v>
      </c>
      <c r="H8" s="126">
        <v>1552</v>
      </c>
      <c r="I8" s="127">
        <v>1550</v>
      </c>
      <c r="J8" s="128">
        <v>2</v>
      </c>
    </row>
    <row r="9" spans="1:90" ht="30" customHeight="1" x14ac:dyDescent="0.25">
      <c r="A9" s="125">
        <v>1871</v>
      </c>
      <c r="B9" s="126">
        <v>97497</v>
      </c>
      <c r="C9" s="127">
        <v>49487</v>
      </c>
      <c r="D9" s="128">
        <v>48010</v>
      </c>
      <c r="E9" s="126">
        <v>216258</v>
      </c>
      <c r="F9" s="127">
        <v>141804</v>
      </c>
      <c r="G9" s="128">
        <v>74454</v>
      </c>
      <c r="H9" s="126">
        <v>2287</v>
      </c>
      <c r="I9" s="127">
        <v>2284</v>
      </c>
      <c r="J9" s="128">
        <v>3</v>
      </c>
    </row>
    <row r="10" spans="1:90" ht="30" customHeight="1" x14ac:dyDescent="0.25">
      <c r="A10" s="125">
        <v>1881</v>
      </c>
      <c r="B10" s="126">
        <v>107323</v>
      </c>
      <c r="C10" s="127">
        <v>53754</v>
      </c>
      <c r="D10" s="128">
        <v>53569</v>
      </c>
      <c r="E10" s="126">
        <v>248993</v>
      </c>
      <c r="F10" s="127">
        <v>151352</v>
      </c>
      <c r="G10" s="128">
        <v>97641</v>
      </c>
      <c r="H10" s="126">
        <v>3558</v>
      </c>
      <c r="I10" s="127">
        <v>3549</v>
      </c>
      <c r="J10" s="128">
        <v>9</v>
      </c>
    </row>
    <row r="11" spans="1:90" ht="30" customHeight="1" x14ac:dyDescent="0.25">
      <c r="A11" s="125">
        <v>1891</v>
      </c>
      <c r="B11" s="126">
        <v>111517</v>
      </c>
      <c r="C11" s="127">
        <v>55397</v>
      </c>
      <c r="D11" s="128">
        <v>56120</v>
      </c>
      <c r="E11" s="126">
        <v>255920</v>
      </c>
      <c r="F11" s="127">
        <v>147499</v>
      </c>
      <c r="G11" s="128">
        <v>108421</v>
      </c>
      <c r="H11" s="126">
        <v>3151</v>
      </c>
      <c r="I11" s="127">
        <v>3142</v>
      </c>
      <c r="J11" s="128">
        <v>9</v>
      </c>
    </row>
    <row r="12" spans="1:90" ht="30" customHeight="1" x14ac:dyDescent="0.25">
      <c r="A12" s="125">
        <v>1901</v>
      </c>
      <c r="B12" s="126">
        <v>108422</v>
      </c>
      <c r="C12" s="127">
        <v>52995</v>
      </c>
      <c r="D12" s="128">
        <v>55427</v>
      </c>
      <c r="E12" s="126">
        <v>259086</v>
      </c>
      <c r="F12" s="127">
        <v>143100</v>
      </c>
      <c r="G12" s="128">
        <v>115986</v>
      </c>
      <c r="H12" s="126">
        <v>3515</v>
      </c>
      <c r="I12" s="127">
        <v>3457</v>
      </c>
      <c r="J12" s="128">
        <v>58</v>
      </c>
    </row>
    <row r="13" spans="1:90" ht="30" customHeight="1" x14ac:dyDescent="0.25">
      <c r="A13" s="125">
        <v>1911</v>
      </c>
      <c r="B13" s="126">
        <v>107432</v>
      </c>
      <c r="C13" s="127">
        <v>51808</v>
      </c>
      <c r="D13" s="128">
        <v>55624</v>
      </c>
      <c r="E13" s="126">
        <v>257697</v>
      </c>
      <c r="F13" s="127">
        <v>138974</v>
      </c>
      <c r="G13" s="128">
        <v>118723</v>
      </c>
      <c r="H13" s="2631">
        <v>3662</v>
      </c>
      <c r="I13" s="127">
        <v>3313</v>
      </c>
      <c r="J13" s="128">
        <v>349</v>
      </c>
    </row>
    <row r="14" spans="1:90" ht="30" customHeight="1" x14ac:dyDescent="0.25">
      <c r="A14" s="125">
        <v>1921</v>
      </c>
      <c r="B14" s="126">
        <v>104216</v>
      </c>
      <c r="C14" s="127">
        <v>49725</v>
      </c>
      <c r="D14" s="128">
        <v>54491</v>
      </c>
      <c r="E14" s="126">
        <v>265524</v>
      </c>
      <c r="F14" s="127">
        <v>139150</v>
      </c>
      <c r="G14" s="128">
        <v>126374</v>
      </c>
      <c r="H14" s="126">
        <v>6745</v>
      </c>
      <c r="I14" s="127">
        <v>5233</v>
      </c>
      <c r="J14" s="128">
        <v>1512</v>
      </c>
    </row>
    <row r="15" spans="1:90" ht="30" customHeight="1" x14ac:dyDescent="0.25">
      <c r="A15" s="125">
        <v>1931</v>
      </c>
      <c r="B15" s="126">
        <v>115666</v>
      </c>
      <c r="C15" s="127">
        <v>54733</v>
      </c>
      <c r="D15" s="128">
        <v>60933</v>
      </c>
      <c r="E15" s="126">
        <v>268649</v>
      </c>
      <c r="F15" s="127">
        <v>139533</v>
      </c>
      <c r="G15" s="128">
        <v>129116</v>
      </c>
      <c r="H15" s="126">
        <v>8923</v>
      </c>
      <c r="I15" s="127">
        <v>6343</v>
      </c>
      <c r="J15" s="128">
        <v>2580</v>
      </c>
    </row>
    <row r="16" spans="1:90" ht="30" customHeight="1" x14ac:dyDescent="0.25">
      <c r="A16" s="125">
        <v>1944</v>
      </c>
      <c r="B16" s="126">
        <v>143056</v>
      </c>
      <c r="C16" s="127">
        <v>67136</v>
      </c>
      <c r="D16" s="128">
        <v>75920</v>
      </c>
      <c r="E16" s="126">
        <v>265247</v>
      </c>
      <c r="F16" s="127">
        <v>136382</v>
      </c>
      <c r="G16" s="128">
        <v>128865</v>
      </c>
      <c r="H16" s="126">
        <v>10882</v>
      </c>
      <c r="I16" s="127">
        <v>6808</v>
      </c>
      <c r="J16" s="128">
        <v>4074</v>
      </c>
    </row>
    <row r="17" spans="1:10" ht="30" customHeight="1" thickBot="1" x14ac:dyDescent="0.3">
      <c r="A17" s="132">
        <v>1952</v>
      </c>
      <c r="B17" s="133">
        <v>148238</v>
      </c>
      <c r="C17" s="134">
        <v>70370</v>
      </c>
      <c r="D17" s="135">
        <v>77868</v>
      </c>
      <c r="E17" s="133">
        <v>335327</v>
      </c>
      <c r="F17" s="134">
        <v>171241</v>
      </c>
      <c r="G17" s="135">
        <v>164086</v>
      </c>
      <c r="H17" s="133">
        <v>17850</v>
      </c>
      <c r="I17" s="134">
        <v>10421</v>
      </c>
      <c r="J17" s="135">
        <v>7429</v>
      </c>
    </row>
    <row r="18" spans="1:10" ht="24" customHeight="1" x14ac:dyDescent="0.25">
      <c r="A18" s="105" t="s">
        <v>61</v>
      </c>
      <c r="B18" s="105"/>
      <c r="C18" s="105"/>
      <c r="D18" s="105"/>
      <c r="E18" s="105"/>
      <c r="F18" s="105"/>
      <c r="G18" s="105"/>
      <c r="H18" s="105"/>
      <c r="I18" s="105"/>
      <c r="J18" s="105"/>
    </row>
    <row r="19" spans="1:10" ht="12.75" customHeight="1" x14ac:dyDescent="0.25">
      <c r="A19" s="105" t="s">
        <v>62</v>
      </c>
      <c r="B19" s="105"/>
      <c r="C19" s="105"/>
      <c r="D19" s="105"/>
      <c r="E19" s="105"/>
      <c r="F19" s="105"/>
      <c r="G19" s="105"/>
      <c r="H19" s="105"/>
      <c r="I19" s="105"/>
      <c r="J19" s="105"/>
    </row>
    <row r="20" spans="1:10" x14ac:dyDescent="0.25">
      <c r="A20" s="105" t="s">
        <v>63</v>
      </c>
      <c r="B20" s="105"/>
      <c r="C20" s="105"/>
      <c r="D20" s="105"/>
      <c r="E20" s="105"/>
      <c r="F20" s="105"/>
      <c r="G20" s="105"/>
      <c r="H20" s="105"/>
      <c r="I20" s="105"/>
      <c r="J20" s="105"/>
    </row>
    <row r="21" spans="1:10" x14ac:dyDescent="0.25">
      <c r="A21" s="105" t="s">
        <v>64</v>
      </c>
      <c r="B21" s="105"/>
      <c r="C21" s="105"/>
      <c r="D21" s="105"/>
      <c r="E21" s="105"/>
      <c r="F21" s="105"/>
      <c r="G21" s="105"/>
      <c r="H21" s="105"/>
      <c r="I21" s="105"/>
      <c r="J21" s="105"/>
    </row>
  </sheetData>
  <mergeCells count="1">
    <mergeCell ref="A1:C1"/>
  </mergeCells>
  <hyperlinks>
    <hyperlink ref="A1" location="CONTENT!A1" display="Back to table of contents"/>
  </hyperlinks>
  <pageMargins left="0.5" right="0.5" top="0.5" bottom="0.5" header="0.3" footer="0.3"/>
  <pageSetup paperSize="9" scale="97"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3"/>
  <sheetViews>
    <sheetView showGridLines="0" zoomScale="80" zoomScaleNormal="80" workbookViewId="0">
      <selection sqref="A1:C1"/>
    </sheetView>
  </sheetViews>
  <sheetFormatPr defaultColWidth="21.83203125" defaultRowHeight="16.5" customHeight="1" x14ac:dyDescent="0.25"/>
  <cols>
    <col min="1" max="1" width="2.1640625" style="1204" customWidth="1"/>
    <col min="2" max="2" width="11.5" style="1205" customWidth="1"/>
    <col min="3" max="3" width="56.6640625" style="1204" customWidth="1"/>
    <col min="4" max="4" width="11.5" style="1204" customWidth="1"/>
    <col min="5" max="5" width="11.83203125" style="1204" customWidth="1"/>
    <col min="6" max="6" width="12.6640625" style="1204" customWidth="1"/>
    <col min="7" max="7" width="12.6640625" style="1204" bestFit="1" customWidth="1"/>
    <col min="8" max="8" width="12.5" style="1204" customWidth="1"/>
    <col min="9" max="16384" width="21.83203125" style="1204"/>
  </cols>
  <sheetData>
    <row r="1" spans="1:90" s="758" customFormat="1" ht="15.75" x14ac:dyDescent="0.25">
      <c r="A1" s="6268" t="s">
        <v>801</v>
      </c>
      <c r="B1" s="6268"/>
      <c r="C1" s="6268"/>
      <c r="D1" s="4485"/>
      <c r="E1" s="4485"/>
      <c r="F1" s="4485"/>
      <c r="G1" s="4485"/>
      <c r="H1" s="4486"/>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6.5" customHeight="1" x14ac:dyDescent="0.25">
      <c r="A2" s="2211"/>
      <c r="B2" s="5582"/>
      <c r="C2" s="2211"/>
      <c r="D2" s="2211"/>
      <c r="E2" s="2211"/>
      <c r="F2" s="2211"/>
      <c r="G2" s="2211"/>
      <c r="H2" s="2211"/>
    </row>
    <row r="3" spans="1:90" ht="24" customHeight="1" x14ac:dyDescent="0.25">
      <c r="A3" s="2211"/>
      <c r="B3" s="6383" t="s">
        <v>1186</v>
      </c>
      <c r="C3" s="6383"/>
      <c r="D3" s="6383"/>
      <c r="E3" s="6383"/>
      <c r="F3" s="2211"/>
      <c r="G3" s="2211"/>
      <c r="H3" s="2211"/>
    </row>
    <row r="4" spans="1:90" ht="16.5" customHeight="1" x14ac:dyDescent="0.25">
      <c r="A4" s="2211"/>
      <c r="B4" s="5582"/>
      <c r="C4" s="2211"/>
      <c r="D4" s="5583"/>
      <c r="E4" s="2211"/>
      <c r="F4" s="5583"/>
      <c r="G4" s="2211"/>
      <c r="H4" s="5583" t="s">
        <v>1065</v>
      </c>
    </row>
    <row r="5" spans="1:90" ht="59.25" customHeight="1" x14ac:dyDescent="0.25">
      <c r="A5" s="2211"/>
      <c r="B5" s="1206" t="s">
        <v>1066</v>
      </c>
      <c r="C5" s="1207" t="s">
        <v>1187</v>
      </c>
      <c r="D5" s="1208" t="s">
        <v>1068</v>
      </c>
      <c r="E5" s="1208" t="s">
        <v>1069</v>
      </c>
      <c r="F5" s="1208" t="s">
        <v>1070</v>
      </c>
      <c r="G5" s="1208" t="s">
        <v>1071</v>
      </c>
      <c r="H5" s="1208" t="s">
        <v>1072</v>
      </c>
    </row>
    <row r="6" spans="1:90" ht="38.1" customHeight="1" x14ac:dyDescent="0.25">
      <c r="A6" s="2211"/>
      <c r="B6" s="5584" t="s">
        <v>1188</v>
      </c>
      <c r="C6" s="5585" t="s">
        <v>1189</v>
      </c>
      <c r="D6" s="5586">
        <v>26235.5</v>
      </c>
      <c r="E6" s="5586">
        <v>27219.5</v>
      </c>
      <c r="F6" s="5586">
        <v>32384.934634228313</v>
      </c>
      <c r="G6" s="5586">
        <v>31350.200283605223</v>
      </c>
      <c r="H6" s="5586">
        <v>46218.700212867945</v>
      </c>
    </row>
    <row r="7" spans="1:90" ht="38.1" customHeight="1" x14ac:dyDescent="0.25">
      <c r="A7" s="2211"/>
      <c r="B7" s="5584"/>
      <c r="C7" s="5587" t="s">
        <v>1190</v>
      </c>
      <c r="D7" s="5586"/>
      <c r="E7" s="5586"/>
      <c r="F7" s="5586"/>
      <c r="G7" s="5586"/>
      <c r="H7" s="5586"/>
      <c r="I7" s="1209"/>
    </row>
    <row r="8" spans="1:90" ht="38.1" customHeight="1" x14ac:dyDescent="0.25">
      <c r="A8" s="2211"/>
      <c r="B8" s="5588">
        <v>70170</v>
      </c>
      <c r="C8" s="5587" t="s">
        <v>1191</v>
      </c>
      <c r="D8" s="5589">
        <v>10129.1</v>
      </c>
      <c r="E8" s="5589">
        <v>10958.31</v>
      </c>
      <c r="F8" s="5589">
        <v>11378.311555</v>
      </c>
      <c r="G8" s="5589">
        <v>12647.658126</v>
      </c>
      <c r="H8" s="5589">
        <v>13365.218191999998</v>
      </c>
      <c r="I8" s="1209"/>
    </row>
    <row r="9" spans="1:90" ht="38.1" customHeight="1" x14ac:dyDescent="0.25">
      <c r="A9" s="2211"/>
      <c r="B9" s="5588">
        <v>70180</v>
      </c>
      <c r="C9" s="5587" t="s">
        <v>1192</v>
      </c>
      <c r="D9" s="5589">
        <v>5655.5</v>
      </c>
      <c r="E9" s="5589">
        <v>6835</v>
      </c>
      <c r="F9" s="5589">
        <v>7439.2327530000002</v>
      </c>
      <c r="G9" s="5589">
        <v>7752.8831369999998</v>
      </c>
      <c r="H9" s="5589">
        <v>8009.4147720000001</v>
      </c>
    </row>
    <row r="10" spans="1:90" ht="38.1" customHeight="1" x14ac:dyDescent="0.25">
      <c r="A10" s="2211"/>
      <c r="B10" s="5584">
        <v>703</v>
      </c>
      <c r="C10" s="5585" t="s">
        <v>1193</v>
      </c>
      <c r="D10" s="5586">
        <v>9965.2999999999993</v>
      </c>
      <c r="E10" s="5586">
        <v>11018.5</v>
      </c>
      <c r="F10" s="5586">
        <v>10649.705817179354</v>
      </c>
      <c r="G10" s="5586">
        <v>11424.659844460059</v>
      </c>
      <c r="H10" s="5586">
        <v>11888.415320398044</v>
      </c>
    </row>
    <row r="11" spans="1:90" ht="38.1" customHeight="1" x14ac:dyDescent="0.25">
      <c r="A11" s="2211"/>
      <c r="B11" s="5584">
        <v>704</v>
      </c>
      <c r="C11" s="5585" t="s">
        <v>1194</v>
      </c>
      <c r="D11" s="5586">
        <v>8199.49</v>
      </c>
      <c r="E11" s="5586">
        <v>9727.6</v>
      </c>
      <c r="F11" s="5586">
        <v>11256.791192332234</v>
      </c>
      <c r="G11" s="5586">
        <v>11185.495243232737</v>
      </c>
      <c r="H11" s="5586">
        <v>21265.656239679596</v>
      </c>
    </row>
    <row r="12" spans="1:90" ht="38.1" customHeight="1" x14ac:dyDescent="0.25">
      <c r="A12" s="2211"/>
      <c r="B12" s="5584"/>
      <c r="C12" s="5587" t="s">
        <v>1190</v>
      </c>
      <c r="D12" s="5586"/>
      <c r="E12" s="5586"/>
      <c r="F12" s="5586"/>
      <c r="G12" s="5586"/>
      <c r="H12" s="5586"/>
    </row>
    <row r="13" spans="1:90" ht="38.1" customHeight="1" x14ac:dyDescent="0.25">
      <c r="A13" s="2211"/>
      <c r="B13" s="5584">
        <v>7041</v>
      </c>
      <c r="C13" s="5587" t="s">
        <v>1195</v>
      </c>
      <c r="D13" s="5590">
        <v>740.4</v>
      </c>
      <c r="E13" s="5590">
        <v>1000.7</v>
      </c>
      <c r="F13" s="5589">
        <v>1162.09271806728</v>
      </c>
      <c r="G13" s="5589">
        <v>1041.9045140387786</v>
      </c>
      <c r="H13" s="5591">
        <v>892.71576150121643</v>
      </c>
      <c r="I13" s="1209"/>
      <c r="J13" s="1209"/>
      <c r="K13" s="1209"/>
    </row>
    <row r="14" spans="1:90" ht="38.1" customHeight="1" x14ac:dyDescent="0.25">
      <c r="A14" s="2211"/>
      <c r="B14" s="5584">
        <v>7042</v>
      </c>
      <c r="C14" s="5587" t="s">
        <v>1196</v>
      </c>
      <c r="D14" s="5589">
        <v>2340.79</v>
      </c>
      <c r="E14" s="5589">
        <v>2491.37</v>
      </c>
      <c r="F14" s="5589">
        <v>2472.6303343217692</v>
      </c>
      <c r="G14" s="5589">
        <v>2869.6493253696635</v>
      </c>
      <c r="H14" s="5589">
        <v>3237.3995531158425</v>
      </c>
    </row>
    <row r="15" spans="1:90" ht="38.1" customHeight="1" x14ac:dyDescent="0.25">
      <c r="A15" s="2211"/>
      <c r="B15" s="5584">
        <v>7043</v>
      </c>
      <c r="C15" s="5587" t="s">
        <v>1197</v>
      </c>
      <c r="D15" s="5589">
        <v>43.45</v>
      </c>
      <c r="E15" s="5589">
        <v>53.88</v>
      </c>
      <c r="F15" s="5589">
        <v>78.444452117233041</v>
      </c>
      <c r="G15" s="5589">
        <v>96.933018330095564</v>
      </c>
      <c r="H15" s="5589">
        <v>86.533219291078225</v>
      </c>
    </row>
    <row r="16" spans="1:90" ht="38.1" customHeight="1" x14ac:dyDescent="0.25">
      <c r="A16" s="2211"/>
      <c r="B16" s="5584">
        <v>7044</v>
      </c>
      <c r="C16" s="5587" t="s">
        <v>1198</v>
      </c>
      <c r="D16" s="5589">
        <v>817.04</v>
      </c>
      <c r="E16" s="5589">
        <v>751.62</v>
      </c>
      <c r="F16" s="5589">
        <v>598.32499979605439</v>
      </c>
      <c r="G16" s="5589">
        <v>583.60966573625342</v>
      </c>
      <c r="H16" s="5589">
        <v>594.97152469859861</v>
      </c>
    </row>
    <row r="17" spans="1:8" ht="38.1" customHeight="1" x14ac:dyDescent="0.25">
      <c r="A17" s="2211"/>
      <c r="B17" s="5584">
        <v>7045</v>
      </c>
      <c r="C17" s="5587" t="s">
        <v>1199</v>
      </c>
      <c r="D17" s="5589">
        <v>2718.31</v>
      </c>
      <c r="E17" s="5589">
        <v>3447.4</v>
      </c>
      <c r="F17" s="5589">
        <v>4918.6817174453017</v>
      </c>
      <c r="G17" s="5589">
        <v>4904.3614874991745</v>
      </c>
      <c r="H17" s="5589">
        <v>4518.7367877549914</v>
      </c>
    </row>
    <row r="18" spans="1:8" ht="38.1" customHeight="1" x14ac:dyDescent="0.25">
      <c r="A18" s="2211"/>
      <c r="B18" s="5584">
        <v>7047</v>
      </c>
      <c r="C18" s="5587" t="s">
        <v>1200</v>
      </c>
      <c r="D18" s="5589">
        <v>1143.5999999999999</v>
      </c>
      <c r="E18" s="5589">
        <v>1140.0999999999999</v>
      </c>
      <c r="F18" s="5589">
        <v>1579.3923010877209</v>
      </c>
      <c r="G18" s="5589">
        <v>1285.5347485334123</v>
      </c>
      <c r="H18" s="5589">
        <v>1574.8578386500844</v>
      </c>
    </row>
    <row r="19" spans="1:8" ht="38.1" customHeight="1" x14ac:dyDescent="0.25">
      <c r="A19" s="2211"/>
      <c r="B19" s="5584">
        <v>7048</v>
      </c>
      <c r="C19" s="5587" t="s">
        <v>1201</v>
      </c>
      <c r="D19" s="5589" t="s">
        <v>1202</v>
      </c>
      <c r="E19" s="5589" t="s">
        <v>1202</v>
      </c>
      <c r="F19" s="5589" t="s">
        <v>1202</v>
      </c>
      <c r="G19" s="5589"/>
      <c r="H19" s="5589"/>
    </row>
    <row r="20" spans="1:8" ht="38.1" customHeight="1" x14ac:dyDescent="0.25">
      <c r="A20" s="2211"/>
      <c r="B20" s="5584">
        <v>7049</v>
      </c>
      <c r="C20" s="5587" t="s">
        <v>1203</v>
      </c>
      <c r="D20" s="5589">
        <v>407.9</v>
      </c>
      <c r="E20" s="5589">
        <v>511.1</v>
      </c>
      <c r="F20" s="5589">
        <v>447.22466949687481</v>
      </c>
      <c r="G20" s="5589">
        <v>403.50248372535941</v>
      </c>
      <c r="H20" s="5589">
        <v>10360.441554667785</v>
      </c>
    </row>
    <row r="21" spans="1:8" ht="38.1" customHeight="1" x14ac:dyDescent="0.25">
      <c r="A21" s="2211"/>
      <c r="B21" s="5584">
        <v>705</v>
      </c>
      <c r="C21" s="5592" t="s">
        <v>1204</v>
      </c>
      <c r="D21" s="5586">
        <v>1559.86</v>
      </c>
      <c r="E21" s="5586">
        <v>1367.7</v>
      </c>
      <c r="F21" s="5586">
        <v>1329.2588755804181</v>
      </c>
      <c r="G21" s="5586">
        <v>1221.3368503299687</v>
      </c>
      <c r="H21" s="5586">
        <v>1125.427846825577</v>
      </c>
    </row>
    <row r="22" spans="1:8" ht="38.1" customHeight="1" x14ac:dyDescent="0.25">
      <c r="A22" s="2211"/>
      <c r="B22" s="5584">
        <v>706</v>
      </c>
      <c r="C22" s="5592" t="s">
        <v>1205</v>
      </c>
      <c r="D22" s="5586">
        <v>4562.63</v>
      </c>
      <c r="E22" s="5586">
        <v>2394.4</v>
      </c>
      <c r="F22" s="5586">
        <v>2812.1498118084328</v>
      </c>
      <c r="G22" s="5586">
        <v>3180.3</v>
      </c>
      <c r="H22" s="5586">
        <v>2583.0137048828369</v>
      </c>
    </row>
    <row r="23" spans="1:8" ht="38.1" customHeight="1" x14ac:dyDescent="0.25">
      <c r="A23" s="2211"/>
      <c r="B23" s="5584">
        <v>707</v>
      </c>
      <c r="C23" s="5585" t="s">
        <v>1206</v>
      </c>
      <c r="D23" s="5586">
        <v>9685.9500000000007</v>
      </c>
      <c r="E23" s="5586">
        <v>11094.6</v>
      </c>
      <c r="F23" s="5586">
        <v>11440.545425200475</v>
      </c>
      <c r="G23" s="5586">
        <v>12318.385575442568</v>
      </c>
      <c r="H23" s="5586">
        <v>14186.303307065278</v>
      </c>
    </row>
    <row r="24" spans="1:8" ht="38.1" customHeight="1" x14ac:dyDescent="0.25">
      <c r="A24" s="2211"/>
      <c r="B24" s="5584">
        <v>708</v>
      </c>
      <c r="C24" s="5585" t="s">
        <v>1207</v>
      </c>
      <c r="D24" s="5586">
        <v>779.04</v>
      </c>
      <c r="E24" s="5586">
        <v>872.7</v>
      </c>
      <c r="F24" s="5586">
        <v>1012.5922804118658</v>
      </c>
      <c r="G24" s="5586">
        <v>1485.3540564780233</v>
      </c>
      <c r="H24" s="5586">
        <v>937.51351598467693</v>
      </c>
    </row>
    <row r="25" spans="1:8" ht="38.1" customHeight="1" x14ac:dyDescent="0.25">
      <c r="A25" s="2211"/>
      <c r="B25" s="5584">
        <v>709</v>
      </c>
      <c r="C25" s="5585" t="s">
        <v>1208</v>
      </c>
      <c r="D25" s="5586">
        <v>14400.57</v>
      </c>
      <c r="E25" s="5586">
        <v>15649.4</v>
      </c>
      <c r="F25" s="5586">
        <v>16059.614117985988</v>
      </c>
      <c r="G25" s="5586">
        <v>16581.657236520881</v>
      </c>
      <c r="H25" s="5586">
        <v>16619.909628775164</v>
      </c>
    </row>
    <row r="26" spans="1:8" ht="38.1" customHeight="1" x14ac:dyDescent="0.25">
      <c r="A26" s="2211"/>
      <c r="B26" s="5584">
        <v>710</v>
      </c>
      <c r="C26" s="5585" t="s">
        <v>1209</v>
      </c>
      <c r="D26" s="5586">
        <v>23317.4</v>
      </c>
      <c r="E26" s="5586">
        <v>25250.2</v>
      </c>
      <c r="F26" s="5586">
        <v>27316.717650072893</v>
      </c>
      <c r="G26" s="5586">
        <v>29350.400000000001</v>
      </c>
      <c r="H26" s="5586">
        <v>37055.912967270888</v>
      </c>
    </row>
    <row r="27" spans="1:8" ht="38.1" customHeight="1" x14ac:dyDescent="0.25">
      <c r="A27" s="2211"/>
      <c r="B27" s="6384" t="s">
        <v>237</v>
      </c>
      <c r="C27" s="6385"/>
      <c r="D27" s="5593">
        <f>D6+D10+D11+D21+D22+D23+D24+D25+D26</f>
        <v>98705.739999999991</v>
      </c>
      <c r="E27" s="5593">
        <f>E6+E10+E11+E21+E22+E23+E24+E25+E26</f>
        <v>104594.59999999999</v>
      </c>
      <c r="F27" s="5593">
        <f>F6+F10+F11+F21+F22+F23+F24+F25+F26</f>
        <v>114262.30980479997</v>
      </c>
      <c r="G27" s="5593">
        <f>G26+G25+G24+G23+G22+G21+G11+G10+G6</f>
        <v>118097.78909006946</v>
      </c>
      <c r="H27" s="5593">
        <f>H26+H25+H24+H23+H22+H21+H11+H10+H6</f>
        <v>151880.85274375</v>
      </c>
    </row>
    <row r="28" spans="1:8" ht="38.1" customHeight="1" x14ac:dyDescent="0.25">
      <c r="D28" s="1209"/>
      <c r="E28" s="1209"/>
      <c r="F28" s="1209"/>
      <c r="G28" s="1209"/>
    </row>
    <row r="29" spans="1:8" s="1211" customFormat="1" ht="38.1" customHeight="1" x14ac:dyDescent="0.25">
      <c r="B29" s="1210"/>
      <c r="D29" s="1212"/>
      <c r="E29" s="1212"/>
      <c r="F29" s="1212"/>
      <c r="G29" s="1212"/>
    </row>
    <row r="30" spans="1:8" s="1211" customFormat="1" ht="15" x14ac:dyDescent="0.25">
      <c r="B30" s="1210"/>
      <c r="D30" s="1212"/>
      <c r="E30" s="1212"/>
      <c r="F30" s="1212"/>
      <c r="G30" s="1212"/>
    </row>
    <row r="31" spans="1:8" ht="16.5" customHeight="1" x14ac:dyDescent="0.25">
      <c r="F31" s="1209"/>
      <c r="G31" s="1209"/>
    </row>
    <row r="32" spans="1:8" ht="16.5" customHeight="1" x14ac:dyDescent="0.25">
      <c r="D32" s="1209"/>
      <c r="E32" s="1209"/>
    </row>
    <row r="33" spans="4:5" ht="16.5" customHeight="1" x14ac:dyDescent="0.25">
      <c r="D33" s="1209"/>
      <c r="E33" s="1209"/>
    </row>
  </sheetData>
  <mergeCells count="3">
    <mergeCell ref="A1:C1"/>
    <mergeCell ref="B3:E3"/>
    <mergeCell ref="B27:C27"/>
  </mergeCells>
  <hyperlinks>
    <hyperlink ref="A1" location="CONTENT!A1" display="Back to table of contents"/>
  </hyperlinks>
  <pageMargins left="0.5" right="0.5" top="0.5" bottom="0.5" header="0.3" footer="0.3"/>
  <pageSetup paperSize="9" scale="7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zoomScaleNormal="100" workbookViewId="0">
      <selection sqref="A1:C1"/>
    </sheetView>
  </sheetViews>
  <sheetFormatPr defaultColWidth="14.5" defaultRowHeight="12.75" x14ac:dyDescent="0.2"/>
  <cols>
    <col min="1" max="1" width="14.5" style="801" customWidth="1"/>
    <col min="2" max="2" width="1.83203125" style="2594" customWidth="1"/>
    <col min="3" max="3" width="9.33203125" style="801" customWidth="1"/>
    <col min="4" max="11" width="15.83203125" style="801" customWidth="1"/>
    <col min="12" max="16384" width="14.5" style="801"/>
  </cols>
  <sheetData>
    <row r="1" spans="1:11" s="758" customFormat="1" ht="15.75" x14ac:dyDescent="0.25">
      <c r="A1" s="6263" t="s">
        <v>801</v>
      </c>
      <c r="B1" s="6263"/>
      <c r="C1" s="6263"/>
      <c r="H1" s="759"/>
      <c r="I1" s="759"/>
      <c r="J1" s="759"/>
      <c r="K1" s="759"/>
    </row>
    <row r="2" spans="1:11" s="1213" customFormat="1" ht="23.45" customHeight="1" x14ac:dyDescent="0.3">
      <c r="A2" s="6389" t="s">
        <v>1031</v>
      </c>
      <c r="B2" s="6389"/>
      <c r="C2" s="6389"/>
      <c r="D2" s="6389"/>
      <c r="E2" s="6389"/>
      <c r="F2" s="6389"/>
      <c r="G2" s="6389"/>
      <c r="H2" s="6389"/>
      <c r="I2" s="6389"/>
      <c r="J2" s="6389"/>
      <c r="K2" s="6389"/>
    </row>
    <row r="3" spans="1:11" s="840" customFormat="1" ht="21" customHeight="1" x14ac:dyDescent="0.25">
      <c r="A3" s="1214" t="s">
        <v>1210</v>
      </c>
      <c r="B3" s="2754"/>
      <c r="C3" s="2754"/>
      <c r="D3" s="2754"/>
      <c r="E3" s="2754"/>
      <c r="F3" s="801"/>
      <c r="G3" s="801"/>
      <c r="H3" s="801"/>
      <c r="I3" s="801"/>
      <c r="J3" s="801"/>
      <c r="K3" s="801"/>
    </row>
    <row r="4" spans="1:11" s="840" customFormat="1" ht="10.5" customHeight="1" x14ac:dyDescent="0.25">
      <c r="B4" s="2598"/>
    </row>
    <row r="5" spans="1:11" s="1219" customFormat="1" ht="21" customHeight="1" x14ac:dyDescent="0.2">
      <c r="A5" s="1215"/>
      <c r="B5" s="1216"/>
      <c r="C5" s="1217"/>
      <c r="D5" s="6390" t="s">
        <v>1211</v>
      </c>
      <c r="E5" s="6391"/>
      <c r="F5" s="6391"/>
      <c r="G5" s="6392"/>
      <c r="H5" s="6390" t="s">
        <v>1212</v>
      </c>
      <c r="I5" s="6391"/>
      <c r="J5" s="6391"/>
      <c r="K5" s="6392"/>
    </row>
    <row r="6" spans="1:11" s="1225" customFormat="1" ht="27" customHeight="1" x14ac:dyDescent="0.25">
      <c r="A6" s="1220"/>
      <c r="B6" s="1221" t="s">
        <v>1213</v>
      </c>
      <c r="C6" s="1222"/>
      <c r="D6" s="1223" t="s">
        <v>1214</v>
      </c>
      <c r="E6" s="1224" t="s">
        <v>236</v>
      </c>
      <c r="F6" s="1224" t="s">
        <v>1215</v>
      </c>
      <c r="G6" s="6393" t="s">
        <v>1216</v>
      </c>
      <c r="H6" s="1223" t="s">
        <v>1214</v>
      </c>
      <c r="I6" s="1224" t="s">
        <v>236</v>
      </c>
      <c r="J6" s="1224" t="s">
        <v>1215</v>
      </c>
      <c r="K6" s="6393" t="s">
        <v>1216</v>
      </c>
    </row>
    <row r="7" spans="1:11" s="1225" customFormat="1" ht="19.5" customHeight="1" x14ac:dyDescent="0.25">
      <c r="A7" s="6395" t="s">
        <v>1217</v>
      </c>
      <c r="B7" s="6396"/>
      <c r="C7" s="6397"/>
      <c r="D7" s="1226" t="s">
        <v>1218</v>
      </c>
      <c r="E7" s="1227" t="s">
        <v>1219</v>
      </c>
      <c r="F7" s="1227" t="s">
        <v>1219</v>
      </c>
      <c r="G7" s="6394"/>
      <c r="H7" s="1226" t="s">
        <v>1218</v>
      </c>
      <c r="I7" s="1227" t="s">
        <v>1219</v>
      </c>
      <c r="J7" s="1227" t="s">
        <v>1219</v>
      </c>
      <c r="K7" s="6394"/>
    </row>
    <row r="8" spans="1:11" s="1225" customFormat="1" ht="11.25" customHeight="1" x14ac:dyDescent="0.25">
      <c r="A8" s="1228"/>
      <c r="B8" s="1229"/>
      <c r="C8" s="1230"/>
      <c r="D8" s="1231"/>
      <c r="E8" s="1232" t="s">
        <v>1065</v>
      </c>
      <c r="F8" s="1232" t="s">
        <v>1065</v>
      </c>
      <c r="G8" s="1233" t="s">
        <v>1065</v>
      </c>
      <c r="H8" s="1231"/>
      <c r="I8" s="1232" t="s">
        <v>1065</v>
      </c>
      <c r="J8" s="1232" t="s">
        <v>1065</v>
      </c>
      <c r="K8" s="1233" t="s">
        <v>1065</v>
      </c>
    </row>
    <row r="9" spans="1:11" s="1225" customFormat="1" ht="24" customHeight="1" x14ac:dyDescent="0.25">
      <c r="A9" s="6386" t="s">
        <v>1220</v>
      </c>
      <c r="B9" s="6387"/>
      <c r="C9" s="6388"/>
      <c r="D9" s="1234">
        <v>339</v>
      </c>
      <c r="E9" s="1234">
        <v>12.44</v>
      </c>
      <c r="F9" s="1234">
        <v>12.416</v>
      </c>
      <c r="G9" s="1234">
        <v>1.8620000000000001</v>
      </c>
      <c r="H9" s="1234">
        <v>390</v>
      </c>
      <c r="I9" s="1234">
        <v>14.701000000000001</v>
      </c>
      <c r="J9" s="1234">
        <v>14.701000000000001</v>
      </c>
      <c r="K9" s="1234">
        <v>2.2050000000000001</v>
      </c>
    </row>
    <row r="10" spans="1:11" s="1225" customFormat="1" ht="24" customHeight="1" x14ac:dyDescent="0.25">
      <c r="A10" s="1235">
        <v>75001</v>
      </c>
      <c r="B10" s="1236" t="s">
        <v>558</v>
      </c>
      <c r="C10" s="1237">
        <v>100000</v>
      </c>
      <c r="D10" s="1234">
        <v>102</v>
      </c>
      <c r="E10" s="1234">
        <v>8.8000000000000007</v>
      </c>
      <c r="F10" s="1234">
        <v>8.8420000000000005</v>
      </c>
      <c r="G10" s="1234">
        <v>1.3260000000000001</v>
      </c>
      <c r="H10" s="1234">
        <v>88</v>
      </c>
      <c r="I10" s="1234">
        <v>7.7770000000000001</v>
      </c>
      <c r="J10" s="1234">
        <v>7.7770000000000001</v>
      </c>
      <c r="K10" s="1234">
        <v>1.1659999999999999</v>
      </c>
    </row>
    <row r="11" spans="1:11" s="1225" customFormat="1" ht="24" customHeight="1" x14ac:dyDescent="0.25">
      <c r="A11" s="1235">
        <v>100001</v>
      </c>
      <c r="B11" s="1236" t="s">
        <v>558</v>
      </c>
      <c r="C11" s="1237">
        <v>150000</v>
      </c>
      <c r="D11" s="1234">
        <v>166</v>
      </c>
      <c r="E11" s="1234">
        <v>20.67</v>
      </c>
      <c r="F11" s="1234">
        <v>20.664000000000001</v>
      </c>
      <c r="G11" s="1234">
        <v>3.0990000000000002</v>
      </c>
      <c r="H11" s="1234">
        <v>188</v>
      </c>
      <c r="I11" s="1234">
        <v>23.427</v>
      </c>
      <c r="J11" s="1234">
        <v>23.425000000000001</v>
      </c>
      <c r="K11" s="1234">
        <v>3.5129999999999999</v>
      </c>
    </row>
    <row r="12" spans="1:11" s="1225" customFormat="1" ht="24" customHeight="1" x14ac:dyDescent="0.25">
      <c r="A12" s="1235">
        <v>150001</v>
      </c>
      <c r="B12" s="1236" t="s">
        <v>558</v>
      </c>
      <c r="C12" s="1237">
        <v>200000</v>
      </c>
      <c r="D12" s="1234">
        <v>141</v>
      </c>
      <c r="E12" s="1234">
        <v>24.83</v>
      </c>
      <c r="F12" s="1234">
        <v>24.806999999999999</v>
      </c>
      <c r="G12" s="1234">
        <v>3.7040000000000002</v>
      </c>
      <c r="H12" s="1234">
        <v>134</v>
      </c>
      <c r="I12" s="1234">
        <v>23.178000000000001</v>
      </c>
      <c r="J12" s="1234">
        <v>23.167000000000002</v>
      </c>
      <c r="K12" s="1234">
        <v>3.4430000000000001</v>
      </c>
    </row>
    <row r="13" spans="1:11" s="1225" customFormat="1" ht="24" customHeight="1" x14ac:dyDescent="0.25">
      <c r="A13" s="1235">
        <v>200001</v>
      </c>
      <c r="B13" s="1236" t="s">
        <v>558</v>
      </c>
      <c r="C13" s="1237">
        <v>250000</v>
      </c>
      <c r="D13" s="1234">
        <v>100</v>
      </c>
      <c r="E13" s="1234">
        <v>22.46</v>
      </c>
      <c r="F13" s="1234">
        <v>22.459</v>
      </c>
      <c r="G13" s="1234">
        <v>3.3679999999999999</v>
      </c>
      <c r="H13" s="1234">
        <v>110</v>
      </c>
      <c r="I13" s="1234">
        <v>24.803999999999998</v>
      </c>
      <c r="J13" s="1234">
        <v>24.904</v>
      </c>
      <c r="K13" s="1234">
        <v>3.7349999999999999</v>
      </c>
    </row>
    <row r="14" spans="1:11" s="1225" customFormat="1" ht="24" customHeight="1" x14ac:dyDescent="0.25">
      <c r="A14" s="1235">
        <v>250001</v>
      </c>
      <c r="B14" s="1236" t="s">
        <v>558</v>
      </c>
      <c r="C14" s="1237">
        <v>500000</v>
      </c>
      <c r="D14" s="1234">
        <v>38288</v>
      </c>
      <c r="E14" s="1234">
        <v>15085.97</v>
      </c>
      <c r="F14" s="1234">
        <v>3063.2710000000002</v>
      </c>
      <c r="G14" s="1234">
        <v>459.45800000000003</v>
      </c>
      <c r="H14" s="1234">
        <v>36581</v>
      </c>
      <c r="I14" s="1234">
        <v>14631.468999999999</v>
      </c>
      <c r="J14" s="1234">
        <v>2833.377</v>
      </c>
      <c r="K14" s="1234">
        <v>424.97699999999998</v>
      </c>
    </row>
    <row r="15" spans="1:11" s="1225" customFormat="1" ht="24" customHeight="1" x14ac:dyDescent="0.25">
      <c r="A15" s="1235">
        <v>500001</v>
      </c>
      <c r="B15" s="1236" t="s">
        <v>558</v>
      </c>
      <c r="C15" s="1237">
        <v>750000</v>
      </c>
      <c r="D15" s="1234">
        <v>32797</v>
      </c>
      <c r="E15" s="1234">
        <v>19820.849999999999</v>
      </c>
      <c r="F15" s="1234">
        <v>7023.1540000000005</v>
      </c>
      <c r="G15" s="1234">
        <v>1053.278</v>
      </c>
      <c r="H15" s="1234">
        <v>35826</v>
      </c>
      <c r="I15" s="1234">
        <v>21758.312000000002</v>
      </c>
      <c r="J15" s="1234">
        <v>7443.3130000000001</v>
      </c>
      <c r="K15" s="1234">
        <v>1116.376</v>
      </c>
    </row>
    <row r="16" spans="1:11" s="1225" customFormat="1" ht="24" customHeight="1" x14ac:dyDescent="0.25">
      <c r="A16" s="1235">
        <v>750001</v>
      </c>
      <c r="B16" s="1236" t="s">
        <v>558</v>
      </c>
      <c r="C16" s="1237">
        <v>1000000</v>
      </c>
      <c r="D16" s="1234">
        <v>13046</v>
      </c>
      <c r="E16" s="1234">
        <v>11181.63</v>
      </c>
      <c r="F16" s="1234">
        <v>5726.8869999999997</v>
      </c>
      <c r="G16" s="1234">
        <v>858.95299999999997</v>
      </c>
      <c r="H16" s="1234">
        <v>15055</v>
      </c>
      <c r="I16" s="1234">
        <v>12916.352999999999</v>
      </c>
      <c r="J16" s="1234">
        <v>6526.2370000000001</v>
      </c>
      <c r="K16" s="1234">
        <v>978.57799999999997</v>
      </c>
    </row>
    <row r="17" spans="1:11" s="1225" customFormat="1" ht="24" customHeight="1" x14ac:dyDescent="0.25">
      <c r="A17" s="1235">
        <v>1000001</v>
      </c>
      <c r="B17" s="1236" t="s">
        <v>558</v>
      </c>
      <c r="C17" s="1237">
        <v>1500000</v>
      </c>
      <c r="D17" s="1234">
        <v>9183</v>
      </c>
      <c r="E17" s="1234">
        <v>11036.498</v>
      </c>
      <c r="F17" s="1234">
        <v>7069.93</v>
      </c>
      <c r="G17" s="1234">
        <v>1060.165</v>
      </c>
      <c r="H17" s="1234">
        <v>10454</v>
      </c>
      <c r="I17" s="1234">
        <v>12568.374</v>
      </c>
      <c r="J17" s="1234">
        <v>7950.1750000000002</v>
      </c>
      <c r="K17" s="1234">
        <v>1192.1990000000001</v>
      </c>
    </row>
    <row r="18" spans="1:11" s="1225" customFormat="1" ht="24" customHeight="1" x14ac:dyDescent="0.25">
      <c r="A18" s="1235">
        <v>1500001</v>
      </c>
      <c r="B18" s="1236" t="s">
        <v>558</v>
      </c>
      <c r="C18" s="1237">
        <v>2000000</v>
      </c>
      <c r="D18" s="1234">
        <v>3455</v>
      </c>
      <c r="E18" s="1234">
        <v>5944.5680000000002</v>
      </c>
      <c r="F18" s="1234">
        <v>4416.07</v>
      </c>
      <c r="G18" s="1234">
        <v>662.22500000000002</v>
      </c>
      <c r="H18" s="1234">
        <v>3697</v>
      </c>
      <c r="I18" s="1234">
        <v>6351.8040000000001</v>
      </c>
      <c r="J18" s="1234">
        <v>4677.384</v>
      </c>
      <c r="K18" s="1234">
        <v>701.40499999999997</v>
      </c>
    </row>
    <row r="19" spans="1:11" s="1225" customFormat="1" ht="24" customHeight="1" x14ac:dyDescent="0.25">
      <c r="A19" s="1235">
        <v>2000001</v>
      </c>
      <c r="B19" s="1236" t="s">
        <v>558</v>
      </c>
      <c r="C19" s="1237">
        <v>2500000</v>
      </c>
      <c r="D19" s="1234">
        <v>1657</v>
      </c>
      <c r="E19" s="1234">
        <v>3685.4180000000001</v>
      </c>
      <c r="F19" s="1234">
        <v>3038.3090000000002</v>
      </c>
      <c r="G19" s="1234">
        <v>455.66500000000002</v>
      </c>
      <c r="H19" s="1234">
        <v>1941</v>
      </c>
      <c r="I19" s="1234">
        <v>4327.6220000000003</v>
      </c>
      <c r="J19" s="1234">
        <v>3449.808</v>
      </c>
      <c r="K19" s="1234">
        <v>516.61400000000003</v>
      </c>
    </row>
    <row r="20" spans="1:11" s="1225" customFormat="1" ht="24" customHeight="1" x14ac:dyDescent="0.25">
      <c r="A20" s="1235">
        <v>2500001</v>
      </c>
      <c r="B20" s="1236" t="s">
        <v>558</v>
      </c>
      <c r="C20" s="1237">
        <v>5000000</v>
      </c>
      <c r="D20" s="1234">
        <v>2718</v>
      </c>
      <c r="E20" s="1234">
        <v>9246.9279999999999</v>
      </c>
      <c r="F20" s="1234">
        <v>8155.89</v>
      </c>
      <c r="G20" s="1234">
        <v>1222.8019999999999</v>
      </c>
      <c r="H20" s="1234">
        <v>2998</v>
      </c>
      <c r="I20" s="1234">
        <v>10198.419</v>
      </c>
      <c r="J20" s="1234">
        <v>8859.9950000000008</v>
      </c>
      <c r="K20" s="1234">
        <v>1327.866</v>
      </c>
    </row>
    <row r="21" spans="1:11" s="1225" customFormat="1" ht="24" customHeight="1" x14ac:dyDescent="0.25">
      <c r="A21" s="1238"/>
      <c r="B21" s="1236" t="s">
        <v>1221</v>
      </c>
      <c r="C21" s="1239"/>
      <c r="D21" s="1234">
        <v>1321</v>
      </c>
      <c r="E21" s="1234">
        <v>12543.601000000001</v>
      </c>
      <c r="F21" s="1234">
        <v>11995.709000000001</v>
      </c>
      <c r="G21" s="1234">
        <v>1793.883</v>
      </c>
      <c r="H21" s="1234">
        <v>1478</v>
      </c>
      <c r="I21" s="1234">
        <v>13824.852999999999</v>
      </c>
      <c r="J21" s="1234">
        <v>13200.395</v>
      </c>
      <c r="K21" s="1234">
        <v>1964.2660000000001</v>
      </c>
    </row>
    <row r="22" spans="1:11" s="1245" customFormat="1" ht="16.5" customHeight="1" x14ac:dyDescent="0.2">
      <c r="A22" s="1240"/>
      <c r="B22" s="1241" t="s">
        <v>237</v>
      </c>
      <c r="C22" s="1242"/>
      <c r="D22" s="1243">
        <v>103313</v>
      </c>
      <c r="E22" s="1243">
        <v>88634.662999999986</v>
      </c>
      <c r="F22" s="1243">
        <v>50578.408000000003</v>
      </c>
      <c r="G22" s="1243">
        <v>7580</v>
      </c>
      <c r="H22" s="1243">
        <v>108940</v>
      </c>
      <c r="I22" s="1243">
        <v>96671.093000000008</v>
      </c>
      <c r="J22" s="1243">
        <v>55034.657999999996</v>
      </c>
      <c r="K22" s="1243">
        <v>8236.3429999999989</v>
      </c>
    </row>
    <row r="23" spans="1:11" ht="15.75" customHeight="1" x14ac:dyDescent="0.2">
      <c r="A23" s="838" t="s">
        <v>1222</v>
      </c>
      <c r="B23" s="1246"/>
      <c r="C23" s="1247"/>
      <c r="D23" s="1248"/>
      <c r="E23" s="1249"/>
      <c r="F23" s="1248"/>
      <c r="G23" s="1248"/>
      <c r="H23" s="1248"/>
      <c r="I23" s="1248"/>
      <c r="J23" s="1248"/>
      <c r="K23" s="1248"/>
    </row>
    <row r="24" spans="1:11" s="1225" customFormat="1" ht="19.5" customHeight="1" x14ac:dyDescent="0.25">
      <c r="A24" s="838" t="s">
        <v>1223</v>
      </c>
      <c r="B24" s="1246"/>
      <c r="C24" s="1247"/>
      <c r="D24" s="1248"/>
      <c r="E24" s="1250"/>
      <c r="F24" s="801"/>
      <c r="G24" s="801"/>
      <c r="H24" s="801"/>
      <c r="I24" s="801"/>
      <c r="J24" s="801"/>
      <c r="K24" s="801"/>
    </row>
  </sheetData>
  <mergeCells count="8">
    <mergeCell ref="A9:C9"/>
    <mergeCell ref="A1:C1"/>
    <mergeCell ref="A2:K2"/>
    <mergeCell ref="D5:G5"/>
    <mergeCell ref="H5:K5"/>
    <mergeCell ref="G6:G7"/>
    <mergeCell ref="K6:K7"/>
    <mergeCell ref="A7:C7"/>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75"/>
  <sheetViews>
    <sheetView showGridLines="0" zoomScaleNormal="100" workbookViewId="0">
      <selection sqref="A1:C1"/>
    </sheetView>
  </sheetViews>
  <sheetFormatPr defaultColWidth="9.33203125" defaultRowHeight="12.75" x14ac:dyDescent="0.2"/>
  <cols>
    <col min="1" max="1" width="14.5" style="801" customWidth="1"/>
    <col min="2" max="2" width="1.6640625" style="2594" customWidth="1"/>
    <col min="3" max="3" width="18" style="801" customWidth="1"/>
    <col min="4" max="4" width="15.6640625" style="801" customWidth="1"/>
    <col min="5" max="5" width="15" style="801" customWidth="1"/>
    <col min="6" max="7" width="14.5" style="801" customWidth="1"/>
    <col min="8" max="8" width="14.33203125" style="801" customWidth="1"/>
    <col min="9" max="9" width="13.5" style="801" customWidth="1"/>
    <col min="10" max="10" width="14.83203125" style="801" customWidth="1"/>
    <col min="11" max="11" width="13.33203125" style="1271" customWidth="1"/>
    <col min="12" max="12" width="0.83203125" style="812" customWidth="1"/>
    <col min="13" max="16384" width="9.33203125" style="80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7.5" customHeight="1" x14ac:dyDescent="0.2">
      <c r="B2" s="801"/>
      <c r="H2" s="1249"/>
      <c r="I2" s="1248"/>
      <c r="J2" s="1248"/>
      <c r="K2" s="1256"/>
      <c r="L2" s="1256"/>
    </row>
    <row r="3" spans="1:89" ht="3.75" customHeight="1" x14ac:dyDescent="0.2">
      <c r="H3" s="1248"/>
      <c r="I3" s="1248"/>
      <c r="J3" s="1248"/>
      <c r="K3" s="1256"/>
      <c r="L3" s="1256"/>
    </row>
    <row r="4" spans="1:89" s="840" customFormat="1" ht="18.75" customHeight="1" x14ac:dyDescent="0.25">
      <c r="A4" s="1257" t="s">
        <v>1224</v>
      </c>
      <c r="B4" s="1258"/>
      <c r="C4" s="2754"/>
      <c r="D4" s="2754"/>
      <c r="E4" s="2754"/>
      <c r="F4" s="2754"/>
      <c r="G4" s="2754"/>
      <c r="H4" s="1258"/>
      <c r="I4" s="831"/>
      <c r="J4" s="831"/>
      <c r="K4" s="1251"/>
      <c r="L4" s="1251"/>
    </row>
    <row r="5" spans="1:89" s="840" customFormat="1" ht="3.75" customHeight="1" x14ac:dyDescent="0.25">
      <c r="A5" s="831"/>
      <c r="B5" s="1259"/>
      <c r="C5" s="831"/>
      <c r="D5" s="831"/>
      <c r="E5" s="831"/>
      <c r="F5" s="831"/>
      <c r="G5" s="831"/>
      <c r="H5" s="831"/>
      <c r="I5" s="831"/>
      <c r="J5" s="831"/>
      <c r="K5" s="1251"/>
      <c r="L5" s="1251"/>
    </row>
    <row r="6" spans="1:89" s="1219" customFormat="1" ht="19.5" customHeight="1" x14ac:dyDescent="0.2">
      <c r="A6" s="1260"/>
      <c r="B6" s="1261"/>
      <c r="C6" s="1262"/>
      <c r="D6" s="6390" t="s">
        <v>1225</v>
      </c>
      <c r="E6" s="6391"/>
      <c r="F6" s="6391"/>
      <c r="G6" s="6392"/>
      <c r="H6" s="6390" t="s">
        <v>1226</v>
      </c>
      <c r="I6" s="6391"/>
      <c r="J6" s="6391"/>
      <c r="K6" s="6392"/>
      <c r="L6" s="1218"/>
    </row>
    <row r="7" spans="1:89" s="1225" customFormat="1" ht="30.75" customHeight="1" x14ac:dyDescent="0.25">
      <c r="A7" s="1220"/>
      <c r="B7" s="1221" t="s">
        <v>1213</v>
      </c>
      <c r="C7" s="1222"/>
      <c r="D7" s="1223" t="s">
        <v>1214</v>
      </c>
      <c r="E7" s="1224" t="s">
        <v>236</v>
      </c>
      <c r="F7" s="1224" t="s">
        <v>1215</v>
      </c>
      <c r="G7" s="6393" t="s">
        <v>1216</v>
      </c>
      <c r="H7" s="1223" t="s">
        <v>1214</v>
      </c>
      <c r="I7" s="1224" t="s">
        <v>236</v>
      </c>
      <c r="J7" s="1224" t="s">
        <v>1215</v>
      </c>
      <c r="K7" s="6393" t="s">
        <v>1216</v>
      </c>
      <c r="L7" s="1253"/>
    </row>
    <row r="8" spans="1:89" s="1225" customFormat="1" ht="19.5" customHeight="1" x14ac:dyDescent="0.25">
      <c r="A8" s="6395" t="s">
        <v>1217</v>
      </c>
      <c r="B8" s="6396"/>
      <c r="C8" s="6396"/>
      <c r="D8" s="1226" t="s">
        <v>1218</v>
      </c>
      <c r="E8" s="1227" t="s">
        <v>1219</v>
      </c>
      <c r="F8" s="1227" t="s">
        <v>1219</v>
      </c>
      <c r="G8" s="6394"/>
      <c r="H8" s="1226" t="s">
        <v>1218</v>
      </c>
      <c r="I8" s="1227" t="s">
        <v>1219</v>
      </c>
      <c r="J8" s="1227" t="s">
        <v>1219</v>
      </c>
      <c r="K8" s="6394"/>
      <c r="L8" s="1254"/>
    </row>
    <row r="9" spans="1:89" s="1225" customFormat="1" ht="14.25" customHeight="1" x14ac:dyDescent="0.25">
      <c r="A9" s="1228"/>
      <c r="B9" s="1229"/>
      <c r="C9" s="1230"/>
      <c r="D9" s="1231"/>
      <c r="E9" s="1232" t="s">
        <v>1065</v>
      </c>
      <c r="F9" s="1232" t="s">
        <v>1065</v>
      </c>
      <c r="G9" s="1233" t="s">
        <v>1065</v>
      </c>
      <c r="H9" s="1231"/>
      <c r="I9" s="1232" t="s">
        <v>1065</v>
      </c>
      <c r="J9" s="1232" t="s">
        <v>1065</v>
      </c>
      <c r="K9" s="1233" t="s">
        <v>1065</v>
      </c>
      <c r="L9" s="1254"/>
    </row>
    <row r="10" spans="1:89" s="1225" customFormat="1" ht="24.95" customHeight="1" x14ac:dyDescent="0.25">
      <c r="A10" s="6386" t="s">
        <v>1220</v>
      </c>
      <c r="B10" s="6387"/>
      <c r="C10" s="6388"/>
      <c r="D10" s="1234">
        <v>325</v>
      </c>
      <c r="E10" s="1234">
        <v>11.259671000000001</v>
      </c>
      <c r="F10" s="1234">
        <v>10.549391999999999</v>
      </c>
      <c r="G10" s="1234">
        <v>10.228854999999999</v>
      </c>
      <c r="H10" s="1234">
        <v>337</v>
      </c>
      <c r="I10" s="1234">
        <v>11.67802</v>
      </c>
      <c r="J10" s="1234">
        <v>11.526858000000001</v>
      </c>
      <c r="K10" s="1234">
        <v>32.912947000000003</v>
      </c>
      <c r="L10" s="1263"/>
    </row>
    <row r="11" spans="1:89" s="1225" customFormat="1" ht="24.95" customHeight="1" x14ac:dyDescent="0.25">
      <c r="A11" s="1235">
        <v>75001</v>
      </c>
      <c r="B11" s="1236" t="s">
        <v>558</v>
      </c>
      <c r="C11" s="1237">
        <v>100000</v>
      </c>
      <c r="D11" s="1234">
        <v>96</v>
      </c>
      <c r="E11" s="1234">
        <v>8.3610190000000006</v>
      </c>
      <c r="F11" s="1234">
        <v>7.9170069999999999</v>
      </c>
      <c r="G11" s="1234">
        <v>2.2806280000000001</v>
      </c>
      <c r="H11" s="1234">
        <v>115</v>
      </c>
      <c r="I11" s="1234">
        <v>9.959365</v>
      </c>
      <c r="J11" s="1234">
        <v>8.7865789999999997</v>
      </c>
      <c r="K11" s="1234">
        <v>3.214172</v>
      </c>
      <c r="L11" s="1263"/>
    </row>
    <row r="12" spans="1:89" s="1225" customFormat="1" ht="24.95" customHeight="1" x14ac:dyDescent="0.25">
      <c r="A12" s="1235">
        <v>100001</v>
      </c>
      <c r="B12" s="1236" t="s">
        <v>558</v>
      </c>
      <c r="C12" s="1237">
        <v>150000</v>
      </c>
      <c r="D12" s="1234">
        <v>172</v>
      </c>
      <c r="E12" s="1234">
        <v>21.057735000000001</v>
      </c>
      <c r="F12" s="1234">
        <v>19.002938</v>
      </c>
      <c r="G12" s="1234">
        <v>6.4212199999999999</v>
      </c>
      <c r="H12" s="1234">
        <v>165</v>
      </c>
      <c r="I12" s="1234">
        <v>20.189043000000002</v>
      </c>
      <c r="J12" s="1234">
        <v>18.895586999999999</v>
      </c>
      <c r="K12" s="1234">
        <v>4.3514569999999999</v>
      </c>
      <c r="L12" s="1263"/>
    </row>
    <row r="13" spans="1:89" s="1225" customFormat="1" ht="24.95" customHeight="1" x14ac:dyDescent="0.25">
      <c r="A13" s="1235">
        <v>150001</v>
      </c>
      <c r="B13" s="1236" t="s">
        <v>558</v>
      </c>
      <c r="C13" s="1237">
        <v>200000</v>
      </c>
      <c r="D13" s="1234">
        <v>126</v>
      </c>
      <c r="E13" s="1234">
        <v>21.916262</v>
      </c>
      <c r="F13" s="1234">
        <v>21.010833999999999</v>
      </c>
      <c r="G13" s="1234">
        <v>4.1977060000000002</v>
      </c>
      <c r="H13" s="1234">
        <v>123</v>
      </c>
      <c r="I13" s="1234">
        <v>21.737573999999999</v>
      </c>
      <c r="J13" s="1234">
        <v>19.792701999999998</v>
      </c>
      <c r="K13" s="1234">
        <v>4.9019250000000003</v>
      </c>
      <c r="L13" s="1263"/>
    </row>
    <row r="14" spans="1:89" s="1225" customFormat="1" ht="24.95" customHeight="1" x14ac:dyDescent="0.25">
      <c r="A14" s="1235">
        <v>200001</v>
      </c>
      <c r="B14" s="1236" t="s">
        <v>558</v>
      </c>
      <c r="C14" s="1237">
        <v>250000</v>
      </c>
      <c r="D14" s="1234">
        <v>107</v>
      </c>
      <c r="E14" s="1234">
        <v>24.049068999999999</v>
      </c>
      <c r="F14" s="1234">
        <v>22.885383000000001</v>
      </c>
      <c r="G14" s="1234">
        <v>4.3089019999999998</v>
      </c>
      <c r="H14" s="1234">
        <v>100</v>
      </c>
      <c r="I14" s="1234">
        <v>22.580157</v>
      </c>
      <c r="J14" s="1234">
        <v>21.219992000000001</v>
      </c>
      <c r="K14" s="1234">
        <v>4.1558270000000004</v>
      </c>
      <c r="L14" s="1263"/>
    </row>
    <row r="15" spans="1:89" s="1225" customFormat="1" ht="24.95" customHeight="1" x14ac:dyDescent="0.25">
      <c r="A15" s="1235">
        <v>250001</v>
      </c>
      <c r="B15" s="1236" t="s">
        <v>558</v>
      </c>
      <c r="C15" s="1237">
        <v>500000</v>
      </c>
      <c r="D15" s="1234">
        <v>38433</v>
      </c>
      <c r="E15" s="1234">
        <v>15444.782772</v>
      </c>
      <c r="F15" s="1234">
        <v>2929.0801230000002</v>
      </c>
      <c r="G15" s="1234">
        <v>443.27026599999999</v>
      </c>
      <c r="H15" s="1234">
        <v>38516</v>
      </c>
      <c r="I15" s="1234">
        <v>15635.070772999999</v>
      </c>
      <c r="J15" s="1234">
        <v>2959.0623409999998</v>
      </c>
      <c r="K15" s="1234">
        <v>305.02433500000001</v>
      </c>
      <c r="L15" s="1263"/>
    </row>
    <row r="16" spans="1:89" s="1225" customFormat="1" ht="24.95" customHeight="1" x14ac:dyDescent="0.25">
      <c r="A16" s="1235">
        <v>500001</v>
      </c>
      <c r="B16" s="1236" t="s">
        <v>558</v>
      </c>
      <c r="C16" s="1237">
        <v>750000</v>
      </c>
      <c r="D16" s="1234">
        <v>37180</v>
      </c>
      <c r="E16" s="1234">
        <v>22650.630535</v>
      </c>
      <c r="F16" s="1234">
        <v>7677.9398510000001</v>
      </c>
      <c r="G16" s="1234">
        <v>1159.4850489999999</v>
      </c>
      <c r="H16" s="1234">
        <v>39621</v>
      </c>
      <c r="I16" s="1234">
        <v>24130.959441999999</v>
      </c>
      <c r="J16" s="1234">
        <v>8151.2990980000004</v>
      </c>
      <c r="K16" s="1234">
        <v>986.075242</v>
      </c>
      <c r="L16" s="1263"/>
    </row>
    <row r="17" spans="1:12" s="1225" customFormat="1" ht="24.95" customHeight="1" x14ac:dyDescent="0.25">
      <c r="A17" s="1235">
        <v>750001</v>
      </c>
      <c r="B17" s="1236" t="s">
        <v>558</v>
      </c>
      <c r="C17" s="1237">
        <v>1000000</v>
      </c>
      <c r="D17" s="1234">
        <v>16167</v>
      </c>
      <c r="E17" s="1234">
        <v>13883.321830000001</v>
      </c>
      <c r="F17" s="1234">
        <v>6930.5248170000004</v>
      </c>
      <c r="G17" s="1234">
        <v>1042.0231040000001</v>
      </c>
      <c r="H17" s="1234">
        <v>17430</v>
      </c>
      <c r="I17" s="1234">
        <v>14974.223532</v>
      </c>
      <c r="J17" s="1234">
        <v>7408.8098890000001</v>
      </c>
      <c r="K17" s="1234">
        <v>1114.9673339999999</v>
      </c>
      <c r="L17" s="1263"/>
    </row>
    <row r="18" spans="1:12" s="1225" customFormat="1" ht="24.95" customHeight="1" x14ac:dyDescent="0.25">
      <c r="A18" s="1235">
        <v>1000001</v>
      </c>
      <c r="B18" s="1236" t="s">
        <v>558</v>
      </c>
      <c r="C18" s="1237">
        <v>1500000</v>
      </c>
      <c r="D18" s="1234">
        <v>11681</v>
      </c>
      <c r="E18" s="1234">
        <v>14038.765766</v>
      </c>
      <c r="F18" s="1234">
        <v>8792.374425</v>
      </c>
      <c r="G18" s="1234">
        <v>1330.9406019999999</v>
      </c>
      <c r="H18" s="1234">
        <v>13065</v>
      </c>
      <c r="I18" s="1234">
        <v>15741.487299</v>
      </c>
      <c r="J18" s="1234">
        <v>9761.7214750000003</v>
      </c>
      <c r="K18" s="1234">
        <v>1476.709897</v>
      </c>
      <c r="L18" s="1263"/>
    </row>
    <row r="19" spans="1:12" s="1225" customFormat="1" ht="24.95" customHeight="1" x14ac:dyDescent="0.25">
      <c r="A19" s="1235">
        <v>1500001</v>
      </c>
      <c r="B19" s="1236" t="s">
        <v>558</v>
      </c>
      <c r="C19" s="1237">
        <v>2000000</v>
      </c>
      <c r="D19" s="1234">
        <v>4153</v>
      </c>
      <c r="E19" s="1234">
        <v>7135.0463129999998</v>
      </c>
      <c r="F19" s="1234">
        <v>5210.6136859999997</v>
      </c>
      <c r="G19" s="1234">
        <v>787.41299600000002</v>
      </c>
      <c r="H19" s="1234">
        <v>4703</v>
      </c>
      <c r="I19" s="1234">
        <v>8077.9254259999998</v>
      </c>
      <c r="J19" s="1234">
        <v>5846.8578589999997</v>
      </c>
      <c r="K19" s="1234">
        <v>893.70364800000004</v>
      </c>
      <c r="L19" s="1263"/>
    </row>
    <row r="20" spans="1:12" s="1225" customFormat="1" ht="24.95" customHeight="1" x14ac:dyDescent="0.25">
      <c r="A20" s="1235">
        <v>2000001</v>
      </c>
      <c r="B20" s="1236" t="s">
        <v>558</v>
      </c>
      <c r="C20" s="1237">
        <v>2500000</v>
      </c>
      <c r="D20" s="1234">
        <v>2056</v>
      </c>
      <c r="E20" s="1234">
        <v>4579.6882990000004</v>
      </c>
      <c r="F20" s="1234">
        <v>3613.157976</v>
      </c>
      <c r="G20" s="1234">
        <v>558.40410799999995</v>
      </c>
      <c r="H20" s="1234">
        <v>2366</v>
      </c>
      <c r="I20" s="1234">
        <v>5267.407099</v>
      </c>
      <c r="J20" s="1234">
        <v>4120.0534280000002</v>
      </c>
      <c r="K20" s="1234">
        <v>626.51052000000004</v>
      </c>
      <c r="L20" s="1263"/>
    </row>
    <row r="21" spans="1:12" s="1225" customFormat="1" ht="24.95" customHeight="1" x14ac:dyDescent="0.25">
      <c r="A21" s="1235">
        <v>2500001</v>
      </c>
      <c r="B21" s="1236" t="s">
        <v>558</v>
      </c>
      <c r="C21" s="1237">
        <v>5000000</v>
      </c>
      <c r="D21" s="1234">
        <v>3437</v>
      </c>
      <c r="E21" s="1234">
        <v>11667.347125</v>
      </c>
      <c r="F21" s="1234">
        <v>10061.844924000001</v>
      </c>
      <c r="G21" s="1234">
        <v>1569.5618569999999</v>
      </c>
      <c r="H21" s="1234">
        <v>3735</v>
      </c>
      <c r="I21" s="1234">
        <v>12703.310895000001</v>
      </c>
      <c r="J21" s="1234">
        <v>10909.426297</v>
      </c>
      <c r="K21" s="1234">
        <v>1710.7431320000001</v>
      </c>
      <c r="L21" s="1263"/>
    </row>
    <row r="22" spans="1:12" s="1225" customFormat="1" ht="24.95" customHeight="1" x14ac:dyDescent="0.25">
      <c r="A22" s="1238"/>
      <c r="B22" s="1236" t="s">
        <v>1221</v>
      </c>
      <c r="C22" s="1239"/>
      <c r="D22" s="1234">
        <v>1552</v>
      </c>
      <c r="E22" s="1234">
        <v>14756.38823</v>
      </c>
      <c r="F22" s="1234">
        <v>14061.702687000001</v>
      </c>
      <c r="G22" s="1234">
        <v>2607.3531549999998</v>
      </c>
      <c r="H22" s="1234">
        <v>1724</v>
      </c>
      <c r="I22" s="1234">
        <v>15358.603931</v>
      </c>
      <c r="J22" s="1234">
        <v>14580.592502</v>
      </c>
      <c r="K22" s="1234">
        <v>2776.9253469999999</v>
      </c>
      <c r="L22" s="1263"/>
    </row>
    <row r="23" spans="1:12" s="1245" customFormat="1" ht="25.5" customHeight="1" x14ac:dyDescent="0.2">
      <c r="A23" s="1264"/>
      <c r="B23" s="1265" t="s">
        <v>237</v>
      </c>
      <c r="C23" s="1266"/>
      <c r="D23" s="1243">
        <v>115485</v>
      </c>
      <c r="E23" s="1243">
        <v>104242.614626</v>
      </c>
      <c r="F23" s="1243">
        <v>59358.604042999999</v>
      </c>
      <c r="G23" s="1243">
        <v>9525.8884479999997</v>
      </c>
      <c r="H23" s="1243">
        <f>SUM(H10:H22)</f>
        <v>122000</v>
      </c>
      <c r="I23" s="1243">
        <f>SUM(I10:I22)</f>
        <v>111975.13255600001</v>
      </c>
      <c r="J23" s="1243">
        <f t="shared" ref="J23:K23" si="0">SUM(J10:J22)</f>
        <v>63818.044607000003</v>
      </c>
      <c r="K23" s="1243">
        <f t="shared" si="0"/>
        <v>9940.1957829999992</v>
      </c>
      <c r="L23" s="1244"/>
    </row>
    <row r="24" spans="1:12" ht="16.5" customHeight="1" x14ac:dyDescent="0.25">
      <c r="A24" s="838" t="s">
        <v>1222</v>
      </c>
      <c r="B24" s="1225"/>
      <c r="C24" s="1267"/>
      <c r="D24" s="1225"/>
      <c r="E24" s="1268"/>
      <c r="F24" s="1248"/>
      <c r="G24" s="1248"/>
      <c r="H24" s="1249"/>
      <c r="I24" s="1248"/>
      <c r="J24" s="1248"/>
      <c r="K24" s="1256"/>
      <c r="L24" s="1256"/>
    </row>
    <row r="25" spans="1:12" s="1225" customFormat="1" ht="15" customHeight="1" x14ac:dyDescent="0.25">
      <c r="A25" s="838" t="s">
        <v>1223</v>
      </c>
      <c r="C25" s="1267"/>
      <c r="E25" s="1268"/>
      <c r="F25" s="1269"/>
      <c r="G25" s="1269"/>
      <c r="H25" s="1270"/>
      <c r="K25" s="1255"/>
      <c r="L25" s="1255"/>
    </row>
    <row r="26" spans="1:12" ht="20.25" customHeight="1" x14ac:dyDescent="0.25">
      <c r="B26" s="801"/>
      <c r="C26" s="1267"/>
      <c r="D26" s="1225"/>
      <c r="E26" s="1268"/>
      <c r="F26" s="1248"/>
      <c r="G26" s="1248"/>
      <c r="H26" s="1249"/>
      <c r="I26" s="1248"/>
      <c r="J26" s="1248"/>
      <c r="K26" s="1256"/>
      <c r="L26" s="1256"/>
    </row>
    <row r="27" spans="1:12" x14ac:dyDescent="0.2">
      <c r="D27" s="1248"/>
      <c r="E27" s="1248"/>
      <c r="F27" s="1248"/>
      <c r="G27" s="1248"/>
      <c r="H27" s="1248"/>
      <c r="I27" s="1248"/>
      <c r="J27" s="1248"/>
      <c r="K27" s="1256"/>
      <c r="L27" s="1256"/>
    </row>
    <row r="28" spans="1:12" x14ac:dyDescent="0.2">
      <c r="D28" s="1248"/>
      <c r="E28" s="1248"/>
      <c r="F28" s="1248"/>
      <c r="G28" s="1248"/>
      <c r="H28" s="1248"/>
      <c r="I28" s="1248"/>
      <c r="J28" s="1248"/>
      <c r="K28" s="1256"/>
      <c r="L28" s="1256"/>
    </row>
    <row r="29" spans="1:12" x14ac:dyDescent="0.2">
      <c r="D29" s="1248"/>
      <c r="E29" s="1248"/>
      <c r="F29" s="1248"/>
      <c r="G29" s="1248"/>
      <c r="H29" s="1248"/>
      <c r="I29" s="1248"/>
      <c r="J29" s="1248"/>
      <c r="K29" s="1256"/>
      <c r="L29" s="1256"/>
    </row>
    <row r="30" spans="1:12" x14ac:dyDescent="0.2">
      <c r="D30" s="1248"/>
      <c r="E30" s="1248"/>
      <c r="F30" s="1248"/>
      <c r="G30" s="1248"/>
      <c r="H30" s="1248"/>
      <c r="I30" s="1248"/>
      <c r="J30" s="1248"/>
      <c r="K30" s="1256"/>
      <c r="L30" s="1256"/>
    </row>
    <row r="31" spans="1:12" x14ac:dyDescent="0.2">
      <c r="K31" s="812"/>
    </row>
    <row r="32" spans="1:12" x14ac:dyDescent="0.2">
      <c r="K32" s="812"/>
    </row>
    <row r="33" spans="11:11" x14ac:dyDescent="0.2">
      <c r="K33" s="812"/>
    </row>
    <row r="34" spans="11:11" x14ac:dyDescent="0.2">
      <c r="K34" s="812"/>
    </row>
    <row r="35" spans="11:11" x14ac:dyDescent="0.2">
      <c r="K35" s="812"/>
    </row>
    <row r="36" spans="11:11" x14ac:dyDescent="0.2">
      <c r="K36" s="812"/>
    </row>
    <row r="37" spans="11:11" x14ac:dyDescent="0.2">
      <c r="K37" s="812"/>
    </row>
    <row r="38" spans="11:11" x14ac:dyDescent="0.2">
      <c r="K38" s="812"/>
    </row>
    <row r="39" spans="11:11" x14ac:dyDescent="0.2">
      <c r="K39" s="812"/>
    </row>
    <row r="40" spans="11:11" x14ac:dyDescent="0.2">
      <c r="K40" s="812"/>
    </row>
    <row r="41" spans="11:11" x14ac:dyDescent="0.2">
      <c r="K41" s="812"/>
    </row>
    <row r="42" spans="11:11" x14ac:dyDescent="0.2">
      <c r="K42" s="812"/>
    </row>
    <row r="43" spans="11:11" x14ac:dyDescent="0.2">
      <c r="K43" s="812"/>
    </row>
    <row r="44" spans="11:11" x14ac:dyDescent="0.2">
      <c r="K44" s="812"/>
    </row>
    <row r="45" spans="11:11" x14ac:dyDescent="0.2">
      <c r="K45" s="812"/>
    </row>
    <row r="46" spans="11:11" x14ac:dyDescent="0.2">
      <c r="K46" s="812"/>
    </row>
    <row r="47" spans="11:11" x14ac:dyDescent="0.2">
      <c r="K47" s="812"/>
    </row>
    <row r="48" spans="11:11" x14ac:dyDescent="0.2">
      <c r="K48" s="812"/>
    </row>
    <row r="49" spans="11:11" x14ac:dyDescent="0.2">
      <c r="K49" s="812"/>
    </row>
    <row r="50" spans="11:11" x14ac:dyDescent="0.2">
      <c r="K50" s="812"/>
    </row>
    <row r="51" spans="11:11" x14ac:dyDescent="0.2">
      <c r="K51" s="812"/>
    </row>
    <row r="52" spans="11:11" x14ac:dyDescent="0.2">
      <c r="K52" s="812"/>
    </row>
    <row r="53" spans="11:11" x14ac:dyDescent="0.2">
      <c r="K53" s="812"/>
    </row>
    <row r="54" spans="11:11" x14ac:dyDescent="0.2">
      <c r="K54" s="812"/>
    </row>
    <row r="55" spans="11:11" x14ac:dyDescent="0.2">
      <c r="K55" s="812"/>
    </row>
    <row r="56" spans="11:11" x14ac:dyDescent="0.2">
      <c r="K56" s="812"/>
    </row>
    <row r="57" spans="11:11" x14ac:dyDescent="0.2">
      <c r="K57" s="812"/>
    </row>
    <row r="58" spans="11:11" x14ac:dyDescent="0.2">
      <c r="K58" s="812"/>
    </row>
    <row r="59" spans="11:11" x14ac:dyDescent="0.2">
      <c r="K59" s="812"/>
    </row>
    <row r="60" spans="11:11" x14ac:dyDescent="0.2">
      <c r="K60" s="812"/>
    </row>
    <row r="61" spans="11:11" x14ac:dyDescent="0.2">
      <c r="K61" s="812"/>
    </row>
    <row r="62" spans="11:11" x14ac:dyDescent="0.2">
      <c r="K62" s="812"/>
    </row>
    <row r="63" spans="11:11" x14ac:dyDescent="0.2">
      <c r="K63" s="812"/>
    </row>
    <row r="64" spans="11:11" x14ac:dyDescent="0.2">
      <c r="K64" s="812"/>
    </row>
    <row r="65" spans="11:11" x14ac:dyDescent="0.2">
      <c r="K65" s="812"/>
    </row>
    <row r="66" spans="11:11" x14ac:dyDescent="0.2">
      <c r="K66" s="812"/>
    </row>
    <row r="67" spans="11:11" x14ac:dyDescent="0.2">
      <c r="K67" s="812"/>
    </row>
    <row r="68" spans="11:11" x14ac:dyDescent="0.2">
      <c r="K68" s="812"/>
    </row>
    <row r="69" spans="11:11" x14ac:dyDescent="0.2">
      <c r="K69" s="812"/>
    </row>
    <row r="70" spans="11:11" x14ac:dyDescent="0.2">
      <c r="K70" s="812"/>
    </row>
    <row r="71" spans="11:11" x14ac:dyDescent="0.2">
      <c r="K71" s="812"/>
    </row>
    <row r="72" spans="11:11" x14ac:dyDescent="0.2">
      <c r="K72" s="812"/>
    </row>
    <row r="73" spans="11:11" x14ac:dyDescent="0.2">
      <c r="K73" s="812"/>
    </row>
    <row r="74" spans="11:11" x14ac:dyDescent="0.2">
      <c r="K74" s="812"/>
    </row>
    <row r="75" spans="11:11" x14ac:dyDescent="0.2">
      <c r="K75" s="812"/>
    </row>
    <row r="76" spans="11:11" x14ac:dyDescent="0.2">
      <c r="K76" s="812"/>
    </row>
    <row r="77" spans="11:11" x14ac:dyDescent="0.2">
      <c r="K77" s="812"/>
    </row>
    <row r="78" spans="11:11" x14ac:dyDescent="0.2">
      <c r="K78" s="812"/>
    </row>
    <row r="79" spans="11:11" x14ac:dyDescent="0.2">
      <c r="K79" s="812"/>
    </row>
    <row r="80" spans="11:11" x14ac:dyDescent="0.2">
      <c r="K80" s="812"/>
    </row>
    <row r="81" spans="11:11" x14ac:dyDescent="0.2">
      <c r="K81" s="812"/>
    </row>
    <row r="82" spans="11:11" x14ac:dyDescent="0.2">
      <c r="K82" s="812"/>
    </row>
    <row r="83" spans="11:11" x14ac:dyDescent="0.2">
      <c r="K83" s="812"/>
    </row>
    <row r="84" spans="11:11" x14ac:dyDescent="0.2">
      <c r="K84" s="812"/>
    </row>
    <row r="85" spans="11:11" x14ac:dyDescent="0.2">
      <c r="K85" s="812"/>
    </row>
    <row r="86" spans="11:11" x14ac:dyDescent="0.2">
      <c r="K86" s="812"/>
    </row>
    <row r="87" spans="11:11" x14ac:dyDescent="0.2">
      <c r="K87" s="812"/>
    </row>
    <row r="88" spans="11:11" x14ac:dyDescent="0.2">
      <c r="K88" s="812"/>
    </row>
    <row r="89" spans="11:11" x14ac:dyDescent="0.2">
      <c r="K89" s="812"/>
    </row>
    <row r="90" spans="11:11" x14ac:dyDescent="0.2">
      <c r="K90" s="812"/>
    </row>
    <row r="91" spans="11:11" x14ac:dyDescent="0.2">
      <c r="K91" s="812"/>
    </row>
    <row r="92" spans="11:11" x14ac:dyDescent="0.2">
      <c r="K92" s="812"/>
    </row>
    <row r="93" spans="11:11" x14ac:dyDescent="0.2">
      <c r="K93" s="812"/>
    </row>
    <row r="94" spans="11:11" x14ac:dyDescent="0.2">
      <c r="K94" s="812"/>
    </row>
    <row r="95" spans="11:11" x14ac:dyDescent="0.2">
      <c r="K95" s="812"/>
    </row>
    <row r="96" spans="11:11" x14ac:dyDescent="0.2">
      <c r="K96" s="812"/>
    </row>
    <row r="97" spans="11:11" x14ac:dyDescent="0.2">
      <c r="K97" s="812"/>
    </row>
    <row r="98" spans="11:11" x14ac:dyDescent="0.2">
      <c r="K98" s="812"/>
    </row>
    <row r="99" spans="11:11" x14ac:dyDescent="0.2">
      <c r="K99" s="812"/>
    </row>
    <row r="100" spans="11:11" x14ac:dyDescent="0.2">
      <c r="K100" s="812"/>
    </row>
    <row r="101" spans="11:11" x14ac:dyDescent="0.2">
      <c r="K101" s="812"/>
    </row>
    <row r="102" spans="11:11" x14ac:dyDescent="0.2">
      <c r="K102" s="812"/>
    </row>
    <row r="103" spans="11:11" x14ac:dyDescent="0.2">
      <c r="K103" s="812"/>
    </row>
    <row r="104" spans="11:11" x14ac:dyDescent="0.2">
      <c r="K104" s="812"/>
    </row>
    <row r="105" spans="11:11" x14ac:dyDescent="0.2">
      <c r="K105" s="812"/>
    </row>
    <row r="106" spans="11:11" x14ac:dyDescent="0.2">
      <c r="K106" s="812"/>
    </row>
    <row r="107" spans="11:11" x14ac:dyDescent="0.2">
      <c r="K107" s="812"/>
    </row>
    <row r="108" spans="11:11" x14ac:dyDescent="0.2">
      <c r="K108" s="812"/>
    </row>
    <row r="109" spans="11:11" x14ac:dyDescent="0.2">
      <c r="K109" s="812"/>
    </row>
    <row r="110" spans="11:11" x14ac:dyDescent="0.2">
      <c r="K110" s="812"/>
    </row>
    <row r="111" spans="11:11" x14ac:dyDescent="0.2">
      <c r="K111" s="812"/>
    </row>
    <row r="112" spans="11:11" x14ac:dyDescent="0.2">
      <c r="K112" s="812"/>
    </row>
    <row r="113" spans="11:11" x14ac:dyDescent="0.2">
      <c r="K113" s="812"/>
    </row>
    <row r="114" spans="11:11" x14ac:dyDescent="0.2">
      <c r="K114" s="812"/>
    </row>
    <row r="115" spans="11:11" x14ac:dyDescent="0.2">
      <c r="K115" s="812"/>
    </row>
    <row r="116" spans="11:11" x14ac:dyDescent="0.2">
      <c r="K116" s="812"/>
    </row>
    <row r="117" spans="11:11" x14ac:dyDescent="0.2">
      <c r="K117" s="812"/>
    </row>
    <row r="118" spans="11:11" x14ac:dyDescent="0.2">
      <c r="K118" s="812"/>
    </row>
    <row r="119" spans="11:11" x14ac:dyDescent="0.2">
      <c r="K119" s="812"/>
    </row>
    <row r="120" spans="11:11" x14ac:dyDescent="0.2">
      <c r="K120" s="812"/>
    </row>
    <row r="121" spans="11:11" x14ac:dyDescent="0.2">
      <c r="K121" s="812"/>
    </row>
    <row r="122" spans="11:11" x14ac:dyDescent="0.2">
      <c r="K122" s="812"/>
    </row>
    <row r="123" spans="11:11" x14ac:dyDescent="0.2">
      <c r="K123" s="812"/>
    </row>
    <row r="124" spans="11:11" x14ac:dyDescent="0.2">
      <c r="K124" s="812"/>
    </row>
    <row r="125" spans="11:11" x14ac:dyDescent="0.2">
      <c r="K125" s="812"/>
    </row>
    <row r="126" spans="11:11" x14ac:dyDescent="0.2">
      <c r="K126" s="812"/>
    </row>
    <row r="127" spans="11:11" x14ac:dyDescent="0.2">
      <c r="K127" s="812"/>
    </row>
    <row r="128" spans="11:11" x14ac:dyDescent="0.2">
      <c r="K128" s="812"/>
    </row>
    <row r="129" spans="11:11" x14ac:dyDescent="0.2">
      <c r="K129" s="812"/>
    </row>
    <row r="130" spans="11:11" x14ac:dyDescent="0.2">
      <c r="K130" s="812"/>
    </row>
    <row r="131" spans="11:11" x14ac:dyDescent="0.2">
      <c r="K131" s="812"/>
    </row>
    <row r="132" spans="11:11" x14ac:dyDescent="0.2">
      <c r="K132" s="812"/>
    </row>
    <row r="133" spans="11:11" x14ac:dyDescent="0.2">
      <c r="K133" s="812"/>
    </row>
    <row r="134" spans="11:11" x14ac:dyDescent="0.2">
      <c r="K134" s="812"/>
    </row>
    <row r="135" spans="11:11" x14ac:dyDescent="0.2">
      <c r="K135" s="812"/>
    </row>
    <row r="136" spans="11:11" x14ac:dyDescent="0.2">
      <c r="K136" s="812"/>
    </row>
    <row r="137" spans="11:11" x14ac:dyDescent="0.2">
      <c r="K137" s="812"/>
    </row>
    <row r="138" spans="11:11" x14ac:dyDescent="0.2">
      <c r="K138" s="812"/>
    </row>
    <row r="139" spans="11:11" x14ac:dyDescent="0.2">
      <c r="K139" s="812"/>
    </row>
    <row r="140" spans="11:11" x14ac:dyDescent="0.2">
      <c r="K140" s="812"/>
    </row>
    <row r="141" spans="11:11" x14ac:dyDescent="0.2">
      <c r="K141" s="812"/>
    </row>
    <row r="142" spans="11:11" x14ac:dyDescent="0.2">
      <c r="K142" s="812"/>
    </row>
    <row r="143" spans="11:11" x14ac:dyDescent="0.2">
      <c r="K143" s="812"/>
    </row>
    <row r="144" spans="11:11" x14ac:dyDescent="0.2">
      <c r="K144" s="812"/>
    </row>
    <row r="145" spans="11:11" x14ac:dyDescent="0.2">
      <c r="K145" s="812"/>
    </row>
    <row r="146" spans="11:11" x14ac:dyDescent="0.2">
      <c r="K146" s="812"/>
    </row>
    <row r="147" spans="11:11" x14ac:dyDescent="0.2">
      <c r="K147" s="812"/>
    </row>
    <row r="148" spans="11:11" x14ac:dyDescent="0.2">
      <c r="K148" s="812"/>
    </row>
    <row r="149" spans="11:11" x14ac:dyDescent="0.2">
      <c r="K149" s="812"/>
    </row>
    <row r="150" spans="11:11" x14ac:dyDescent="0.2">
      <c r="K150" s="812"/>
    </row>
    <row r="151" spans="11:11" x14ac:dyDescent="0.2">
      <c r="K151" s="812"/>
    </row>
    <row r="152" spans="11:11" x14ac:dyDescent="0.2">
      <c r="K152" s="812"/>
    </row>
    <row r="153" spans="11:11" x14ac:dyDescent="0.2">
      <c r="K153" s="812"/>
    </row>
    <row r="154" spans="11:11" x14ac:dyDescent="0.2">
      <c r="K154" s="812"/>
    </row>
    <row r="155" spans="11:11" x14ac:dyDescent="0.2">
      <c r="K155" s="812"/>
    </row>
    <row r="156" spans="11:11" x14ac:dyDescent="0.2">
      <c r="K156" s="812"/>
    </row>
    <row r="157" spans="11:11" x14ac:dyDescent="0.2">
      <c r="K157" s="812"/>
    </row>
    <row r="158" spans="11:11" x14ac:dyDescent="0.2">
      <c r="K158" s="812"/>
    </row>
    <row r="159" spans="11:11" x14ac:dyDescent="0.2">
      <c r="K159" s="812"/>
    </row>
    <row r="160" spans="11:11" x14ac:dyDescent="0.2">
      <c r="K160" s="812"/>
    </row>
    <row r="161" spans="11:11" x14ac:dyDescent="0.2">
      <c r="K161" s="812"/>
    </row>
    <row r="162" spans="11:11" x14ac:dyDescent="0.2">
      <c r="K162" s="812"/>
    </row>
    <row r="163" spans="11:11" x14ac:dyDescent="0.2">
      <c r="K163" s="812"/>
    </row>
    <row r="164" spans="11:11" x14ac:dyDescent="0.2">
      <c r="K164" s="812"/>
    </row>
    <row r="165" spans="11:11" x14ac:dyDescent="0.2">
      <c r="K165" s="812"/>
    </row>
    <row r="166" spans="11:11" x14ac:dyDescent="0.2">
      <c r="K166" s="812"/>
    </row>
    <row r="167" spans="11:11" x14ac:dyDescent="0.2">
      <c r="K167" s="812"/>
    </row>
    <row r="168" spans="11:11" x14ac:dyDescent="0.2">
      <c r="K168" s="812"/>
    </row>
    <row r="169" spans="11:11" x14ac:dyDescent="0.2">
      <c r="K169" s="812"/>
    </row>
    <row r="170" spans="11:11" x14ac:dyDescent="0.2">
      <c r="K170" s="812"/>
    </row>
    <row r="171" spans="11:11" x14ac:dyDescent="0.2">
      <c r="K171" s="812"/>
    </row>
    <row r="172" spans="11:11" x14ac:dyDescent="0.2">
      <c r="K172" s="812"/>
    </row>
    <row r="173" spans="11:11" x14ac:dyDescent="0.2">
      <c r="K173" s="812"/>
    </row>
    <row r="174" spans="11:11" x14ac:dyDescent="0.2">
      <c r="K174" s="812"/>
    </row>
    <row r="175" spans="11:11" x14ac:dyDescent="0.2">
      <c r="K175" s="812"/>
    </row>
    <row r="176" spans="11:11" x14ac:dyDescent="0.2">
      <c r="K176" s="812"/>
    </row>
    <row r="177" spans="11:11" x14ac:dyDescent="0.2">
      <c r="K177" s="812"/>
    </row>
    <row r="178" spans="11:11" x14ac:dyDescent="0.2">
      <c r="K178" s="812"/>
    </row>
    <row r="179" spans="11:11" x14ac:dyDescent="0.2">
      <c r="K179" s="812"/>
    </row>
    <row r="180" spans="11:11" x14ac:dyDescent="0.2">
      <c r="K180" s="812"/>
    </row>
    <row r="181" spans="11:11" x14ac:dyDescent="0.2">
      <c r="K181" s="812"/>
    </row>
    <row r="182" spans="11:11" x14ac:dyDescent="0.2">
      <c r="K182" s="812"/>
    </row>
    <row r="183" spans="11:11" x14ac:dyDescent="0.2">
      <c r="K183" s="812"/>
    </row>
    <row r="184" spans="11:11" x14ac:dyDescent="0.2">
      <c r="K184" s="812"/>
    </row>
    <row r="185" spans="11:11" x14ac:dyDescent="0.2">
      <c r="K185" s="812"/>
    </row>
    <row r="186" spans="11:11" x14ac:dyDescent="0.2">
      <c r="K186" s="812"/>
    </row>
    <row r="187" spans="11:11" x14ac:dyDescent="0.2">
      <c r="K187" s="812"/>
    </row>
    <row r="188" spans="11:11" x14ac:dyDescent="0.2">
      <c r="K188" s="812"/>
    </row>
    <row r="189" spans="11:11" x14ac:dyDescent="0.2">
      <c r="K189" s="812"/>
    </row>
    <row r="190" spans="11:11" x14ac:dyDescent="0.2">
      <c r="K190" s="812"/>
    </row>
    <row r="191" spans="11:11" x14ac:dyDescent="0.2">
      <c r="K191" s="812"/>
    </row>
    <row r="192" spans="11:11" x14ac:dyDescent="0.2">
      <c r="K192" s="812"/>
    </row>
    <row r="193" spans="11:11" x14ac:dyDescent="0.2">
      <c r="K193" s="812"/>
    </row>
    <row r="194" spans="11:11" x14ac:dyDescent="0.2">
      <c r="K194" s="812"/>
    </row>
    <row r="195" spans="11:11" x14ac:dyDescent="0.2">
      <c r="K195" s="812"/>
    </row>
    <row r="196" spans="11:11" x14ac:dyDescent="0.2">
      <c r="K196" s="812"/>
    </row>
    <row r="197" spans="11:11" x14ac:dyDescent="0.2">
      <c r="K197" s="812"/>
    </row>
    <row r="198" spans="11:11" x14ac:dyDescent="0.2">
      <c r="K198" s="812"/>
    </row>
    <row r="199" spans="11:11" x14ac:dyDescent="0.2">
      <c r="K199" s="812"/>
    </row>
    <row r="200" spans="11:11" x14ac:dyDescent="0.2">
      <c r="K200" s="812"/>
    </row>
    <row r="201" spans="11:11" x14ac:dyDescent="0.2">
      <c r="K201" s="812"/>
    </row>
    <row r="202" spans="11:11" x14ac:dyDescent="0.2">
      <c r="K202" s="812"/>
    </row>
    <row r="203" spans="11:11" x14ac:dyDescent="0.2">
      <c r="K203" s="812"/>
    </row>
    <row r="204" spans="11:11" x14ac:dyDescent="0.2">
      <c r="K204" s="812"/>
    </row>
    <row r="205" spans="11:11" x14ac:dyDescent="0.2">
      <c r="K205" s="812"/>
    </row>
    <row r="206" spans="11:11" x14ac:dyDescent="0.2">
      <c r="K206" s="812"/>
    </row>
    <row r="207" spans="11:11" x14ac:dyDescent="0.2">
      <c r="K207" s="812"/>
    </row>
    <row r="208" spans="11:11" x14ac:dyDescent="0.2">
      <c r="K208" s="812"/>
    </row>
    <row r="209" spans="11:11" x14ac:dyDescent="0.2">
      <c r="K209" s="812"/>
    </row>
    <row r="210" spans="11:11" x14ac:dyDescent="0.2">
      <c r="K210" s="812"/>
    </row>
    <row r="211" spans="11:11" x14ac:dyDescent="0.2">
      <c r="K211" s="812"/>
    </row>
    <row r="212" spans="11:11" x14ac:dyDescent="0.2">
      <c r="K212" s="812"/>
    </row>
    <row r="213" spans="11:11" x14ac:dyDescent="0.2">
      <c r="K213" s="812"/>
    </row>
    <row r="214" spans="11:11" x14ac:dyDescent="0.2">
      <c r="K214" s="812"/>
    </row>
    <row r="215" spans="11:11" x14ac:dyDescent="0.2">
      <c r="K215" s="812"/>
    </row>
    <row r="216" spans="11:11" x14ac:dyDescent="0.2">
      <c r="K216" s="812"/>
    </row>
    <row r="217" spans="11:11" x14ac:dyDescent="0.2">
      <c r="K217" s="812"/>
    </row>
    <row r="218" spans="11:11" x14ac:dyDescent="0.2">
      <c r="K218" s="812"/>
    </row>
    <row r="219" spans="11:11" x14ac:dyDescent="0.2">
      <c r="K219" s="812"/>
    </row>
    <row r="220" spans="11:11" x14ac:dyDescent="0.2">
      <c r="K220" s="812"/>
    </row>
    <row r="221" spans="11:11" x14ac:dyDescent="0.2">
      <c r="K221" s="812"/>
    </row>
    <row r="222" spans="11:11" x14ac:dyDescent="0.2">
      <c r="K222" s="812"/>
    </row>
    <row r="223" spans="11:11" x14ac:dyDescent="0.2">
      <c r="K223" s="812"/>
    </row>
    <row r="224" spans="11:11" x14ac:dyDescent="0.2">
      <c r="K224" s="812"/>
    </row>
    <row r="225" spans="11:11" x14ac:dyDescent="0.2">
      <c r="K225" s="812"/>
    </row>
    <row r="226" spans="11:11" x14ac:dyDescent="0.2">
      <c r="K226" s="812"/>
    </row>
    <row r="227" spans="11:11" x14ac:dyDescent="0.2">
      <c r="K227" s="812"/>
    </row>
    <row r="228" spans="11:11" x14ac:dyDescent="0.2">
      <c r="K228" s="812"/>
    </row>
    <row r="229" spans="11:11" x14ac:dyDescent="0.2">
      <c r="K229" s="812"/>
    </row>
    <row r="230" spans="11:11" x14ac:dyDescent="0.2">
      <c r="K230" s="812"/>
    </row>
    <row r="231" spans="11:11" x14ac:dyDescent="0.2">
      <c r="K231" s="812"/>
    </row>
    <row r="232" spans="11:11" x14ac:dyDescent="0.2">
      <c r="K232" s="812"/>
    </row>
    <row r="233" spans="11:11" x14ac:dyDescent="0.2">
      <c r="K233" s="812"/>
    </row>
    <row r="234" spans="11:11" x14ac:dyDescent="0.2">
      <c r="K234" s="812"/>
    </row>
    <row r="235" spans="11:11" x14ac:dyDescent="0.2">
      <c r="K235" s="812"/>
    </row>
    <row r="236" spans="11:11" x14ac:dyDescent="0.2">
      <c r="K236" s="812"/>
    </row>
    <row r="237" spans="11:11" x14ac:dyDescent="0.2">
      <c r="K237" s="812"/>
    </row>
    <row r="238" spans="11:11" x14ac:dyDescent="0.2">
      <c r="K238" s="812"/>
    </row>
    <row r="239" spans="11:11" x14ac:dyDescent="0.2">
      <c r="K239" s="812"/>
    </row>
    <row r="240" spans="11:11" x14ac:dyDescent="0.2">
      <c r="K240" s="812"/>
    </row>
    <row r="241" spans="11:11" x14ac:dyDescent="0.2">
      <c r="K241" s="812"/>
    </row>
    <row r="242" spans="11:11" x14ac:dyDescent="0.2">
      <c r="K242" s="812"/>
    </row>
    <row r="243" spans="11:11" x14ac:dyDescent="0.2">
      <c r="K243" s="812"/>
    </row>
    <row r="244" spans="11:11" x14ac:dyDescent="0.2">
      <c r="K244" s="812"/>
    </row>
    <row r="245" spans="11:11" x14ac:dyDescent="0.2">
      <c r="K245" s="812"/>
    </row>
    <row r="246" spans="11:11" x14ac:dyDescent="0.2">
      <c r="K246" s="812"/>
    </row>
    <row r="247" spans="11:11" x14ac:dyDescent="0.2">
      <c r="K247" s="812"/>
    </row>
    <row r="248" spans="11:11" x14ac:dyDescent="0.2">
      <c r="K248" s="812"/>
    </row>
    <row r="249" spans="11:11" x14ac:dyDescent="0.2">
      <c r="K249" s="812"/>
    </row>
    <row r="250" spans="11:11" x14ac:dyDescent="0.2">
      <c r="K250" s="812"/>
    </row>
    <row r="251" spans="11:11" x14ac:dyDescent="0.2">
      <c r="K251" s="812"/>
    </row>
    <row r="252" spans="11:11" x14ac:dyDescent="0.2">
      <c r="K252" s="812"/>
    </row>
    <row r="253" spans="11:11" x14ac:dyDescent="0.2">
      <c r="K253" s="812"/>
    </row>
    <row r="254" spans="11:11" x14ac:dyDescent="0.2">
      <c r="K254" s="812"/>
    </row>
    <row r="255" spans="11:11" x14ac:dyDescent="0.2">
      <c r="K255" s="812"/>
    </row>
    <row r="256" spans="11:11" x14ac:dyDescent="0.2">
      <c r="K256" s="812"/>
    </row>
    <row r="257" spans="11:11" x14ac:dyDescent="0.2">
      <c r="K257" s="812"/>
    </row>
    <row r="258" spans="11:11" x14ac:dyDescent="0.2">
      <c r="K258" s="812"/>
    </row>
    <row r="259" spans="11:11" x14ac:dyDescent="0.2">
      <c r="K259" s="812"/>
    </row>
    <row r="260" spans="11:11" x14ac:dyDescent="0.2">
      <c r="K260" s="812"/>
    </row>
    <row r="261" spans="11:11" x14ac:dyDescent="0.2">
      <c r="K261" s="812"/>
    </row>
    <row r="262" spans="11:11" x14ac:dyDescent="0.2">
      <c r="K262" s="812"/>
    </row>
    <row r="263" spans="11:11" x14ac:dyDescent="0.2">
      <c r="K263" s="812"/>
    </row>
    <row r="264" spans="11:11" x14ac:dyDescent="0.2">
      <c r="K264" s="812"/>
    </row>
    <row r="265" spans="11:11" x14ac:dyDescent="0.2">
      <c r="K265" s="812"/>
    </row>
    <row r="266" spans="11:11" x14ac:dyDescent="0.2">
      <c r="K266" s="812"/>
    </row>
    <row r="267" spans="11:11" x14ac:dyDescent="0.2">
      <c r="K267" s="812"/>
    </row>
    <row r="268" spans="11:11" x14ac:dyDescent="0.2">
      <c r="K268" s="812"/>
    </row>
    <row r="269" spans="11:11" x14ac:dyDescent="0.2">
      <c r="K269" s="812"/>
    </row>
    <row r="270" spans="11:11" x14ac:dyDescent="0.2">
      <c r="K270" s="812"/>
    </row>
    <row r="271" spans="11:11" x14ac:dyDescent="0.2">
      <c r="K271" s="812"/>
    </row>
    <row r="272" spans="11:11" x14ac:dyDescent="0.2">
      <c r="K272" s="812"/>
    </row>
    <row r="273" spans="11:11" x14ac:dyDescent="0.2">
      <c r="K273" s="812"/>
    </row>
    <row r="274" spans="11:11" x14ac:dyDescent="0.2">
      <c r="K274" s="812"/>
    </row>
    <row r="275" spans="11:11" x14ac:dyDescent="0.2">
      <c r="K275" s="812"/>
    </row>
    <row r="276" spans="11:11" x14ac:dyDescent="0.2">
      <c r="K276" s="812"/>
    </row>
    <row r="277" spans="11:11" x14ac:dyDescent="0.2">
      <c r="K277" s="812"/>
    </row>
    <row r="278" spans="11:11" x14ac:dyDescent="0.2">
      <c r="K278" s="812"/>
    </row>
    <row r="279" spans="11:11" x14ac:dyDescent="0.2">
      <c r="K279" s="812"/>
    </row>
    <row r="280" spans="11:11" x14ac:dyDescent="0.2">
      <c r="K280" s="812"/>
    </row>
    <row r="281" spans="11:11" x14ac:dyDescent="0.2">
      <c r="K281" s="812"/>
    </row>
    <row r="282" spans="11:11" x14ac:dyDescent="0.2">
      <c r="K282" s="812"/>
    </row>
    <row r="283" spans="11:11" x14ac:dyDescent="0.2">
      <c r="K283" s="812"/>
    </row>
    <row r="284" spans="11:11" x14ac:dyDescent="0.2">
      <c r="K284" s="812"/>
    </row>
    <row r="285" spans="11:11" x14ac:dyDescent="0.2">
      <c r="K285" s="812"/>
    </row>
    <row r="286" spans="11:11" x14ac:dyDescent="0.2">
      <c r="K286" s="812"/>
    </row>
    <row r="287" spans="11:11" x14ac:dyDescent="0.2">
      <c r="K287" s="812"/>
    </row>
    <row r="288" spans="11:11" x14ac:dyDescent="0.2">
      <c r="K288" s="812"/>
    </row>
    <row r="289" spans="11:11" x14ac:dyDescent="0.2">
      <c r="K289" s="812"/>
    </row>
    <row r="290" spans="11:11" x14ac:dyDescent="0.2">
      <c r="K290" s="812"/>
    </row>
    <row r="291" spans="11:11" x14ac:dyDescent="0.2">
      <c r="K291" s="812"/>
    </row>
    <row r="292" spans="11:11" x14ac:dyDescent="0.2">
      <c r="K292" s="812"/>
    </row>
    <row r="293" spans="11:11" x14ac:dyDescent="0.2">
      <c r="K293" s="812"/>
    </row>
    <row r="294" spans="11:11" x14ac:dyDescent="0.2">
      <c r="K294" s="812"/>
    </row>
    <row r="295" spans="11:11" x14ac:dyDescent="0.2">
      <c r="K295" s="812"/>
    </row>
    <row r="296" spans="11:11" x14ac:dyDescent="0.2">
      <c r="K296" s="812"/>
    </row>
    <row r="297" spans="11:11" x14ac:dyDescent="0.2">
      <c r="K297" s="812"/>
    </row>
    <row r="298" spans="11:11" x14ac:dyDescent="0.2">
      <c r="K298" s="812"/>
    </row>
    <row r="299" spans="11:11" x14ac:dyDescent="0.2">
      <c r="K299" s="812"/>
    </row>
    <row r="300" spans="11:11" x14ac:dyDescent="0.2">
      <c r="K300" s="812"/>
    </row>
    <row r="301" spans="11:11" x14ac:dyDescent="0.2">
      <c r="K301" s="812"/>
    </row>
    <row r="302" spans="11:11" x14ac:dyDescent="0.2">
      <c r="K302" s="812"/>
    </row>
    <row r="303" spans="11:11" x14ac:dyDescent="0.2">
      <c r="K303" s="812"/>
    </row>
    <row r="304" spans="11:11" x14ac:dyDescent="0.2">
      <c r="K304" s="812"/>
    </row>
    <row r="305" spans="11:11" x14ac:dyDescent="0.2">
      <c r="K305" s="812"/>
    </row>
    <row r="306" spans="11:11" x14ac:dyDescent="0.2">
      <c r="K306" s="812"/>
    </row>
    <row r="307" spans="11:11" x14ac:dyDescent="0.2">
      <c r="K307" s="812"/>
    </row>
    <row r="308" spans="11:11" x14ac:dyDescent="0.2">
      <c r="K308" s="812"/>
    </row>
    <row r="309" spans="11:11" x14ac:dyDescent="0.2">
      <c r="K309" s="812"/>
    </row>
    <row r="310" spans="11:11" x14ac:dyDescent="0.2">
      <c r="K310" s="812"/>
    </row>
    <row r="311" spans="11:11" x14ac:dyDescent="0.2">
      <c r="K311" s="812"/>
    </row>
    <row r="312" spans="11:11" x14ac:dyDescent="0.2">
      <c r="K312" s="812"/>
    </row>
    <row r="313" spans="11:11" x14ac:dyDescent="0.2">
      <c r="K313" s="812"/>
    </row>
    <row r="314" spans="11:11" x14ac:dyDescent="0.2">
      <c r="K314" s="812"/>
    </row>
    <row r="315" spans="11:11" x14ac:dyDescent="0.2">
      <c r="K315" s="812"/>
    </row>
    <row r="316" spans="11:11" x14ac:dyDescent="0.2">
      <c r="K316" s="812"/>
    </row>
    <row r="317" spans="11:11" x14ac:dyDescent="0.2">
      <c r="K317" s="812"/>
    </row>
    <row r="318" spans="11:11" x14ac:dyDescent="0.2">
      <c r="K318" s="812"/>
    </row>
    <row r="319" spans="11:11" x14ac:dyDescent="0.2">
      <c r="K319" s="812"/>
    </row>
    <row r="320" spans="11:11" x14ac:dyDescent="0.2">
      <c r="K320" s="812"/>
    </row>
    <row r="321" spans="11:11" x14ac:dyDescent="0.2">
      <c r="K321" s="812"/>
    </row>
    <row r="322" spans="11:11" x14ac:dyDescent="0.2">
      <c r="K322" s="812"/>
    </row>
    <row r="323" spans="11:11" x14ac:dyDescent="0.2">
      <c r="K323" s="812"/>
    </row>
    <row r="324" spans="11:11" x14ac:dyDescent="0.2">
      <c r="K324" s="812"/>
    </row>
    <row r="325" spans="11:11" x14ac:dyDescent="0.2">
      <c r="K325" s="812"/>
    </row>
    <row r="326" spans="11:11" x14ac:dyDescent="0.2">
      <c r="K326" s="812"/>
    </row>
    <row r="327" spans="11:11" x14ac:dyDescent="0.2">
      <c r="K327" s="812"/>
    </row>
    <row r="328" spans="11:11" x14ac:dyDescent="0.2">
      <c r="K328" s="812"/>
    </row>
    <row r="329" spans="11:11" x14ac:dyDescent="0.2">
      <c r="K329" s="812"/>
    </row>
    <row r="330" spans="11:11" x14ac:dyDescent="0.2">
      <c r="K330" s="812"/>
    </row>
    <row r="331" spans="11:11" x14ac:dyDescent="0.2">
      <c r="K331" s="812"/>
    </row>
    <row r="332" spans="11:11" x14ac:dyDescent="0.2">
      <c r="K332" s="812"/>
    </row>
    <row r="333" spans="11:11" x14ac:dyDescent="0.2">
      <c r="K333" s="812"/>
    </row>
    <row r="334" spans="11:11" x14ac:dyDescent="0.2">
      <c r="K334" s="812"/>
    </row>
    <row r="335" spans="11:11" x14ac:dyDescent="0.2">
      <c r="K335" s="812"/>
    </row>
    <row r="336" spans="11:11" x14ac:dyDescent="0.2">
      <c r="K336" s="812"/>
    </row>
    <row r="337" spans="11:11" x14ac:dyDescent="0.2">
      <c r="K337" s="812"/>
    </row>
    <row r="338" spans="11:11" x14ac:dyDescent="0.2">
      <c r="K338" s="812"/>
    </row>
    <row r="339" spans="11:11" x14ac:dyDescent="0.2">
      <c r="K339" s="812"/>
    </row>
    <row r="340" spans="11:11" x14ac:dyDescent="0.2">
      <c r="K340" s="812"/>
    </row>
    <row r="341" spans="11:11" x14ac:dyDescent="0.2">
      <c r="K341" s="812"/>
    </row>
    <row r="342" spans="11:11" x14ac:dyDescent="0.2">
      <c r="K342" s="812"/>
    </row>
    <row r="343" spans="11:11" x14ac:dyDescent="0.2">
      <c r="K343" s="812"/>
    </row>
    <row r="344" spans="11:11" x14ac:dyDescent="0.2">
      <c r="K344" s="812"/>
    </row>
    <row r="345" spans="11:11" x14ac:dyDescent="0.2">
      <c r="K345" s="812"/>
    </row>
    <row r="346" spans="11:11" x14ac:dyDescent="0.2">
      <c r="K346" s="812"/>
    </row>
    <row r="347" spans="11:11" x14ac:dyDescent="0.2">
      <c r="K347" s="812"/>
    </row>
    <row r="348" spans="11:11" x14ac:dyDescent="0.2">
      <c r="K348" s="812"/>
    </row>
    <row r="349" spans="11:11" x14ac:dyDescent="0.2">
      <c r="K349" s="812"/>
    </row>
    <row r="350" spans="11:11" x14ac:dyDescent="0.2">
      <c r="K350" s="812"/>
    </row>
    <row r="351" spans="11:11" x14ac:dyDescent="0.2">
      <c r="K351" s="812"/>
    </row>
    <row r="352" spans="11:11" x14ac:dyDescent="0.2">
      <c r="K352" s="812"/>
    </row>
    <row r="353" spans="11:11" x14ac:dyDescent="0.2">
      <c r="K353" s="812"/>
    </row>
    <row r="354" spans="11:11" x14ac:dyDescent="0.2">
      <c r="K354" s="812"/>
    </row>
    <row r="355" spans="11:11" x14ac:dyDescent="0.2">
      <c r="K355" s="812"/>
    </row>
    <row r="356" spans="11:11" x14ac:dyDescent="0.2">
      <c r="K356" s="812"/>
    </row>
    <row r="357" spans="11:11" x14ac:dyDescent="0.2">
      <c r="K357" s="812"/>
    </row>
    <row r="358" spans="11:11" x14ac:dyDescent="0.2">
      <c r="K358" s="812"/>
    </row>
    <row r="359" spans="11:11" x14ac:dyDescent="0.2">
      <c r="K359" s="812"/>
    </row>
    <row r="360" spans="11:11" x14ac:dyDescent="0.2">
      <c r="K360" s="812"/>
    </row>
    <row r="361" spans="11:11" x14ac:dyDescent="0.2">
      <c r="K361" s="812"/>
    </row>
    <row r="362" spans="11:11" x14ac:dyDescent="0.2">
      <c r="K362" s="812"/>
    </row>
    <row r="363" spans="11:11" x14ac:dyDescent="0.2">
      <c r="K363" s="812"/>
    </row>
    <row r="364" spans="11:11" x14ac:dyDescent="0.2">
      <c r="K364" s="812"/>
    </row>
    <row r="365" spans="11:11" x14ac:dyDescent="0.2">
      <c r="K365" s="812"/>
    </row>
    <row r="366" spans="11:11" x14ac:dyDescent="0.2">
      <c r="K366" s="812"/>
    </row>
    <row r="367" spans="11:11" x14ac:dyDescent="0.2">
      <c r="K367" s="812"/>
    </row>
    <row r="368" spans="11:11" x14ac:dyDescent="0.2">
      <c r="K368" s="812"/>
    </row>
    <row r="369" spans="11:11" x14ac:dyDescent="0.2">
      <c r="K369" s="812"/>
    </row>
    <row r="370" spans="11:11" x14ac:dyDescent="0.2">
      <c r="K370" s="812"/>
    </row>
    <row r="371" spans="11:11" x14ac:dyDescent="0.2">
      <c r="K371" s="812"/>
    </row>
    <row r="372" spans="11:11" x14ac:dyDescent="0.2">
      <c r="K372" s="812"/>
    </row>
    <row r="373" spans="11:11" x14ac:dyDescent="0.2">
      <c r="K373" s="812"/>
    </row>
    <row r="374" spans="11:11" x14ac:dyDescent="0.2">
      <c r="K374" s="812"/>
    </row>
    <row r="375" spans="11:11" x14ac:dyDescent="0.2">
      <c r="K375" s="812"/>
    </row>
    <row r="376" spans="11:11" x14ac:dyDescent="0.2">
      <c r="K376" s="812"/>
    </row>
    <row r="377" spans="11:11" x14ac:dyDescent="0.2">
      <c r="K377" s="812"/>
    </row>
    <row r="378" spans="11:11" x14ac:dyDescent="0.2">
      <c r="K378" s="812"/>
    </row>
    <row r="379" spans="11:11" x14ac:dyDescent="0.2">
      <c r="K379" s="812"/>
    </row>
    <row r="380" spans="11:11" x14ac:dyDescent="0.2">
      <c r="K380" s="812"/>
    </row>
    <row r="381" spans="11:11" x14ac:dyDescent="0.2">
      <c r="K381" s="812"/>
    </row>
    <row r="382" spans="11:11" x14ac:dyDescent="0.2">
      <c r="K382" s="812"/>
    </row>
    <row r="383" spans="11:11" x14ac:dyDescent="0.2">
      <c r="K383" s="812"/>
    </row>
    <row r="384" spans="11:11" x14ac:dyDescent="0.2">
      <c r="K384" s="812"/>
    </row>
    <row r="385" spans="11:11" x14ac:dyDescent="0.2">
      <c r="K385" s="812"/>
    </row>
    <row r="386" spans="11:11" x14ac:dyDescent="0.2">
      <c r="K386" s="812"/>
    </row>
    <row r="387" spans="11:11" x14ac:dyDescent="0.2">
      <c r="K387" s="812"/>
    </row>
    <row r="388" spans="11:11" x14ac:dyDescent="0.2">
      <c r="K388" s="812"/>
    </row>
    <row r="389" spans="11:11" x14ac:dyDescent="0.2">
      <c r="K389" s="812"/>
    </row>
    <row r="390" spans="11:11" x14ac:dyDescent="0.2">
      <c r="K390" s="812"/>
    </row>
    <row r="391" spans="11:11" x14ac:dyDescent="0.2">
      <c r="K391" s="812"/>
    </row>
    <row r="392" spans="11:11" x14ac:dyDescent="0.2">
      <c r="K392" s="812"/>
    </row>
    <row r="393" spans="11:11" x14ac:dyDescent="0.2">
      <c r="K393" s="812"/>
    </row>
    <row r="394" spans="11:11" x14ac:dyDescent="0.2">
      <c r="K394" s="812"/>
    </row>
    <row r="395" spans="11:11" x14ac:dyDescent="0.2">
      <c r="K395" s="812"/>
    </row>
    <row r="396" spans="11:11" x14ac:dyDescent="0.2">
      <c r="K396" s="812"/>
    </row>
    <row r="397" spans="11:11" x14ac:dyDescent="0.2">
      <c r="K397" s="812"/>
    </row>
    <row r="398" spans="11:11" x14ac:dyDescent="0.2">
      <c r="K398" s="812"/>
    </row>
    <row r="399" spans="11:11" x14ac:dyDescent="0.2">
      <c r="K399" s="812"/>
    </row>
    <row r="400" spans="11:11" x14ac:dyDescent="0.2">
      <c r="K400" s="812"/>
    </row>
    <row r="401" spans="11:11" x14ac:dyDescent="0.2">
      <c r="K401" s="812"/>
    </row>
    <row r="402" spans="11:11" x14ac:dyDescent="0.2">
      <c r="K402" s="812"/>
    </row>
    <row r="403" spans="11:11" x14ac:dyDescent="0.2">
      <c r="K403" s="812"/>
    </row>
    <row r="404" spans="11:11" x14ac:dyDescent="0.2">
      <c r="K404" s="812"/>
    </row>
    <row r="405" spans="11:11" x14ac:dyDescent="0.2">
      <c r="K405" s="812"/>
    </row>
    <row r="406" spans="11:11" x14ac:dyDescent="0.2">
      <c r="K406" s="812"/>
    </row>
    <row r="407" spans="11:11" x14ac:dyDescent="0.2">
      <c r="K407" s="812"/>
    </row>
    <row r="408" spans="11:11" x14ac:dyDescent="0.2">
      <c r="K408" s="812"/>
    </row>
    <row r="409" spans="11:11" x14ac:dyDescent="0.2">
      <c r="K409" s="812"/>
    </row>
    <row r="410" spans="11:11" x14ac:dyDescent="0.2">
      <c r="K410" s="812"/>
    </row>
    <row r="411" spans="11:11" x14ac:dyDescent="0.2">
      <c r="K411" s="812"/>
    </row>
    <row r="412" spans="11:11" x14ac:dyDescent="0.2">
      <c r="K412" s="812"/>
    </row>
    <row r="413" spans="11:11" x14ac:dyDescent="0.2">
      <c r="K413" s="812"/>
    </row>
    <row r="414" spans="11:11" x14ac:dyDescent="0.2">
      <c r="K414" s="812"/>
    </row>
    <row r="415" spans="11:11" x14ac:dyDescent="0.2">
      <c r="K415" s="812"/>
    </row>
    <row r="416" spans="11:11" x14ac:dyDescent="0.2">
      <c r="K416" s="812"/>
    </row>
    <row r="417" spans="11:11" x14ac:dyDescent="0.2">
      <c r="K417" s="812"/>
    </row>
    <row r="418" spans="11:11" x14ac:dyDescent="0.2">
      <c r="K418" s="812"/>
    </row>
    <row r="419" spans="11:11" x14ac:dyDescent="0.2">
      <c r="K419" s="812"/>
    </row>
    <row r="420" spans="11:11" x14ac:dyDescent="0.2">
      <c r="K420" s="812"/>
    </row>
    <row r="421" spans="11:11" x14ac:dyDescent="0.2">
      <c r="K421" s="812"/>
    </row>
    <row r="422" spans="11:11" x14ac:dyDescent="0.2">
      <c r="K422" s="812"/>
    </row>
    <row r="423" spans="11:11" x14ac:dyDescent="0.2">
      <c r="K423" s="812"/>
    </row>
    <row r="424" spans="11:11" x14ac:dyDescent="0.2">
      <c r="K424" s="812"/>
    </row>
    <row r="425" spans="11:11" x14ac:dyDescent="0.2">
      <c r="K425" s="812"/>
    </row>
    <row r="426" spans="11:11" x14ac:dyDescent="0.2">
      <c r="K426" s="812"/>
    </row>
    <row r="427" spans="11:11" x14ac:dyDescent="0.2">
      <c r="K427" s="812"/>
    </row>
    <row r="428" spans="11:11" x14ac:dyDescent="0.2">
      <c r="K428" s="812"/>
    </row>
    <row r="429" spans="11:11" x14ac:dyDescent="0.2">
      <c r="K429" s="812"/>
    </row>
    <row r="430" spans="11:11" x14ac:dyDescent="0.2">
      <c r="K430" s="812"/>
    </row>
    <row r="431" spans="11:11" x14ac:dyDescent="0.2">
      <c r="K431" s="812"/>
    </row>
    <row r="432" spans="11:11" x14ac:dyDescent="0.2">
      <c r="K432" s="812"/>
    </row>
    <row r="433" spans="11:11" x14ac:dyDescent="0.2">
      <c r="K433" s="812"/>
    </row>
    <row r="434" spans="11:11" x14ac:dyDescent="0.2">
      <c r="K434" s="812"/>
    </row>
    <row r="435" spans="11:11" x14ac:dyDescent="0.2">
      <c r="K435" s="812"/>
    </row>
    <row r="436" spans="11:11" x14ac:dyDescent="0.2">
      <c r="K436" s="812"/>
    </row>
    <row r="437" spans="11:11" x14ac:dyDescent="0.2">
      <c r="K437" s="812"/>
    </row>
    <row r="438" spans="11:11" x14ac:dyDescent="0.2">
      <c r="K438" s="812"/>
    </row>
    <row r="439" spans="11:11" x14ac:dyDescent="0.2">
      <c r="K439" s="812"/>
    </row>
    <row r="440" spans="11:11" x14ac:dyDescent="0.2">
      <c r="K440" s="812"/>
    </row>
    <row r="441" spans="11:11" x14ac:dyDescent="0.2">
      <c r="K441" s="812"/>
    </row>
    <row r="442" spans="11:11" x14ac:dyDescent="0.2">
      <c r="K442" s="812"/>
    </row>
    <row r="443" spans="11:11" x14ac:dyDescent="0.2">
      <c r="K443" s="812"/>
    </row>
    <row r="444" spans="11:11" x14ac:dyDescent="0.2">
      <c r="K444" s="812"/>
    </row>
    <row r="445" spans="11:11" x14ac:dyDescent="0.2">
      <c r="K445" s="812"/>
    </row>
    <row r="446" spans="11:11" x14ac:dyDescent="0.2">
      <c r="K446" s="812"/>
    </row>
    <row r="447" spans="11:11" x14ac:dyDescent="0.2">
      <c r="K447" s="812"/>
    </row>
    <row r="448" spans="11:11" x14ac:dyDescent="0.2">
      <c r="K448" s="812"/>
    </row>
    <row r="449" spans="11:11" x14ac:dyDescent="0.2">
      <c r="K449" s="812"/>
    </row>
    <row r="450" spans="11:11" x14ac:dyDescent="0.2">
      <c r="K450" s="812"/>
    </row>
    <row r="451" spans="11:11" x14ac:dyDescent="0.2">
      <c r="K451" s="812"/>
    </row>
    <row r="452" spans="11:11" x14ac:dyDescent="0.2">
      <c r="K452" s="812"/>
    </row>
    <row r="453" spans="11:11" x14ac:dyDescent="0.2">
      <c r="K453" s="812"/>
    </row>
    <row r="454" spans="11:11" x14ac:dyDescent="0.2">
      <c r="K454" s="812"/>
    </row>
    <row r="455" spans="11:11" x14ac:dyDescent="0.2">
      <c r="K455" s="812"/>
    </row>
    <row r="456" spans="11:11" x14ac:dyDescent="0.2">
      <c r="K456" s="812"/>
    </row>
    <row r="457" spans="11:11" x14ac:dyDescent="0.2">
      <c r="K457" s="812"/>
    </row>
    <row r="458" spans="11:11" x14ac:dyDescent="0.2">
      <c r="K458" s="812"/>
    </row>
    <row r="459" spans="11:11" x14ac:dyDescent="0.2">
      <c r="K459" s="812"/>
    </row>
    <row r="460" spans="11:11" x14ac:dyDescent="0.2">
      <c r="K460" s="812"/>
    </row>
    <row r="461" spans="11:11" x14ac:dyDescent="0.2">
      <c r="K461" s="812"/>
    </row>
    <row r="462" spans="11:11" x14ac:dyDescent="0.2">
      <c r="K462" s="812"/>
    </row>
    <row r="463" spans="11:11" x14ac:dyDescent="0.2">
      <c r="K463" s="812"/>
    </row>
    <row r="464" spans="11:11" x14ac:dyDescent="0.2">
      <c r="K464" s="812"/>
    </row>
    <row r="465" spans="11:11" x14ac:dyDescent="0.2">
      <c r="K465" s="812"/>
    </row>
    <row r="466" spans="11:11" x14ac:dyDescent="0.2">
      <c r="K466" s="812"/>
    </row>
    <row r="467" spans="11:11" x14ac:dyDescent="0.2">
      <c r="K467" s="812"/>
    </row>
    <row r="468" spans="11:11" x14ac:dyDescent="0.2">
      <c r="K468" s="812"/>
    </row>
    <row r="469" spans="11:11" x14ac:dyDescent="0.2">
      <c r="K469" s="812"/>
    </row>
    <row r="470" spans="11:11" x14ac:dyDescent="0.2">
      <c r="K470" s="812"/>
    </row>
    <row r="471" spans="11:11" x14ac:dyDescent="0.2">
      <c r="K471" s="812"/>
    </row>
    <row r="472" spans="11:11" x14ac:dyDescent="0.2">
      <c r="K472" s="812"/>
    </row>
    <row r="473" spans="11:11" x14ac:dyDescent="0.2">
      <c r="K473" s="812"/>
    </row>
    <row r="474" spans="11:11" x14ac:dyDescent="0.2">
      <c r="K474" s="812"/>
    </row>
    <row r="475" spans="11:11" x14ac:dyDescent="0.2">
      <c r="K475" s="812"/>
    </row>
  </sheetData>
  <mergeCells count="7">
    <mergeCell ref="A10:C10"/>
    <mergeCell ref="A1:C1"/>
    <mergeCell ref="D6:G6"/>
    <mergeCell ref="H6:K6"/>
    <mergeCell ref="G7:G8"/>
    <mergeCell ref="K7:K8"/>
    <mergeCell ref="A8:C8"/>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zoomScaleNormal="100" workbookViewId="0"/>
  </sheetViews>
  <sheetFormatPr defaultColWidth="9.33203125" defaultRowHeight="15.75" x14ac:dyDescent="0.25"/>
  <cols>
    <col min="1" max="1" width="2.83203125" style="1304" customWidth="1"/>
    <col min="2" max="2" width="3" style="1304" customWidth="1"/>
    <col min="3" max="3" width="7.83203125" style="1305" customWidth="1"/>
    <col min="4" max="4" width="1.1640625" style="1304" customWidth="1"/>
    <col min="5" max="5" width="14.6640625" style="1304" customWidth="1"/>
    <col min="6" max="13" width="14.83203125" style="1304" customWidth="1"/>
    <col min="14" max="16384" width="9.33203125" style="1304"/>
  </cols>
  <sheetData>
    <row r="1" spans="1:13" s="758" customFormat="1" x14ac:dyDescent="0.25">
      <c r="A1" s="2677" t="s">
        <v>801</v>
      </c>
      <c r="B1" s="2677"/>
      <c r="C1" s="2677"/>
      <c r="H1" s="759"/>
      <c r="I1" s="759"/>
      <c r="J1" s="759"/>
      <c r="K1" s="759"/>
      <c r="L1" s="759"/>
      <c r="M1" s="759"/>
    </row>
    <row r="2" spans="1:13" s="1225" customFormat="1" ht="19.5" customHeight="1" x14ac:dyDescent="0.25">
      <c r="A2" s="1272" t="s">
        <v>1227</v>
      </c>
      <c r="C2" s="1267"/>
      <c r="M2" s="1255"/>
    </row>
    <row r="3" spans="1:13" s="1274" customFormat="1" ht="6" customHeight="1" x14ac:dyDescent="0.25">
      <c r="A3" s="1273"/>
      <c r="C3" s="1275"/>
      <c r="L3" s="1276"/>
      <c r="M3" s="1277"/>
    </row>
    <row r="4" spans="1:13" s="1225" customFormat="1" ht="25.5" customHeight="1" x14ac:dyDescent="0.25">
      <c r="A4" s="1278"/>
      <c r="B4" s="1279"/>
      <c r="C4" s="1280"/>
      <c r="D4" s="1279"/>
      <c r="E4" s="1281"/>
      <c r="F4" s="6349" t="s">
        <v>1228</v>
      </c>
      <c r="G4" s="6398"/>
      <c r="H4" s="6398"/>
      <c r="I4" s="6350"/>
      <c r="J4" s="6349" t="s">
        <v>1211</v>
      </c>
      <c r="K4" s="6398"/>
      <c r="L4" s="6398"/>
      <c r="M4" s="6350"/>
    </row>
    <row r="5" spans="1:13" s="1245" customFormat="1" ht="25.5" customHeight="1" x14ac:dyDescent="0.2">
      <c r="A5" s="1283"/>
      <c r="B5" s="1251"/>
      <c r="C5" s="1251"/>
      <c r="D5" s="847" t="s">
        <v>1229</v>
      </c>
      <c r="E5" s="1284"/>
      <c r="F5" s="1285" t="s">
        <v>1214</v>
      </c>
      <c r="G5" s="1286" t="s">
        <v>1230</v>
      </c>
      <c r="H5" s="1286" t="s">
        <v>1215</v>
      </c>
      <c r="I5" s="1286" t="s">
        <v>1216</v>
      </c>
      <c r="J5" s="1285" t="s">
        <v>1214</v>
      </c>
      <c r="K5" s="1286" t="s">
        <v>1230</v>
      </c>
      <c r="L5" s="1286" t="s">
        <v>1215</v>
      </c>
      <c r="M5" s="1286" t="s">
        <v>1216</v>
      </c>
    </row>
    <row r="6" spans="1:13" s="1245" customFormat="1" ht="25.5" customHeight="1" x14ac:dyDescent="0.2">
      <c r="A6" s="1288"/>
      <c r="B6" s="1289"/>
      <c r="C6" s="1289"/>
      <c r="D6" s="2595" t="s">
        <v>1217</v>
      </c>
      <c r="E6" s="1290"/>
      <c r="F6" s="1291" t="s">
        <v>1231</v>
      </c>
      <c r="G6" s="1292" t="s">
        <v>1232</v>
      </c>
      <c r="H6" s="1292" t="s">
        <v>1232</v>
      </c>
      <c r="I6" s="1292" t="s">
        <v>1233</v>
      </c>
      <c r="J6" s="1291" t="s">
        <v>1231</v>
      </c>
      <c r="K6" s="1292" t="s">
        <v>1232</v>
      </c>
      <c r="L6" s="1292" t="s">
        <v>1232</v>
      </c>
      <c r="M6" s="1292" t="s">
        <v>1233</v>
      </c>
    </row>
    <row r="7" spans="1:13" s="1225" customFormat="1" ht="25.5" customHeight="1" x14ac:dyDescent="0.25">
      <c r="A7" s="1278"/>
      <c r="B7" s="6399" t="s">
        <v>1234</v>
      </c>
      <c r="C7" s="6399"/>
      <c r="D7" s="6399"/>
      <c r="E7" s="6400"/>
      <c r="F7" s="1293">
        <v>241</v>
      </c>
      <c r="G7" s="1293">
        <v>10</v>
      </c>
      <c r="H7" s="1293">
        <v>9</v>
      </c>
      <c r="I7" s="1293">
        <v>2</v>
      </c>
      <c r="J7" s="1293">
        <v>206</v>
      </c>
      <c r="K7" s="1293">
        <v>9</v>
      </c>
      <c r="L7" s="1293">
        <v>3</v>
      </c>
      <c r="M7" s="1293">
        <v>2</v>
      </c>
    </row>
    <row r="8" spans="1:13" s="1225" customFormat="1" ht="30" customHeight="1" x14ac:dyDescent="0.25">
      <c r="A8" s="1294"/>
      <c r="B8" s="812"/>
      <c r="C8" s="2599" t="s">
        <v>1235</v>
      </c>
      <c r="D8" s="2599" t="s">
        <v>558</v>
      </c>
      <c r="E8" s="1295">
        <v>150000</v>
      </c>
      <c r="F8" s="1293">
        <v>80</v>
      </c>
      <c r="G8" s="1293">
        <v>10</v>
      </c>
      <c r="H8" s="1293">
        <v>6</v>
      </c>
      <c r="I8" s="1293">
        <v>1</v>
      </c>
      <c r="J8" s="1293">
        <v>68</v>
      </c>
      <c r="K8" s="1293">
        <v>8</v>
      </c>
      <c r="L8" s="1293">
        <v>2</v>
      </c>
      <c r="M8" s="1293">
        <v>0.5</v>
      </c>
    </row>
    <row r="9" spans="1:13" s="1225" customFormat="1" ht="30" customHeight="1" x14ac:dyDescent="0.25">
      <c r="A9" s="1294"/>
      <c r="B9" s="812"/>
      <c r="C9" s="2599" t="s">
        <v>1236</v>
      </c>
      <c r="D9" s="2599" t="s">
        <v>558</v>
      </c>
      <c r="E9" s="1295">
        <v>250000</v>
      </c>
      <c r="F9" s="1293">
        <v>142</v>
      </c>
      <c r="G9" s="1293">
        <v>29</v>
      </c>
      <c r="H9" s="1293">
        <v>11</v>
      </c>
      <c r="I9" s="1293">
        <v>2</v>
      </c>
      <c r="J9" s="1293">
        <v>167</v>
      </c>
      <c r="K9" s="1293">
        <v>33</v>
      </c>
      <c r="L9" s="1293">
        <v>12</v>
      </c>
      <c r="M9" s="1293">
        <v>2</v>
      </c>
    </row>
    <row r="10" spans="1:13" s="1225" customFormat="1" ht="30" customHeight="1" x14ac:dyDescent="0.25">
      <c r="A10" s="1294"/>
      <c r="B10" s="812"/>
      <c r="C10" s="2599" t="s">
        <v>1237</v>
      </c>
      <c r="D10" s="2599" t="s">
        <v>558</v>
      </c>
      <c r="E10" s="1295">
        <v>500000</v>
      </c>
      <c r="F10" s="1293">
        <v>387</v>
      </c>
      <c r="G10" s="1293">
        <v>148</v>
      </c>
      <c r="H10" s="1293">
        <v>69</v>
      </c>
      <c r="I10" s="1293">
        <v>12</v>
      </c>
      <c r="J10" s="1293">
        <v>398</v>
      </c>
      <c r="K10" s="1293">
        <v>148</v>
      </c>
      <c r="L10" s="1293">
        <v>49</v>
      </c>
      <c r="M10" s="1293">
        <v>7</v>
      </c>
    </row>
    <row r="11" spans="1:13" s="1225" customFormat="1" ht="30" customHeight="1" x14ac:dyDescent="0.25">
      <c r="A11" s="1294"/>
      <c r="B11" s="812"/>
      <c r="C11" s="2599" t="s">
        <v>1238</v>
      </c>
      <c r="D11" s="2599" t="s">
        <v>558</v>
      </c>
      <c r="E11" s="1295">
        <v>750000</v>
      </c>
      <c r="F11" s="1293">
        <v>431</v>
      </c>
      <c r="G11" s="1293">
        <v>267</v>
      </c>
      <c r="H11" s="1293">
        <v>67</v>
      </c>
      <c r="I11" s="1293">
        <v>11</v>
      </c>
      <c r="J11" s="1293">
        <v>408</v>
      </c>
      <c r="K11" s="1293">
        <v>252</v>
      </c>
      <c r="L11" s="1293">
        <v>57</v>
      </c>
      <c r="M11" s="1293">
        <v>9</v>
      </c>
    </row>
    <row r="12" spans="1:13" s="1225" customFormat="1" ht="30" customHeight="1" x14ac:dyDescent="0.25">
      <c r="A12" s="1294"/>
      <c r="B12" s="812"/>
      <c r="C12" s="2599" t="s">
        <v>1239</v>
      </c>
      <c r="D12" s="2599" t="s">
        <v>558</v>
      </c>
      <c r="E12" s="1295" t="s">
        <v>1240</v>
      </c>
      <c r="F12" s="1293">
        <v>358</v>
      </c>
      <c r="G12" s="1293">
        <v>313</v>
      </c>
      <c r="H12" s="1293">
        <v>59</v>
      </c>
      <c r="I12" s="1293">
        <v>8</v>
      </c>
      <c r="J12" s="1293">
        <v>376</v>
      </c>
      <c r="K12" s="1293">
        <v>330</v>
      </c>
      <c r="L12" s="1293">
        <v>83</v>
      </c>
      <c r="M12" s="1293">
        <v>11</v>
      </c>
    </row>
    <row r="13" spans="1:13" s="1225" customFormat="1" ht="27" customHeight="1" x14ac:dyDescent="0.25">
      <c r="A13" s="1294"/>
      <c r="B13" s="812"/>
      <c r="C13" s="2599" t="s">
        <v>1241</v>
      </c>
      <c r="D13" s="2599" t="s">
        <v>558</v>
      </c>
      <c r="E13" s="1295" t="s">
        <v>1242</v>
      </c>
      <c r="F13" s="1293">
        <v>659</v>
      </c>
      <c r="G13" s="1293">
        <v>823</v>
      </c>
      <c r="H13" s="1293">
        <v>177</v>
      </c>
      <c r="I13" s="1293">
        <v>22</v>
      </c>
      <c r="J13" s="1293">
        <v>652</v>
      </c>
      <c r="K13" s="1293">
        <v>810</v>
      </c>
      <c r="L13" s="1293">
        <v>152</v>
      </c>
      <c r="M13" s="1293">
        <v>20</v>
      </c>
    </row>
    <row r="14" spans="1:13" s="1225" customFormat="1" ht="30" customHeight="1" x14ac:dyDescent="0.25">
      <c r="A14" s="1294"/>
      <c r="B14" s="812"/>
      <c r="C14" s="2599" t="s">
        <v>1243</v>
      </c>
      <c r="D14" s="2599" t="s">
        <v>558</v>
      </c>
      <c r="E14" s="1295" t="s">
        <v>1244</v>
      </c>
      <c r="F14" s="1293">
        <v>576</v>
      </c>
      <c r="G14" s="1293">
        <v>1005</v>
      </c>
      <c r="H14" s="1293">
        <v>172</v>
      </c>
      <c r="I14" s="1293">
        <v>23</v>
      </c>
      <c r="J14" s="1293">
        <v>602</v>
      </c>
      <c r="K14" s="1293">
        <v>1051</v>
      </c>
      <c r="L14" s="1293">
        <v>180</v>
      </c>
      <c r="M14" s="1293">
        <v>25</v>
      </c>
    </row>
    <row r="15" spans="1:13" s="1225" customFormat="1" ht="30" customHeight="1" x14ac:dyDescent="0.25">
      <c r="A15" s="1294"/>
      <c r="B15" s="812"/>
      <c r="C15" s="2599" t="s">
        <v>1245</v>
      </c>
      <c r="D15" s="2599" t="s">
        <v>558</v>
      </c>
      <c r="E15" s="1295" t="s">
        <v>1246</v>
      </c>
      <c r="F15" s="1293">
        <v>2095</v>
      </c>
      <c r="G15" s="1293">
        <v>6875</v>
      </c>
      <c r="H15" s="1293">
        <v>1223</v>
      </c>
      <c r="I15" s="1293">
        <v>138</v>
      </c>
      <c r="J15" s="1293">
        <v>2250</v>
      </c>
      <c r="K15" s="1293">
        <v>7450</v>
      </c>
      <c r="L15" s="1293">
        <v>1302</v>
      </c>
      <c r="M15" s="1293">
        <v>158</v>
      </c>
    </row>
    <row r="16" spans="1:13" s="1225" customFormat="1" ht="26.25" customHeight="1" x14ac:dyDescent="0.25">
      <c r="A16" s="1294"/>
      <c r="B16" s="812"/>
      <c r="C16" s="2599" t="s">
        <v>1247</v>
      </c>
      <c r="D16" s="2599" t="s">
        <v>558</v>
      </c>
      <c r="E16" s="1295" t="s">
        <v>1248</v>
      </c>
      <c r="F16" s="1293">
        <v>1335</v>
      </c>
      <c r="G16" s="1293">
        <v>9578</v>
      </c>
      <c r="H16" s="1293">
        <v>1692</v>
      </c>
      <c r="I16" s="1293">
        <v>178</v>
      </c>
      <c r="J16" s="1293">
        <v>1544</v>
      </c>
      <c r="K16" s="1293">
        <v>10954</v>
      </c>
      <c r="L16" s="1293">
        <v>1936</v>
      </c>
      <c r="M16" s="1293">
        <v>190</v>
      </c>
    </row>
    <row r="17" spans="1:13" s="1225" customFormat="1" ht="30" customHeight="1" x14ac:dyDescent="0.25">
      <c r="A17" s="1294"/>
      <c r="B17" s="6401" t="s">
        <v>1249</v>
      </c>
      <c r="C17" s="6401"/>
      <c r="D17" s="6401"/>
      <c r="E17" s="6402"/>
      <c r="F17" s="1293">
        <v>4227</v>
      </c>
      <c r="G17" s="1293">
        <v>2129165</v>
      </c>
      <c r="H17" s="1293">
        <v>185370</v>
      </c>
      <c r="I17" s="1293">
        <v>11098</v>
      </c>
      <c r="J17" s="1293">
        <v>4472</v>
      </c>
      <c r="K17" s="1293">
        <v>1917222</v>
      </c>
      <c r="L17" s="1293">
        <v>185848</v>
      </c>
      <c r="M17" s="1293">
        <v>11869</v>
      </c>
    </row>
    <row r="18" spans="1:13" s="1225" customFormat="1" ht="25.5" customHeight="1" x14ac:dyDescent="0.25">
      <c r="A18" s="1294"/>
      <c r="B18" s="6403" t="s">
        <v>1250</v>
      </c>
      <c r="C18" s="6403"/>
      <c r="D18" s="6403"/>
      <c r="E18" s="6404"/>
      <c r="F18" s="1293">
        <v>110</v>
      </c>
      <c r="G18" s="1296" t="s">
        <v>646</v>
      </c>
      <c r="H18" s="1293">
        <v>189</v>
      </c>
      <c r="I18" s="1293">
        <v>10</v>
      </c>
      <c r="J18" s="1293">
        <v>112</v>
      </c>
      <c r="K18" s="1296" t="s">
        <v>646</v>
      </c>
      <c r="L18" s="1293">
        <v>406</v>
      </c>
      <c r="M18" s="1293">
        <v>15</v>
      </c>
    </row>
    <row r="19" spans="1:13" s="1302" customFormat="1" ht="20.25" customHeight="1" x14ac:dyDescent="0.2">
      <c r="A19" s="1297"/>
      <c r="B19" s="1298"/>
      <c r="C19" s="6398" t="s">
        <v>237</v>
      </c>
      <c r="D19" s="6398"/>
      <c r="E19" s="6350"/>
      <c r="F19" s="1299">
        <v>10641</v>
      </c>
      <c r="G19" s="1300">
        <v>2148223</v>
      </c>
      <c r="H19" s="1300">
        <v>189044</v>
      </c>
      <c r="I19" s="1300">
        <v>11505</v>
      </c>
      <c r="J19" s="1301">
        <v>11255</v>
      </c>
      <c r="K19" s="1301">
        <v>1938267</v>
      </c>
      <c r="L19" s="1301">
        <v>190030</v>
      </c>
      <c r="M19" s="1301">
        <v>12308.5</v>
      </c>
    </row>
    <row r="20" spans="1:13" s="1246" customFormat="1" ht="17.25" customHeight="1" x14ac:dyDescent="0.2">
      <c r="B20" s="838" t="s">
        <v>1251</v>
      </c>
      <c r="C20" s="1303"/>
      <c r="D20" s="838"/>
      <c r="E20" s="838"/>
      <c r="F20" s="1303"/>
      <c r="G20" s="1303"/>
      <c r="H20" s="838"/>
      <c r="I20" s="838"/>
      <c r="M20" s="1247"/>
    </row>
    <row r="21" spans="1:13" s="1225" customFormat="1" ht="12" customHeight="1" x14ac:dyDescent="0.25">
      <c r="B21" s="838" t="s">
        <v>1223</v>
      </c>
      <c r="C21" s="2594"/>
      <c r="D21" s="801"/>
      <c r="E21" s="801"/>
      <c r="F21" s="2594"/>
      <c r="G21" s="2594"/>
      <c r="H21" s="2594"/>
      <c r="I21" s="2594"/>
      <c r="J21" s="2594"/>
      <c r="K21" s="2594"/>
      <c r="L21" s="2594"/>
      <c r="M21" s="2594"/>
    </row>
    <row r="22" spans="1:13" s="1225" customFormat="1" ht="12" customHeight="1" x14ac:dyDescent="0.25">
      <c r="B22" s="838" t="s">
        <v>1252</v>
      </c>
      <c r="C22" s="1267"/>
      <c r="F22" s="1268"/>
      <c r="G22" s="1268"/>
      <c r="H22" s="1268"/>
      <c r="I22" s="1268"/>
      <c r="J22" s="1268"/>
      <c r="K22" s="1268"/>
      <c r="L22" s="1268"/>
      <c r="M22" s="1268"/>
    </row>
    <row r="23" spans="1:13" x14ac:dyDescent="0.25">
      <c r="F23" s="1306"/>
      <c r="G23" s="1306"/>
      <c r="H23" s="1306"/>
      <c r="I23" s="1306"/>
      <c r="J23" s="1306"/>
      <c r="K23" s="1306"/>
      <c r="L23" s="1306"/>
      <c r="M23" s="1306"/>
    </row>
    <row r="24" spans="1:13" x14ac:dyDescent="0.25">
      <c r="F24" s="1306"/>
      <c r="G24" s="1306"/>
      <c r="H24" s="1306"/>
      <c r="I24" s="1306"/>
      <c r="J24" s="1306"/>
      <c r="K24" s="1306"/>
      <c r="L24" s="1306"/>
      <c r="M24" s="1306"/>
    </row>
    <row r="25" spans="1:13" x14ac:dyDescent="0.25">
      <c r="F25" s="1306"/>
      <c r="G25" s="1306"/>
      <c r="H25" s="1306"/>
      <c r="I25" s="1306"/>
      <c r="J25" s="1306"/>
      <c r="K25" s="1306"/>
      <c r="L25" s="1306"/>
      <c r="M25" s="1306"/>
    </row>
    <row r="26" spans="1:13" x14ac:dyDescent="0.25">
      <c r="J26" s="1306"/>
    </row>
    <row r="27" spans="1:13" x14ac:dyDescent="0.25">
      <c r="J27" s="1306"/>
    </row>
    <row r="28" spans="1:13" x14ac:dyDescent="0.25">
      <c r="J28" s="1306"/>
    </row>
    <row r="29" spans="1:13" x14ac:dyDescent="0.25">
      <c r="J29" s="1306"/>
    </row>
    <row r="30" spans="1:13" x14ac:dyDescent="0.25">
      <c r="J30" s="1306"/>
    </row>
  </sheetData>
  <mergeCells count="6">
    <mergeCell ref="C19:E19"/>
    <mergeCell ref="F4:I4"/>
    <mergeCell ref="J4:M4"/>
    <mergeCell ref="B7:E7"/>
    <mergeCell ref="B17:E17"/>
    <mergeCell ref="B18:E18"/>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showGridLines="0" zoomScaleNormal="100" workbookViewId="0">
      <selection sqref="A1:C1"/>
    </sheetView>
  </sheetViews>
  <sheetFormatPr defaultColWidth="9.33203125" defaultRowHeight="12.75" x14ac:dyDescent="0.2"/>
  <cols>
    <col min="1" max="1" width="27.5" style="801" customWidth="1"/>
    <col min="2" max="9" width="14.83203125" style="801" customWidth="1"/>
    <col min="10" max="10" width="2" style="801" customWidth="1"/>
    <col min="11" max="16384" width="9.33203125" style="80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s="1274" customFormat="1" ht="29.25" customHeight="1" x14ac:dyDescent="0.25">
      <c r="A2" s="1307" t="s">
        <v>1253</v>
      </c>
      <c r="B2" s="2594"/>
      <c r="C2" s="2594"/>
      <c r="D2" s="2594"/>
      <c r="E2" s="2594"/>
      <c r="F2" s="2594"/>
      <c r="G2" s="2594"/>
      <c r="H2" s="2594"/>
      <c r="I2" s="1275"/>
      <c r="J2" s="1275"/>
    </row>
    <row r="3" spans="1:89" s="1274" customFormat="1" ht="3.75" customHeight="1" x14ac:dyDescent="0.25">
      <c r="A3" s="801"/>
      <c r="B3" s="2594"/>
      <c r="C3" s="2594"/>
      <c r="D3" s="2594"/>
      <c r="E3" s="858"/>
      <c r="F3" s="2594"/>
      <c r="G3" s="2594"/>
      <c r="H3" s="1259"/>
      <c r="I3" s="1308"/>
      <c r="J3" s="1308"/>
    </row>
    <row r="4" spans="1:89" s="1225" customFormat="1" ht="25.5" customHeight="1" x14ac:dyDescent="0.25">
      <c r="A4" s="1309"/>
      <c r="B4" s="6349" t="s">
        <v>1212</v>
      </c>
      <c r="C4" s="6398"/>
      <c r="D4" s="6398"/>
      <c r="E4" s="6350"/>
      <c r="F4" s="6349" t="s">
        <v>1225</v>
      </c>
      <c r="G4" s="6398"/>
      <c r="H4" s="6398"/>
      <c r="I4" s="6350"/>
      <c r="J4" s="1282"/>
    </row>
    <row r="5" spans="1:89" s="1225" customFormat="1" ht="25.5" customHeight="1" x14ac:dyDescent="0.25">
      <c r="A5" s="1310" t="s">
        <v>1229</v>
      </c>
      <c r="B5" s="1285" t="s">
        <v>1214</v>
      </c>
      <c r="C5" s="1311" t="s">
        <v>1230</v>
      </c>
      <c r="D5" s="1311" t="s">
        <v>1215</v>
      </c>
      <c r="E5" s="1312" t="s">
        <v>1216</v>
      </c>
      <c r="F5" s="1285" t="s">
        <v>1214</v>
      </c>
      <c r="G5" s="1311" t="s">
        <v>1230</v>
      </c>
      <c r="H5" s="1311" t="s">
        <v>1215</v>
      </c>
      <c r="I5" s="1312" t="s">
        <v>1216</v>
      </c>
      <c r="J5" s="1287"/>
      <c r="K5" s="1313"/>
      <c r="L5" s="1313"/>
    </row>
    <row r="6" spans="1:89" s="1225" customFormat="1" ht="25.5" customHeight="1" x14ac:dyDescent="0.25">
      <c r="A6" s="1314" t="s">
        <v>1217</v>
      </c>
      <c r="B6" s="1291" t="s">
        <v>1231</v>
      </c>
      <c r="C6" s="1292" t="s">
        <v>1232</v>
      </c>
      <c r="D6" s="1292" t="s">
        <v>1232</v>
      </c>
      <c r="E6" s="1315" t="s">
        <v>1233</v>
      </c>
      <c r="F6" s="1291" t="s">
        <v>1231</v>
      </c>
      <c r="G6" s="1292" t="s">
        <v>1232</v>
      </c>
      <c r="H6" s="1292" t="s">
        <v>1232</v>
      </c>
      <c r="I6" s="1315" t="s">
        <v>1233</v>
      </c>
      <c r="J6" s="1287"/>
      <c r="K6" s="1313"/>
      <c r="L6" s="1313"/>
    </row>
    <row r="7" spans="1:89" s="1225" customFormat="1" ht="27" customHeight="1" x14ac:dyDescent="0.25">
      <c r="A7" s="1316" t="s">
        <v>1234</v>
      </c>
      <c r="B7" s="1234">
        <v>228</v>
      </c>
      <c r="C7" s="1293">
        <v>9.4499793628614093</v>
      </c>
      <c r="D7" s="1293">
        <v>8.1409498689450075</v>
      </c>
      <c r="E7" s="1293">
        <v>2.6132996342701613</v>
      </c>
      <c r="F7" s="1234">
        <v>266</v>
      </c>
      <c r="G7" s="1293">
        <v>11.532692085936436</v>
      </c>
      <c r="H7" s="1293">
        <v>12.276790064673685</v>
      </c>
      <c r="I7" s="1293">
        <v>2.1695029817591096</v>
      </c>
      <c r="J7" s="1317"/>
      <c r="L7" s="1255"/>
    </row>
    <row r="8" spans="1:89" s="1225" customFormat="1" ht="27" customHeight="1" x14ac:dyDescent="0.25">
      <c r="A8" s="1316" t="s">
        <v>1254</v>
      </c>
      <c r="B8" s="1234">
        <v>89</v>
      </c>
      <c r="C8" s="1293">
        <v>10.90472642373085</v>
      </c>
      <c r="D8" s="1293">
        <v>28.950944066621279</v>
      </c>
      <c r="E8" s="1293">
        <v>4.4399091767031917</v>
      </c>
      <c r="F8" s="1234">
        <v>107</v>
      </c>
      <c r="G8" s="1293">
        <v>13.343817448947368</v>
      </c>
      <c r="H8" s="1293">
        <v>4.2058568160230765</v>
      </c>
      <c r="I8" s="1293">
        <v>1.9913048113336032</v>
      </c>
      <c r="J8" s="1317"/>
    </row>
    <row r="9" spans="1:89" s="1225" customFormat="1" ht="27" customHeight="1" x14ac:dyDescent="0.25">
      <c r="A9" s="1316" t="s">
        <v>1255</v>
      </c>
      <c r="B9" s="1234">
        <v>183</v>
      </c>
      <c r="C9" s="1293">
        <v>36.641812591871279</v>
      </c>
      <c r="D9" s="1293">
        <v>39.003441067817015</v>
      </c>
      <c r="E9" s="1293">
        <v>3.5667835435776594</v>
      </c>
      <c r="F9" s="1234">
        <v>217</v>
      </c>
      <c r="G9" s="1293">
        <v>43.182118712238861</v>
      </c>
      <c r="H9" s="1293">
        <v>17.503280244072467</v>
      </c>
      <c r="I9" s="1293">
        <v>2.8260383087408907</v>
      </c>
      <c r="J9" s="1317"/>
    </row>
    <row r="10" spans="1:89" s="1225" customFormat="1" ht="27" customHeight="1" x14ac:dyDescent="0.25">
      <c r="A10" s="1316" t="s">
        <v>1256</v>
      </c>
      <c r="B10" s="1234">
        <v>450</v>
      </c>
      <c r="C10" s="1293">
        <v>168.05879186071923</v>
      </c>
      <c r="D10" s="1293">
        <v>81.980914703447766</v>
      </c>
      <c r="E10" s="1293">
        <v>9.9925594434965852</v>
      </c>
      <c r="F10" s="1234">
        <v>447</v>
      </c>
      <c r="G10" s="1293">
        <v>168.56320372836217</v>
      </c>
      <c r="H10" s="1293">
        <v>45.25230477858824</v>
      </c>
      <c r="I10" s="1293">
        <v>7.9744461774306998</v>
      </c>
      <c r="J10" s="1317"/>
    </row>
    <row r="11" spans="1:89" s="1225" customFormat="1" ht="27" customHeight="1" x14ac:dyDescent="0.25">
      <c r="A11" s="1316" t="s">
        <v>1257</v>
      </c>
      <c r="B11" s="1234">
        <v>418</v>
      </c>
      <c r="C11" s="1293">
        <v>259.15126261263185</v>
      </c>
      <c r="D11" s="1293">
        <v>61.116285008536586</v>
      </c>
      <c r="E11" s="1293">
        <v>9.5311400626012031</v>
      </c>
      <c r="F11" s="1234">
        <v>478</v>
      </c>
      <c r="G11" s="1293">
        <v>297.73424369529033</v>
      </c>
      <c r="H11" s="1293">
        <v>88.844241867959525</v>
      </c>
      <c r="I11" s="1293">
        <v>10.739641349417001</v>
      </c>
      <c r="J11" s="1317"/>
    </row>
    <row r="12" spans="1:89" s="1225" customFormat="1" ht="27" customHeight="1" x14ac:dyDescent="0.25">
      <c r="A12" s="1316" t="s">
        <v>1258</v>
      </c>
      <c r="B12" s="1234">
        <v>414</v>
      </c>
      <c r="C12" s="1293">
        <v>363.97330600055017</v>
      </c>
      <c r="D12" s="1293">
        <v>79.837291282094526</v>
      </c>
      <c r="E12" s="1293">
        <v>11.113229688031423</v>
      </c>
      <c r="F12" s="1234">
        <v>463</v>
      </c>
      <c r="G12" s="1293">
        <v>406.3453570863042</v>
      </c>
      <c r="H12" s="1293">
        <v>76.810428393902811</v>
      </c>
      <c r="I12" s="1293">
        <v>11.537104090985135</v>
      </c>
      <c r="J12" s="1317"/>
    </row>
    <row r="13" spans="1:89" s="1225" customFormat="1" ht="27" customHeight="1" x14ac:dyDescent="0.25">
      <c r="A13" s="1316" t="s">
        <v>1259</v>
      </c>
      <c r="B13" s="1234">
        <v>778</v>
      </c>
      <c r="C13" s="1293">
        <v>963.31129099398072</v>
      </c>
      <c r="D13" s="1293">
        <v>170.36740233547266</v>
      </c>
      <c r="E13" s="1293">
        <v>24.478769256156486</v>
      </c>
      <c r="F13" s="1234">
        <v>880</v>
      </c>
      <c r="G13" s="1293">
        <v>1099.1235872970426</v>
      </c>
      <c r="H13" s="1293">
        <v>306.45501733079766</v>
      </c>
      <c r="I13" s="1293">
        <v>33.215158841281884</v>
      </c>
      <c r="J13" s="1317"/>
    </row>
    <row r="14" spans="1:89" s="1225" customFormat="1" ht="27" customHeight="1" x14ac:dyDescent="0.25">
      <c r="A14" s="1316" t="s">
        <v>1260</v>
      </c>
      <c r="B14" s="1234">
        <v>611</v>
      </c>
      <c r="C14" s="1293">
        <v>1058.119647066055</v>
      </c>
      <c r="D14" s="1293">
        <v>198.17930105935957</v>
      </c>
      <c r="E14" s="1293">
        <v>28.371152037517199</v>
      </c>
      <c r="F14" s="1234">
        <v>752</v>
      </c>
      <c r="G14" s="1293">
        <v>1314.6004609415754</v>
      </c>
      <c r="H14" s="1293">
        <v>260.2622382552338</v>
      </c>
      <c r="I14" s="1293">
        <v>33.435889741117897</v>
      </c>
      <c r="J14" s="1317"/>
    </row>
    <row r="15" spans="1:89" s="1225" customFormat="1" ht="27" customHeight="1" x14ac:dyDescent="0.25">
      <c r="A15" s="1316" t="s">
        <v>1261</v>
      </c>
      <c r="B15" s="1234">
        <v>2678</v>
      </c>
      <c r="C15" s="1293">
        <v>8902.8621957787582</v>
      </c>
      <c r="D15" s="1293">
        <v>1657.6402038754143</v>
      </c>
      <c r="E15" s="1293">
        <v>185.43871947134051</v>
      </c>
      <c r="F15" s="1234">
        <v>3115</v>
      </c>
      <c r="G15" s="1293">
        <v>10436.992790873535</v>
      </c>
      <c r="H15" s="1293">
        <v>1712.534136047323</v>
      </c>
      <c r="I15" s="1293">
        <v>203.64928514682057</v>
      </c>
      <c r="J15" s="1317"/>
    </row>
    <row r="16" spans="1:89" s="1225" customFormat="1" ht="27" customHeight="1" x14ac:dyDescent="0.25">
      <c r="A16" s="1316" t="s">
        <v>1262</v>
      </c>
      <c r="B16" s="1234">
        <v>1770</v>
      </c>
      <c r="C16" s="1293">
        <v>12384.908019722061</v>
      </c>
      <c r="D16" s="1293">
        <v>1973.8783456352121</v>
      </c>
      <c r="E16" s="1293">
        <v>215.60914041270382</v>
      </c>
      <c r="F16" s="1234">
        <v>2075</v>
      </c>
      <c r="G16" s="1293">
        <v>14408.133772378831</v>
      </c>
      <c r="H16" s="1293">
        <v>2371.1944542678389</v>
      </c>
      <c r="I16" s="1293">
        <v>248.91593855189402</v>
      </c>
      <c r="J16" s="1317"/>
    </row>
    <row r="17" spans="1:10" s="1225" customFormat="1" ht="27" customHeight="1" x14ac:dyDescent="0.25">
      <c r="A17" s="1316" t="s">
        <v>1249</v>
      </c>
      <c r="B17" s="1234">
        <v>4936</v>
      </c>
      <c r="C17" s="1293">
        <v>2286607.1021002531</v>
      </c>
      <c r="D17" s="1293">
        <v>229415.8102008198</v>
      </c>
      <c r="E17" s="1293">
        <v>12892.860366925368</v>
      </c>
      <c r="F17" s="1234">
        <v>5477</v>
      </c>
      <c r="G17" s="1293">
        <v>1878141.8476226728</v>
      </c>
      <c r="H17" s="1293">
        <v>248106.67891905716</v>
      </c>
      <c r="I17" s="1293">
        <v>14828.396325545509</v>
      </c>
      <c r="J17" s="1317"/>
    </row>
    <row r="18" spans="1:10" s="1225" customFormat="1" ht="27" customHeight="1" x14ac:dyDescent="0.25">
      <c r="A18" s="1318" t="s">
        <v>1250</v>
      </c>
      <c r="B18" s="1234">
        <v>86</v>
      </c>
      <c r="C18" s="1296" t="s">
        <v>646</v>
      </c>
      <c r="D18" s="1293">
        <v>328.92243719063185</v>
      </c>
      <c r="E18" s="1293">
        <v>16.061184928759385</v>
      </c>
      <c r="F18" s="1234">
        <v>149</v>
      </c>
      <c r="G18" s="1296">
        <v>0</v>
      </c>
      <c r="H18" s="1293">
        <v>977.1525041748813</v>
      </c>
      <c r="I18" s="1293">
        <v>37.999012079273832</v>
      </c>
      <c r="J18" s="1317"/>
    </row>
    <row r="19" spans="1:10" s="1302" customFormat="1" ht="27" customHeight="1" x14ac:dyDescent="0.2">
      <c r="A19" s="854" t="s">
        <v>237</v>
      </c>
      <c r="B19" s="1301">
        <v>12641</v>
      </c>
      <c r="C19" s="1301">
        <v>2310764.483132666</v>
      </c>
      <c r="D19" s="1301">
        <v>234043.82771691342</v>
      </c>
      <c r="E19" s="1301">
        <v>13404.076254580526</v>
      </c>
      <c r="F19" s="1301">
        <f>SUM(F7:F18)</f>
        <v>14426</v>
      </c>
      <c r="G19" s="1301">
        <f t="shared" ref="G19:I19" si="0">SUM(G7:G18)</f>
        <v>1906341.3996669208</v>
      </c>
      <c r="H19" s="1301">
        <f t="shared" si="0"/>
        <v>253979.17017129846</v>
      </c>
      <c r="I19" s="1301">
        <f t="shared" si="0"/>
        <v>15422.849647625564</v>
      </c>
      <c r="J19" s="1319"/>
    </row>
    <row r="20" spans="1:10" s="1225" customFormat="1" ht="22.5" customHeight="1" x14ac:dyDescent="0.25">
      <c r="A20" s="838" t="s">
        <v>1251</v>
      </c>
      <c r="B20" s="838"/>
      <c r="C20" s="838"/>
      <c r="D20" s="838"/>
      <c r="E20" s="838"/>
      <c r="F20" s="1249"/>
      <c r="G20" s="801"/>
      <c r="H20" s="1320"/>
    </row>
    <row r="21" spans="1:10" s="1225" customFormat="1" ht="12" customHeight="1" x14ac:dyDescent="0.25">
      <c r="A21" s="838" t="s">
        <v>1223</v>
      </c>
      <c r="B21" s="801"/>
      <c r="C21" s="801"/>
      <c r="D21" s="801"/>
      <c r="E21" s="801"/>
      <c r="F21" s="1249"/>
      <c r="G21" s="801"/>
      <c r="H21" s="1320"/>
    </row>
    <row r="22" spans="1:10" s="1225" customFormat="1" ht="12" customHeight="1" x14ac:dyDescent="0.25">
      <c r="A22" s="838" t="s">
        <v>1252</v>
      </c>
      <c r="F22" s="1268"/>
    </row>
    <row r="25" spans="1:10" x14ac:dyDescent="0.2">
      <c r="B25" s="1249"/>
    </row>
    <row r="26" spans="1:10" x14ac:dyDescent="0.2">
      <c r="B26" s="1249"/>
    </row>
  </sheetData>
  <mergeCells count="3">
    <mergeCell ref="A1:C1"/>
    <mergeCell ref="B4:E4"/>
    <mergeCell ref="F4:I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showGridLines="0" zoomScaleNormal="100" workbookViewId="0">
      <selection sqref="A1:C1"/>
    </sheetView>
  </sheetViews>
  <sheetFormatPr defaultColWidth="9.33203125" defaultRowHeight="12.75" x14ac:dyDescent="0.2"/>
  <cols>
    <col min="1" max="1" width="55" style="1381" customWidth="1"/>
    <col min="2" max="9" width="12" style="1381" customWidth="1"/>
    <col min="10" max="16384" width="9.33203125" style="1381"/>
  </cols>
  <sheetData>
    <row r="1" spans="1:9" s="1032" customFormat="1" ht="15.75" x14ac:dyDescent="0.25">
      <c r="A1" s="6405" t="s">
        <v>801</v>
      </c>
      <c r="B1" s="6405"/>
      <c r="C1" s="6405"/>
    </row>
    <row r="2" spans="1:9" ht="20.100000000000001" customHeight="1" x14ac:dyDescent="0.2">
      <c r="A2" s="1321" t="s">
        <v>1263</v>
      </c>
      <c r="B2" s="1321"/>
      <c r="C2" s="1321"/>
      <c r="D2" s="1321"/>
      <c r="E2" s="1321"/>
      <c r="F2" s="1321"/>
      <c r="G2" s="1321"/>
      <c r="H2" s="1321"/>
      <c r="I2" s="1321"/>
    </row>
    <row r="3" spans="1:9" ht="16.5" customHeight="1" thickBot="1" x14ac:dyDescent="0.25">
      <c r="A3" s="3033" t="s">
        <v>1264</v>
      </c>
      <c r="B3" s="2752"/>
      <c r="C3" s="2752"/>
      <c r="D3" s="2752"/>
      <c r="E3" s="2752"/>
      <c r="F3" s="2752"/>
      <c r="G3" s="2752"/>
      <c r="H3" s="2752"/>
      <c r="I3" s="2752"/>
    </row>
    <row r="4" spans="1:9" ht="21.75" customHeight="1" thickBot="1" x14ac:dyDescent="0.25">
      <c r="A4" s="3447" t="s">
        <v>1265</v>
      </c>
      <c r="B4" s="3456">
        <v>43555</v>
      </c>
      <c r="C4" s="3451">
        <v>43646</v>
      </c>
      <c r="D4" s="3034">
        <v>43738</v>
      </c>
      <c r="E4" s="3035">
        <v>43830</v>
      </c>
      <c r="F4" s="3035">
        <v>43921</v>
      </c>
      <c r="G4" s="3035">
        <v>44012</v>
      </c>
      <c r="H4" s="3035">
        <v>44104</v>
      </c>
      <c r="I4" s="3035">
        <v>44196</v>
      </c>
    </row>
    <row r="5" spans="1:9" ht="12.75" customHeight="1" x14ac:dyDescent="0.2">
      <c r="A5" s="3448" t="s">
        <v>1266</v>
      </c>
      <c r="B5" s="1323">
        <v>22257.754369369999</v>
      </c>
      <c r="C5" s="3452">
        <v>24434.745372279998</v>
      </c>
      <c r="D5" s="1323">
        <v>26167.127415210001</v>
      </c>
      <c r="E5" s="1323">
        <v>26882.355948129996</v>
      </c>
      <c r="F5" s="1323">
        <v>30315.636037199998</v>
      </c>
      <c r="G5" s="1323">
        <v>33538.23095574</v>
      </c>
      <c r="H5" s="1323">
        <v>35311.032204410003</v>
      </c>
      <c r="I5" s="1323">
        <v>35052.853010980005</v>
      </c>
    </row>
    <row r="6" spans="1:9" ht="12" customHeight="1" x14ac:dyDescent="0.2">
      <c r="A6" s="3448" t="s">
        <v>1267</v>
      </c>
      <c r="B6" s="1323">
        <v>27493.712243670649</v>
      </c>
      <c r="C6" s="3452">
        <v>49800.130808240727</v>
      </c>
      <c r="D6" s="1323">
        <v>41395.074238387409</v>
      </c>
      <c r="E6" s="1323">
        <v>48045.728677939223</v>
      </c>
      <c r="F6" s="1323">
        <v>57479.869647484345</v>
      </c>
      <c r="G6" s="1323">
        <v>47309.352880735605</v>
      </c>
      <c r="H6" s="1323">
        <v>53343.96080799558</v>
      </c>
      <c r="I6" s="1323">
        <v>48487.544591903992</v>
      </c>
    </row>
    <row r="7" spans="1:9" ht="10.5" customHeight="1" x14ac:dyDescent="0.2">
      <c r="A7" s="3449" t="s">
        <v>1268</v>
      </c>
      <c r="B7" s="1324">
        <v>14.307861039999999</v>
      </c>
      <c r="C7" s="3453">
        <v>6.49962076</v>
      </c>
      <c r="D7" s="1324">
        <v>10.903498369999999</v>
      </c>
      <c r="E7" s="1324">
        <v>7.1667985999999999</v>
      </c>
      <c r="F7" s="1324">
        <v>7.3655315999999997</v>
      </c>
      <c r="G7" s="1324">
        <v>8.1824657300000005</v>
      </c>
      <c r="H7" s="1324">
        <v>9.9991276400000011</v>
      </c>
      <c r="I7" s="1324">
        <v>11.301359470000001</v>
      </c>
    </row>
    <row r="8" spans="1:9" ht="12" customHeight="1" x14ac:dyDescent="0.2">
      <c r="A8" s="3449" t="s">
        <v>1269</v>
      </c>
      <c r="B8" s="1324">
        <v>27477.191810470649</v>
      </c>
      <c r="C8" s="3453">
        <v>49670.98249562073</v>
      </c>
      <c r="D8" s="1324">
        <v>41273.459821657416</v>
      </c>
      <c r="E8" s="1324">
        <v>40707.805125279221</v>
      </c>
      <c r="F8" s="1324">
        <v>49568.419167934342</v>
      </c>
      <c r="G8" s="1324">
        <v>47300.614834775603</v>
      </c>
      <c r="H8" s="1324">
        <v>53333.961680355576</v>
      </c>
      <c r="I8" s="1324">
        <v>48476.24323243399</v>
      </c>
    </row>
    <row r="9" spans="1:9" ht="12.75" customHeight="1" x14ac:dyDescent="0.2">
      <c r="A9" s="3449" t="s">
        <v>1270</v>
      </c>
      <c r="B9" s="1324">
        <v>2.2125721600000001</v>
      </c>
      <c r="C9" s="3453">
        <v>122.64869186</v>
      </c>
      <c r="D9" s="1324">
        <v>110.71091835999999</v>
      </c>
      <c r="E9" s="1324">
        <v>7330.7567540599994</v>
      </c>
      <c r="F9" s="1324">
        <v>7904.0849479500002</v>
      </c>
      <c r="G9" s="1324">
        <v>0.55558023000000001</v>
      </c>
      <c r="H9" s="1324">
        <v>0</v>
      </c>
      <c r="I9" s="1324">
        <v>0</v>
      </c>
    </row>
    <row r="10" spans="1:9" ht="10.5" customHeight="1" x14ac:dyDescent="0.2">
      <c r="A10" s="3449" t="s">
        <v>1271</v>
      </c>
      <c r="B10" s="1325">
        <v>0</v>
      </c>
      <c r="C10" s="3454">
        <v>0</v>
      </c>
      <c r="D10" s="1325">
        <v>0</v>
      </c>
      <c r="E10" s="1325">
        <v>0</v>
      </c>
      <c r="F10" s="1325">
        <v>0</v>
      </c>
      <c r="G10" s="1325">
        <v>0</v>
      </c>
      <c r="H10" s="1325">
        <v>0</v>
      </c>
      <c r="I10" s="1325">
        <v>0</v>
      </c>
    </row>
    <row r="11" spans="1:9" ht="11.25" customHeight="1" x14ac:dyDescent="0.2">
      <c r="A11" s="3448" t="s">
        <v>1272</v>
      </c>
      <c r="B11" s="1323">
        <v>140066.95298663891</v>
      </c>
      <c r="C11" s="3452">
        <v>140138.77054756816</v>
      </c>
      <c r="D11" s="1323">
        <v>154193.25661406579</v>
      </c>
      <c r="E11" s="1323">
        <v>148324.81455588524</v>
      </c>
      <c r="F11" s="1323">
        <v>145746.53512900625</v>
      </c>
      <c r="G11" s="1323">
        <v>184733.02390442844</v>
      </c>
      <c r="H11" s="1323">
        <v>183195.40076435203</v>
      </c>
      <c r="I11" s="1323">
        <v>185212.8534258572</v>
      </c>
    </row>
    <row r="12" spans="1:9" ht="12" customHeight="1" x14ac:dyDescent="0.2">
      <c r="A12" s="3448" t="s">
        <v>1273</v>
      </c>
      <c r="B12" s="1323">
        <v>16475.570623719999</v>
      </c>
      <c r="C12" s="3452">
        <v>16647.477633440001</v>
      </c>
      <c r="D12" s="1323">
        <v>16862.759277599998</v>
      </c>
      <c r="E12" s="1323">
        <v>20535.312224640002</v>
      </c>
      <c r="F12" s="1323">
        <v>18407.04911869</v>
      </c>
      <c r="G12" s="1323">
        <v>24262.272588320004</v>
      </c>
      <c r="H12" s="1335">
        <v>14871.71549749</v>
      </c>
      <c r="I12" s="1323">
        <v>41091.43352654</v>
      </c>
    </row>
    <row r="13" spans="1:9" ht="12" customHeight="1" x14ac:dyDescent="0.2">
      <c r="A13" s="3448" t="s">
        <v>1274</v>
      </c>
      <c r="B13" s="1323">
        <v>25358.589172310436</v>
      </c>
      <c r="C13" s="3452">
        <v>26771.058209241135</v>
      </c>
      <c r="D13" s="1323">
        <v>28790.66875514682</v>
      </c>
      <c r="E13" s="1323">
        <v>29920.264318375532</v>
      </c>
      <c r="F13" s="1323">
        <v>29540.949384109404</v>
      </c>
      <c r="G13" s="1323">
        <v>30566.41308185595</v>
      </c>
      <c r="H13" s="1323">
        <v>32278.423302862382</v>
      </c>
      <c r="I13" s="1323">
        <v>34929.84748966882</v>
      </c>
    </row>
    <row r="14" spans="1:9" ht="10.5" customHeight="1" x14ac:dyDescent="0.2">
      <c r="A14" s="3448" t="s">
        <v>1275</v>
      </c>
      <c r="B14" s="1323">
        <v>0</v>
      </c>
      <c r="C14" s="3452">
        <v>0</v>
      </c>
      <c r="D14" s="1323">
        <v>0</v>
      </c>
      <c r="E14" s="1323">
        <v>0</v>
      </c>
      <c r="F14" s="1323">
        <v>0</v>
      </c>
      <c r="G14" s="1323">
        <v>0</v>
      </c>
      <c r="H14" s="1323">
        <v>0</v>
      </c>
      <c r="I14" s="1323">
        <v>0</v>
      </c>
    </row>
    <row r="15" spans="1:9" ht="11.25" customHeight="1" x14ac:dyDescent="0.2">
      <c r="A15" s="3448" t="s">
        <v>1276</v>
      </c>
      <c r="B15" s="1323">
        <v>0</v>
      </c>
      <c r="C15" s="3452">
        <v>0</v>
      </c>
      <c r="D15" s="1323">
        <v>0</v>
      </c>
      <c r="E15" s="1323">
        <v>0</v>
      </c>
      <c r="F15" s="1323">
        <v>0</v>
      </c>
      <c r="G15" s="1323">
        <v>0</v>
      </c>
      <c r="H15" s="1323">
        <v>0</v>
      </c>
      <c r="I15" s="1323">
        <v>0</v>
      </c>
    </row>
    <row r="16" spans="1:9" ht="11.25" customHeight="1" x14ac:dyDescent="0.2">
      <c r="A16" s="3448" t="s">
        <v>1277</v>
      </c>
      <c r="B16" s="1323">
        <v>139.85173856</v>
      </c>
      <c r="C16" s="3452">
        <v>156.97694645999999</v>
      </c>
      <c r="D16" s="1323">
        <v>191.08549248000003</v>
      </c>
      <c r="E16" s="1323">
        <v>128.31779293</v>
      </c>
      <c r="F16" s="1323">
        <v>123.90771698</v>
      </c>
      <c r="G16" s="1323">
        <v>74.497450489999991</v>
      </c>
      <c r="H16" s="1323">
        <v>60098.714761050003</v>
      </c>
      <c r="I16" s="1323">
        <v>60167.655248119998</v>
      </c>
    </row>
    <row r="17" spans="1:9" ht="12" customHeight="1" x14ac:dyDescent="0.2">
      <c r="A17" s="3448" t="s">
        <v>1278</v>
      </c>
      <c r="B17" s="1323">
        <v>2140.08618755</v>
      </c>
      <c r="C17" s="3452">
        <v>2056.6157497099998</v>
      </c>
      <c r="D17" s="1323">
        <v>2087.3680648200002</v>
      </c>
      <c r="E17" s="1323">
        <v>2101.29416924</v>
      </c>
      <c r="F17" s="1323">
        <v>2107.5174071000001</v>
      </c>
      <c r="G17" s="1323">
        <v>2057.0470939299998</v>
      </c>
      <c r="H17" s="1323">
        <v>2063.7060080199999</v>
      </c>
      <c r="I17" s="1323">
        <v>2067.0118971500001</v>
      </c>
    </row>
    <row r="18" spans="1:9" ht="11.25" customHeight="1" x14ac:dyDescent="0.2">
      <c r="A18" s="3448" t="s">
        <v>1279</v>
      </c>
      <c r="B18" s="1323">
        <v>233932.51732182002</v>
      </c>
      <c r="C18" s="3452">
        <v>260005.77526694001</v>
      </c>
      <c r="D18" s="1323">
        <v>269687.33985771006</v>
      </c>
      <c r="E18" s="1323">
        <v>275938.08768713998</v>
      </c>
      <c r="F18" s="1323">
        <v>283721.46444056998</v>
      </c>
      <c r="G18" s="1323">
        <v>322540.83795550006</v>
      </c>
      <c r="H18" s="1323">
        <v>381162.95334618003</v>
      </c>
      <c r="I18" s="1323">
        <v>407009.19919022004</v>
      </c>
    </row>
    <row r="19" spans="1:9" ht="3.75" customHeight="1" thickBot="1" x14ac:dyDescent="0.25">
      <c r="A19" s="3450"/>
      <c r="B19" s="1326"/>
      <c r="C19" s="3455"/>
      <c r="D19" s="1326"/>
      <c r="E19" s="1326"/>
      <c r="F19" s="1326"/>
      <c r="G19" s="1326"/>
      <c r="H19" s="1326"/>
      <c r="I19" s="1326"/>
    </row>
    <row r="20" spans="1:9" ht="11.25" customHeight="1" thickBot="1" x14ac:dyDescent="0.25">
      <c r="B20" s="1322"/>
      <c r="C20" s="1322"/>
      <c r="D20" s="1322"/>
      <c r="E20" s="1322"/>
      <c r="F20" s="1322"/>
      <c r="G20" s="1322"/>
      <c r="H20" s="1322"/>
      <c r="I20" s="1322"/>
    </row>
    <row r="21" spans="1:9" ht="12" customHeight="1" thickBot="1" x14ac:dyDescent="0.25">
      <c r="A21" s="3038" t="s">
        <v>1280</v>
      </c>
      <c r="B21" s="3456">
        <v>43555</v>
      </c>
      <c r="C21" s="3451">
        <v>43646</v>
      </c>
      <c r="D21" s="3034">
        <v>43738</v>
      </c>
      <c r="E21" s="3035">
        <v>43830</v>
      </c>
      <c r="F21" s="3035">
        <v>43921</v>
      </c>
      <c r="G21" s="3035">
        <v>44012</v>
      </c>
      <c r="H21" s="3035">
        <v>44104</v>
      </c>
      <c r="I21" s="3035">
        <v>44196</v>
      </c>
    </row>
    <row r="22" spans="1:9" ht="2.25" customHeight="1" x14ac:dyDescent="0.2">
      <c r="A22" s="3039"/>
      <c r="B22" s="1328"/>
      <c r="C22" s="1328"/>
      <c r="D22" s="1328"/>
      <c r="E22" s="1329"/>
      <c r="F22" s="1329"/>
      <c r="G22" s="1329"/>
      <c r="H22" s="1329"/>
      <c r="I22" s="1329"/>
    </row>
    <row r="23" spans="1:9" ht="10.5" customHeight="1" x14ac:dyDescent="0.2">
      <c r="A23" s="3036" t="s">
        <v>1281</v>
      </c>
      <c r="B23" s="1330">
        <v>36175.575864860002</v>
      </c>
      <c r="C23" s="1330">
        <v>35893.39228421</v>
      </c>
      <c r="D23" s="1330">
        <v>35863.320522440001</v>
      </c>
      <c r="E23" s="1323">
        <v>42909.155061279998</v>
      </c>
      <c r="F23" s="1323">
        <v>40531.515348909998</v>
      </c>
      <c r="G23" s="1323">
        <v>41855.520518819998</v>
      </c>
      <c r="H23" s="1323">
        <v>41766.725282209998</v>
      </c>
      <c r="I23" s="1323">
        <v>46561.469153729995</v>
      </c>
    </row>
    <row r="24" spans="1:9" ht="11.25" customHeight="1" x14ac:dyDescent="0.2">
      <c r="A24" s="3036" t="s">
        <v>1282</v>
      </c>
      <c r="B24" s="1330">
        <v>171.87512075000001</v>
      </c>
      <c r="C24" s="1330">
        <v>174.29209967000003</v>
      </c>
      <c r="D24" s="1330">
        <v>151.49676460052194</v>
      </c>
      <c r="E24" s="1323">
        <v>209.11658635000001</v>
      </c>
      <c r="F24" s="1323">
        <v>129.51373888999998</v>
      </c>
      <c r="G24" s="1323">
        <v>157.5809311400001</v>
      </c>
      <c r="H24" s="1323">
        <v>1031.980763</v>
      </c>
      <c r="I24" s="1323">
        <v>33332.021075000004</v>
      </c>
    </row>
    <row r="25" spans="1:9" ht="11.25" customHeight="1" x14ac:dyDescent="0.2">
      <c r="A25" s="3037" t="s">
        <v>1283</v>
      </c>
      <c r="B25" s="1331">
        <v>36.117815</v>
      </c>
      <c r="C25" s="1331">
        <v>37.232635999999999</v>
      </c>
      <c r="D25" s="1331">
        <v>30.095746999999999</v>
      </c>
      <c r="E25" s="1324">
        <v>32.858111999999998</v>
      </c>
      <c r="F25" s="1324">
        <v>36.981038999999996</v>
      </c>
      <c r="G25" s="1324">
        <v>31.811841999999999</v>
      </c>
      <c r="H25" s="1324">
        <v>1031.980763</v>
      </c>
      <c r="I25" s="1324">
        <v>33332.021075000004</v>
      </c>
    </row>
    <row r="26" spans="1:9" ht="10.5" customHeight="1" x14ac:dyDescent="0.2">
      <c r="A26" s="3037" t="s">
        <v>1284</v>
      </c>
      <c r="B26" s="1331">
        <v>0</v>
      </c>
      <c r="C26" s="1331">
        <v>0</v>
      </c>
      <c r="D26" s="1331">
        <v>0</v>
      </c>
      <c r="E26" s="1324">
        <v>0</v>
      </c>
      <c r="F26" s="1324">
        <v>0</v>
      </c>
      <c r="G26" s="1324">
        <v>0</v>
      </c>
      <c r="H26" s="1324">
        <v>0</v>
      </c>
      <c r="I26" s="1324">
        <v>0</v>
      </c>
    </row>
    <row r="27" spans="1:9" ht="11.25" customHeight="1" x14ac:dyDescent="0.2">
      <c r="A27" s="3037" t="s">
        <v>1285</v>
      </c>
      <c r="B27" s="1332">
        <v>135.75730575</v>
      </c>
      <c r="C27" s="1331">
        <v>137.05946367000001</v>
      </c>
      <c r="D27" s="1331">
        <v>121.40101760052195</v>
      </c>
      <c r="E27" s="1324">
        <v>176.25847435</v>
      </c>
      <c r="F27" s="1324">
        <v>92.532699889999989</v>
      </c>
      <c r="G27" s="1324">
        <v>125.7690891400001</v>
      </c>
      <c r="H27" s="1324">
        <v>0</v>
      </c>
      <c r="I27" s="1324">
        <v>0</v>
      </c>
    </row>
    <row r="28" spans="1:9" ht="13.5" customHeight="1" x14ac:dyDescent="0.2">
      <c r="A28" s="3036" t="s">
        <v>1286</v>
      </c>
      <c r="B28" s="1330">
        <v>89379.092453990248</v>
      </c>
      <c r="C28" s="1333">
        <v>90186.905101146898</v>
      </c>
      <c r="D28" s="1333">
        <v>92399.072075251941</v>
      </c>
      <c r="E28" s="1334">
        <v>104079.68957931641</v>
      </c>
      <c r="F28" s="1334">
        <v>108290.62750661823</v>
      </c>
      <c r="G28" s="1334">
        <v>149810.62329122334</v>
      </c>
      <c r="H28" s="1334">
        <v>162309.61818441364</v>
      </c>
      <c r="I28" s="1334">
        <v>157597.88016278105</v>
      </c>
    </row>
    <row r="29" spans="1:9" ht="12" customHeight="1" x14ac:dyDescent="0.2">
      <c r="A29" s="3037" t="s">
        <v>1283</v>
      </c>
      <c r="B29" s="1331">
        <v>76247.448960990252</v>
      </c>
      <c r="C29" s="1331">
        <v>77373.361608146894</v>
      </c>
      <c r="D29" s="1331">
        <v>78507.028582251936</v>
      </c>
      <c r="E29" s="1324">
        <v>90703.64608631641</v>
      </c>
      <c r="F29" s="1324">
        <v>91651.782427168218</v>
      </c>
      <c r="G29" s="1324">
        <v>138222.08218350334</v>
      </c>
      <c r="H29" s="1324">
        <v>155661.93154073364</v>
      </c>
      <c r="I29" s="1324">
        <v>150895.03132732105</v>
      </c>
    </row>
    <row r="30" spans="1:9" ht="11.25" customHeight="1" x14ac:dyDescent="0.2">
      <c r="A30" s="3037" t="s">
        <v>1284</v>
      </c>
      <c r="B30" s="1331">
        <v>58.043492999997397</v>
      </c>
      <c r="C30" s="1331">
        <v>58.043492999999216</v>
      </c>
      <c r="D30" s="1331">
        <v>58.043493000001035</v>
      </c>
      <c r="E30" s="1324">
        <v>58.043492999997397</v>
      </c>
      <c r="F30" s="1324">
        <v>58.043493000001035</v>
      </c>
      <c r="G30" s="1324">
        <v>58.043492999999216</v>
      </c>
      <c r="H30" s="1324">
        <v>58.043492999999216</v>
      </c>
      <c r="I30" s="1324">
        <v>58.043493000000126</v>
      </c>
    </row>
    <row r="31" spans="1:9" ht="11.25" customHeight="1" x14ac:dyDescent="0.2">
      <c r="A31" s="3037" t="s">
        <v>1285</v>
      </c>
      <c r="B31" s="1331">
        <v>13073.6</v>
      </c>
      <c r="C31" s="1331">
        <v>12755.5</v>
      </c>
      <c r="D31" s="1331">
        <v>13834</v>
      </c>
      <c r="E31" s="1324">
        <v>13318</v>
      </c>
      <c r="F31" s="1324">
        <v>16580.801586450001</v>
      </c>
      <c r="G31" s="1324">
        <v>11530.497614720001</v>
      </c>
      <c r="H31" s="1324">
        <v>6589.64315068</v>
      </c>
      <c r="I31" s="1324">
        <v>6644.8053424600002</v>
      </c>
    </row>
    <row r="32" spans="1:9" ht="12" customHeight="1" x14ac:dyDescent="0.2">
      <c r="A32" s="3036" t="s">
        <v>1287</v>
      </c>
      <c r="B32" s="1330">
        <v>24828.777496793307</v>
      </c>
      <c r="C32" s="1330">
        <v>26982.781655601542</v>
      </c>
      <c r="D32" s="1330">
        <v>26345.787149204461</v>
      </c>
      <c r="E32" s="1323">
        <v>26822.853961766399</v>
      </c>
      <c r="F32" s="1323">
        <v>23424.709441082585</v>
      </c>
      <c r="G32" s="1323">
        <v>18843.372285949888</v>
      </c>
      <c r="H32" s="1323">
        <v>19016.635811612556</v>
      </c>
      <c r="I32" s="1323">
        <v>20031.561868459889</v>
      </c>
    </row>
    <row r="33" spans="1:9" ht="15" customHeight="1" x14ac:dyDescent="0.2">
      <c r="A33" s="3040" t="s">
        <v>1288</v>
      </c>
      <c r="B33" s="1330">
        <v>61194.164276256692</v>
      </c>
      <c r="C33" s="1330">
        <v>75360.160072018465</v>
      </c>
      <c r="D33" s="1330">
        <v>76142.24566582554</v>
      </c>
      <c r="E33" s="1323">
        <v>77359.2021266136</v>
      </c>
      <c r="F33" s="1323">
        <v>76455.1478139674</v>
      </c>
      <c r="G33" s="1323">
        <v>53146.137299770111</v>
      </c>
      <c r="H33" s="1323">
        <v>89237.831491687437</v>
      </c>
      <c r="I33" s="1323">
        <v>90826.842388530116</v>
      </c>
    </row>
    <row r="34" spans="1:9" ht="11.25" customHeight="1" x14ac:dyDescent="0.2">
      <c r="A34" s="3036" t="s">
        <v>1273</v>
      </c>
      <c r="B34" s="1330">
        <v>0</v>
      </c>
      <c r="C34" s="1330">
        <v>0</v>
      </c>
      <c r="D34" s="1330">
        <v>0</v>
      </c>
      <c r="E34" s="1323">
        <v>0</v>
      </c>
      <c r="F34" s="1323">
        <v>0</v>
      </c>
      <c r="G34" s="1323">
        <v>9659.004697280001</v>
      </c>
      <c r="H34" s="1323">
        <v>9614.8623936900003</v>
      </c>
      <c r="I34" s="1323">
        <v>1976.6671715999998</v>
      </c>
    </row>
    <row r="35" spans="1:9" ht="10.5" customHeight="1" x14ac:dyDescent="0.2">
      <c r="A35" s="3036" t="s">
        <v>1275</v>
      </c>
      <c r="B35" s="1330">
        <v>0</v>
      </c>
      <c r="C35" s="1330">
        <v>0</v>
      </c>
      <c r="D35" s="1330">
        <v>0</v>
      </c>
      <c r="E35" s="1323">
        <v>0</v>
      </c>
      <c r="F35" s="1323">
        <v>0</v>
      </c>
      <c r="G35" s="1323">
        <v>0</v>
      </c>
      <c r="H35" s="1323">
        <v>0</v>
      </c>
      <c r="I35" s="1323">
        <v>0</v>
      </c>
    </row>
    <row r="36" spans="1:9" ht="11.25" customHeight="1" x14ac:dyDescent="0.2">
      <c r="A36" s="3036" t="s">
        <v>1276</v>
      </c>
      <c r="B36" s="1330">
        <v>0</v>
      </c>
      <c r="C36" s="1330">
        <v>0</v>
      </c>
      <c r="D36" s="1330">
        <v>0</v>
      </c>
      <c r="E36" s="1323">
        <v>0</v>
      </c>
      <c r="F36" s="1323">
        <v>0</v>
      </c>
      <c r="G36" s="1323">
        <v>0</v>
      </c>
      <c r="H36" s="1323">
        <v>0</v>
      </c>
      <c r="I36" s="1323">
        <v>0</v>
      </c>
    </row>
    <row r="37" spans="1:9" ht="12" customHeight="1" x14ac:dyDescent="0.2">
      <c r="A37" s="3036" t="s">
        <v>1289</v>
      </c>
      <c r="B37" s="1335">
        <v>1056.2499061896556</v>
      </c>
      <c r="C37" s="1335">
        <v>612.19120356318092</v>
      </c>
      <c r="D37" s="1335">
        <v>2473.3718218776462</v>
      </c>
      <c r="E37" s="1335">
        <v>2134.5995065035349</v>
      </c>
      <c r="F37" s="1335">
        <v>1623.2019536617893</v>
      </c>
      <c r="G37" s="1335">
        <v>454.57915538021945</v>
      </c>
      <c r="H37" s="1335">
        <v>7010.349267206343</v>
      </c>
      <c r="I37" s="1335">
        <v>1842.4301513489338</v>
      </c>
    </row>
    <row r="38" spans="1:9" ht="12" customHeight="1" x14ac:dyDescent="0.2">
      <c r="A38" s="3036" t="s">
        <v>1274</v>
      </c>
      <c r="B38" s="1323">
        <v>21126.782202980045</v>
      </c>
      <c r="C38" s="1323">
        <v>30796.05285072992</v>
      </c>
      <c r="D38" s="1323">
        <v>36312.045858509955</v>
      </c>
      <c r="E38" s="1323">
        <v>22423.470864930048</v>
      </c>
      <c r="F38" s="1323">
        <v>33266.74863743993</v>
      </c>
      <c r="G38" s="1323">
        <v>48614.019775939989</v>
      </c>
      <c r="H38" s="1323">
        <v>51174.950152169957</v>
      </c>
      <c r="I38" s="1323">
        <v>54840.327218580074</v>
      </c>
    </row>
    <row r="39" spans="1:9" ht="12.75" customHeight="1" thickBot="1" x14ac:dyDescent="0.25">
      <c r="A39" s="3036" t="s">
        <v>1290</v>
      </c>
      <c r="B39" s="2753">
        <v>233932.51732181996</v>
      </c>
      <c r="C39" s="2753">
        <v>260005.77526694004</v>
      </c>
      <c r="D39" s="2753">
        <v>269687.33985771006</v>
      </c>
      <c r="E39" s="2753">
        <v>275938.08768676</v>
      </c>
      <c r="F39" s="2753">
        <v>283721.46444056992</v>
      </c>
      <c r="G39" s="2753">
        <v>322540.83795550355</v>
      </c>
      <c r="H39" s="2753">
        <v>381162.95334598992</v>
      </c>
      <c r="I39" s="2753">
        <v>407009.19919003005</v>
      </c>
    </row>
    <row r="40" spans="1:9" ht="0.75" customHeight="1" thickBot="1" x14ac:dyDescent="0.25">
      <c r="A40" s="3041"/>
      <c r="B40" s="3042"/>
      <c r="C40" s="3042"/>
      <c r="D40" s="3042"/>
      <c r="E40" s="3042"/>
      <c r="F40" s="3042"/>
      <c r="G40" s="3042"/>
      <c r="H40" s="3042"/>
      <c r="I40" s="3042"/>
    </row>
    <row r="41" spans="1:9" ht="21.75" customHeight="1" x14ac:dyDescent="0.2">
      <c r="A41" s="6406" t="s">
        <v>1291</v>
      </c>
      <c r="B41" s="6406"/>
      <c r="C41" s="6406"/>
      <c r="D41" s="6406"/>
      <c r="E41" s="6406"/>
      <c r="F41" s="6406"/>
      <c r="G41" s="6406"/>
      <c r="H41" s="6406"/>
      <c r="I41" s="6406"/>
    </row>
    <row r="42" spans="1:9" ht="23.25" customHeight="1" x14ac:dyDescent="0.2">
      <c r="A42" s="6407" t="s">
        <v>1292</v>
      </c>
      <c r="B42" s="6407"/>
      <c r="C42" s="6407"/>
      <c r="D42" s="6407"/>
      <c r="E42" s="6407"/>
      <c r="F42" s="6407"/>
      <c r="G42" s="6407"/>
      <c r="H42" s="6407"/>
      <c r="I42" s="6407"/>
    </row>
    <row r="43" spans="1:9" ht="12.75" customHeight="1" x14ac:dyDescent="0.2">
      <c r="A43" s="6408" t="s">
        <v>1293</v>
      </c>
      <c r="B43" s="6408"/>
      <c r="C43" s="6408"/>
      <c r="D43" s="6408"/>
      <c r="E43" s="6408"/>
      <c r="F43" s="6408"/>
      <c r="G43" s="6408"/>
      <c r="H43" s="6408"/>
      <c r="I43" s="6408"/>
    </row>
    <row r="44" spans="1:9" s="1336" customFormat="1" ht="12" customHeight="1" x14ac:dyDescent="0.25">
      <c r="A44" s="6408" t="s">
        <v>1294</v>
      </c>
      <c r="B44" s="6408"/>
      <c r="C44" s="6408"/>
      <c r="D44" s="6408"/>
      <c r="E44" s="6408"/>
      <c r="F44" s="6408"/>
      <c r="G44" s="6408"/>
      <c r="H44" s="6408"/>
      <c r="I44" s="6408"/>
    </row>
  </sheetData>
  <mergeCells count="5">
    <mergeCell ref="A1:C1"/>
    <mergeCell ref="A41:I41"/>
    <mergeCell ref="A42:I42"/>
    <mergeCell ref="A43:I43"/>
    <mergeCell ref="A44:I44"/>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election sqref="A1:C1"/>
    </sheetView>
  </sheetViews>
  <sheetFormatPr defaultColWidth="9.33203125" defaultRowHeight="12.75" x14ac:dyDescent="0.2"/>
  <cols>
    <col min="1" max="1" width="6.1640625" style="1381" customWidth="1"/>
    <col min="2" max="2" width="1.83203125" style="1381" customWidth="1"/>
    <col min="3" max="3" width="18.33203125" style="1381" customWidth="1"/>
    <col min="4" max="4" width="17.33203125" style="1381" customWidth="1"/>
    <col min="5" max="5" width="7.33203125" style="1381" customWidth="1"/>
    <col min="6" max="6" width="9.83203125" style="1381" customWidth="1"/>
    <col min="7" max="9" width="11" style="1381" customWidth="1"/>
    <col min="10" max="10" width="8" style="1381" customWidth="1"/>
    <col min="11" max="16384" width="9.33203125" style="1381"/>
  </cols>
  <sheetData>
    <row r="1" spans="1:10" s="1032" customFormat="1" ht="15.75" x14ac:dyDescent="0.25">
      <c r="A1" s="6405" t="s">
        <v>801</v>
      </c>
      <c r="B1" s="6405"/>
      <c r="C1" s="6405"/>
    </row>
    <row r="2" spans="1:10" s="1327" customFormat="1" ht="15.75" x14ac:dyDescent="0.25">
      <c r="A2" s="5535" t="s">
        <v>4255</v>
      </c>
      <c r="B2" s="5536"/>
      <c r="C2" s="5536"/>
      <c r="D2" s="5536"/>
      <c r="E2" s="5536"/>
      <c r="F2" s="5536"/>
      <c r="G2" s="5536"/>
      <c r="H2" s="5536"/>
      <c r="I2" s="5536"/>
      <c r="J2" s="5536"/>
    </row>
    <row r="3" spans="1:10" ht="15.75" x14ac:dyDescent="0.25">
      <c r="A3" s="1337"/>
      <c r="B3" s="1337"/>
      <c r="C3" s="1337"/>
      <c r="D3" s="1337"/>
      <c r="E3" s="1337"/>
      <c r="F3" s="1337"/>
      <c r="G3" s="1337"/>
      <c r="H3" s="1337"/>
      <c r="I3" s="6409" t="s">
        <v>1295</v>
      </c>
      <c r="J3" s="6409"/>
    </row>
    <row r="4" spans="1:10" ht="12.75" customHeight="1" x14ac:dyDescent="0.2">
      <c r="A4" s="2879"/>
      <c r="B4" s="2880"/>
      <c r="C4" s="2881"/>
      <c r="D4" s="6410" t="s">
        <v>1296</v>
      </c>
      <c r="E4" s="6413" t="s">
        <v>1297</v>
      </c>
      <c r="F4" s="6414"/>
      <c r="G4" s="6413" t="s">
        <v>1298</v>
      </c>
      <c r="H4" s="6419"/>
      <c r="I4" s="6413" t="s">
        <v>1299</v>
      </c>
      <c r="J4" s="6414"/>
    </row>
    <row r="5" spans="1:10" ht="12.75" customHeight="1" x14ac:dyDescent="0.2">
      <c r="A5" s="6426" t="s">
        <v>1300</v>
      </c>
      <c r="B5" s="6427"/>
      <c r="C5" s="6428"/>
      <c r="D5" s="6411"/>
      <c r="E5" s="6415"/>
      <c r="F5" s="6416"/>
      <c r="G5" s="6420"/>
      <c r="H5" s="6421"/>
      <c r="I5" s="6420"/>
      <c r="J5" s="6424"/>
    </row>
    <row r="6" spans="1:10" ht="12.75" customHeight="1" x14ac:dyDescent="0.2">
      <c r="A6" s="6426" t="s">
        <v>516</v>
      </c>
      <c r="B6" s="6427"/>
      <c r="C6" s="6428"/>
      <c r="D6" s="6411"/>
      <c r="E6" s="6415"/>
      <c r="F6" s="6416"/>
      <c r="G6" s="6420"/>
      <c r="H6" s="6421"/>
      <c r="I6" s="6420"/>
      <c r="J6" s="6424"/>
    </row>
    <row r="7" spans="1:10" ht="12.75" customHeight="1" x14ac:dyDescent="0.2">
      <c r="A7" s="6429" t="s">
        <v>313</v>
      </c>
      <c r="B7" s="6430"/>
      <c r="C7" s="6431"/>
      <c r="D7" s="6412"/>
      <c r="E7" s="6417"/>
      <c r="F7" s="6418"/>
      <c r="G7" s="6422"/>
      <c r="H7" s="6423"/>
      <c r="I7" s="6422"/>
      <c r="J7" s="6425"/>
    </row>
    <row r="8" spans="1:10" ht="24.95" customHeight="1" x14ac:dyDescent="0.2">
      <c r="A8" s="2930">
        <v>2017</v>
      </c>
      <c r="B8" s="1041"/>
      <c r="C8" s="1041"/>
      <c r="D8" s="3043">
        <v>199360</v>
      </c>
      <c r="E8" s="6432">
        <v>1008</v>
      </c>
      <c r="F8" s="6433"/>
      <c r="G8" s="6434">
        <v>0.2</v>
      </c>
      <c r="H8" s="6433"/>
      <c r="I8" s="6434">
        <v>200368.2</v>
      </c>
      <c r="J8" s="6435"/>
    </row>
    <row r="9" spans="1:10" ht="24.95" customHeight="1" x14ac:dyDescent="0.2">
      <c r="A9" s="2930">
        <v>2018</v>
      </c>
      <c r="B9" s="1041"/>
      <c r="C9" s="1041"/>
      <c r="D9" s="3043">
        <v>216559</v>
      </c>
      <c r="E9" s="6432">
        <v>1026</v>
      </c>
      <c r="F9" s="6433"/>
      <c r="G9" s="6434">
        <v>0.1</v>
      </c>
      <c r="H9" s="6433"/>
      <c r="I9" s="6434">
        <v>217585.1</v>
      </c>
      <c r="J9" s="6435"/>
    </row>
    <row r="10" spans="1:10" ht="24.95" customHeight="1" x14ac:dyDescent="0.2">
      <c r="A10" s="2930">
        <v>2019</v>
      </c>
      <c r="B10" s="1041"/>
      <c r="C10" s="1041"/>
      <c r="D10" s="3043">
        <v>268235</v>
      </c>
      <c r="E10" s="6432">
        <v>1259</v>
      </c>
      <c r="F10" s="6433"/>
      <c r="G10" s="6434">
        <v>0.1</v>
      </c>
      <c r="H10" s="6437"/>
      <c r="I10" s="6432">
        <v>269494.09999999998</v>
      </c>
      <c r="J10" s="6435"/>
    </row>
    <row r="11" spans="1:10" ht="24.95" customHeight="1" x14ac:dyDescent="0.2">
      <c r="A11" s="2930">
        <v>2019</v>
      </c>
      <c r="B11" s="1041"/>
      <c r="C11" s="1041"/>
      <c r="D11" s="3043">
        <v>268235</v>
      </c>
      <c r="E11" s="6432">
        <v>1259</v>
      </c>
      <c r="F11" s="6433"/>
      <c r="G11" s="6434">
        <v>0.1</v>
      </c>
      <c r="H11" s="6433"/>
      <c r="I11" s="6434">
        <v>269494.09999999998</v>
      </c>
      <c r="J11" s="6435"/>
    </row>
    <row r="12" spans="1:10" ht="24.95" customHeight="1" x14ac:dyDescent="0.2">
      <c r="A12" s="2931">
        <v>2020</v>
      </c>
      <c r="B12" s="3044"/>
      <c r="C12" s="3044"/>
      <c r="D12" s="3045">
        <v>286263</v>
      </c>
      <c r="E12" s="6438">
        <v>1977</v>
      </c>
      <c r="F12" s="6439"/>
      <c r="G12" s="6440">
        <v>0</v>
      </c>
      <c r="H12" s="6439"/>
      <c r="I12" s="6440">
        <v>288240</v>
      </c>
      <c r="J12" s="6441"/>
    </row>
    <row r="14" spans="1:10" ht="16.5" x14ac:dyDescent="0.2">
      <c r="A14" s="1338" t="s">
        <v>1301</v>
      </c>
    </row>
    <row r="15" spans="1:10" ht="13.5" thickBot="1" x14ac:dyDescent="0.25">
      <c r="F15" s="1339" t="s">
        <v>1302</v>
      </c>
      <c r="I15" s="1339" t="s">
        <v>1303</v>
      </c>
      <c r="J15" s="1434"/>
    </row>
    <row r="16" spans="1:10" ht="22.5" customHeight="1" x14ac:dyDescent="0.2">
      <c r="A16" s="1340"/>
      <c r="B16" s="2745"/>
      <c r="C16" s="2745"/>
      <c r="D16" s="2745"/>
      <c r="E16" s="2746"/>
      <c r="F16" s="1341" t="s">
        <v>1304</v>
      </c>
      <c r="G16" s="1342" t="s">
        <v>1305</v>
      </c>
      <c r="H16" s="1342" t="s">
        <v>1306</v>
      </c>
      <c r="I16" s="1342" t="s">
        <v>1307</v>
      </c>
    </row>
    <row r="17" spans="1:10" ht="24.95" customHeight="1" x14ac:dyDescent="0.2">
      <c r="A17" s="1343"/>
      <c r="B17" s="6442" t="s">
        <v>1308</v>
      </c>
      <c r="C17" s="6443"/>
      <c r="D17" s="6443"/>
      <c r="E17" s="6444"/>
      <c r="F17" s="1387"/>
      <c r="G17" s="1387"/>
      <c r="H17" s="1387"/>
      <c r="I17" s="1387"/>
    </row>
    <row r="18" spans="1:10" ht="24.95" customHeight="1" x14ac:dyDescent="0.2">
      <c r="A18" s="1344">
        <v>1</v>
      </c>
      <c r="B18" s="3046" t="s">
        <v>1309</v>
      </c>
      <c r="C18" s="1434"/>
      <c r="D18" s="1434"/>
      <c r="E18" s="1434"/>
      <c r="F18" s="1345">
        <v>32218.438809848714</v>
      </c>
      <c r="G18" s="1345">
        <v>31636.023138115845</v>
      </c>
      <c r="H18" s="1345">
        <v>35365.44116659162</v>
      </c>
      <c r="I18" s="1345">
        <v>39610.504011841193</v>
      </c>
    </row>
    <row r="19" spans="1:10" ht="24.95" customHeight="1" x14ac:dyDescent="0.2">
      <c r="A19" s="1346">
        <v>2</v>
      </c>
      <c r="B19" s="6445" t="s">
        <v>4165</v>
      </c>
      <c r="C19" s="6446"/>
      <c r="D19" s="6446"/>
      <c r="E19" s="6447"/>
      <c r="F19" s="1345">
        <v>6493.0487123812809</v>
      </c>
      <c r="G19" s="1345">
        <v>7704.4489917341543</v>
      </c>
      <c r="H19" s="1345">
        <v>7543.713894688377</v>
      </c>
      <c r="I19" s="1345">
        <v>6950.9651418888052</v>
      </c>
    </row>
    <row r="20" spans="1:10" ht="24.95" customHeight="1" x14ac:dyDescent="0.2">
      <c r="A20" s="1346">
        <v>3</v>
      </c>
      <c r="B20" s="3047" t="s">
        <v>1310</v>
      </c>
      <c r="C20" s="1434"/>
      <c r="D20" s="1434"/>
      <c r="E20" s="1434"/>
      <c r="F20" s="1345">
        <v>63436.593504842291</v>
      </c>
      <c r="G20" s="1345">
        <v>61526.639409400006</v>
      </c>
      <c r="H20" s="1345">
        <v>80442.341112480019</v>
      </c>
      <c r="I20" s="1345">
        <v>148154.26381224999</v>
      </c>
    </row>
    <row r="21" spans="1:10" ht="24.95" customHeight="1" x14ac:dyDescent="0.2">
      <c r="A21" s="1346"/>
      <c r="B21" s="3047" t="s">
        <v>1311</v>
      </c>
      <c r="C21" s="1434"/>
      <c r="D21" s="1434"/>
      <c r="E21" s="1434"/>
      <c r="F21" s="2747"/>
      <c r="G21" s="1387"/>
      <c r="H21" s="1387"/>
      <c r="I21" s="1387"/>
    </row>
    <row r="22" spans="1:10" ht="24.95" customHeight="1" x14ac:dyDescent="0.2">
      <c r="A22" s="1346"/>
      <c r="B22" s="3048" t="s">
        <v>1312</v>
      </c>
      <c r="C22" s="3049"/>
      <c r="D22" s="3049"/>
      <c r="E22" s="3049"/>
      <c r="F22" s="1347">
        <v>63319.442593779997</v>
      </c>
      <c r="G22" s="1347">
        <v>61401.321099070003</v>
      </c>
      <c r="H22" s="1347">
        <v>80233.224526130012</v>
      </c>
      <c r="I22" s="1347">
        <v>114822.24273725</v>
      </c>
    </row>
    <row r="23" spans="1:10" ht="24.95" customHeight="1" thickBot="1" x14ac:dyDescent="0.25">
      <c r="A23" s="3050"/>
      <c r="B23" s="3048" t="s">
        <v>1313</v>
      </c>
      <c r="C23" s="3049"/>
      <c r="D23" s="3049"/>
      <c r="E23" s="3049"/>
      <c r="F23" s="1347">
        <v>117.1509110622919</v>
      </c>
      <c r="G23" s="1347">
        <v>125.31831032999997</v>
      </c>
      <c r="H23" s="1347">
        <v>209.11658635000001</v>
      </c>
      <c r="I23" s="1347">
        <v>33332.021075000004</v>
      </c>
    </row>
    <row r="24" spans="1:10" ht="24.95" customHeight="1" thickBot="1" x14ac:dyDescent="0.25">
      <c r="A24" s="2748"/>
      <c r="B24" s="1348"/>
      <c r="C24" s="6436" t="s">
        <v>1314</v>
      </c>
      <c r="D24" s="6436"/>
      <c r="E24" s="6436"/>
      <c r="F24" s="1349">
        <v>102148.08102707227</v>
      </c>
      <c r="G24" s="1349">
        <v>100867.11153925001</v>
      </c>
      <c r="H24" s="1349">
        <f>+H18+H19+H20</f>
        <v>123351.49617376001</v>
      </c>
      <c r="I24" s="1349">
        <v>194715.73296597999</v>
      </c>
      <c r="J24" s="2749"/>
    </row>
    <row r="25" spans="1:10" ht="24.95" customHeight="1" x14ac:dyDescent="0.2">
      <c r="A25" s="3051"/>
      <c r="B25" s="6449" t="s">
        <v>1315</v>
      </c>
      <c r="C25" s="6450"/>
      <c r="D25" s="6450"/>
      <c r="E25" s="6451"/>
      <c r="F25" s="1350"/>
      <c r="G25" s="2750"/>
      <c r="H25" s="2750"/>
      <c r="I25" s="2750"/>
    </row>
    <row r="26" spans="1:10" ht="24.95" customHeight="1" x14ac:dyDescent="0.2">
      <c r="A26" s="1344">
        <v>1</v>
      </c>
      <c r="B26" s="3046" t="s">
        <v>1316</v>
      </c>
      <c r="C26" s="1434"/>
      <c r="D26" s="1434"/>
      <c r="E26" s="1434"/>
      <c r="F26" s="1350">
        <v>200039.4517179582</v>
      </c>
      <c r="G26" s="1351">
        <v>217004.41993496372</v>
      </c>
      <c r="H26" s="1351">
        <v>269147.02911251434</v>
      </c>
      <c r="I26" s="1351">
        <v>284981.4928212621</v>
      </c>
    </row>
    <row r="27" spans="1:10" ht="24.95" customHeight="1" x14ac:dyDescent="0.2">
      <c r="A27" s="1346">
        <v>2</v>
      </c>
      <c r="B27" s="6445" t="s">
        <v>1317</v>
      </c>
      <c r="C27" s="6446"/>
      <c r="D27" s="6446"/>
      <c r="E27" s="6447"/>
      <c r="F27" s="1350">
        <v>-24932.121414385856</v>
      </c>
      <c r="G27" s="1351">
        <v>-19273.09610646783</v>
      </c>
      <c r="H27" s="1351">
        <v>-23863.349618259625</v>
      </c>
      <c r="I27" s="1351">
        <v>-27032.858213989537</v>
      </c>
    </row>
    <row r="28" spans="1:10" ht="24.95" customHeight="1" x14ac:dyDescent="0.2">
      <c r="A28" s="1346">
        <v>3</v>
      </c>
      <c r="B28" s="3052" t="s">
        <v>1318</v>
      </c>
      <c r="C28" s="1339"/>
      <c r="D28" s="1339"/>
      <c r="E28" s="3053"/>
      <c r="F28" s="1350">
        <v>675.2423620400001</v>
      </c>
      <c r="G28" s="1351">
        <v>448.45071628999995</v>
      </c>
      <c r="H28" s="1351">
        <v>22.977313389999999</v>
      </c>
      <c r="I28" s="1351">
        <v>2052.56562381</v>
      </c>
    </row>
    <row r="29" spans="1:10" ht="24.95" customHeight="1" x14ac:dyDescent="0.2">
      <c r="A29" s="1352">
        <v>4</v>
      </c>
      <c r="B29" s="3054" t="s">
        <v>1319</v>
      </c>
      <c r="C29" s="1434"/>
      <c r="D29" s="1434"/>
      <c r="E29" s="1434"/>
      <c r="F29" s="1350">
        <v>3843.0021967400003</v>
      </c>
      <c r="G29" s="1351">
        <v>3927.1168639899997</v>
      </c>
      <c r="H29" s="1351">
        <v>4032.3685415700002</v>
      </c>
      <c r="I29" s="1351">
        <v>40100.677529779998</v>
      </c>
    </row>
    <row r="30" spans="1:10" ht="24.95" customHeight="1" thickBot="1" x14ac:dyDescent="0.25">
      <c r="A30" s="1352">
        <v>5</v>
      </c>
      <c r="B30" s="3054" t="s">
        <v>1320</v>
      </c>
      <c r="C30" s="1434"/>
      <c r="D30" s="1434"/>
      <c r="E30" s="1434"/>
      <c r="F30" s="1350">
        <v>77477.493835279631</v>
      </c>
      <c r="G30" s="1351">
        <v>101239.7798695259</v>
      </c>
      <c r="H30" s="1351">
        <v>125987.52917545472</v>
      </c>
      <c r="I30" s="1351">
        <v>105386.14479469259</v>
      </c>
    </row>
    <row r="31" spans="1:10" ht="24.95" customHeight="1" thickBot="1" x14ac:dyDescent="0.25">
      <c r="A31" s="2751"/>
      <c r="B31" s="1353"/>
      <c r="C31" s="1354" t="s">
        <v>1321</v>
      </c>
      <c r="D31" s="1354"/>
      <c r="E31" s="1354"/>
      <c r="F31" s="1355">
        <v>102148.08102707274</v>
      </c>
      <c r="G31" s="1349">
        <v>100867.11153925001</v>
      </c>
      <c r="H31" s="1349">
        <f>+H26+H27+H28+H29-H30</f>
        <v>123351.49617376001</v>
      </c>
      <c r="I31" s="1349">
        <v>194715.73296617001</v>
      </c>
      <c r="J31" s="2749"/>
    </row>
    <row r="32" spans="1:10" ht="18" customHeight="1" x14ac:dyDescent="0.2">
      <c r="A32" s="6452" t="s">
        <v>1322</v>
      </c>
      <c r="B32" s="6452"/>
      <c r="C32" s="6452"/>
      <c r="D32" s="6452"/>
      <c r="E32" s="6452"/>
      <c r="F32" s="6452"/>
      <c r="G32" s="6452"/>
      <c r="H32" s="6452"/>
      <c r="I32" s="6452"/>
    </row>
    <row r="33" spans="1:10" x14ac:dyDescent="0.2">
      <c r="A33" s="6448" t="s">
        <v>1323</v>
      </c>
      <c r="B33" s="6448"/>
      <c r="C33" s="6448"/>
      <c r="D33" s="6448"/>
      <c r="E33" s="6448"/>
      <c r="F33" s="6448"/>
      <c r="G33" s="6448"/>
      <c r="H33" s="6448"/>
      <c r="I33" s="6448"/>
    </row>
    <row r="34" spans="1:10" x14ac:dyDescent="0.2">
      <c r="A34" s="6448" t="s">
        <v>1324</v>
      </c>
      <c r="B34" s="6448"/>
      <c r="C34" s="6448"/>
      <c r="D34" s="6448"/>
      <c r="E34" s="6448"/>
      <c r="F34" s="6448"/>
      <c r="G34" s="6448"/>
      <c r="H34" s="6448"/>
      <c r="I34" s="6448"/>
      <c r="J34" s="2749"/>
    </row>
    <row r="35" spans="1:10" x14ac:dyDescent="0.2">
      <c r="A35" s="6448" t="s">
        <v>4166</v>
      </c>
      <c r="B35" s="6448"/>
      <c r="C35" s="6448"/>
      <c r="D35" s="6448"/>
      <c r="E35" s="6448"/>
      <c r="F35" s="6448"/>
      <c r="G35" s="6448"/>
      <c r="H35" s="6448"/>
      <c r="I35" s="6448"/>
      <c r="J35" s="2749"/>
    </row>
    <row r="36" spans="1:10" x14ac:dyDescent="0.2">
      <c r="A36" s="6448" t="s">
        <v>4167</v>
      </c>
      <c r="B36" s="6448"/>
      <c r="C36" s="6448"/>
      <c r="D36" s="6448"/>
      <c r="E36" s="6448"/>
      <c r="F36" s="6448"/>
      <c r="G36" s="6448"/>
      <c r="H36" s="6448"/>
      <c r="I36" s="6448"/>
    </row>
  </sheetData>
  <mergeCells count="34">
    <mergeCell ref="A36:I36"/>
    <mergeCell ref="B25:E25"/>
    <mergeCell ref="B27:E27"/>
    <mergeCell ref="A32:I32"/>
    <mergeCell ref="A33:I33"/>
    <mergeCell ref="A34:I34"/>
    <mergeCell ref="A35:I35"/>
    <mergeCell ref="C24:E24"/>
    <mergeCell ref="E10:F10"/>
    <mergeCell ref="G10:H10"/>
    <mergeCell ref="I10:J10"/>
    <mergeCell ref="E11:F11"/>
    <mergeCell ref="G11:H11"/>
    <mergeCell ref="I11:J11"/>
    <mergeCell ref="E12:F12"/>
    <mergeCell ref="G12:H12"/>
    <mergeCell ref="I12:J12"/>
    <mergeCell ref="B17:E17"/>
    <mergeCell ref="B19:E19"/>
    <mergeCell ref="E8:F8"/>
    <mergeCell ref="G8:H8"/>
    <mergeCell ref="I8:J8"/>
    <mergeCell ref="E9:F9"/>
    <mergeCell ref="G9:H9"/>
    <mergeCell ref="I9:J9"/>
    <mergeCell ref="A1:C1"/>
    <mergeCell ref="I3:J3"/>
    <mergeCell ref="D4:D7"/>
    <mergeCell ref="E4:F7"/>
    <mergeCell ref="G4:H7"/>
    <mergeCell ref="I4:J7"/>
    <mergeCell ref="A5:C5"/>
    <mergeCell ref="A6:C6"/>
    <mergeCell ref="A7:C7"/>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7"/>
  <sheetViews>
    <sheetView showGridLines="0" workbookViewId="0">
      <selection sqref="A1:C1"/>
    </sheetView>
  </sheetViews>
  <sheetFormatPr defaultColWidth="86.6640625" defaultRowHeight="12.75" x14ac:dyDescent="0.2"/>
  <cols>
    <col min="1" max="1" width="80" style="3058" customWidth="1"/>
    <col min="2" max="4" width="17.83203125" style="3058" customWidth="1"/>
  </cols>
  <sheetData>
    <row r="1" spans="1:4" ht="15.75" customHeight="1" x14ac:dyDescent="0.25">
      <c r="A1" s="6405" t="s">
        <v>801</v>
      </c>
      <c r="B1" s="6405"/>
      <c r="C1" s="6405"/>
      <c r="D1" s="1032"/>
    </row>
    <row r="2" spans="1:4" ht="20.45" customHeight="1" x14ac:dyDescent="0.25">
      <c r="A2" s="3055" t="s">
        <v>4095</v>
      </c>
      <c r="B2" s="3056"/>
      <c r="C2" s="3056"/>
      <c r="D2" s="3056"/>
    </row>
    <row r="3" spans="1:4" ht="16.5" customHeight="1" x14ac:dyDescent="0.25">
      <c r="A3" s="3055"/>
      <c r="B3" s="3057"/>
      <c r="D3" s="3059" t="s">
        <v>1325</v>
      </c>
    </row>
    <row r="4" spans="1:4" ht="18" customHeight="1" x14ac:dyDescent="0.25">
      <c r="A4" s="3060"/>
      <c r="B4" s="3061">
        <v>2018</v>
      </c>
      <c r="C4" s="3061">
        <v>2019</v>
      </c>
      <c r="D4" s="3061">
        <v>2020</v>
      </c>
    </row>
    <row r="5" spans="1:4" ht="14.25" x14ac:dyDescent="0.2">
      <c r="A5" s="3062" t="s">
        <v>1326</v>
      </c>
      <c r="B5" s="3063">
        <v>151131.10224633795</v>
      </c>
      <c r="C5" s="3064">
        <v>151334.36098302665</v>
      </c>
      <c r="D5" s="3064">
        <v>168595.85604853008</v>
      </c>
    </row>
    <row r="6" spans="1:4" ht="14.25" x14ac:dyDescent="0.2">
      <c r="A6" s="3065" t="s">
        <v>1327</v>
      </c>
      <c r="B6" s="2732">
        <v>12608.086206315449</v>
      </c>
      <c r="C6" s="2733">
        <v>12715.217938644248</v>
      </c>
      <c r="D6" s="2733">
        <v>14294.257467494117</v>
      </c>
    </row>
    <row r="7" spans="1:4" ht="15" x14ac:dyDescent="0.25">
      <c r="A7" s="3066" t="s">
        <v>1328</v>
      </c>
      <c r="B7" s="2734">
        <v>12375.72555597545</v>
      </c>
      <c r="C7" s="2735">
        <v>12496.177144704247</v>
      </c>
      <c r="D7" s="2735">
        <v>14006.312355614116</v>
      </c>
    </row>
    <row r="8" spans="1:4" ht="16.899999999999999" customHeight="1" x14ac:dyDescent="0.25">
      <c r="A8" s="3067" t="s">
        <v>1329</v>
      </c>
      <c r="B8" s="2736">
        <v>6514.7588661074124</v>
      </c>
      <c r="C8" s="2737">
        <v>7608.6292370237543</v>
      </c>
      <c r="D8" s="2737">
        <v>9177.4575893191522</v>
      </c>
    </row>
    <row r="9" spans="1:4" ht="15" x14ac:dyDescent="0.25">
      <c r="A9" s="3067" t="s">
        <v>1330</v>
      </c>
      <c r="B9" s="2736">
        <v>5860.966689868038</v>
      </c>
      <c r="C9" s="2737">
        <v>4887.5479076804922</v>
      </c>
      <c r="D9" s="2737">
        <v>4828.8547662949641</v>
      </c>
    </row>
    <row r="10" spans="1:4" ht="15" x14ac:dyDescent="0.25">
      <c r="A10" s="3066" t="s">
        <v>1331</v>
      </c>
      <c r="B10" s="2734">
        <v>121.86799941</v>
      </c>
      <c r="C10" s="2735">
        <v>72.20683004</v>
      </c>
      <c r="D10" s="2735">
        <v>81.625961539999992</v>
      </c>
    </row>
    <row r="11" spans="1:4" ht="15" x14ac:dyDescent="0.25">
      <c r="A11" s="3066" t="s">
        <v>1332</v>
      </c>
      <c r="B11" s="2734">
        <v>110.49265093</v>
      </c>
      <c r="C11" s="2735">
        <v>146.83396390000001</v>
      </c>
      <c r="D11" s="2735">
        <v>206.31915033999999</v>
      </c>
    </row>
    <row r="12" spans="1:4" ht="14.25" x14ac:dyDescent="0.2">
      <c r="A12" s="3065" t="s">
        <v>1333</v>
      </c>
      <c r="B12" s="2732">
        <v>45.738551770000001</v>
      </c>
      <c r="C12" s="2733">
        <v>2.1180915599999994</v>
      </c>
      <c r="D12" s="2733">
        <v>2.2504919900000004</v>
      </c>
    </row>
    <row r="13" spans="1:4" ht="14.25" x14ac:dyDescent="0.2">
      <c r="A13" s="3065" t="s">
        <v>1334</v>
      </c>
      <c r="B13" s="2732">
        <v>22717.413743283916</v>
      </c>
      <c r="C13" s="2733">
        <v>20769.895746274982</v>
      </c>
      <c r="D13" s="2733">
        <v>20485.440475909862</v>
      </c>
    </row>
    <row r="14" spans="1:4" ht="15" x14ac:dyDescent="0.25">
      <c r="A14" s="3066" t="s">
        <v>1335</v>
      </c>
      <c r="B14" s="2734">
        <v>6775.9082574406111</v>
      </c>
      <c r="C14" s="2735">
        <v>4206.8079111032339</v>
      </c>
      <c r="D14" s="2735">
        <v>3680.8321270041838</v>
      </c>
    </row>
    <row r="15" spans="1:4" ht="15" x14ac:dyDescent="0.25">
      <c r="A15" s="3067" t="s">
        <v>1336</v>
      </c>
      <c r="B15" s="2736">
        <v>1776.88906658</v>
      </c>
      <c r="C15" s="2737">
        <v>1475.2839567400001</v>
      </c>
      <c r="D15" s="2737">
        <v>1239.22106904</v>
      </c>
    </row>
    <row r="16" spans="1:4" ht="15" x14ac:dyDescent="0.25">
      <c r="A16" s="3067" t="s">
        <v>1337</v>
      </c>
      <c r="B16" s="2736">
        <v>3566.2145212584096</v>
      </c>
      <c r="C16" s="2737">
        <v>1115.0446303199999</v>
      </c>
      <c r="D16" s="2737">
        <v>817.75854204000007</v>
      </c>
    </row>
    <row r="17" spans="1:4" ht="15" x14ac:dyDescent="0.25">
      <c r="A17" s="3067" t="s">
        <v>1338</v>
      </c>
      <c r="B17" s="2736">
        <v>1432.8046696022006</v>
      </c>
      <c r="C17" s="2737">
        <v>1616.4793240432343</v>
      </c>
      <c r="D17" s="2737">
        <v>1623.8525159241838</v>
      </c>
    </row>
    <row r="18" spans="1:4" ht="15" x14ac:dyDescent="0.25">
      <c r="A18" s="3066" t="s">
        <v>1339</v>
      </c>
      <c r="B18" s="2734">
        <v>1219.5887337899999</v>
      </c>
      <c r="C18" s="2735">
        <v>1206.4256972599999</v>
      </c>
      <c r="D18" s="2735">
        <v>1771.0809322599998</v>
      </c>
    </row>
    <row r="19" spans="1:4" ht="15" x14ac:dyDescent="0.25">
      <c r="A19" s="3066" t="s">
        <v>1340</v>
      </c>
      <c r="B19" s="2734">
        <v>4374.3895707233651</v>
      </c>
      <c r="C19" s="2735">
        <v>4329.5444639107609</v>
      </c>
      <c r="D19" s="2735">
        <v>4355.4373395983475</v>
      </c>
    </row>
    <row r="20" spans="1:4" ht="15" x14ac:dyDescent="0.25">
      <c r="A20" s="3066" t="s">
        <v>1341</v>
      </c>
      <c r="B20" s="2734">
        <v>3845.3640947085337</v>
      </c>
      <c r="C20" s="2735">
        <v>4424.144963899188</v>
      </c>
      <c r="D20" s="2735">
        <v>3873.1719450175101</v>
      </c>
    </row>
    <row r="21" spans="1:4" ht="15" x14ac:dyDescent="0.25">
      <c r="A21" s="3066" t="s">
        <v>1342</v>
      </c>
      <c r="B21" s="2734">
        <v>73.032870300000013</v>
      </c>
      <c r="C21" s="2735">
        <v>79.039404180000005</v>
      </c>
      <c r="D21" s="2735">
        <v>89.247441594929199</v>
      </c>
    </row>
    <row r="22" spans="1:4" ht="15" x14ac:dyDescent="0.25">
      <c r="A22" s="3066" t="s">
        <v>1343</v>
      </c>
      <c r="B22" s="2734">
        <v>392.38208213000001</v>
      </c>
      <c r="C22" s="2735">
        <v>392.48585547728908</v>
      </c>
      <c r="D22" s="2735">
        <v>335.85760622999999</v>
      </c>
    </row>
    <row r="23" spans="1:4" ht="15" x14ac:dyDescent="0.25">
      <c r="A23" s="3066" t="s">
        <v>1344</v>
      </c>
      <c r="B23" s="2734">
        <v>322.00790444</v>
      </c>
      <c r="C23" s="2735">
        <v>300.31185769000001</v>
      </c>
      <c r="D23" s="2735">
        <v>335.59059232999999</v>
      </c>
    </row>
    <row r="24" spans="1:4" ht="15" x14ac:dyDescent="0.25">
      <c r="A24" s="3066" t="s">
        <v>1345</v>
      </c>
      <c r="B24" s="2734">
        <v>761.18280902000004</v>
      </c>
      <c r="C24" s="2735">
        <v>980.01943155999993</v>
      </c>
      <c r="D24" s="2735">
        <v>975.46560435999993</v>
      </c>
    </row>
    <row r="25" spans="1:4" ht="15" x14ac:dyDescent="0.25">
      <c r="A25" s="3066" t="s">
        <v>1346</v>
      </c>
      <c r="B25" s="2734">
        <v>328.82386541898234</v>
      </c>
      <c r="C25" s="2735">
        <v>360.49704569000005</v>
      </c>
      <c r="D25" s="2735">
        <v>164.84583219999999</v>
      </c>
    </row>
    <row r="26" spans="1:4" ht="15" x14ac:dyDescent="0.25">
      <c r="A26" s="3066" t="s">
        <v>1347</v>
      </c>
      <c r="B26" s="2734">
        <v>312.33110838218147</v>
      </c>
      <c r="C26" s="2735">
        <v>319.75517576274768</v>
      </c>
      <c r="D26" s="2735">
        <v>401.13678008144944</v>
      </c>
    </row>
    <row r="27" spans="1:4" ht="15" x14ac:dyDescent="0.25">
      <c r="A27" s="3066" t="s">
        <v>1348</v>
      </c>
      <c r="B27" s="2734">
        <v>566.43445328999996</v>
      </c>
      <c r="C27" s="2735">
        <v>582.97242534999998</v>
      </c>
      <c r="D27" s="2735">
        <v>233.38515776</v>
      </c>
    </row>
    <row r="28" spans="1:4" ht="15" x14ac:dyDescent="0.25">
      <c r="A28" s="3066" t="s">
        <v>1349</v>
      </c>
      <c r="B28" s="2734">
        <v>691.91160113675335</v>
      </c>
      <c r="C28" s="2735">
        <v>615.48075812874504</v>
      </c>
      <c r="D28" s="2735">
        <v>705.96826520681998</v>
      </c>
    </row>
    <row r="29" spans="1:4" ht="15" x14ac:dyDescent="0.25">
      <c r="A29" s="3066" t="s">
        <v>1350</v>
      </c>
      <c r="B29" s="2734">
        <v>123.51049855000001</v>
      </c>
      <c r="C29" s="2735">
        <v>154.02697394999998</v>
      </c>
      <c r="D29" s="2735">
        <v>172.65960849999999</v>
      </c>
    </row>
    <row r="30" spans="1:4" ht="15" x14ac:dyDescent="0.25">
      <c r="A30" s="3066" t="s">
        <v>1351</v>
      </c>
      <c r="B30" s="2734">
        <v>55.254341109999999</v>
      </c>
      <c r="C30" s="2735">
        <v>61.587329759999996</v>
      </c>
      <c r="D30" s="2735">
        <v>71.821610030000002</v>
      </c>
    </row>
    <row r="31" spans="1:4" ht="15" x14ac:dyDescent="0.25">
      <c r="A31" s="3066" t="s">
        <v>1352</v>
      </c>
      <c r="B31" s="2734">
        <v>155.33619553566015</v>
      </c>
      <c r="C31" s="2735">
        <v>172.3926509571167</v>
      </c>
      <c r="D31" s="2735">
        <v>195.9906193907417</v>
      </c>
    </row>
    <row r="32" spans="1:4" ht="15" x14ac:dyDescent="0.25">
      <c r="A32" s="3066" t="s">
        <v>1353</v>
      </c>
      <c r="B32" s="2734">
        <v>2549.733782647832</v>
      </c>
      <c r="C32" s="2735">
        <v>2301.7514699758999</v>
      </c>
      <c r="D32" s="2735">
        <v>2855.1837544445448</v>
      </c>
    </row>
    <row r="33" spans="1:4" ht="15" x14ac:dyDescent="0.25">
      <c r="A33" s="3067" t="s">
        <v>1354</v>
      </c>
      <c r="B33" s="2736">
        <v>70.236069420571184</v>
      </c>
      <c r="C33" s="2737">
        <v>111.58684494304715</v>
      </c>
      <c r="D33" s="2737">
        <v>126.34783821265708</v>
      </c>
    </row>
    <row r="34" spans="1:4" ht="15" x14ac:dyDescent="0.25">
      <c r="A34" s="3067" t="s">
        <v>1355</v>
      </c>
      <c r="B34" s="2736">
        <v>2479.4977132272606</v>
      </c>
      <c r="C34" s="2737">
        <v>2190.1646250328531</v>
      </c>
      <c r="D34" s="2737">
        <v>2728.8359162318879</v>
      </c>
    </row>
    <row r="35" spans="1:4" ht="15" x14ac:dyDescent="0.25">
      <c r="A35" s="3066" t="s">
        <v>1356</v>
      </c>
      <c r="B35" s="2734">
        <v>170.22157465999999</v>
      </c>
      <c r="C35" s="2735">
        <v>282.65233161999993</v>
      </c>
      <c r="D35" s="2735">
        <v>267.7652599013345</v>
      </c>
    </row>
    <row r="36" spans="1:4" ht="14.25" x14ac:dyDescent="0.2">
      <c r="A36" s="3065" t="s">
        <v>1357</v>
      </c>
      <c r="B36" s="2732">
        <v>4396.7565108091512</v>
      </c>
      <c r="C36" s="2733">
        <v>4277.7751985000004</v>
      </c>
      <c r="D36" s="2733">
        <v>3334.4851762000008</v>
      </c>
    </row>
    <row r="37" spans="1:4" ht="14.25" x14ac:dyDescent="0.2">
      <c r="A37" s="3065" t="s">
        <v>1358</v>
      </c>
      <c r="B37" s="2732">
        <v>126.44644856000001</v>
      </c>
      <c r="C37" s="2733">
        <v>130.16506996999999</v>
      </c>
      <c r="D37" s="2733">
        <v>125.21032073000001</v>
      </c>
    </row>
    <row r="38" spans="1:4" ht="14.25" x14ac:dyDescent="0.2">
      <c r="A38" s="3065" t="s">
        <v>1359</v>
      </c>
      <c r="B38" s="2732">
        <v>19592.077157690699</v>
      </c>
      <c r="C38" s="2733">
        <v>19203.65139726863</v>
      </c>
      <c r="D38" s="2733">
        <v>19574.137837698243</v>
      </c>
    </row>
    <row r="39" spans="1:4" ht="15" x14ac:dyDescent="0.25">
      <c r="A39" s="3066" t="s">
        <v>1360</v>
      </c>
      <c r="B39" s="2734">
        <v>16824.198223946747</v>
      </c>
      <c r="C39" s="2735">
        <v>15916.880657407952</v>
      </c>
      <c r="D39" s="2735">
        <v>16393.681439383545</v>
      </c>
    </row>
    <row r="40" spans="1:4" ht="15" x14ac:dyDescent="0.25">
      <c r="A40" s="3067" t="s">
        <v>1361</v>
      </c>
      <c r="B40" s="2736">
        <v>5545.0787436808378</v>
      </c>
      <c r="C40" s="2737">
        <v>5329.9421425126484</v>
      </c>
      <c r="D40" s="2737">
        <v>5597.4719777886794</v>
      </c>
    </row>
    <row r="41" spans="1:4" ht="15" x14ac:dyDescent="0.25">
      <c r="A41" s="3067" t="s">
        <v>1362</v>
      </c>
      <c r="B41" s="2736">
        <v>11279.119480265912</v>
      </c>
      <c r="C41" s="2737">
        <v>10586.938514895304</v>
      </c>
      <c r="D41" s="2737">
        <v>10796.209461594864</v>
      </c>
    </row>
    <row r="42" spans="1:4" ht="15" x14ac:dyDescent="0.25">
      <c r="A42" s="3067" t="s">
        <v>1363</v>
      </c>
      <c r="B42" s="2736">
        <v>568.23353265434571</v>
      </c>
      <c r="C42" s="2737">
        <v>685.80204063148517</v>
      </c>
      <c r="D42" s="2737">
        <v>1018.86147976</v>
      </c>
    </row>
    <row r="43" spans="1:4" ht="15" x14ac:dyDescent="0.25">
      <c r="A43" s="3067" t="s">
        <v>1364</v>
      </c>
      <c r="B43" s="2736">
        <v>562.18400341000006</v>
      </c>
      <c r="C43" s="2737">
        <v>544.87890609999988</v>
      </c>
      <c r="D43" s="2737">
        <v>470.57660997486465</v>
      </c>
    </row>
    <row r="44" spans="1:4" ht="15" x14ac:dyDescent="0.25">
      <c r="A44" s="3067" t="s">
        <v>1365</v>
      </c>
      <c r="B44" s="2736">
        <v>8040.4188842915664</v>
      </c>
      <c r="C44" s="2737">
        <v>6730.1857777038185</v>
      </c>
      <c r="D44" s="2737">
        <v>6619.3328580299985</v>
      </c>
    </row>
    <row r="45" spans="1:4" ht="15" x14ac:dyDescent="0.25">
      <c r="A45" s="3067" t="s">
        <v>1366</v>
      </c>
      <c r="B45" s="2736">
        <v>2108.2830599099998</v>
      </c>
      <c r="C45" s="2737">
        <v>2626.0717904599996</v>
      </c>
      <c r="D45" s="2737">
        <v>2687.4385138300004</v>
      </c>
    </row>
    <row r="46" spans="1:4" ht="15" x14ac:dyDescent="0.25">
      <c r="A46" s="3066" t="s">
        <v>1367</v>
      </c>
      <c r="B46" s="2734">
        <v>989.40731985540538</v>
      </c>
      <c r="C46" s="2735">
        <v>1169.9335506883444</v>
      </c>
      <c r="D46" s="2735">
        <v>1094.7002172899281</v>
      </c>
    </row>
    <row r="47" spans="1:4" ht="15" x14ac:dyDescent="0.25">
      <c r="A47" s="3066" t="s">
        <v>1368</v>
      </c>
      <c r="B47" s="2734">
        <v>1778.4716138885456</v>
      </c>
      <c r="C47" s="2735">
        <v>2116.8371891723364</v>
      </c>
      <c r="D47" s="2735">
        <v>2085.756181024768</v>
      </c>
    </row>
    <row r="48" spans="1:4" ht="14.25" x14ac:dyDescent="0.2">
      <c r="A48" s="3065" t="s">
        <v>1369</v>
      </c>
      <c r="B48" s="2732">
        <v>22800.160001165212</v>
      </c>
      <c r="C48" s="2733">
        <v>22318.089768967991</v>
      </c>
      <c r="D48" s="2733">
        <v>22845.650407360085</v>
      </c>
    </row>
    <row r="49" spans="1:4" ht="15" x14ac:dyDescent="0.25">
      <c r="A49" s="3066" t="s">
        <v>1370</v>
      </c>
      <c r="B49" s="2734">
        <v>3713.2344964130989</v>
      </c>
      <c r="C49" s="2735">
        <v>3814.1415699260692</v>
      </c>
      <c r="D49" s="2735">
        <v>3514.8360819092013</v>
      </c>
    </row>
    <row r="50" spans="1:4" ht="15" x14ac:dyDescent="0.25">
      <c r="A50" s="3066" t="s">
        <v>1371</v>
      </c>
      <c r="B50" s="2734">
        <v>12371.716636078914</v>
      </c>
      <c r="C50" s="2735">
        <v>11908.607755565188</v>
      </c>
      <c r="D50" s="2735">
        <v>12511.912683659613</v>
      </c>
    </row>
    <row r="51" spans="1:4" ht="15" x14ac:dyDescent="0.25">
      <c r="A51" s="3066" t="s">
        <v>1372</v>
      </c>
      <c r="B51" s="2734">
        <v>6715.2088686731986</v>
      </c>
      <c r="C51" s="2735">
        <v>6595.3404434767344</v>
      </c>
      <c r="D51" s="2735">
        <v>6818.901641791268</v>
      </c>
    </row>
    <row r="52" spans="1:4" ht="14.25" x14ac:dyDescent="0.2">
      <c r="A52" s="3065" t="s">
        <v>1373</v>
      </c>
      <c r="B52" s="2732">
        <v>3064.0438195343104</v>
      </c>
      <c r="C52" s="2733">
        <v>3070.1268158295575</v>
      </c>
      <c r="D52" s="2733">
        <v>4396.7778437849438</v>
      </c>
    </row>
    <row r="53" spans="1:4" ht="15" x14ac:dyDescent="0.25">
      <c r="A53" s="3066" t="s">
        <v>1374</v>
      </c>
      <c r="B53" s="2734">
        <v>904.36691607397006</v>
      </c>
      <c r="C53" s="2735">
        <v>754.76534295986914</v>
      </c>
      <c r="D53" s="2735">
        <v>835.58216850195652</v>
      </c>
    </row>
    <row r="54" spans="1:4" ht="15" x14ac:dyDescent="0.25">
      <c r="A54" s="3066" t="s">
        <v>1375</v>
      </c>
      <c r="B54" s="2734">
        <v>635.61867838635669</v>
      </c>
      <c r="C54" s="2735">
        <v>716.94814714231836</v>
      </c>
      <c r="D54" s="2735">
        <v>697.61683736661871</v>
      </c>
    </row>
    <row r="55" spans="1:4" ht="15" x14ac:dyDescent="0.25">
      <c r="A55" s="3066" t="s">
        <v>1376</v>
      </c>
      <c r="B55" s="2734">
        <v>120.6073428149967</v>
      </c>
      <c r="C55" s="2735">
        <v>9.8832286462264403</v>
      </c>
      <c r="D55" s="2735">
        <v>14.19248617</v>
      </c>
    </row>
    <row r="56" spans="1:4" ht="15" x14ac:dyDescent="0.25">
      <c r="A56" s="3066" t="s">
        <v>1377</v>
      </c>
      <c r="B56" s="2734">
        <v>1397.9948982689866</v>
      </c>
      <c r="C56" s="2735">
        <v>1585.7384394811438</v>
      </c>
      <c r="D56" s="2735">
        <v>2847.7298031063679</v>
      </c>
    </row>
    <row r="57" spans="1:4" ht="15" x14ac:dyDescent="0.25">
      <c r="A57" s="3066" t="s">
        <v>1378</v>
      </c>
      <c r="B57" s="2734">
        <v>5.45598399</v>
      </c>
      <c r="C57" s="2735">
        <v>2.7916576000000002</v>
      </c>
      <c r="D57" s="2735">
        <v>1.6565486400000002</v>
      </c>
    </row>
    <row r="58" spans="1:4" ht="14.25" x14ac:dyDescent="0.2">
      <c r="A58" s="3065" t="s">
        <v>1379</v>
      </c>
      <c r="B58" s="2732">
        <v>38425.15141115641</v>
      </c>
      <c r="C58" s="2733">
        <v>39236.836205219035</v>
      </c>
      <c r="D58" s="2733">
        <v>51149.231236305932</v>
      </c>
    </row>
    <row r="59" spans="1:4" ht="15" x14ac:dyDescent="0.25">
      <c r="A59" s="3066" t="s">
        <v>1380</v>
      </c>
      <c r="B59" s="2734">
        <v>37627.832906042779</v>
      </c>
      <c r="C59" s="2735">
        <v>38398.727954893737</v>
      </c>
      <c r="D59" s="2735">
        <v>50091.129614651785</v>
      </c>
    </row>
    <row r="60" spans="1:4" ht="15" x14ac:dyDescent="0.25">
      <c r="A60" s="3067" t="s">
        <v>1381</v>
      </c>
      <c r="B60" s="2736">
        <v>32315.189260816154</v>
      </c>
      <c r="C60" s="2737">
        <v>33238.504580495865</v>
      </c>
      <c r="D60" s="2737">
        <v>44741.221968635837</v>
      </c>
    </row>
    <row r="61" spans="1:4" ht="15" x14ac:dyDescent="0.25">
      <c r="A61" s="3067" t="s">
        <v>1382</v>
      </c>
      <c r="B61" s="2736">
        <v>4178.5445180746656</v>
      </c>
      <c r="C61" s="2737">
        <v>4108.8525092024993</v>
      </c>
      <c r="D61" s="2737">
        <v>4501.7338889366347</v>
      </c>
    </row>
    <row r="62" spans="1:4" ht="15" x14ac:dyDescent="0.25">
      <c r="A62" s="3067" t="s">
        <v>1383</v>
      </c>
      <c r="B62" s="2736">
        <v>417.28972320999998</v>
      </c>
      <c r="C62" s="2737">
        <v>323.40930238999999</v>
      </c>
      <c r="D62" s="2737">
        <v>356.25432298000004</v>
      </c>
    </row>
    <row r="63" spans="1:4" ht="15" x14ac:dyDescent="0.25">
      <c r="A63" s="3067" t="s">
        <v>1384</v>
      </c>
      <c r="B63" s="2736">
        <v>263.53905661195387</v>
      </c>
      <c r="C63" s="2737">
        <v>225.3428865353782</v>
      </c>
      <c r="D63" s="2737">
        <v>241.17135848931554</v>
      </c>
    </row>
    <row r="64" spans="1:4" ht="15" x14ac:dyDescent="0.25">
      <c r="A64" s="3067" t="s">
        <v>1385</v>
      </c>
      <c r="B64" s="2736">
        <v>20.896761630000004</v>
      </c>
      <c r="C64" s="2737">
        <v>20.494934709999995</v>
      </c>
      <c r="D64" s="2737">
        <v>17.273380539999998</v>
      </c>
    </row>
    <row r="65" spans="1:4" ht="15" x14ac:dyDescent="0.25">
      <c r="A65" s="3067" t="s">
        <v>1386</v>
      </c>
      <c r="B65" s="2736">
        <v>432.37358570000004</v>
      </c>
      <c r="C65" s="2737">
        <v>482.12374155999993</v>
      </c>
      <c r="D65" s="2737">
        <v>233.47469507</v>
      </c>
    </row>
    <row r="66" spans="1:4" ht="15" x14ac:dyDescent="0.25">
      <c r="A66" s="3068" t="s">
        <v>1387</v>
      </c>
      <c r="B66" s="2738">
        <v>797.31850511363166</v>
      </c>
      <c r="C66" s="2739">
        <v>838.1082503252909</v>
      </c>
      <c r="D66" s="2739">
        <v>1058.1016216541464</v>
      </c>
    </row>
    <row r="67" spans="1:4" ht="15" x14ac:dyDescent="0.25">
      <c r="A67" s="3069" t="s">
        <v>1388</v>
      </c>
      <c r="B67" s="2882"/>
      <c r="C67" s="2740"/>
      <c r="D67" s="2740"/>
    </row>
  </sheetData>
  <mergeCells count="1">
    <mergeCell ref="A1:C1"/>
  </mergeCells>
  <hyperlinks>
    <hyperlink ref="A1" location="CONTENT!A1" display="Back to table of contents"/>
  </hyperlinks>
  <pageMargins left="0.5" right="0.5" top="0.5" bottom="0.5" header="0.3" footer="0.3"/>
  <pageSetup paperSize="9" scale="76"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6"/>
  <sheetViews>
    <sheetView showGridLines="0" workbookViewId="0">
      <selection sqref="A1:C1"/>
    </sheetView>
  </sheetViews>
  <sheetFormatPr defaultColWidth="86.6640625" defaultRowHeight="12.75" x14ac:dyDescent="0.2"/>
  <cols>
    <col min="1" max="1" width="83.33203125" customWidth="1"/>
    <col min="2" max="4" width="12.6640625" customWidth="1"/>
  </cols>
  <sheetData>
    <row r="1" spans="1:4" ht="15.75" customHeight="1" x14ac:dyDescent="0.25">
      <c r="A1" s="6405" t="s">
        <v>801</v>
      </c>
      <c r="B1" s="6405"/>
      <c r="C1" s="6405"/>
      <c r="D1" s="1032"/>
    </row>
    <row r="2" spans="1:4" ht="20.45" customHeight="1" x14ac:dyDescent="0.25">
      <c r="A2" s="3055" t="s">
        <v>4168</v>
      </c>
      <c r="B2" s="3056"/>
      <c r="C2" s="3056"/>
      <c r="D2" s="3056"/>
    </row>
    <row r="3" spans="1:4" ht="16.5" customHeight="1" x14ac:dyDescent="0.25">
      <c r="A3" s="3055"/>
      <c r="B3" s="3057"/>
      <c r="C3" s="3058"/>
      <c r="D3" s="3059" t="s">
        <v>1325</v>
      </c>
    </row>
    <row r="4" spans="1:4" ht="21" customHeight="1" x14ac:dyDescent="0.2">
      <c r="A4" s="3070" t="s">
        <v>1326</v>
      </c>
      <c r="B4" s="3071">
        <v>2018</v>
      </c>
      <c r="C4" s="3072">
        <v>2019</v>
      </c>
      <c r="D4" s="3072">
        <v>2020</v>
      </c>
    </row>
    <row r="5" spans="1:4" ht="14.25" x14ac:dyDescent="0.2">
      <c r="A5" s="3073" t="s">
        <v>1389</v>
      </c>
      <c r="B5" s="2732">
        <v>3016.8562111851979</v>
      </c>
      <c r="C5" s="2741">
        <v>3452.1531829052497</v>
      </c>
      <c r="D5" s="2741">
        <v>2410.224351236292</v>
      </c>
    </row>
    <row r="6" spans="1:4" ht="15" x14ac:dyDescent="0.25">
      <c r="A6" s="3074" t="s">
        <v>1390</v>
      </c>
      <c r="B6" s="2734">
        <v>777.40931433000003</v>
      </c>
      <c r="C6" s="2734">
        <v>927.36373035999998</v>
      </c>
      <c r="D6" s="2734">
        <v>920.85854840000013</v>
      </c>
    </row>
    <row r="7" spans="1:4" ht="30" x14ac:dyDescent="0.25">
      <c r="A7" s="3075" t="s">
        <v>1391</v>
      </c>
      <c r="B7" s="2734">
        <v>236.71544947000001</v>
      </c>
      <c r="C7" s="2734">
        <v>207.46484647</v>
      </c>
      <c r="D7" s="2734">
        <v>211.02562740000002</v>
      </c>
    </row>
    <row r="8" spans="1:4" ht="15" x14ac:dyDescent="0.25">
      <c r="A8" s="3074" t="s">
        <v>1392</v>
      </c>
      <c r="B8" s="2734">
        <v>15.904865060000001</v>
      </c>
      <c r="C8" s="2734">
        <v>133.54397635999999</v>
      </c>
      <c r="D8" s="2734">
        <v>83.493815730000009</v>
      </c>
    </row>
    <row r="9" spans="1:4" ht="15" x14ac:dyDescent="0.25">
      <c r="A9" s="3074" t="s">
        <v>1393</v>
      </c>
      <c r="B9" s="2734">
        <v>1443.7463754851981</v>
      </c>
      <c r="C9" s="2734">
        <v>1081.3183266424242</v>
      </c>
      <c r="D9" s="2734">
        <v>610.98343291747904</v>
      </c>
    </row>
    <row r="10" spans="1:4" ht="15" x14ac:dyDescent="0.25">
      <c r="A10" s="3074" t="s">
        <v>1394</v>
      </c>
      <c r="B10" s="2734">
        <v>348.26765365</v>
      </c>
      <c r="C10" s="2734">
        <v>931.48849087999997</v>
      </c>
      <c r="D10" s="2734">
        <v>414.448663021242</v>
      </c>
    </row>
    <row r="11" spans="1:4" ht="15" x14ac:dyDescent="0.25">
      <c r="A11" s="3074" t="s">
        <v>1395</v>
      </c>
      <c r="B11" s="2734">
        <v>194.81255318999999</v>
      </c>
      <c r="C11" s="2734">
        <v>170.97381219282576</v>
      </c>
      <c r="D11" s="2734">
        <v>169.41426376757073</v>
      </c>
    </row>
    <row r="12" spans="1:4" ht="14.25" x14ac:dyDescent="0.2">
      <c r="A12" s="3073" t="s">
        <v>1396</v>
      </c>
      <c r="B12" s="2732">
        <v>13054.165974237629</v>
      </c>
      <c r="C12" s="2732">
        <v>16271.864887986461</v>
      </c>
      <c r="D12" s="2732">
        <v>18524.224251554497</v>
      </c>
    </row>
    <row r="13" spans="1:4" ht="14.25" x14ac:dyDescent="0.2">
      <c r="A13" s="3073" t="s">
        <v>1397</v>
      </c>
      <c r="B13" s="2732">
        <v>3320.50109802103</v>
      </c>
      <c r="C13" s="2732">
        <v>1851.7628743980026</v>
      </c>
      <c r="D13" s="2732">
        <v>2586.8472115756244</v>
      </c>
    </row>
    <row r="14" spans="1:4" ht="15" x14ac:dyDescent="0.25">
      <c r="A14" s="3074" t="s">
        <v>1398</v>
      </c>
      <c r="B14" s="2734">
        <v>228.27805297346137</v>
      </c>
      <c r="C14" s="2734">
        <v>321.25809224132172</v>
      </c>
      <c r="D14" s="2734">
        <v>359.24243548000004</v>
      </c>
    </row>
    <row r="15" spans="1:4" ht="15" x14ac:dyDescent="0.25">
      <c r="A15" s="3074" t="s">
        <v>1399</v>
      </c>
      <c r="B15" s="2734">
        <v>2339.5853679675688</v>
      </c>
      <c r="C15" s="2734">
        <v>1016.9366556266809</v>
      </c>
      <c r="D15" s="2734">
        <v>1523.6840246356248</v>
      </c>
    </row>
    <row r="16" spans="1:4" ht="15" x14ac:dyDescent="0.25">
      <c r="A16" s="3074" t="s">
        <v>1400</v>
      </c>
      <c r="B16" s="2734">
        <v>39.429345579999996</v>
      </c>
      <c r="C16" s="2734">
        <v>50.461594609999999</v>
      </c>
      <c r="D16" s="2734">
        <v>64.565927279999997</v>
      </c>
    </row>
    <row r="17" spans="1:4" ht="15" x14ac:dyDescent="0.25">
      <c r="A17" s="3074" t="s">
        <v>1401</v>
      </c>
      <c r="B17" s="2734">
        <v>14.86773691</v>
      </c>
      <c r="C17" s="2734">
        <v>8.3106228200000007</v>
      </c>
      <c r="D17" s="2734">
        <v>10.21300963</v>
      </c>
    </row>
    <row r="18" spans="1:4" ht="15" x14ac:dyDescent="0.25">
      <c r="A18" s="3074" t="s">
        <v>1402</v>
      </c>
      <c r="B18" s="2734">
        <v>88.267082079999994</v>
      </c>
      <c r="C18" s="2734">
        <v>97.898222779999998</v>
      </c>
      <c r="D18" s="2734">
        <v>83.902402850000016</v>
      </c>
    </row>
    <row r="19" spans="1:4" ht="15" x14ac:dyDescent="0.25">
      <c r="A19" s="3074" t="s">
        <v>1403</v>
      </c>
      <c r="B19" s="2734">
        <v>610.07351251</v>
      </c>
      <c r="C19" s="2734">
        <v>356.89768631999999</v>
      </c>
      <c r="D19" s="2734">
        <v>545.23941170000001</v>
      </c>
    </row>
    <row r="20" spans="1:4" ht="14.25" x14ac:dyDescent="0.2">
      <c r="A20" s="3073" t="s">
        <v>1404</v>
      </c>
      <c r="B20" s="2732">
        <v>4735.6540993549061</v>
      </c>
      <c r="C20" s="2732">
        <v>4394.0427824351282</v>
      </c>
      <c r="D20" s="2732">
        <v>5024.9421323928482</v>
      </c>
    </row>
    <row r="21" spans="1:4" ht="15" x14ac:dyDescent="0.25">
      <c r="A21" s="3074" t="s">
        <v>1405</v>
      </c>
      <c r="B21" s="2734">
        <v>929.12326751000012</v>
      </c>
      <c r="C21" s="2734">
        <v>1081.49816319</v>
      </c>
      <c r="D21" s="2734">
        <v>1157.8905846800001</v>
      </c>
    </row>
    <row r="22" spans="1:4" ht="15" x14ac:dyDescent="0.25">
      <c r="A22" s="3074" t="s">
        <v>1406</v>
      </c>
      <c r="B22" s="2734">
        <v>0.60937330000000001</v>
      </c>
      <c r="C22" s="2734">
        <v>9.292908409999999</v>
      </c>
      <c r="D22" s="2734">
        <v>12.65968279067687</v>
      </c>
    </row>
    <row r="23" spans="1:4" ht="15" x14ac:dyDescent="0.25">
      <c r="A23" s="3074" t="s">
        <v>1407</v>
      </c>
      <c r="B23" s="2734">
        <v>699.18219595781102</v>
      </c>
      <c r="C23" s="2734">
        <v>462.4409699676267</v>
      </c>
      <c r="D23" s="2734">
        <v>662.05491978533576</v>
      </c>
    </row>
    <row r="24" spans="1:4" ht="15" x14ac:dyDescent="0.25">
      <c r="A24" s="3074" t="s">
        <v>1408</v>
      </c>
      <c r="B24" s="2734">
        <v>42.945483719999999</v>
      </c>
      <c r="C24" s="2734">
        <v>32.667780919999998</v>
      </c>
      <c r="D24" s="2734">
        <v>47.240680670000003</v>
      </c>
    </row>
    <row r="25" spans="1:4" ht="15" x14ac:dyDescent="0.25">
      <c r="A25" s="3074" t="s">
        <v>1409</v>
      </c>
      <c r="B25" s="2734">
        <v>68.371613060000001</v>
      </c>
      <c r="C25" s="2734">
        <v>67.540155549999994</v>
      </c>
      <c r="D25" s="2734">
        <v>97.391507345739754</v>
      </c>
    </row>
    <row r="26" spans="1:4" ht="15" x14ac:dyDescent="0.25">
      <c r="A26" s="3074" t="s">
        <v>1410</v>
      </c>
      <c r="B26" s="2734">
        <v>2995.4221658070951</v>
      </c>
      <c r="C26" s="2734">
        <v>2740.6028043975016</v>
      </c>
      <c r="D26" s="2734">
        <v>3047.7047571210951</v>
      </c>
    </row>
    <row r="27" spans="1:4" ht="14.25" x14ac:dyDescent="0.2">
      <c r="A27" s="3073" t="s">
        <v>1411</v>
      </c>
      <c r="B27" s="2732">
        <v>1242.0332390300002</v>
      </c>
      <c r="C27" s="2732">
        <v>1172.8917102400001</v>
      </c>
      <c r="D27" s="2732">
        <v>1120.3092196800001</v>
      </c>
    </row>
    <row r="28" spans="1:4" ht="15" x14ac:dyDescent="0.25">
      <c r="A28" s="3074" t="s">
        <v>1412</v>
      </c>
      <c r="B28" s="2734">
        <v>112.00596852</v>
      </c>
      <c r="C28" s="2734">
        <v>133.23064553</v>
      </c>
      <c r="D28" s="2734">
        <v>135.42150240999999</v>
      </c>
    </row>
    <row r="29" spans="1:4" ht="15" x14ac:dyDescent="0.25">
      <c r="A29" s="3074" t="s">
        <v>1413</v>
      </c>
      <c r="B29" s="2734">
        <v>203.84719863999999</v>
      </c>
      <c r="C29" s="2734">
        <v>230.65142306000001</v>
      </c>
      <c r="D29" s="2734">
        <v>206.35035854000003</v>
      </c>
    </row>
    <row r="30" spans="1:4" ht="15" x14ac:dyDescent="0.25">
      <c r="A30" s="3074" t="s">
        <v>1414</v>
      </c>
      <c r="B30" s="2734">
        <v>603.03403987000002</v>
      </c>
      <c r="C30" s="2734">
        <v>504.73322657</v>
      </c>
      <c r="D30" s="2734">
        <v>412.14656841999999</v>
      </c>
    </row>
    <row r="31" spans="1:4" ht="15" x14ac:dyDescent="0.25">
      <c r="A31" s="3074" t="s">
        <v>1415</v>
      </c>
      <c r="B31" s="2734">
        <v>252.28236833</v>
      </c>
      <c r="C31" s="2734">
        <v>251.59415559000001</v>
      </c>
      <c r="D31" s="2734">
        <v>273.80471265000006</v>
      </c>
    </row>
    <row r="32" spans="1:4" ht="15" x14ac:dyDescent="0.25">
      <c r="A32" s="3074" t="s">
        <v>1416</v>
      </c>
      <c r="B32" s="2734">
        <v>70.863663670000008</v>
      </c>
      <c r="C32" s="2734">
        <v>52.68225949</v>
      </c>
      <c r="D32" s="2734">
        <v>92.586077660000001</v>
      </c>
    </row>
    <row r="33" spans="1:4" ht="14.25" x14ac:dyDescent="0.2">
      <c r="A33" s="3073" t="s">
        <v>1417</v>
      </c>
      <c r="B33" s="2732">
        <v>332.88160106999999</v>
      </c>
      <c r="C33" s="2732">
        <v>817.84299290000001</v>
      </c>
      <c r="D33" s="2732">
        <v>1124.98194339</v>
      </c>
    </row>
    <row r="34" spans="1:4" ht="15" x14ac:dyDescent="0.25">
      <c r="A34" s="3074" t="s">
        <v>1418</v>
      </c>
      <c r="B34" s="2734">
        <v>276.79939337000002</v>
      </c>
      <c r="C34" s="2734">
        <v>708.66899586999989</v>
      </c>
      <c r="D34" s="2734">
        <v>808.21633487999986</v>
      </c>
    </row>
    <row r="35" spans="1:4" ht="15" x14ac:dyDescent="0.25">
      <c r="A35" s="3074" t="s">
        <v>1419</v>
      </c>
      <c r="B35" s="2734">
        <v>56.082207700000005</v>
      </c>
      <c r="C35" s="2734">
        <v>109.17399703</v>
      </c>
      <c r="D35" s="2734">
        <v>316.76560851000005</v>
      </c>
    </row>
    <row r="36" spans="1:4" ht="14.25" x14ac:dyDescent="0.2">
      <c r="A36" s="3073" t="s">
        <v>1420</v>
      </c>
      <c r="B36" s="2732">
        <v>752.56871347000003</v>
      </c>
      <c r="C36" s="2732">
        <v>781.24142451000012</v>
      </c>
      <c r="D36" s="2732">
        <v>821.90183944</v>
      </c>
    </row>
    <row r="37" spans="1:4" ht="15" x14ac:dyDescent="0.25">
      <c r="A37" s="3074" t="s">
        <v>1421</v>
      </c>
      <c r="B37" s="2734">
        <v>104.623650010001</v>
      </c>
      <c r="C37" s="2734">
        <v>188.57867988999999</v>
      </c>
      <c r="D37" s="2734">
        <v>203.08415210999999</v>
      </c>
    </row>
    <row r="38" spans="1:4" ht="15" x14ac:dyDescent="0.25">
      <c r="A38" s="3074" t="s">
        <v>1422</v>
      </c>
      <c r="B38" s="2734">
        <v>0.13283904000000002</v>
      </c>
      <c r="C38" s="2734">
        <v>1.68442589</v>
      </c>
      <c r="D38" s="2734">
        <v>3.7877809300000003</v>
      </c>
    </row>
    <row r="39" spans="1:4" ht="15" x14ac:dyDescent="0.25">
      <c r="A39" s="3074" t="s">
        <v>1423</v>
      </c>
      <c r="B39" s="2734">
        <v>20.850048260000001</v>
      </c>
      <c r="C39" s="2734">
        <v>27.01073057</v>
      </c>
      <c r="D39" s="2734">
        <v>40.726439710000001</v>
      </c>
    </row>
    <row r="40" spans="1:4" ht="15" x14ac:dyDescent="0.25">
      <c r="A40" s="3074" t="s">
        <v>1424</v>
      </c>
      <c r="B40" s="2734">
        <v>626.96217615999899</v>
      </c>
      <c r="C40" s="2734">
        <v>563.9675881600001</v>
      </c>
      <c r="D40" s="2734">
        <v>574.30346669000005</v>
      </c>
    </row>
    <row r="41" spans="1:4" ht="14.25" x14ac:dyDescent="0.2">
      <c r="A41" s="3073" t="s">
        <v>1425</v>
      </c>
      <c r="B41" s="2732">
        <v>900.56745968404528</v>
      </c>
      <c r="C41" s="2732">
        <v>868.68489541737688</v>
      </c>
      <c r="D41" s="2732">
        <v>774.98384178762785</v>
      </c>
    </row>
    <row r="42" spans="1:4" ht="15" x14ac:dyDescent="0.25">
      <c r="A42" s="3074" t="s">
        <v>1426</v>
      </c>
      <c r="B42" s="2734">
        <v>56.644757870000007</v>
      </c>
      <c r="C42" s="2734">
        <v>40.533767599999997</v>
      </c>
      <c r="D42" s="2734">
        <v>26.94917994</v>
      </c>
    </row>
    <row r="43" spans="1:4" ht="15" x14ac:dyDescent="0.25">
      <c r="A43" s="3074" t="s">
        <v>1427</v>
      </c>
      <c r="B43" s="2734">
        <v>226.98111864404731</v>
      </c>
      <c r="C43" s="2734">
        <v>212.89760684737499</v>
      </c>
      <c r="D43" s="2734">
        <v>180.81893496762785</v>
      </c>
    </row>
    <row r="44" spans="1:4" ht="15" x14ac:dyDescent="0.25">
      <c r="A44" s="3076" t="s">
        <v>1428</v>
      </c>
      <c r="B44" s="2738">
        <v>616.94158316999801</v>
      </c>
      <c r="C44" s="2738">
        <v>615.25352097000189</v>
      </c>
      <c r="D44" s="2738">
        <v>567.21572688000003</v>
      </c>
    </row>
    <row r="45" spans="1:4" ht="14.25" x14ac:dyDescent="0.2">
      <c r="A45" s="3077" t="s">
        <v>1429</v>
      </c>
      <c r="B45" s="2928">
        <v>100690.27895274188</v>
      </c>
      <c r="C45" s="2928">
        <v>112119.3569155748</v>
      </c>
      <c r="D45" s="2928">
        <v>116918.85983055862</v>
      </c>
    </row>
    <row r="46" spans="1:4" ht="15" x14ac:dyDescent="0.25">
      <c r="A46" s="3078" t="s">
        <v>1430</v>
      </c>
      <c r="B46" s="2929">
        <v>65721.019359793965</v>
      </c>
      <c r="C46" s="2929">
        <v>72564.117397860013</v>
      </c>
      <c r="D46" s="2929">
        <v>77468.719801086962</v>
      </c>
    </row>
    <row r="47" spans="1:4" ht="14.25" x14ac:dyDescent="0.2">
      <c r="A47" s="3079" t="s">
        <v>1431</v>
      </c>
      <c r="B47" s="2744">
        <v>41062.730670763878</v>
      </c>
      <c r="C47" s="2744">
        <v>41961.010925317125</v>
      </c>
      <c r="D47" s="2744">
        <v>32638.816112019726</v>
      </c>
    </row>
    <row r="48" spans="1:4" ht="14.25" x14ac:dyDescent="0.2">
      <c r="A48" s="3080" t="s">
        <v>1432</v>
      </c>
      <c r="B48" s="2743">
        <v>5008.3768700009841</v>
      </c>
      <c r="C48" s="2743">
        <v>3011.8232440220172</v>
      </c>
      <c r="D48" s="2743">
        <v>2587.1946217599998</v>
      </c>
    </row>
    <row r="49" spans="1:4" ht="14.25" x14ac:dyDescent="0.2">
      <c r="A49" s="3081" t="s">
        <v>1433</v>
      </c>
      <c r="B49" s="2744">
        <v>27879.821988639636</v>
      </c>
      <c r="C49" s="2744">
        <v>35811.819813221009</v>
      </c>
      <c r="D49" s="2744">
        <v>30721.750365527219</v>
      </c>
    </row>
    <row r="50" spans="1:4" ht="14.25" x14ac:dyDescent="0.2">
      <c r="A50" s="3073" t="s">
        <v>1434</v>
      </c>
      <c r="B50" s="2742">
        <v>25822.464193973603</v>
      </c>
      <c r="C50" s="2742">
        <v>30913.775075286903</v>
      </c>
      <c r="D50" s="2742">
        <v>30507.163362972027</v>
      </c>
    </row>
    <row r="51" spans="1:4" ht="14.25" x14ac:dyDescent="0.2">
      <c r="A51" s="3081" t="s">
        <v>1435</v>
      </c>
      <c r="B51" s="2744">
        <v>8066.5292533628299</v>
      </c>
      <c r="C51" s="2744">
        <v>5912.8337150957932</v>
      </c>
      <c r="D51" s="2744">
        <v>6147.0161129987282</v>
      </c>
    </row>
    <row r="52" spans="1:4" ht="14.25" x14ac:dyDescent="0.2">
      <c r="A52" s="3081" t="s">
        <v>1436</v>
      </c>
      <c r="B52" s="2744">
        <v>359661.30417582073</v>
      </c>
      <c r="C52" s="2744">
        <v>381064.98067154427</v>
      </c>
      <c r="D52" s="2744">
        <v>388116.6564543664</v>
      </c>
    </row>
    <row r="53" spans="1:4" ht="14.25" x14ac:dyDescent="0.2">
      <c r="A53" s="3082" t="s">
        <v>1437</v>
      </c>
      <c r="B53" s="2743">
        <v>297892.48873984459</v>
      </c>
      <c r="C53" s="2743">
        <v>308426.55206794059</v>
      </c>
      <c r="D53" s="2743">
        <v>320740.72661286843</v>
      </c>
    </row>
    <row r="54" spans="1:4" ht="17.25" customHeight="1" x14ac:dyDescent="0.25">
      <c r="A54" s="3083" t="s">
        <v>1293</v>
      </c>
      <c r="B54" s="3084"/>
      <c r="C54" s="3085"/>
      <c r="D54" s="3086"/>
    </row>
    <row r="55" spans="1:4" ht="33" customHeight="1" x14ac:dyDescent="0.25">
      <c r="A55" s="6453" t="s">
        <v>4096</v>
      </c>
      <c r="B55" s="6453"/>
      <c r="C55" s="6453"/>
      <c r="D55" s="6453"/>
    </row>
    <row r="56" spans="1:4" ht="18" customHeight="1" x14ac:dyDescent="0.25">
      <c r="A56" s="3087" t="s">
        <v>1438</v>
      </c>
      <c r="B56" s="3088"/>
      <c r="C56" s="3058"/>
      <c r="D56" s="3058"/>
    </row>
  </sheetData>
  <mergeCells count="2">
    <mergeCell ref="A1:C1"/>
    <mergeCell ref="A55:D55"/>
  </mergeCells>
  <hyperlinks>
    <hyperlink ref="A1" location="CONTENT!A1" display="Back to table of contents"/>
  </hyperlinks>
  <pageMargins left="0.5" right="0.5" top="0.5" bottom="0.5" header="0.3" footer="0.3"/>
  <pageSetup paperSize="9" scale="8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workbookViewId="0">
      <selection sqref="A1:C1"/>
    </sheetView>
  </sheetViews>
  <sheetFormatPr defaultColWidth="13.33203125" defaultRowHeight="12.75" x14ac:dyDescent="0.2"/>
  <cols>
    <col min="1" max="1" width="1.83203125" customWidth="1"/>
    <col min="2" max="2" width="15.83203125" customWidth="1"/>
    <col min="3" max="3" width="2" customWidth="1"/>
    <col min="4" max="4" width="21" customWidth="1"/>
    <col min="5" max="5" width="8" customWidth="1"/>
    <col min="6" max="6" width="7.83203125" customWidth="1"/>
    <col min="7" max="7" width="8" customWidth="1"/>
    <col min="8" max="8" width="7.83203125" customWidth="1"/>
    <col min="9" max="9" width="8" customWidth="1"/>
    <col min="10" max="10" width="7.83203125" customWidth="1"/>
    <col min="11" max="11" width="8" customWidth="1"/>
    <col min="12" max="12" width="7.83203125" customWidth="1"/>
    <col min="13" max="13" width="8" customWidth="1"/>
    <col min="14" max="14" width="7.83203125" customWidth="1"/>
    <col min="15" max="15" width="8" customWidth="1"/>
    <col min="16" max="16" width="7.83203125" customWidth="1"/>
    <col min="17" max="17" width="8" customWidth="1"/>
    <col min="18" max="18" width="7.83203125" customWidth="1"/>
  </cols>
  <sheetData>
    <row r="1" spans="1:18" s="1032" customFormat="1" ht="15.75" x14ac:dyDescent="0.25">
      <c r="A1" s="6405" t="s">
        <v>801</v>
      </c>
      <c r="B1" s="6405"/>
      <c r="C1" s="6405"/>
    </row>
    <row r="2" spans="1:18" s="1379" customFormat="1" ht="18.75" x14ac:dyDescent="0.25">
      <c r="A2" s="3458" t="s">
        <v>4206</v>
      </c>
      <c r="B2" s="3457"/>
      <c r="C2" s="1356"/>
      <c r="D2" s="1356"/>
      <c r="E2" s="1356"/>
      <c r="F2" s="1356"/>
      <c r="G2" s="1356"/>
      <c r="H2" s="1356"/>
      <c r="I2" s="3089"/>
      <c r="J2" s="1356"/>
      <c r="K2" s="1356"/>
      <c r="L2" s="1356"/>
      <c r="M2" s="1356"/>
      <c r="N2" s="1356"/>
      <c r="O2" s="1356"/>
      <c r="P2" s="1356"/>
      <c r="Q2" s="1356"/>
      <c r="R2" s="1356"/>
    </row>
    <row r="3" spans="1:18" s="1379" customFormat="1" ht="16.5" thickBot="1" x14ac:dyDescent="0.3">
      <c r="A3" s="1356"/>
      <c r="B3" s="1356"/>
      <c r="C3" s="1356"/>
      <c r="D3" s="1356"/>
      <c r="E3" s="1356"/>
      <c r="F3" s="1356"/>
      <c r="G3" s="1356"/>
      <c r="H3" s="1357"/>
      <c r="I3" s="1356"/>
      <c r="J3" s="1356"/>
      <c r="K3" s="1356"/>
      <c r="M3" s="1358"/>
      <c r="N3" s="1358"/>
      <c r="O3" s="1358"/>
      <c r="P3" s="1358"/>
      <c r="Q3" s="1358"/>
      <c r="R3" s="1358" t="s">
        <v>1217</v>
      </c>
    </row>
    <row r="4" spans="1:18" s="1379" customFormat="1" ht="19.5" thickBot="1" x14ac:dyDescent="0.35">
      <c r="A4" s="2883"/>
      <c r="B4" s="1372"/>
      <c r="C4" s="2884"/>
      <c r="D4" s="2884"/>
      <c r="E4" s="6456">
        <v>42887</v>
      </c>
      <c r="F4" s="6454"/>
      <c r="G4" s="6454">
        <v>43070</v>
      </c>
      <c r="H4" s="6454"/>
      <c r="I4" s="6454">
        <v>43252</v>
      </c>
      <c r="J4" s="6454"/>
      <c r="K4" s="6454">
        <v>43435</v>
      </c>
      <c r="L4" s="6454"/>
      <c r="M4" s="6454">
        <v>43618</v>
      </c>
      <c r="N4" s="6454"/>
      <c r="O4" s="6454">
        <v>43801</v>
      </c>
      <c r="P4" s="6454"/>
      <c r="Q4" s="6454">
        <v>44168</v>
      </c>
      <c r="R4" s="6455"/>
    </row>
    <row r="5" spans="1:18" s="1379" customFormat="1" ht="19.5" thickBot="1" x14ac:dyDescent="0.35">
      <c r="A5" s="1365"/>
      <c r="B5" s="2885" t="s">
        <v>266</v>
      </c>
      <c r="C5" s="1362"/>
      <c r="D5" s="2886" t="s">
        <v>1439</v>
      </c>
      <c r="E5" s="2887" t="s">
        <v>1440</v>
      </c>
      <c r="F5" s="2888" t="s">
        <v>1441</v>
      </c>
      <c r="G5" s="2887" t="s">
        <v>1440</v>
      </c>
      <c r="H5" s="2888" t="s">
        <v>1441</v>
      </c>
      <c r="I5" s="2889" t="s">
        <v>1440</v>
      </c>
      <c r="J5" s="2888" t="s">
        <v>1441</v>
      </c>
      <c r="K5" s="2887" t="s">
        <v>1440</v>
      </c>
      <c r="L5" s="2890" t="s">
        <v>1441</v>
      </c>
      <c r="M5" s="2891" t="s">
        <v>1440</v>
      </c>
      <c r="N5" s="2892" t="s">
        <v>1441</v>
      </c>
      <c r="O5" s="2889" t="s">
        <v>1440</v>
      </c>
      <c r="P5" s="2888" t="s">
        <v>1441</v>
      </c>
      <c r="Q5" s="2889" t="s">
        <v>1440</v>
      </c>
      <c r="R5" s="2888" t="s">
        <v>1441</v>
      </c>
    </row>
    <row r="6" spans="1:18" s="1379" customFormat="1" ht="18.75" x14ac:dyDescent="0.3">
      <c r="A6" s="1359"/>
      <c r="B6" s="1360"/>
      <c r="C6" s="1361"/>
      <c r="D6" s="1361"/>
      <c r="E6" s="1371"/>
      <c r="F6" s="1360"/>
      <c r="G6" s="1371"/>
      <c r="H6" s="1360"/>
      <c r="I6" s="1370"/>
      <c r="J6" s="1360"/>
      <c r="K6" s="1371"/>
      <c r="L6" s="1361"/>
      <c r="M6" s="1369"/>
      <c r="N6" s="1364"/>
      <c r="O6" s="1361"/>
      <c r="P6" s="1361"/>
      <c r="Q6" s="1371"/>
      <c r="R6" s="1360"/>
    </row>
    <row r="7" spans="1:18" s="1379" customFormat="1" ht="18.75" x14ac:dyDescent="0.3">
      <c r="A7" s="1359"/>
      <c r="B7" s="1360" t="s">
        <v>291</v>
      </c>
      <c r="C7" s="1361"/>
      <c r="D7" s="1361" t="s">
        <v>1442</v>
      </c>
      <c r="E7" s="3090">
        <v>26.04</v>
      </c>
      <c r="F7" s="3091">
        <v>27.25</v>
      </c>
      <c r="G7" s="3090">
        <v>25.67</v>
      </c>
      <c r="H7" s="3092">
        <v>26.87</v>
      </c>
      <c r="I7" s="3093">
        <v>25.116900000000001</v>
      </c>
      <c r="J7" s="3091">
        <v>26.178100000000001</v>
      </c>
      <c r="K7" s="3090">
        <v>23.703900000000001</v>
      </c>
      <c r="L7" s="3089">
        <v>24.729700000000001</v>
      </c>
      <c r="M7" s="3094">
        <v>24.34</v>
      </c>
      <c r="N7" s="3092">
        <v>25.39</v>
      </c>
      <c r="O7" s="3089">
        <v>24.91</v>
      </c>
      <c r="P7" s="3092">
        <v>25.969353846153801</v>
      </c>
      <c r="Q7" s="3090">
        <v>29.727900000000002</v>
      </c>
      <c r="R7" s="3092">
        <v>30.911799999999999</v>
      </c>
    </row>
    <row r="8" spans="1:18" s="1379" customFormat="1" ht="18.75" x14ac:dyDescent="0.3">
      <c r="A8" s="1359"/>
      <c r="B8" s="1360" t="s">
        <v>1443</v>
      </c>
      <c r="C8" s="1361"/>
      <c r="D8" s="1361" t="s">
        <v>1444</v>
      </c>
      <c r="E8" s="3090">
        <v>4.3499999999999996</v>
      </c>
      <c r="F8" s="3091">
        <v>4.54</v>
      </c>
      <c r="G8" s="3090">
        <v>4.2300000000000004</v>
      </c>
      <c r="H8" s="3092">
        <v>4.42</v>
      </c>
      <c r="I8" s="3093">
        <v>4.3518999999999997</v>
      </c>
      <c r="J8" s="3091">
        <v>4.5309999999999997</v>
      </c>
      <c r="K8" s="3090">
        <v>4.3056000000000001</v>
      </c>
      <c r="L8" s="3089">
        <v>4.4854000000000003</v>
      </c>
      <c r="M8" s="3094">
        <v>4.47</v>
      </c>
      <c r="N8" s="3092">
        <v>4.6500000000000004</v>
      </c>
      <c r="O8" s="3089">
        <v>4.58</v>
      </c>
      <c r="P8" s="3092">
        <v>4.7703583333333297</v>
      </c>
      <c r="Q8" s="3090">
        <v>4.9938000000000002</v>
      </c>
      <c r="R8" s="3092">
        <v>5.19</v>
      </c>
    </row>
    <row r="9" spans="1:18" s="1379" customFormat="1" ht="18.75" x14ac:dyDescent="0.3">
      <c r="A9" s="1359"/>
      <c r="B9" s="1360" t="s">
        <v>830</v>
      </c>
      <c r="C9" s="1361"/>
      <c r="D9" s="1361" t="s">
        <v>1445</v>
      </c>
      <c r="E9" s="3095">
        <v>52.36</v>
      </c>
      <c r="F9" s="3091">
        <v>55.1</v>
      </c>
      <c r="G9" s="3090">
        <v>51.52</v>
      </c>
      <c r="H9" s="3091">
        <v>54.21</v>
      </c>
      <c r="I9" s="3096">
        <v>0.49709999999999999</v>
      </c>
      <c r="J9" s="3091">
        <v>0.52149999999999996</v>
      </c>
      <c r="K9" s="3090">
        <v>0.4819</v>
      </c>
      <c r="L9" s="3089">
        <v>0.50519999999999998</v>
      </c>
      <c r="M9" s="3094">
        <v>0.51</v>
      </c>
      <c r="N9" s="3092">
        <v>0.53</v>
      </c>
      <c r="O9" s="3089">
        <v>0.5</v>
      </c>
      <c r="P9" s="3092">
        <v>0.52413333333333301</v>
      </c>
      <c r="Q9" s="3090">
        <v>0.52790000000000004</v>
      </c>
      <c r="R9" s="3092">
        <v>0.55459999999999998</v>
      </c>
    </row>
    <row r="10" spans="1:18" s="1379" customFormat="1" ht="18.75" x14ac:dyDescent="0.3">
      <c r="A10" s="1359"/>
      <c r="B10" s="1360" t="s">
        <v>872</v>
      </c>
      <c r="C10" s="1361"/>
      <c r="D10" s="1361" t="s">
        <v>1446</v>
      </c>
      <c r="E10" s="3090">
        <v>30.3</v>
      </c>
      <c r="F10" s="3091">
        <v>31.68</v>
      </c>
      <c r="G10" s="3090">
        <v>29.21</v>
      </c>
      <c r="H10" s="3091">
        <v>30.57</v>
      </c>
      <c r="I10" s="3093">
        <v>30.758600000000001</v>
      </c>
      <c r="J10" s="3091">
        <v>32.023299999999999</v>
      </c>
      <c r="K10" s="3090">
        <v>30.4543</v>
      </c>
      <c r="L10" s="3089">
        <v>31.7242</v>
      </c>
      <c r="M10" s="3094">
        <v>32.340000000000003</v>
      </c>
      <c r="N10" s="3092">
        <v>33.65</v>
      </c>
      <c r="O10" s="3089">
        <v>32.76</v>
      </c>
      <c r="P10" s="3092">
        <v>34.089646153846203</v>
      </c>
      <c r="Q10" s="3090">
        <v>37.438400000000001</v>
      </c>
      <c r="R10" s="3092">
        <v>38.894100000000002</v>
      </c>
    </row>
    <row r="11" spans="1:18" s="1379" customFormat="1" ht="18.75" x14ac:dyDescent="0.3">
      <c r="A11" s="1359"/>
      <c r="B11" s="1360" t="s">
        <v>275</v>
      </c>
      <c r="C11" s="1361"/>
      <c r="D11" s="1361" t="s">
        <v>1447</v>
      </c>
      <c r="E11" s="3090">
        <v>32.700000000000003</v>
      </c>
      <c r="F11" s="3091">
        <v>34.21</v>
      </c>
      <c r="G11" s="3090">
        <v>32.01</v>
      </c>
      <c r="H11" s="3091">
        <v>33.51</v>
      </c>
      <c r="I11" s="3093">
        <v>33.958199999999998</v>
      </c>
      <c r="J11" s="3091">
        <v>35.224400000000003</v>
      </c>
      <c r="K11" s="3090">
        <v>33.290399999999998</v>
      </c>
      <c r="L11" s="3089">
        <v>34.543500000000002</v>
      </c>
      <c r="M11" s="3094">
        <v>34.31</v>
      </c>
      <c r="N11" s="3092">
        <v>35.58</v>
      </c>
      <c r="O11" s="3089">
        <v>35.380000000000003</v>
      </c>
      <c r="P11" s="3092">
        <v>36.669600000000003</v>
      </c>
      <c r="Q11" s="3090">
        <v>35.601900000000001</v>
      </c>
      <c r="R11" s="3092">
        <v>36.859099999999998</v>
      </c>
    </row>
    <row r="12" spans="1:18" s="1379" customFormat="1" ht="18.75" x14ac:dyDescent="0.3">
      <c r="A12" s="1359"/>
      <c r="B12" s="1360" t="s">
        <v>1448</v>
      </c>
      <c r="C12" s="1361"/>
      <c r="D12" s="1361" t="s">
        <v>1449</v>
      </c>
      <c r="E12" s="3090">
        <v>1.1399999999999999</v>
      </c>
      <c r="F12" s="3091">
        <v>1.2</v>
      </c>
      <c r="G12" s="3090">
        <v>1.04</v>
      </c>
      <c r="H12" s="3091">
        <v>1.1100000000000001</v>
      </c>
      <c r="I12" s="3093">
        <v>1.04</v>
      </c>
      <c r="J12" s="3091">
        <v>1.0888</v>
      </c>
      <c r="K12" s="3090">
        <v>0.96099999999999997</v>
      </c>
      <c r="L12" s="3089">
        <v>1.0454000000000001</v>
      </c>
      <c r="M12" s="3094">
        <v>0.96</v>
      </c>
      <c r="N12" s="3092">
        <v>1.03</v>
      </c>
      <c r="O12" s="3089">
        <v>0.97</v>
      </c>
      <c r="P12" s="3092">
        <v>1.0449250000000001</v>
      </c>
      <c r="Q12" s="3090">
        <v>0.98950000000000005</v>
      </c>
      <c r="R12" s="3092">
        <v>1.0686</v>
      </c>
    </row>
    <row r="13" spans="1:18" s="1379" customFormat="1" ht="18.75" x14ac:dyDescent="0.3">
      <c r="A13" s="1359"/>
      <c r="B13" s="1360" t="s">
        <v>892</v>
      </c>
      <c r="C13" s="1361"/>
      <c r="D13" s="1361" t="s">
        <v>1450</v>
      </c>
      <c r="E13" s="3090">
        <v>0.05</v>
      </c>
      <c r="F13" s="3091">
        <v>0.05</v>
      </c>
      <c r="G13" s="3090">
        <v>0.05</v>
      </c>
      <c r="H13" s="3091">
        <v>0.05</v>
      </c>
      <c r="I13" s="3093">
        <v>4.7500000000000001E-2</v>
      </c>
      <c r="J13" s="3091">
        <v>5.04E-2</v>
      </c>
      <c r="K13" s="3090">
        <v>4.6300000000000001E-2</v>
      </c>
      <c r="L13" s="3089">
        <v>4.9099999999999998E-2</v>
      </c>
      <c r="M13" s="3094">
        <v>0.05</v>
      </c>
      <c r="N13" s="3092">
        <v>0.05</v>
      </c>
      <c r="O13" s="3089">
        <v>0.05</v>
      </c>
      <c r="P13" s="3092">
        <v>5.1400000000000001E-2</v>
      </c>
      <c r="Q13" s="3090">
        <v>5.0099999999999999E-2</v>
      </c>
      <c r="R13" s="3092">
        <v>5.3100000000000001E-2</v>
      </c>
    </row>
    <row r="14" spans="1:18" s="1379" customFormat="1" ht="18.75" x14ac:dyDescent="0.3">
      <c r="A14" s="1359"/>
      <c r="B14" s="1360" t="s">
        <v>292</v>
      </c>
      <c r="C14" s="1361"/>
      <c r="D14" s="1361" t="s">
        <v>1451</v>
      </c>
      <c r="E14" s="3090">
        <v>24.83</v>
      </c>
      <c r="F14" s="3091">
        <v>25.99</v>
      </c>
      <c r="G14" s="3090">
        <v>23.4</v>
      </c>
      <c r="H14" s="3091">
        <v>24.5</v>
      </c>
      <c r="I14" s="3093">
        <v>23.116700000000002</v>
      </c>
      <c r="J14" s="3091">
        <v>24.0899</v>
      </c>
      <c r="K14" s="3090">
        <v>22.610199999999999</v>
      </c>
      <c r="L14" s="3089">
        <v>23.577200000000001</v>
      </c>
      <c r="M14" s="3094">
        <v>23.34</v>
      </c>
      <c r="N14" s="3092">
        <v>24.33</v>
      </c>
      <c r="O14" s="3089">
        <v>24</v>
      </c>
      <c r="P14" s="3092">
        <v>25.001444444444399</v>
      </c>
      <c r="Q14" s="3090">
        <v>27.922499999999999</v>
      </c>
      <c r="R14" s="3092">
        <v>29.0428</v>
      </c>
    </row>
    <row r="15" spans="1:18" s="1379" customFormat="1" ht="18.75" x14ac:dyDescent="0.3">
      <c r="A15" s="1359"/>
      <c r="B15" s="1360" t="s">
        <v>900</v>
      </c>
      <c r="C15" s="1361"/>
      <c r="D15" s="1361" t="s">
        <v>1452</v>
      </c>
      <c r="E15" s="3090">
        <v>32.450000000000003</v>
      </c>
      <c r="F15" s="3091">
        <v>34.32</v>
      </c>
      <c r="G15" s="3090">
        <v>30.03</v>
      </c>
      <c r="H15" s="3091">
        <v>31.79</v>
      </c>
      <c r="I15" s="3093">
        <v>28.101099999999999</v>
      </c>
      <c r="J15" s="3091">
        <v>29.7654</v>
      </c>
      <c r="K15" s="3090">
        <v>24.251899999999999</v>
      </c>
      <c r="L15" s="3089">
        <v>25.702200000000001</v>
      </c>
      <c r="M15" s="3094">
        <v>21.46</v>
      </c>
      <c r="N15" s="3092">
        <v>22.76</v>
      </c>
      <c r="O15" s="3089">
        <v>23.08</v>
      </c>
      <c r="P15" s="3092">
        <v>24.470549999999999</v>
      </c>
      <c r="Q15" s="3090">
        <v>24.167999999999999</v>
      </c>
      <c r="R15" s="3092">
        <v>25.614999999999998</v>
      </c>
    </row>
    <row r="16" spans="1:18" s="1379" customFormat="1" ht="18.75" x14ac:dyDescent="0.3">
      <c r="A16" s="1359"/>
      <c r="B16" s="1360" t="s">
        <v>278</v>
      </c>
      <c r="C16" s="1361"/>
      <c r="D16" s="1361" t="s">
        <v>1453</v>
      </c>
      <c r="E16" s="3090">
        <v>2.5</v>
      </c>
      <c r="F16" s="3091">
        <v>2.65</v>
      </c>
      <c r="G16" s="3090">
        <v>2.41</v>
      </c>
      <c r="H16" s="3091">
        <v>2.56</v>
      </c>
      <c r="I16" s="3093">
        <v>2.4550000000000001</v>
      </c>
      <c r="J16" s="3091">
        <v>2.58</v>
      </c>
      <c r="K16" s="3090">
        <v>2.4300000000000002</v>
      </c>
      <c r="L16" s="3089">
        <v>2.5550000000000002</v>
      </c>
      <c r="M16" s="3094">
        <v>2.4900000000000002</v>
      </c>
      <c r="N16" s="3092">
        <v>2.63</v>
      </c>
      <c r="O16" s="3089">
        <v>2.56</v>
      </c>
      <c r="P16" s="3092">
        <v>2.7050000000000001</v>
      </c>
      <c r="Q16" s="3090">
        <v>1.8149999999999999</v>
      </c>
      <c r="R16" s="3092">
        <v>1.915</v>
      </c>
    </row>
    <row r="17" spans="1:18" s="1379" customFormat="1" ht="18.75" x14ac:dyDescent="0.3">
      <c r="A17" s="1359"/>
      <c r="B17" s="1360" t="s">
        <v>836</v>
      </c>
      <c r="C17" s="1361"/>
      <c r="D17" s="1375" t="s">
        <v>1454</v>
      </c>
      <c r="E17" s="3090">
        <v>24.63</v>
      </c>
      <c r="F17" s="3091">
        <v>25.8</v>
      </c>
      <c r="G17" s="3090">
        <v>24.66</v>
      </c>
      <c r="H17" s="3091">
        <v>25.83</v>
      </c>
      <c r="I17" s="3093">
        <v>24.964700000000001</v>
      </c>
      <c r="J17" s="3091">
        <v>26.038</v>
      </c>
      <c r="K17" s="3090">
        <v>24.633900000000001</v>
      </c>
      <c r="L17" s="3089">
        <v>25.706</v>
      </c>
      <c r="M17" s="3094">
        <v>25.72</v>
      </c>
      <c r="N17" s="3092">
        <v>26.8</v>
      </c>
      <c r="O17" s="3089">
        <v>26.46</v>
      </c>
      <c r="P17" s="3092">
        <v>27.5693916666667</v>
      </c>
      <c r="Q17" s="3090">
        <v>29.219799999999999</v>
      </c>
      <c r="R17" s="3092">
        <v>30.4053</v>
      </c>
    </row>
    <row r="18" spans="1:18" s="1379" customFormat="1" ht="18.75" x14ac:dyDescent="0.3">
      <c r="A18" s="1359"/>
      <c r="B18" s="1360" t="s">
        <v>1455</v>
      </c>
      <c r="C18" s="1361"/>
      <c r="D18" s="1361" t="s">
        <v>1456</v>
      </c>
      <c r="E18" s="3090">
        <v>2.61</v>
      </c>
      <c r="F18" s="3091">
        <v>2.73</v>
      </c>
      <c r="G18" s="3090">
        <v>2.65</v>
      </c>
      <c r="H18" s="3091">
        <v>2.79</v>
      </c>
      <c r="I18" s="3093">
        <v>2.4771999999999998</v>
      </c>
      <c r="J18" s="3091">
        <v>2.597</v>
      </c>
      <c r="K18" s="3090">
        <v>2.3237000000000001</v>
      </c>
      <c r="L18" s="3089">
        <v>2.4462999999999999</v>
      </c>
      <c r="M18" s="3094">
        <v>2.4500000000000002</v>
      </c>
      <c r="N18" s="3092">
        <v>2.58</v>
      </c>
      <c r="O18" s="3089">
        <v>2.52</v>
      </c>
      <c r="P18" s="3092">
        <v>2.6570142857142902</v>
      </c>
      <c r="Q18" s="3090">
        <v>2.6351</v>
      </c>
      <c r="R18" s="3092">
        <v>2.7728999999999999</v>
      </c>
    </row>
    <row r="19" spans="1:18" s="1379" customFormat="1" ht="18.75" x14ac:dyDescent="0.3">
      <c r="A19" s="1359"/>
      <c r="B19" s="1360" t="s">
        <v>876</v>
      </c>
      <c r="C19" s="1361"/>
      <c r="D19" s="1361" t="s">
        <v>1457</v>
      </c>
      <c r="E19" s="3090">
        <v>35.4</v>
      </c>
      <c r="F19" s="3091">
        <v>36.96</v>
      </c>
      <c r="G19" s="3090">
        <v>33.67</v>
      </c>
      <c r="H19" s="3091">
        <v>35.159999999999997</v>
      </c>
      <c r="I19" s="3093">
        <v>34.265099999999997</v>
      </c>
      <c r="J19" s="3091">
        <v>35.619799999999998</v>
      </c>
      <c r="K19" s="3090">
        <v>34.148499999999999</v>
      </c>
      <c r="L19" s="3089">
        <v>35.510899999999999</v>
      </c>
      <c r="M19" s="3094">
        <v>35.68</v>
      </c>
      <c r="N19" s="3092">
        <v>37.08</v>
      </c>
      <c r="O19" s="3089">
        <v>36.770000000000003</v>
      </c>
      <c r="P19" s="3092">
        <v>38.213433333333299</v>
      </c>
      <c r="Q19" s="3090">
        <v>43.812100000000001</v>
      </c>
      <c r="R19" s="3092">
        <v>45.4298</v>
      </c>
    </row>
    <row r="20" spans="1:18" s="1379" customFormat="1" ht="18.75" x14ac:dyDescent="0.3">
      <c r="A20" s="1359"/>
      <c r="B20" s="1360" t="s">
        <v>896</v>
      </c>
      <c r="C20" s="1361"/>
      <c r="D20" s="1361" t="s">
        <v>1458</v>
      </c>
      <c r="E20" s="3090">
        <v>1.53</v>
      </c>
      <c r="F20" s="3091">
        <v>1.6</v>
      </c>
      <c r="G20" s="3090">
        <v>1.49</v>
      </c>
      <c r="H20" s="3091">
        <v>1.56</v>
      </c>
      <c r="I20" s="3093">
        <v>1.4984999999999999</v>
      </c>
      <c r="J20" s="3091">
        <v>1.5797000000000001</v>
      </c>
      <c r="K20" s="3090">
        <v>1.4508000000000001</v>
      </c>
      <c r="L20" s="3089">
        <v>1.5612999999999999</v>
      </c>
      <c r="M20" s="3094">
        <v>1.5</v>
      </c>
      <c r="N20" s="3092">
        <v>1.62</v>
      </c>
      <c r="O20" s="3089">
        <v>1.53</v>
      </c>
      <c r="P20" s="3092">
        <v>1.6466666666666701</v>
      </c>
      <c r="Q20" s="3090">
        <v>1.6467000000000001</v>
      </c>
      <c r="R20" s="3092">
        <v>1.77</v>
      </c>
    </row>
    <row r="21" spans="1:18" s="1379" customFormat="1" ht="18.75" x14ac:dyDescent="0.3">
      <c r="A21" s="1359"/>
      <c r="B21" s="1360" t="s">
        <v>897</v>
      </c>
      <c r="C21" s="1361"/>
      <c r="D21" s="1361" t="s">
        <v>1459</v>
      </c>
      <c r="E21" s="3090">
        <v>0.96</v>
      </c>
      <c r="F21" s="3091">
        <v>1</v>
      </c>
      <c r="G21" s="3090">
        <v>0.92</v>
      </c>
      <c r="H21" s="3091">
        <v>0.96</v>
      </c>
      <c r="I21" s="3093">
        <v>0.87609999999999999</v>
      </c>
      <c r="J21" s="3091">
        <v>0.91930000000000001</v>
      </c>
      <c r="K21" s="3090">
        <v>0.90839999999999999</v>
      </c>
      <c r="L21" s="3089">
        <v>0.95430000000000004</v>
      </c>
      <c r="M21" s="3094">
        <v>0.94</v>
      </c>
      <c r="N21" s="3092">
        <v>0.99</v>
      </c>
      <c r="O21" s="3089">
        <v>0.97</v>
      </c>
      <c r="P21" s="3092">
        <v>1.0166666666666699</v>
      </c>
      <c r="Q21" s="3090">
        <v>1.06</v>
      </c>
      <c r="R21" s="3092">
        <v>1.1067</v>
      </c>
    </row>
    <row r="22" spans="1:18" s="1379" customFormat="1" ht="18.75" x14ac:dyDescent="0.3">
      <c r="A22" s="1359"/>
      <c r="B22" s="1360" t="s">
        <v>1460</v>
      </c>
      <c r="C22" s="1361"/>
      <c r="D22" s="1361" t="s">
        <v>1461</v>
      </c>
      <c r="E22" s="3090">
        <v>33.97</v>
      </c>
      <c r="F22" s="3091">
        <v>35.24</v>
      </c>
      <c r="G22" s="3090">
        <v>33.06</v>
      </c>
      <c r="H22" s="3091">
        <v>34.35</v>
      </c>
      <c r="I22" s="3093">
        <v>34.338799999999999</v>
      </c>
      <c r="J22" s="3091">
        <v>35.237900000000003</v>
      </c>
      <c r="K22" s="3090">
        <v>33.914999999999999</v>
      </c>
      <c r="L22" s="3089">
        <v>34.814300000000003</v>
      </c>
      <c r="M22" s="3094">
        <v>35.1</v>
      </c>
      <c r="N22" s="3092">
        <v>36</v>
      </c>
      <c r="O22" s="3089">
        <v>35.93</v>
      </c>
      <c r="P22" s="3092">
        <v>36.827857142857098</v>
      </c>
      <c r="Q22" s="3090">
        <v>38.9559</v>
      </c>
      <c r="R22" s="3092">
        <v>39.854999999999997</v>
      </c>
    </row>
    <row r="23" spans="1:18" s="1379" customFormat="1" ht="18.75" x14ac:dyDescent="0.3">
      <c r="A23" s="1359"/>
      <c r="B23" s="1360" t="s">
        <v>839</v>
      </c>
      <c r="C23" s="1361"/>
      <c r="D23" s="1361" t="s">
        <v>1462</v>
      </c>
      <c r="E23" s="3090">
        <v>44.2</v>
      </c>
      <c r="F23" s="3091">
        <v>45.87</v>
      </c>
      <c r="G23" s="3090">
        <v>44.47</v>
      </c>
      <c r="H23" s="3091">
        <v>46.18</v>
      </c>
      <c r="I23" s="3093">
        <v>44.900399999999998</v>
      </c>
      <c r="J23" s="3091">
        <v>46.155200000000001</v>
      </c>
      <c r="K23" s="3090">
        <v>42.891599999999997</v>
      </c>
      <c r="L23" s="3089">
        <v>44.1036</v>
      </c>
      <c r="M23" s="3094">
        <v>44.32</v>
      </c>
      <c r="N23" s="3092">
        <v>45.57</v>
      </c>
      <c r="O23" s="3089">
        <v>46.98</v>
      </c>
      <c r="P23" s="3092">
        <v>48.296469230769198</v>
      </c>
      <c r="Q23" s="3090">
        <v>52.908000000000001</v>
      </c>
      <c r="R23" s="3092">
        <v>54.3643</v>
      </c>
    </row>
    <row r="24" spans="1:18" s="1379" customFormat="1" ht="18.75" x14ac:dyDescent="0.3">
      <c r="A24" s="1359"/>
      <c r="B24" s="1360" t="s">
        <v>878</v>
      </c>
      <c r="C24" s="1361"/>
      <c r="D24" s="1361" t="s">
        <v>1463</v>
      </c>
      <c r="E24" s="3090">
        <v>3.69</v>
      </c>
      <c r="F24" s="3091">
        <v>3.85</v>
      </c>
      <c r="G24" s="3090">
        <v>3.31</v>
      </c>
      <c r="H24" s="3091">
        <v>3.45</v>
      </c>
      <c r="I24" s="3093">
        <v>3.4157000000000002</v>
      </c>
      <c r="J24" s="3091">
        <v>3.5750999999999999</v>
      </c>
      <c r="K24" s="3090">
        <v>2.8180000000000001</v>
      </c>
      <c r="L24" s="3089">
        <v>2.9645000000000001</v>
      </c>
      <c r="M24" s="3094">
        <v>2.69</v>
      </c>
      <c r="N24" s="3092">
        <v>2.83</v>
      </c>
      <c r="O24" s="3089">
        <v>2.52</v>
      </c>
      <c r="P24" s="3092">
        <v>2.6508333333333298</v>
      </c>
      <c r="Q24" s="3090">
        <v>1.8131999999999999</v>
      </c>
      <c r="R24" s="3092">
        <v>1.9117</v>
      </c>
    </row>
    <row r="25" spans="1:18" s="1379" customFormat="1" ht="18.75" x14ac:dyDescent="0.3">
      <c r="A25" s="1359"/>
      <c r="B25" s="1360" t="s">
        <v>1464</v>
      </c>
      <c r="C25" s="1361"/>
      <c r="D25" s="1361" t="s">
        <v>1465</v>
      </c>
      <c r="E25" s="3090">
        <v>38.82</v>
      </c>
      <c r="F25" s="3091">
        <v>40.29</v>
      </c>
      <c r="G25" s="3090">
        <v>39.520000000000003</v>
      </c>
      <c r="H25" s="3091">
        <v>41.05</v>
      </c>
      <c r="I25" s="3093">
        <v>39.887500000000003</v>
      </c>
      <c r="J25" s="3091">
        <v>41.0244</v>
      </c>
      <c r="K25" s="3090">
        <v>38.641800000000003</v>
      </c>
      <c r="L25" s="3089">
        <v>39.755899999999997</v>
      </c>
      <c r="M25" s="3094">
        <v>39.75</v>
      </c>
      <c r="N25" s="3092">
        <v>40.89</v>
      </c>
      <c r="O25" s="3089">
        <v>40.130000000000003</v>
      </c>
      <c r="P25" s="3092">
        <v>41.268128571428598</v>
      </c>
      <c r="Q25" s="3090">
        <v>47.727699999999999</v>
      </c>
      <c r="R25" s="3092">
        <v>49.054099999999998</v>
      </c>
    </row>
    <row r="26" spans="1:18" s="1379" customFormat="1" ht="19.5" thickBot="1" x14ac:dyDescent="0.35">
      <c r="A26" s="1365"/>
      <c r="B26" s="1363"/>
      <c r="C26" s="1362"/>
      <c r="D26" s="1362"/>
      <c r="E26" s="1368"/>
      <c r="F26" s="1363"/>
      <c r="G26" s="1368"/>
      <c r="H26" s="1363"/>
      <c r="I26" s="1367"/>
      <c r="J26" s="1363"/>
      <c r="K26" s="1368"/>
      <c r="L26" s="1362"/>
      <c r="M26" s="1373"/>
      <c r="N26" s="1366"/>
      <c r="O26" s="1373"/>
      <c r="P26" s="1366"/>
      <c r="Q26" s="1368"/>
      <c r="R26" s="1366"/>
    </row>
    <row r="27" spans="1:18" s="1379" customFormat="1" ht="18" customHeight="1" x14ac:dyDescent="0.3">
      <c r="A27" s="1361"/>
      <c r="B27" s="1375" t="s">
        <v>1294</v>
      </c>
      <c r="C27" s="1361"/>
      <c r="D27" s="1361"/>
      <c r="E27" s="1361"/>
      <c r="F27" s="1361"/>
      <c r="G27" s="1361"/>
      <c r="H27" s="1361"/>
      <c r="I27" s="1361"/>
      <c r="J27" s="1361"/>
      <c r="K27" s="1377"/>
      <c r="L27" s="1374"/>
      <c r="M27" s="1374"/>
      <c r="N27" s="1374"/>
      <c r="O27" s="1374"/>
      <c r="P27" s="1374"/>
      <c r="Q27" s="1374"/>
      <c r="R27" s="1374"/>
    </row>
    <row r="28" spans="1:18" s="1379" customFormat="1" ht="18.75" x14ac:dyDescent="0.3">
      <c r="A28" s="1376" t="s">
        <v>1466</v>
      </c>
      <c r="B28" s="1377"/>
      <c r="C28" s="1377"/>
      <c r="D28" s="1377"/>
      <c r="E28" s="1377"/>
      <c r="F28" s="1377"/>
      <c r="G28" s="1377"/>
      <c r="H28" s="1377"/>
      <c r="I28" s="1377"/>
      <c r="J28" s="1377"/>
      <c r="K28" s="1377"/>
      <c r="L28" s="1378"/>
      <c r="M28" s="1378"/>
      <c r="N28" s="1378"/>
      <c r="O28" s="1378"/>
      <c r="P28" s="1378"/>
      <c r="Q28" s="1378"/>
      <c r="R28" s="1378"/>
    </row>
  </sheetData>
  <mergeCells count="8">
    <mergeCell ref="O4:P4"/>
    <mergeCell ref="Q4:R4"/>
    <mergeCell ref="A1:C1"/>
    <mergeCell ref="E4:F4"/>
    <mergeCell ref="G4:H4"/>
    <mergeCell ref="I4:J4"/>
    <mergeCell ref="K4:L4"/>
    <mergeCell ref="M4:N4"/>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1"/>
  <sheetViews>
    <sheetView showGridLines="0" workbookViewId="0">
      <selection sqref="A1:C1"/>
    </sheetView>
  </sheetViews>
  <sheetFormatPr defaultColWidth="9.33203125" defaultRowHeight="15.75" x14ac:dyDescent="0.25"/>
  <cols>
    <col min="1" max="1" width="9.6640625" style="69" customWidth="1"/>
    <col min="2" max="2" width="20.83203125" style="69" customWidth="1"/>
    <col min="3" max="11" width="13.1640625" style="69" customWidth="1"/>
    <col min="12" max="12" width="7.1640625" style="69" customWidth="1"/>
    <col min="13"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8.75" x14ac:dyDescent="0.25">
      <c r="A2" s="2593" t="s">
        <v>65</v>
      </c>
      <c r="B2" s="136"/>
    </row>
    <row r="3" spans="1:90" ht="15" customHeight="1" thickBot="1" x14ac:dyDescent="0.3"/>
    <row r="4" spans="1:90" ht="31.5" customHeight="1" thickBot="1" x14ac:dyDescent="0.3">
      <c r="A4" s="137" t="s">
        <v>66</v>
      </c>
      <c r="B4" s="138"/>
      <c r="C4" s="75"/>
      <c r="D4" s="76" t="s">
        <v>23</v>
      </c>
      <c r="E4" s="77"/>
      <c r="F4" s="78"/>
      <c r="G4" s="76" t="s">
        <v>24</v>
      </c>
      <c r="H4" s="139"/>
      <c r="I4" s="78"/>
      <c r="J4" s="76" t="s">
        <v>25</v>
      </c>
      <c r="K4" s="79"/>
    </row>
    <row r="5" spans="1:90" ht="24" customHeight="1" thickBot="1" x14ac:dyDescent="0.3">
      <c r="A5" s="140" t="s">
        <v>67</v>
      </c>
      <c r="B5" s="2585" t="s">
        <v>68</v>
      </c>
      <c r="C5" s="114" t="s">
        <v>4</v>
      </c>
      <c r="D5" s="115" t="s">
        <v>5</v>
      </c>
      <c r="E5" s="116" t="s">
        <v>6</v>
      </c>
      <c r="F5" s="114" t="s">
        <v>4</v>
      </c>
      <c r="G5" s="115" t="s">
        <v>5</v>
      </c>
      <c r="H5" s="116" t="s">
        <v>6</v>
      </c>
      <c r="I5" s="114" t="s">
        <v>4</v>
      </c>
      <c r="J5" s="115" t="s">
        <v>5</v>
      </c>
      <c r="K5" s="116" t="s">
        <v>6</v>
      </c>
    </row>
    <row r="6" spans="1:90" s="136" customFormat="1" ht="27" customHeight="1" x14ac:dyDescent="0.25">
      <c r="A6" s="141" t="s">
        <v>69</v>
      </c>
      <c r="B6" s="142" t="s">
        <v>70</v>
      </c>
      <c r="C6" s="143">
        <v>699954</v>
      </c>
      <c r="D6" s="144">
        <v>351368</v>
      </c>
      <c r="E6" s="145">
        <v>348586</v>
      </c>
      <c r="F6" s="143">
        <v>681619</v>
      </c>
      <c r="G6" s="144">
        <v>342306</v>
      </c>
      <c r="H6" s="146">
        <v>339313</v>
      </c>
      <c r="I6" s="147">
        <v>18335</v>
      </c>
      <c r="J6" s="148">
        <v>9062</v>
      </c>
      <c r="K6" s="149">
        <v>9273</v>
      </c>
    </row>
    <row r="7" spans="1:90" ht="27" customHeight="1" x14ac:dyDescent="0.25">
      <c r="A7" s="150"/>
      <c r="B7" s="2588" t="s">
        <v>71</v>
      </c>
      <c r="C7" s="151">
        <v>344622</v>
      </c>
      <c r="D7" s="152">
        <v>174713</v>
      </c>
      <c r="E7" s="153">
        <v>169909</v>
      </c>
      <c r="F7" s="151">
        <v>344587</v>
      </c>
      <c r="G7" s="152">
        <v>174698</v>
      </c>
      <c r="H7" s="153">
        <v>169889</v>
      </c>
      <c r="I7" s="154">
        <v>35</v>
      </c>
      <c r="J7" s="155">
        <v>15</v>
      </c>
      <c r="K7" s="156">
        <v>20</v>
      </c>
    </row>
    <row r="8" spans="1:90" ht="27" customHeight="1" x14ac:dyDescent="0.25">
      <c r="A8" s="150"/>
      <c r="B8" s="2588" t="s">
        <v>72</v>
      </c>
      <c r="C8" s="151">
        <v>110404</v>
      </c>
      <c r="D8" s="152">
        <v>56018</v>
      </c>
      <c r="E8" s="153">
        <v>54386</v>
      </c>
      <c r="F8" s="151">
        <v>110322</v>
      </c>
      <c r="G8" s="152">
        <v>55971</v>
      </c>
      <c r="H8" s="153">
        <v>54351</v>
      </c>
      <c r="I8" s="126">
        <v>82</v>
      </c>
      <c r="J8" s="127">
        <v>47</v>
      </c>
      <c r="K8" s="128">
        <v>35</v>
      </c>
    </row>
    <row r="9" spans="1:90" ht="27" customHeight="1" x14ac:dyDescent="0.25">
      <c r="A9" s="150"/>
      <c r="B9" s="2588" t="s">
        <v>73</v>
      </c>
      <c r="C9" s="151">
        <v>23436</v>
      </c>
      <c r="D9" s="152">
        <v>12864</v>
      </c>
      <c r="E9" s="153">
        <v>10572</v>
      </c>
      <c r="F9" s="151">
        <v>23058</v>
      </c>
      <c r="G9" s="152">
        <v>12654</v>
      </c>
      <c r="H9" s="153">
        <v>10404</v>
      </c>
      <c r="I9" s="126">
        <v>378</v>
      </c>
      <c r="J9" s="127">
        <v>210</v>
      </c>
      <c r="K9" s="128">
        <v>168</v>
      </c>
    </row>
    <row r="10" spans="1:90" ht="27" customHeight="1" x14ac:dyDescent="0.25">
      <c r="A10" s="150"/>
      <c r="B10" s="2588" t="s">
        <v>74</v>
      </c>
      <c r="C10" s="151">
        <v>221492</v>
      </c>
      <c r="D10" s="152">
        <v>107773</v>
      </c>
      <c r="E10" s="153">
        <v>113719</v>
      </c>
      <c r="F10" s="151">
        <v>203652</v>
      </c>
      <c r="G10" s="152">
        <v>98983</v>
      </c>
      <c r="H10" s="153">
        <v>104669</v>
      </c>
      <c r="I10" s="126">
        <v>17840</v>
      </c>
      <c r="J10" s="127">
        <v>8790</v>
      </c>
      <c r="K10" s="128">
        <v>9050</v>
      </c>
    </row>
    <row r="11" spans="1:90" s="136" customFormat="1" ht="27" customHeight="1" x14ac:dyDescent="0.25">
      <c r="A11" s="141" t="s">
        <v>75</v>
      </c>
      <c r="B11" s="157" t="s">
        <v>70</v>
      </c>
      <c r="C11" s="151">
        <v>850968</v>
      </c>
      <c r="D11" s="158">
        <v>425850</v>
      </c>
      <c r="E11" s="159">
        <v>425118</v>
      </c>
      <c r="F11" s="151">
        <v>826199</v>
      </c>
      <c r="G11" s="158">
        <v>413580</v>
      </c>
      <c r="H11" s="159">
        <v>412619</v>
      </c>
      <c r="I11" s="160">
        <v>24769</v>
      </c>
      <c r="J11" s="161">
        <v>12270</v>
      </c>
      <c r="K11" s="162">
        <v>12499</v>
      </c>
    </row>
    <row r="12" spans="1:90" ht="27" customHeight="1" x14ac:dyDescent="0.25">
      <c r="A12" s="150"/>
      <c r="B12" s="2588" t="s">
        <v>71</v>
      </c>
      <c r="C12" s="151">
        <v>428345</v>
      </c>
      <c r="D12" s="152">
        <v>215752</v>
      </c>
      <c r="E12" s="153">
        <v>212593</v>
      </c>
      <c r="F12" s="151">
        <v>428167</v>
      </c>
      <c r="G12" s="152">
        <v>215654</v>
      </c>
      <c r="H12" s="153">
        <v>212513</v>
      </c>
      <c r="I12" s="126">
        <v>178</v>
      </c>
      <c r="J12" s="127">
        <v>98</v>
      </c>
      <c r="K12" s="128">
        <v>80</v>
      </c>
    </row>
    <row r="13" spans="1:90" ht="27" customHeight="1" x14ac:dyDescent="0.25">
      <c r="A13" s="150"/>
      <c r="B13" s="2588" t="s">
        <v>72</v>
      </c>
      <c r="C13" s="151">
        <v>137171</v>
      </c>
      <c r="D13" s="152">
        <v>68834</v>
      </c>
      <c r="E13" s="153">
        <v>68337</v>
      </c>
      <c r="F13" s="151">
        <v>137081</v>
      </c>
      <c r="G13" s="152">
        <v>68789</v>
      </c>
      <c r="H13" s="2779">
        <v>68292</v>
      </c>
      <c r="I13" s="126">
        <v>90</v>
      </c>
      <c r="J13" s="127">
        <v>45</v>
      </c>
      <c r="K13" s="128">
        <v>45</v>
      </c>
    </row>
    <row r="14" spans="1:90" ht="27" customHeight="1" x14ac:dyDescent="0.25">
      <c r="A14" s="150"/>
      <c r="B14" s="2588" t="s">
        <v>73</v>
      </c>
      <c r="C14" s="151">
        <v>24373</v>
      </c>
      <c r="D14" s="152">
        <v>13018</v>
      </c>
      <c r="E14" s="153">
        <v>11355</v>
      </c>
      <c r="F14" s="151">
        <v>24084</v>
      </c>
      <c r="G14" s="152">
        <v>12849</v>
      </c>
      <c r="H14" s="153">
        <v>11235</v>
      </c>
      <c r="I14" s="126">
        <v>289</v>
      </c>
      <c r="J14" s="127">
        <v>169</v>
      </c>
      <c r="K14" s="128">
        <v>120</v>
      </c>
    </row>
    <row r="15" spans="1:90" ht="27" customHeight="1" x14ac:dyDescent="0.25">
      <c r="A15" s="150"/>
      <c r="B15" s="2588" t="s">
        <v>74</v>
      </c>
      <c r="C15" s="151">
        <v>261079</v>
      </c>
      <c r="D15" s="152">
        <v>128246</v>
      </c>
      <c r="E15" s="153">
        <v>132833</v>
      </c>
      <c r="F15" s="151">
        <v>236867</v>
      </c>
      <c r="G15" s="152">
        <v>116288</v>
      </c>
      <c r="H15" s="153">
        <v>120579</v>
      </c>
      <c r="I15" s="126">
        <v>24212</v>
      </c>
      <c r="J15" s="127">
        <v>11958</v>
      </c>
      <c r="K15" s="128">
        <v>12254</v>
      </c>
    </row>
    <row r="16" spans="1:90" s="136" customFormat="1" ht="27" customHeight="1" x14ac:dyDescent="0.25">
      <c r="A16" s="141" t="s">
        <v>76</v>
      </c>
      <c r="B16" s="157" t="s">
        <v>70</v>
      </c>
      <c r="C16" s="151">
        <v>999945</v>
      </c>
      <c r="D16" s="158">
        <v>497920</v>
      </c>
      <c r="E16" s="159">
        <v>502025</v>
      </c>
      <c r="F16" s="151">
        <v>966863</v>
      </c>
      <c r="G16" s="158">
        <v>481368</v>
      </c>
      <c r="H16" s="159">
        <v>485495</v>
      </c>
      <c r="I16" s="160">
        <v>33082</v>
      </c>
      <c r="J16" s="161">
        <v>16552</v>
      </c>
      <c r="K16" s="162">
        <v>16530</v>
      </c>
    </row>
    <row r="17" spans="1:11" s="136" customFormat="1" ht="27" customHeight="1" x14ac:dyDescent="0.25">
      <c r="A17" s="141" t="s">
        <v>77</v>
      </c>
      <c r="B17" s="157" t="s">
        <v>70</v>
      </c>
      <c r="C17" s="151">
        <v>1056660</v>
      </c>
      <c r="D17" s="158">
        <v>527760</v>
      </c>
      <c r="E17" s="159">
        <v>528900</v>
      </c>
      <c r="F17" s="151">
        <v>1022456</v>
      </c>
      <c r="G17" s="158">
        <v>510676</v>
      </c>
      <c r="H17" s="159">
        <v>511780</v>
      </c>
      <c r="I17" s="160">
        <v>34204</v>
      </c>
      <c r="J17" s="161">
        <v>17084</v>
      </c>
      <c r="K17" s="162">
        <v>17120</v>
      </c>
    </row>
    <row r="18" spans="1:11" s="136" customFormat="1" ht="27" customHeight="1" x14ac:dyDescent="0.25">
      <c r="A18" s="141" t="s">
        <v>78</v>
      </c>
      <c r="B18" s="157" t="s">
        <v>70</v>
      </c>
      <c r="C18" s="151">
        <v>1178848</v>
      </c>
      <c r="D18" s="158">
        <v>583756</v>
      </c>
      <c r="E18" s="159">
        <v>595092</v>
      </c>
      <c r="F18" s="151">
        <v>1143069</v>
      </c>
      <c r="G18" s="158">
        <v>566056</v>
      </c>
      <c r="H18" s="159">
        <v>577013</v>
      </c>
      <c r="I18" s="160">
        <v>35779</v>
      </c>
      <c r="J18" s="161">
        <v>17700</v>
      </c>
      <c r="K18" s="162">
        <v>18079</v>
      </c>
    </row>
    <row r="19" spans="1:11" ht="27" customHeight="1" thickBot="1" x14ac:dyDescent="0.3">
      <c r="A19" s="163" t="s">
        <v>79</v>
      </c>
      <c r="B19" s="97" t="s">
        <v>70</v>
      </c>
      <c r="C19" s="164">
        <v>1236817</v>
      </c>
      <c r="D19" s="165">
        <v>610848</v>
      </c>
      <c r="E19" s="166">
        <v>625969</v>
      </c>
      <c r="F19" s="164">
        <v>1196383</v>
      </c>
      <c r="G19" s="165">
        <v>590944</v>
      </c>
      <c r="H19" s="166">
        <v>605439</v>
      </c>
      <c r="I19" s="167">
        <v>40434</v>
      </c>
      <c r="J19" s="168">
        <v>19904</v>
      </c>
      <c r="K19" s="169">
        <v>20530</v>
      </c>
    </row>
    <row r="20" spans="1:11" ht="24" customHeight="1" x14ac:dyDescent="0.25">
      <c r="A20" s="104" t="s">
        <v>80</v>
      </c>
      <c r="B20" s="105"/>
      <c r="C20" s="105"/>
      <c r="D20" s="105"/>
      <c r="E20" s="104" t="s">
        <v>81</v>
      </c>
      <c r="F20" s="105"/>
      <c r="G20" s="105"/>
      <c r="H20" s="104" t="s">
        <v>82</v>
      </c>
      <c r="I20" s="105"/>
    </row>
    <row r="21" spans="1:11" ht="16.5" customHeight="1" x14ac:dyDescent="0.25">
      <c r="A21" s="104" t="s">
        <v>83</v>
      </c>
      <c r="B21" s="105"/>
      <c r="C21" s="105"/>
      <c r="D21" s="105"/>
      <c r="E21" s="105"/>
      <c r="F21" s="105"/>
      <c r="G21" s="105"/>
      <c r="H21" s="105"/>
      <c r="I21" s="10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ignoredErrors>
    <ignoredError sqref="A6 A11"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election sqref="A1:C1"/>
    </sheetView>
  </sheetViews>
  <sheetFormatPr defaultColWidth="13.33203125" defaultRowHeight="12.75" x14ac:dyDescent="0.2"/>
  <cols>
    <col min="1" max="1" width="70.83203125" style="1381" customWidth="1"/>
    <col min="2" max="3" width="15.83203125" style="1381" customWidth="1"/>
    <col min="4" max="16384" width="13.33203125" style="1381"/>
  </cols>
  <sheetData>
    <row r="1" spans="1:3" s="1032" customFormat="1" ht="15.75" x14ac:dyDescent="0.25">
      <c r="A1" s="6405" t="s">
        <v>801</v>
      </c>
      <c r="B1" s="6405"/>
      <c r="C1" s="6405"/>
    </row>
    <row r="2" spans="1:3" ht="15.75" x14ac:dyDescent="0.25">
      <c r="A2" s="1380" t="s">
        <v>1467</v>
      </c>
    </row>
    <row r="3" spans="1:3" ht="12" customHeight="1" thickBot="1" x14ac:dyDescent="0.25">
      <c r="A3" s="1382" t="s">
        <v>1468</v>
      </c>
      <c r="B3" s="1445"/>
    </row>
    <row r="4" spans="1:3" ht="15" customHeight="1" thickBot="1" x14ac:dyDescent="0.25">
      <c r="A4" s="1383"/>
      <c r="B4" s="1384">
        <v>43800</v>
      </c>
      <c r="C4" s="1385">
        <v>44166</v>
      </c>
    </row>
    <row r="5" spans="1:3" ht="13.5" customHeight="1" x14ac:dyDescent="0.2">
      <c r="A5" s="1386" t="s">
        <v>1469</v>
      </c>
      <c r="B5" s="1387"/>
      <c r="C5" s="1388"/>
    </row>
    <row r="6" spans="1:3" ht="13.5" customHeight="1" x14ac:dyDescent="0.2">
      <c r="A6" s="1389" t="s">
        <v>1470</v>
      </c>
      <c r="B6" s="1387"/>
      <c r="C6" s="1388"/>
    </row>
    <row r="7" spans="1:3" ht="15" customHeight="1" x14ac:dyDescent="0.2">
      <c r="A7" s="1390" t="s">
        <v>1471</v>
      </c>
      <c r="B7" s="1387">
        <v>3.35</v>
      </c>
      <c r="C7" s="1388">
        <v>1.85</v>
      </c>
    </row>
    <row r="8" spans="1:3" ht="13.5" customHeight="1" x14ac:dyDescent="0.2">
      <c r="A8" s="1389" t="s">
        <v>1472</v>
      </c>
      <c r="B8" s="1387"/>
      <c r="C8" s="1388"/>
    </row>
    <row r="9" spans="1:3" ht="13.5" customHeight="1" x14ac:dyDescent="0.2">
      <c r="A9" s="1391" t="s">
        <v>1473</v>
      </c>
      <c r="B9" s="1392" t="s">
        <v>1474</v>
      </c>
      <c r="C9" s="1393" t="s">
        <v>1475</v>
      </c>
    </row>
    <row r="10" spans="1:3" ht="12.75" customHeight="1" x14ac:dyDescent="0.2">
      <c r="A10" s="1391" t="s">
        <v>1476</v>
      </c>
      <c r="B10" s="1387"/>
      <c r="C10" s="1388"/>
    </row>
    <row r="11" spans="1:3" ht="15" customHeight="1" x14ac:dyDescent="0.2">
      <c r="A11" s="1394" t="s">
        <v>1326</v>
      </c>
      <c r="B11" s="1392" t="s">
        <v>1477</v>
      </c>
      <c r="C11" s="1393" t="s">
        <v>1478</v>
      </c>
    </row>
    <row r="12" spans="1:3" ht="12" customHeight="1" x14ac:dyDescent="0.2">
      <c r="A12" s="1390" t="s">
        <v>1327</v>
      </c>
      <c r="B12" s="1392" t="s">
        <v>1479</v>
      </c>
      <c r="C12" s="1393" t="s">
        <v>1478</v>
      </c>
    </row>
    <row r="13" spans="1:3" ht="15" customHeight="1" x14ac:dyDescent="0.2">
      <c r="A13" s="1390" t="s">
        <v>1333</v>
      </c>
      <c r="B13" s="1392" t="s">
        <v>1480</v>
      </c>
      <c r="C13" s="1393" t="s">
        <v>1481</v>
      </c>
    </row>
    <row r="14" spans="1:3" ht="13.5" customHeight="1" x14ac:dyDescent="0.2">
      <c r="A14" s="1390" t="s">
        <v>1334</v>
      </c>
      <c r="B14" s="1392" t="s">
        <v>1482</v>
      </c>
      <c r="C14" s="1393" t="s">
        <v>1478</v>
      </c>
    </row>
    <row r="15" spans="1:3" ht="12.75" customHeight="1" x14ac:dyDescent="0.2">
      <c r="A15" s="1390" t="s">
        <v>1357</v>
      </c>
      <c r="B15" s="1392" t="s">
        <v>1483</v>
      </c>
      <c r="C15" s="1393" t="s">
        <v>1484</v>
      </c>
    </row>
    <row r="16" spans="1:3" ht="13.5" customHeight="1" x14ac:dyDescent="0.2">
      <c r="A16" s="1390" t="s">
        <v>1358</v>
      </c>
      <c r="B16" s="1392" t="s">
        <v>1485</v>
      </c>
      <c r="C16" s="1393" t="s">
        <v>1484</v>
      </c>
    </row>
    <row r="17" spans="1:3" ht="15" customHeight="1" x14ac:dyDescent="0.2">
      <c r="A17" s="1390" t="s">
        <v>1359</v>
      </c>
      <c r="B17" s="1392" t="s">
        <v>1486</v>
      </c>
      <c r="C17" s="1393" t="s">
        <v>1484</v>
      </c>
    </row>
    <row r="18" spans="1:3" ht="11.25" customHeight="1" x14ac:dyDescent="0.2">
      <c r="A18" s="1390" t="s">
        <v>1369</v>
      </c>
      <c r="B18" s="1392" t="s">
        <v>1487</v>
      </c>
      <c r="C18" s="1393" t="s">
        <v>1488</v>
      </c>
    </row>
    <row r="19" spans="1:3" ht="15" customHeight="1" x14ac:dyDescent="0.2">
      <c r="A19" s="1390" t="s">
        <v>1373</v>
      </c>
      <c r="B19" s="1392" t="s">
        <v>1485</v>
      </c>
      <c r="C19" s="1393" t="s">
        <v>1484</v>
      </c>
    </row>
    <row r="20" spans="1:3" ht="15" customHeight="1" x14ac:dyDescent="0.2">
      <c r="A20" s="1390" t="s">
        <v>1379</v>
      </c>
      <c r="B20" s="1392" t="s">
        <v>1489</v>
      </c>
      <c r="C20" s="1393" t="s">
        <v>1484</v>
      </c>
    </row>
    <row r="21" spans="1:3" ht="15" customHeight="1" x14ac:dyDescent="0.2">
      <c r="A21" s="1390" t="s">
        <v>1389</v>
      </c>
      <c r="B21" s="1392" t="s">
        <v>1489</v>
      </c>
      <c r="C21" s="1393" t="s">
        <v>1484</v>
      </c>
    </row>
    <row r="22" spans="1:3" ht="9.75" customHeight="1" x14ac:dyDescent="0.2">
      <c r="A22" s="1390" t="s">
        <v>1396</v>
      </c>
      <c r="B22" s="1392" t="s">
        <v>1490</v>
      </c>
      <c r="C22" s="1393" t="s">
        <v>1484</v>
      </c>
    </row>
    <row r="23" spans="1:3" ht="12.75" customHeight="1" x14ac:dyDescent="0.2">
      <c r="A23" s="1390" t="s">
        <v>1397</v>
      </c>
      <c r="B23" s="1392" t="s">
        <v>1491</v>
      </c>
      <c r="C23" s="1393" t="s">
        <v>1484</v>
      </c>
    </row>
    <row r="24" spans="1:3" ht="14.25" customHeight="1" x14ac:dyDescent="0.2">
      <c r="A24" s="1390" t="s">
        <v>1404</v>
      </c>
      <c r="B24" s="1392" t="s">
        <v>1485</v>
      </c>
      <c r="C24" s="1393" t="s">
        <v>1484</v>
      </c>
    </row>
    <row r="25" spans="1:3" ht="15" customHeight="1" x14ac:dyDescent="0.2">
      <c r="A25" s="1390" t="s">
        <v>1411</v>
      </c>
      <c r="B25" s="1392" t="s">
        <v>1492</v>
      </c>
      <c r="C25" s="1393" t="s">
        <v>1484</v>
      </c>
    </row>
    <row r="26" spans="1:3" ht="14.25" customHeight="1" x14ac:dyDescent="0.2">
      <c r="A26" s="1390" t="s">
        <v>1417</v>
      </c>
      <c r="B26" s="1392" t="s">
        <v>1485</v>
      </c>
      <c r="C26" s="1393" t="s">
        <v>1484</v>
      </c>
    </row>
    <row r="27" spans="1:3" ht="14.25" customHeight="1" x14ac:dyDescent="0.2">
      <c r="A27" s="1390" t="s">
        <v>1420</v>
      </c>
      <c r="B27" s="1392" t="s">
        <v>1493</v>
      </c>
      <c r="C27" s="1393" t="s">
        <v>1484</v>
      </c>
    </row>
    <row r="28" spans="1:3" ht="13.5" customHeight="1" x14ac:dyDescent="0.2">
      <c r="A28" s="1390" t="s">
        <v>1425</v>
      </c>
      <c r="B28" s="1392" t="s">
        <v>1490</v>
      </c>
      <c r="C28" s="1393" t="s">
        <v>1484</v>
      </c>
    </row>
    <row r="29" spans="1:3" ht="14.25" customHeight="1" x14ac:dyDescent="0.2">
      <c r="A29" s="1390" t="s">
        <v>1494</v>
      </c>
      <c r="B29" s="1392" t="s">
        <v>1495</v>
      </c>
      <c r="C29" s="1393" t="s">
        <v>1496</v>
      </c>
    </row>
    <row r="30" spans="1:3" ht="13.5" customHeight="1" x14ac:dyDescent="0.2">
      <c r="A30" s="1390" t="s">
        <v>1497</v>
      </c>
      <c r="B30" s="1392" t="s">
        <v>1498</v>
      </c>
      <c r="C30" s="1393" t="s">
        <v>1499</v>
      </c>
    </row>
    <row r="31" spans="1:3" ht="13.5" customHeight="1" x14ac:dyDescent="0.2">
      <c r="A31" s="1391" t="s">
        <v>1500</v>
      </c>
      <c r="B31" s="1392" t="s">
        <v>1501</v>
      </c>
      <c r="C31" s="1393" t="s">
        <v>1502</v>
      </c>
    </row>
    <row r="32" spans="1:3" ht="13.5" customHeight="1" x14ac:dyDescent="0.2">
      <c r="A32" s="1391" t="s">
        <v>1503</v>
      </c>
      <c r="B32" s="1392" t="s">
        <v>1504</v>
      </c>
      <c r="C32" s="1393" t="s">
        <v>1505</v>
      </c>
    </row>
    <row r="33" spans="1:3" ht="14.25" customHeight="1" x14ac:dyDescent="0.2">
      <c r="A33" s="1391" t="s">
        <v>1506</v>
      </c>
      <c r="B33" s="1392" t="s">
        <v>1507</v>
      </c>
      <c r="C33" s="1393" t="s">
        <v>1508</v>
      </c>
    </row>
    <row r="34" spans="1:3" ht="13.5" customHeight="1" x14ac:dyDescent="0.2">
      <c r="A34" s="1391" t="s">
        <v>1509</v>
      </c>
      <c r="B34" s="1392">
        <v>9.35</v>
      </c>
      <c r="C34" s="1393">
        <v>7.85</v>
      </c>
    </row>
    <row r="35" spans="1:3" ht="12.75" customHeight="1" thickBot="1" x14ac:dyDescent="0.25">
      <c r="A35" s="1395" t="s">
        <v>1510</v>
      </c>
      <c r="B35" s="1396" t="s">
        <v>1511</v>
      </c>
      <c r="C35" s="1397" t="s">
        <v>558</v>
      </c>
    </row>
    <row r="36" spans="1:3" ht="14.25" customHeight="1" x14ac:dyDescent="0.2">
      <c r="A36" s="3097" t="s">
        <v>1512</v>
      </c>
      <c r="B36" s="1387"/>
      <c r="C36" s="1388"/>
    </row>
    <row r="37" spans="1:3" ht="14.25" customHeight="1" x14ac:dyDescent="0.2">
      <c r="A37" s="3098" t="s">
        <v>1513</v>
      </c>
      <c r="B37" s="1392" t="s">
        <v>1514</v>
      </c>
      <c r="C37" s="1393" t="s">
        <v>1515</v>
      </c>
    </row>
    <row r="38" spans="1:3" ht="14.25" customHeight="1" x14ac:dyDescent="0.2">
      <c r="A38" s="3098" t="s">
        <v>1516</v>
      </c>
      <c r="B38" s="1392"/>
      <c r="C38" s="1393"/>
    </row>
    <row r="39" spans="1:3" ht="14.25" customHeight="1" x14ac:dyDescent="0.2">
      <c r="A39" s="3099" t="s">
        <v>1517</v>
      </c>
      <c r="B39" s="1392" t="s">
        <v>558</v>
      </c>
      <c r="C39" s="1393" t="s">
        <v>558</v>
      </c>
    </row>
    <row r="40" spans="1:3" ht="14.25" customHeight="1" x14ac:dyDescent="0.2">
      <c r="A40" s="3099" t="s">
        <v>1518</v>
      </c>
      <c r="B40" s="1392" t="s">
        <v>1519</v>
      </c>
      <c r="C40" s="1393" t="s">
        <v>1520</v>
      </c>
    </row>
    <row r="41" spans="1:3" ht="14.25" customHeight="1" x14ac:dyDescent="0.2">
      <c r="A41" s="3099" t="s">
        <v>1521</v>
      </c>
      <c r="B41" s="1392" t="s">
        <v>1522</v>
      </c>
      <c r="C41" s="1393" t="s">
        <v>1523</v>
      </c>
    </row>
    <row r="42" spans="1:3" ht="14.25" customHeight="1" x14ac:dyDescent="0.2">
      <c r="A42" s="3099" t="s">
        <v>1524</v>
      </c>
      <c r="B42" s="1392" t="s">
        <v>1525</v>
      </c>
      <c r="C42" s="1393" t="s">
        <v>1526</v>
      </c>
    </row>
    <row r="43" spans="1:3" ht="14.25" customHeight="1" x14ac:dyDescent="0.2">
      <c r="A43" s="3099" t="s">
        <v>1527</v>
      </c>
      <c r="B43" s="1392" t="s">
        <v>1528</v>
      </c>
      <c r="C43" s="1393" t="s">
        <v>1529</v>
      </c>
    </row>
    <row r="44" spans="1:3" ht="14.25" customHeight="1" x14ac:dyDescent="0.2">
      <c r="A44" s="3099" t="s">
        <v>1530</v>
      </c>
      <c r="B44" s="1392" t="s">
        <v>1531</v>
      </c>
      <c r="C44" s="1393" t="s">
        <v>1532</v>
      </c>
    </row>
    <row r="45" spans="1:3" ht="14.25" customHeight="1" x14ac:dyDescent="0.2">
      <c r="A45" s="3099" t="s">
        <v>1533</v>
      </c>
      <c r="B45" s="1392" t="s">
        <v>1534</v>
      </c>
      <c r="C45" s="1393" t="s">
        <v>1535</v>
      </c>
    </row>
    <row r="46" spans="1:3" ht="14.25" customHeight="1" x14ac:dyDescent="0.2">
      <c r="A46" s="3099" t="s">
        <v>1536</v>
      </c>
      <c r="B46" s="1392" t="s">
        <v>1537</v>
      </c>
      <c r="C46" s="1393" t="s">
        <v>1538</v>
      </c>
    </row>
    <row r="47" spans="1:3" ht="14.25" customHeight="1" x14ac:dyDescent="0.2">
      <c r="A47" s="3099" t="s">
        <v>1539</v>
      </c>
      <c r="B47" s="1392" t="s">
        <v>1540</v>
      </c>
      <c r="C47" s="1393" t="s">
        <v>1541</v>
      </c>
    </row>
    <row r="48" spans="1:3" ht="14.25" customHeight="1" x14ac:dyDescent="0.2">
      <c r="A48" s="3099" t="s">
        <v>1542</v>
      </c>
      <c r="B48" s="1392" t="s">
        <v>1543</v>
      </c>
      <c r="C48" s="1393" t="s">
        <v>1544</v>
      </c>
    </row>
    <row r="49" spans="1:3" ht="14.25" customHeight="1" x14ac:dyDescent="0.2">
      <c r="A49" s="3099" t="s">
        <v>1545</v>
      </c>
      <c r="B49" s="1392" t="s">
        <v>1546</v>
      </c>
      <c r="C49" s="1393" t="s">
        <v>1547</v>
      </c>
    </row>
    <row r="50" spans="1:3" ht="14.25" customHeight="1" thickBot="1" x14ac:dyDescent="0.25">
      <c r="A50" s="3100" t="s">
        <v>1548</v>
      </c>
      <c r="B50" s="1396" t="s">
        <v>1549</v>
      </c>
      <c r="C50" s="1397" t="s">
        <v>1550</v>
      </c>
    </row>
    <row r="51" spans="1:3" ht="15" customHeight="1" x14ac:dyDescent="0.2">
      <c r="A51" s="1398" t="s">
        <v>1551</v>
      </c>
    </row>
    <row r="52" spans="1:3" ht="12" customHeight="1" x14ac:dyDescent="0.2">
      <c r="A52" s="1399" t="s">
        <v>1552</v>
      </c>
    </row>
    <row r="53" spans="1:3" ht="13.5" customHeight="1" x14ac:dyDescent="0.2">
      <c r="A53" s="1381" t="s">
        <v>1553</v>
      </c>
    </row>
    <row r="54" spans="1:3" x14ac:dyDescent="0.2">
      <c r="A54" s="1381" t="s">
        <v>1554</v>
      </c>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workbookViewId="0">
      <selection sqref="A1:C1"/>
    </sheetView>
  </sheetViews>
  <sheetFormatPr defaultColWidth="9.33203125" defaultRowHeight="12.75" x14ac:dyDescent="0.2"/>
  <cols>
    <col min="1" max="1" width="35.83203125" style="1381" customWidth="1"/>
    <col min="2" max="2" width="16.1640625" style="1381" customWidth="1"/>
    <col min="3" max="3" width="17.1640625" style="1381" customWidth="1"/>
    <col min="4" max="4" width="14.83203125" style="1381" customWidth="1"/>
    <col min="5" max="5" width="13.33203125" style="1381" customWidth="1"/>
    <col min="6" max="6" width="14.33203125" style="1381" customWidth="1"/>
    <col min="7" max="7" width="13.6640625" style="1381" customWidth="1"/>
    <col min="8" max="8" width="13.6640625" style="1381" bestFit="1" customWidth="1"/>
    <col min="9" max="16384" width="9.33203125" style="1381"/>
  </cols>
  <sheetData>
    <row r="1" spans="1:7" s="1032" customFormat="1" ht="15.75" x14ac:dyDescent="0.25">
      <c r="A1" s="6405" t="s">
        <v>801</v>
      </c>
      <c r="B1" s="6405"/>
      <c r="C1" s="6405"/>
    </row>
    <row r="2" spans="1:7" ht="15.75" x14ac:dyDescent="0.25">
      <c r="A2" s="1400" t="s">
        <v>1555</v>
      </c>
      <c r="B2" s="1401"/>
      <c r="C2" s="1401"/>
      <c r="D2" s="1401"/>
      <c r="E2" s="1401"/>
    </row>
    <row r="3" spans="1:7" ht="15.75" x14ac:dyDescent="0.25">
      <c r="A3" s="1402"/>
      <c r="B3" s="1403"/>
      <c r="C3" s="1404" t="s">
        <v>1556</v>
      </c>
      <c r="D3" s="1405" t="s">
        <v>1557</v>
      </c>
      <c r="E3" s="2731"/>
    </row>
    <row r="4" spans="1:7" ht="15.75" x14ac:dyDescent="0.25">
      <c r="A4" s="1406"/>
      <c r="B4" s="1407" t="s">
        <v>1558</v>
      </c>
      <c r="C4" s="1408" t="s">
        <v>1559</v>
      </c>
      <c r="D4" s="1409" t="s">
        <v>1560</v>
      </c>
      <c r="E4" s="1410" t="s">
        <v>1214</v>
      </c>
    </row>
    <row r="5" spans="1:7" ht="15" x14ac:dyDescent="0.25">
      <c r="A5" s="1411" t="s">
        <v>313</v>
      </c>
      <c r="B5" s="1407" t="s">
        <v>327</v>
      </c>
      <c r="C5" s="1408" t="s">
        <v>327</v>
      </c>
      <c r="D5" s="1409" t="s">
        <v>1561</v>
      </c>
      <c r="E5" s="1410" t="s">
        <v>1562</v>
      </c>
    </row>
    <row r="6" spans="1:7" ht="16.5" thickBot="1" x14ac:dyDescent="0.3">
      <c r="A6" s="1412"/>
      <c r="B6" s="1413" t="s">
        <v>1295</v>
      </c>
      <c r="C6" s="1414" t="s">
        <v>1295</v>
      </c>
      <c r="D6" s="1415" t="s">
        <v>1295</v>
      </c>
      <c r="E6" s="1416" t="s">
        <v>1561</v>
      </c>
    </row>
    <row r="7" spans="1:7" x14ac:dyDescent="0.2">
      <c r="A7" s="1407">
        <v>2016</v>
      </c>
      <c r="B7" s="1417">
        <v>98275.28</v>
      </c>
      <c r="C7" s="1418">
        <v>87711.28</v>
      </c>
      <c r="D7" s="1419">
        <v>25110.18</v>
      </c>
      <c r="E7" s="1420">
        <v>435724</v>
      </c>
    </row>
    <row r="8" spans="1:7" x14ac:dyDescent="0.2">
      <c r="A8" s="1407">
        <v>2017</v>
      </c>
      <c r="B8" s="1417">
        <v>105329.43000000001</v>
      </c>
      <c r="C8" s="1417">
        <v>100351.33</v>
      </c>
      <c r="D8" s="1421">
        <v>22704.99</v>
      </c>
      <c r="E8" s="1422">
        <v>438400</v>
      </c>
    </row>
    <row r="9" spans="1:7" x14ac:dyDescent="0.2">
      <c r="A9" s="1407">
        <v>2018</v>
      </c>
      <c r="B9" s="1417">
        <v>138452.83000000002</v>
      </c>
      <c r="C9" s="1423">
        <v>134232.31</v>
      </c>
      <c r="D9" s="1421">
        <v>22346.5012000639</v>
      </c>
      <c r="E9" s="1422">
        <v>422243</v>
      </c>
    </row>
    <row r="10" spans="1:7" x14ac:dyDescent="0.2">
      <c r="A10" s="1424">
        <v>2019</v>
      </c>
      <c r="B10" s="1417">
        <v>211495.86</v>
      </c>
      <c r="C10" s="1417">
        <v>203839.84</v>
      </c>
      <c r="D10" s="1421">
        <v>23064.500010169999</v>
      </c>
      <c r="E10" s="1422">
        <v>402564</v>
      </c>
    </row>
    <row r="11" spans="1:7" x14ac:dyDescent="0.2">
      <c r="A11" s="1425">
        <v>2020</v>
      </c>
      <c r="B11" s="1426">
        <v>204532.76</v>
      </c>
      <c r="C11" s="1426">
        <v>194326.41</v>
      </c>
      <c r="D11" s="1427">
        <v>30684.73</v>
      </c>
      <c r="E11" s="1428">
        <v>365876</v>
      </c>
    </row>
    <row r="12" spans="1:7" ht="15" x14ac:dyDescent="0.25">
      <c r="A12" s="3047" t="s">
        <v>1563</v>
      </c>
      <c r="B12" s="1429"/>
      <c r="C12" s="1445"/>
      <c r="D12" s="3101"/>
      <c r="E12" s="3101"/>
    </row>
    <row r="13" spans="1:7" ht="16.5" x14ac:dyDescent="0.25">
      <c r="A13" s="1338" t="s">
        <v>1564</v>
      </c>
      <c r="B13" s="1429"/>
      <c r="C13" s="1429"/>
      <c r="D13" s="1429"/>
      <c r="E13" s="1429"/>
      <c r="F13" s="1429"/>
      <c r="G13" s="1430"/>
    </row>
    <row r="14" spans="1:7" ht="16.5" x14ac:dyDescent="0.25">
      <c r="A14" s="1400" t="s">
        <v>1565</v>
      </c>
      <c r="C14" s="1429"/>
      <c r="D14" s="1429"/>
      <c r="E14" s="1429"/>
      <c r="F14" s="1429"/>
      <c r="G14" s="1430"/>
    </row>
    <row r="15" spans="1:7" ht="25.5" x14ac:dyDescent="0.25">
      <c r="A15" s="1431" t="s">
        <v>1566</v>
      </c>
      <c r="B15" s="1432" t="s">
        <v>1567</v>
      </c>
      <c r="C15" s="1433">
        <v>42916</v>
      </c>
      <c r="D15" s="1433">
        <v>43281</v>
      </c>
      <c r="E15" s="1433">
        <v>43646</v>
      </c>
      <c r="F15" s="1430"/>
    </row>
    <row r="16" spans="1:7" ht="16.5" x14ac:dyDescent="0.25">
      <c r="A16" s="2893" t="s">
        <v>1568</v>
      </c>
      <c r="B16" s="2894">
        <v>213955</v>
      </c>
      <c r="C16" s="2894">
        <v>294289</v>
      </c>
      <c r="D16" s="2894">
        <v>296815</v>
      </c>
      <c r="E16" s="2895">
        <v>477848</v>
      </c>
      <c r="F16" s="1430"/>
    </row>
    <row r="17" spans="1:6" ht="16.5" x14ac:dyDescent="0.25">
      <c r="A17" s="2896" t="s">
        <v>1569</v>
      </c>
      <c r="B17" s="2897">
        <v>1512321</v>
      </c>
      <c r="C17" s="2897">
        <v>1143559</v>
      </c>
      <c r="D17" s="2897">
        <v>884900</v>
      </c>
      <c r="E17" s="2898">
        <v>1612469</v>
      </c>
      <c r="F17" s="1430"/>
    </row>
    <row r="18" spans="1:6" ht="16.5" x14ac:dyDescent="0.25">
      <c r="A18" s="2896" t="s">
        <v>1570</v>
      </c>
      <c r="B18" s="2897">
        <v>1645895</v>
      </c>
      <c r="C18" s="2897">
        <v>2682050</v>
      </c>
      <c r="D18" s="2897">
        <v>2860946</v>
      </c>
      <c r="E18" s="2898">
        <v>2877026</v>
      </c>
      <c r="F18" s="1430"/>
    </row>
    <row r="19" spans="1:6" ht="16.5" x14ac:dyDescent="0.25">
      <c r="A19" s="2896" t="s">
        <v>1571</v>
      </c>
      <c r="B19" s="2897">
        <v>112893</v>
      </c>
      <c r="C19" s="2897">
        <v>71730</v>
      </c>
      <c r="D19" s="2897">
        <v>70553</v>
      </c>
      <c r="E19" s="2898">
        <v>75677</v>
      </c>
      <c r="F19" s="1430"/>
    </row>
    <row r="20" spans="1:6" ht="16.5" x14ac:dyDescent="0.25">
      <c r="A20" s="2896" t="s">
        <v>1572</v>
      </c>
      <c r="B20" s="2897">
        <v>440682</v>
      </c>
      <c r="C20" s="2897">
        <v>492009</v>
      </c>
      <c r="D20" s="2897">
        <v>473224</v>
      </c>
      <c r="E20" s="2898">
        <v>519691</v>
      </c>
      <c r="F20" s="1430"/>
    </row>
    <row r="21" spans="1:6" ht="16.5" x14ac:dyDescent="0.25">
      <c r="A21" s="2896" t="s">
        <v>1573</v>
      </c>
      <c r="B21" s="2897">
        <v>1740</v>
      </c>
      <c r="C21" s="2897">
        <v>1250</v>
      </c>
      <c r="D21" s="2897">
        <v>0</v>
      </c>
      <c r="E21" s="2898"/>
      <c r="F21" s="1430"/>
    </row>
    <row r="22" spans="1:6" ht="16.5" x14ac:dyDescent="0.25">
      <c r="A22" s="2896" t="s">
        <v>1574</v>
      </c>
      <c r="B22" s="2897">
        <v>257024</v>
      </c>
      <c r="C22" s="2897">
        <v>207650</v>
      </c>
      <c r="D22" s="2897">
        <v>167650</v>
      </c>
      <c r="E22" s="2898">
        <v>201500</v>
      </c>
      <c r="F22" s="1430"/>
    </row>
    <row r="23" spans="1:6" ht="16.5" x14ac:dyDescent="0.25">
      <c r="A23" s="2896" t="s">
        <v>1575</v>
      </c>
      <c r="B23" s="2897">
        <v>7421</v>
      </c>
      <c r="C23" s="2897">
        <v>6308</v>
      </c>
      <c r="D23" s="2897">
        <v>5362</v>
      </c>
      <c r="E23" s="2898">
        <v>4558</v>
      </c>
      <c r="F23" s="1430"/>
    </row>
    <row r="24" spans="1:6" ht="16.5" x14ac:dyDescent="0.25">
      <c r="A24" s="2896" t="s">
        <v>1576</v>
      </c>
      <c r="B24" s="2897">
        <v>224808</v>
      </c>
      <c r="C24" s="2897">
        <v>361968</v>
      </c>
      <c r="D24" s="2897">
        <v>322789</v>
      </c>
      <c r="E24" s="2898">
        <v>317967</v>
      </c>
      <c r="F24" s="1430"/>
    </row>
    <row r="25" spans="1:6" ht="16.5" x14ac:dyDescent="0.25">
      <c r="A25" s="2896" t="s">
        <v>1577</v>
      </c>
      <c r="B25" s="2897">
        <v>162481</v>
      </c>
      <c r="C25" s="2897">
        <v>187495</v>
      </c>
      <c r="D25" s="2897">
        <v>200095</v>
      </c>
      <c r="E25" s="2898">
        <v>160030</v>
      </c>
      <c r="F25" s="1430"/>
    </row>
    <row r="26" spans="1:6" ht="16.5" x14ac:dyDescent="0.25">
      <c r="A26" s="2896" t="s">
        <v>1578</v>
      </c>
      <c r="B26" s="2897"/>
      <c r="C26" s="2897">
        <v>3341</v>
      </c>
      <c r="D26" s="2897">
        <v>3243</v>
      </c>
      <c r="E26" s="2898">
        <v>2686</v>
      </c>
      <c r="F26" s="1430"/>
    </row>
    <row r="27" spans="1:6" ht="16.5" x14ac:dyDescent="0.25">
      <c r="A27" s="2896" t="s">
        <v>1579</v>
      </c>
      <c r="B27" s="2897">
        <v>0</v>
      </c>
      <c r="C27" s="2897">
        <v>49374</v>
      </c>
      <c r="D27" s="2897">
        <v>50624</v>
      </c>
      <c r="E27" s="2898">
        <v>49374</v>
      </c>
      <c r="F27" s="1430"/>
    </row>
    <row r="28" spans="1:6" ht="16.5" x14ac:dyDescent="0.25">
      <c r="A28" s="2899" t="s">
        <v>1580</v>
      </c>
      <c r="B28" s="2900">
        <v>4579220</v>
      </c>
      <c r="C28" s="2900">
        <v>5501023</v>
      </c>
      <c r="D28" s="2900">
        <v>5336201</v>
      </c>
      <c r="E28" s="2901">
        <v>6298826</v>
      </c>
      <c r="F28" s="1430"/>
    </row>
    <row r="29" spans="1:6" ht="16.5" x14ac:dyDescent="0.25">
      <c r="A29" s="2899"/>
      <c r="B29" s="2897"/>
      <c r="C29" s="2897"/>
      <c r="D29" s="2897"/>
      <c r="E29" s="2898"/>
      <c r="F29" s="1430"/>
    </row>
    <row r="30" spans="1:6" ht="16.5" x14ac:dyDescent="0.25">
      <c r="A30" s="2899" t="s">
        <v>1581</v>
      </c>
      <c r="B30" s="2897"/>
      <c r="C30" s="2897"/>
      <c r="D30" s="2897"/>
      <c r="E30" s="2898"/>
      <c r="F30" s="1430"/>
    </row>
    <row r="31" spans="1:6" ht="25.5" x14ac:dyDescent="0.25">
      <c r="A31" s="2899" t="s">
        <v>1582</v>
      </c>
      <c r="B31" s="2897"/>
      <c r="C31" s="2897"/>
      <c r="D31" s="2897"/>
      <c r="E31" s="2898"/>
      <c r="F31" s="1430"/>
    </row>
    <row r="32" spans="1:6" ht="16.5" x14ac:dyDescent="0.25">
      <c r="A32" s="2896" t="s">
        <v>1583</v>
      </c>
      <c r="B32" s="2897">
        <v>225000</v>
      </c>
      <c r="C32" s="2897">
        <v>225000</v>
      </c>
      <c r="D32" s="2897">
        <v>504900</v>
      </c>
      <c r="E32" s="2898">
        <v>504900</v>
      </c>
      <c r="F32" s="1430"/>
    </row>
    <row r="33" spans="1:7" ht="16.5" x14ac:dyDescent="0.25">
      <c r="A33" s="2896" t="s">
        <v>1584</v>
      </c>
      <c r="B33" s="2897">
        <v>174446</v>
      </c>
      <c r="C33" s="2897">
        <v>1229545</v>
      </c>
      <c r="D33" s="2897">
        <v>1812258</v>
      </c>
      <c r="E33" s="2898">
        <v>2591539</v>
      </c>
      <c r="F33" s="1430"/>
    </row>
    <row r="34" spans="1:7" ht="16.5" x14ac:dyDescent="0.25">
      <c r="A34" s="2896" t="s">
        <v>1585</v>
      </c>
      <c r="B34" s="2897">
        <v>418827</v>
      </c>
      <c r="C34" s="2897">
        <v>571917</v>
      </c>
      <c r="D34" s="2897">
        <v>610009</v>
      </c>
      <c r="E34" s="2898">
        <v>672604</v>
      </c>
      <c r="F34" s="1430"/>
    </row>
    <row r="35" spans="1:7" ht="16.5" x14ac:dyDescent="0.25">
      <c r="A35" s="2899" t="s">
        <v>1586</v>
      </c>
      <c r="B35" s="2900">
        <v>818273</v>
      </c>
      <c r="C35" s="2900">
        <v>2026462</v>
      </c>
      <c r="D35" s="2900">
        <v>2927167</v>
      </c>
      <c r="E35" s="2901">
        <v>3769043</v>
      </c>
      <c r="F35" s="1430"/>
    </row>
    <row r="36" spans="1:7" ht="16.5" x14ac:dyDescent="0.25">
      <c r="A36" s="2899" t="s">
        <v>1587</v>
      </c>
      <c r="B36" s="2900">
        <v>0</v>
      </c>
      <c r="C36" s="2900">
        <v>0</v>
      </c>
      <c r="D36" s="2900">
        <v>0</v>
      </c>
      <c r="E36" s="2898"/>
      <c r="F36" s="1430"/>
    </row>
    <row r="37" spans="1:7" ht="16.5" x14ac:dyDescent="0.25">
      <c r="A37" s="2899" t="s">
        <v>1588</v>
      </c>
      <c r="B37" s="2897">
        <v>818273</v>
      </c>
      <c r="C37" s="2897">
        <v>2026462</v>
      </c>
      <c r="D37" s="2897">
        <v>2927167</v>
      </c>
      <c r="E37" s="2898">
        <v>3769043</v>
      </c>
      <c r="F37" s="1430"/>
    </row>
    <row r="38" spans="1:7" ht="16.5" x14ac:dyDescent="0.25">
      <c r="A38" s="2899"/>
      <c r="B38" s="2897"/>
      <c r="C38" s="2897"/>
      <c r="D38" s="2897"/>
      <c r="E38" s="2898"/>
      <c r="F38" s="1430"/>
    </row>
    <row r="39" spans="1:7" ht="16.5" x14ac:dyDescent="0.25">
      <c r="A39" s="2899" t="s">
        <v>1589</v>
      </c>
      <c r="B39" s="2897"/>
      <c r="C39" s="2897"/>
      <c r="D39" s="2897"/>
      <c r="E39" s="2898"/>
      <c r="F39" s="1430"/>
    </row>
    <row r="40" spans="1:7" ht="16.5" x14ac:dyDescent="0.25">
      <c r="A40" s="2896" t="s">
        <v>1590</v>
      </c>
      <c r="B40" s="2897">
        <v>1718287</v>
      </c>
      <c r="C40" s="2897">
        <v>1518573</v>
      </c>
      <c r="D40" s="2897">
        <v>1143858</v>
      </c>
      <c r="E40" s="2898">
        <v>1293601</v>
      </c>
      <c r="F40" s="1430"/>
    </row>
    <row r="41" spans="1:7" ht="16.5" x14ac:dyDescent="0.25">
      <c r="A41" s="2896" t="s">
        <v>1591</v>
      </c>
      <c r="B41" s="2897">
        <v>1459493</v>
      </c>
      <c r="C41" s="2897">
        <v>1360811</v>
      </c>
      <c r="D41" s="2897">
        <v>715325</v>
      </c>
      <c r="E41" s="2898">
        <v>703465</v>
      </c>
      <c r="F41" s="1430"/>
    </row>
    <row r="42" spans="1:7" ht="16.5" x14ac:dyDescent="0.25">
      <c r="A42" s="2896" t="s">
        <v>1592</v>
      </c>
      <c r="B42" s="2897">
        <v>488507</v>
      </c>
      <c r="C42" s="2897">
        <v>553927</v>
      </c>
      <c r="D42" s="2897">
        <v>492653</v>
      </c>
      <c r="E42" s="2898">
        <v>478607</v>
      </c>
      <c r="F42" s="1430"/>
    </row>
    <row r="43" spans="1:7" ht="16.5" x14ac:dyDescent="0.25">
      <c r="A43" s="2896" t="s">
        <v>1593</v>
      </c>
      <c r="B43" s="2897">
        <v>94660</v>
      </c>
      <c r="C43" s="2897">
        <v>41250</v>
      </c>
      <c r="D43" s="2897">
        <v>57198</v>
      </c>
      <c r="E43" s="2898">
        <v>54110</v>
      </c>
      <c r="F43" s="1430"/>
    </row>
    <row r="44" spans="1:7" ht="16.5" x14ac:dyDescent="0.25">
      <c r="A44" s="2899" t="s">
        <v>1594</v>
      </c>
      <c r="B44" s="2900">
        <v>3760947</v>
      </c>
      <c r="C44" s="2900">
        <v>3474561</v>
      </c>
      <c r="D44" s="2900">
        <v>2409034</v>
      </c>
      <c r="E44" s="2901">
        <v>2529783</v>
      </c>
      <c r="F44" s="1430"/>
    </row>
    <row r="45" spans="1:7" ht="12" customHeight="1" x14ac:dyDescent="0.25">
      <c r="A45" s="2896"/>
      <c r="B45" s="2897"/>
      <c r="C45" s="2897"/>
      <c r="D45" s="2897"/>
      <c r="E45" s="2898"/>
      <c r="F45" s="1430"/>
    </row>
    <row r="46" spans="1:7" ht="16.5" x14ac:dyDescent="0.25">
      <c r="A46" s="2902" t="s">
        <v>1595</v>
      </c>
      <c r="B46" s="2903">
        <v>4579220</v>
      </c>
      <c r="C46" s="2903">
        <v>5501023</v>
      </c>
      <c r="D46" s="2903">
        <v>5336201</v>
      </c>
      <c r="E46" s="2904">
        <v>6298826</v>
      </c>
      <c r="F46" s="1430"/>
    </row>
    <row r="47" spans="1:7" ht="11.25" customHeight="1" x14ac:dyDescent="0.2">
      <c r="A47" s="1434" t="s">
        <v>1596</v>
      </c>
      <c r="B47" s="1434"/>
      <c r="C47" s="1434"/>
      <c r="D47" s="1434"/>
    </row>
    <row r="48" spans="1:7" ht="11.25" customHeight="1" x14ac:dyDescent="0.2">
      <c r="A48" s="1339" t="s">
        <v>1597</v>
      </c>
      <c r="B48" s="1434"/>
      <c r="C48" s="1339"/>
      <c r="D48" s="1435"/>
      <c r="E48" s="1436"/>
      <c r="F48" s="1436"/>
      <c r="G48" s="1436"/>
    </row>
  </sheetData>
  <mergeCells count="1">
    <mergeCell ref="A1:C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showGridLines="0" workbookViewId="0">
      <selection sqref="A1:C1"/>
    </sheetView>
  </sheetViews>
  <sheetFormatPr defaultColWidth="9.33203125" defaultRowHeight="12.75" x14ac:dyDescent="0.2"/>
  <cols>
    <col min="1" max="1" width="2.1640625" style="1381" customWidth="1"/>
    <col min="2" max="2" width="4" style="1381" customWidth="1"/>
    <col min="3" max="3" width="23.1640625" style="1381" customWidth="1"/>
    <col min="4" max="4" width="5.1640625" style="1381" customWidth="1"/>
    <col min="5" max="5" width="12.83203125" style="1381" customWidth="1"/>
    <col min="6" max="7" width="14.83203125" style="1381" customWidth="1"/>
    <col min="8" max="8" width="14" style="1381" customWidth="1"/>
    <col min="9" max="9" width="10.6640625" style="1381" bestFit="1" customWidth="1"/>
    <col min="10" max="16384" width="9.33203125" style="1381"/>
  </cols>
  <sheetData>
    <row r="1" spans="1:9" s="1032" customFormat="1" ht="15.75" x14ac:dyDescent="0.25">
      <c r="A1" s="6405" t="s">
        <v>801</v>
      </c>
      <c r="B1" s="6405"/>
      <c r="C1" s="6405"/>
    </row>
    <row r="2" spans="1:9" ht="16.5" x14ac:dyDescent="0.25">
      <c r="A2" s="1400" t="s">
        <v>1598</v>
      </c>
      <c r="B2" s="1429"/>
      <c r="C2" s="1429"/>
      <c r="D2" s="1437"/>
      <c r="E2" s="1429"/>
    </row>
    <row r="3" spans="1:9" ht="15.75" x14ac:dyDescent="0.25">
      <c r="A3" s="1429"/>
      <c r="B3" s="1429"/>
      <c r="C3" s="1429"/>
      <c r="D3" s="1438" t="s">
        <v>1599</v>
      </c>
      <c r="E3" s="2907"/>
      <c r="F3"/>
    </row>
    <row r="4" spans="1:9" ht="15.75" thickBot="1" x14ac:dyDescent="0.3">
      <c r="A4" s="1429"/>
      <c r="B4" s="1429"/>
      <c r="C4" s="1429"/>
      <c r="D4" s="1429"/>
      <c r="E4" s="1429"/>
      <c r="H4" s="3102" t="s">
        <v>1295</v>
      </c>
    </row>
    <row r="5" spans="1:9" ht="15.75" x14ac:dyDescent="0.25">
      <c r="A5" s="1439"/>
      <c r="B5" s="1440"/>
      <c r="C5" s="1440"/>
      <c r="D5" s="1440"/>
      <c r="E5" s="1441">
        <v>2016</v>
      </c>
      <c r="F5" s="1441">
        <v>2017</v>
      </c>
      <c r="G5" s="1441">
        <v>2018</v>
      </c>
      <c r="H5" s="1441">
        <v>2019</v>
      </c>
      <c r="I5" s="1441" t="s">
        <v>1600</v>
      </c>
    </row>
    <row r="6" spans="1:9" ht="15" x14ac:dyDescent="0.25">
      <c r="A6" s="1442"/>
      <c r="B6" s="1429"/>
      <c r="C6" s="1429"/>
      <c r="D6" s="1429"/>
      <c r="E6" s="1443"/>
      <c r="F6" s="1443"/>
      <c r="G6" s="1443"/>
      <c r="H6" s="1443"/>
      <c r="I6" s="1443"/>
    </row>
    <row r="7" spans="1:9" ht="15" x14ac:dyDescent="0.25">
      <c r="A7" s="1442"/>
      <c r="B7" s="1444" t="s">
        <v>1566</v>
      </c>
      <c r="C7" s="1445"/>
      <c r="D7" s="1445"/>
      <c r="E7" s="1446"/>
      <c r="F7" s="1446"/>
      <c r="G7" s="1446"/>
      <c r="H7" s="1446"/>
      <c r="I7" s="1446"/>
    </row>
    <row r="8" spans="1:9" ht="15" x14ac:dyDescent="0.25">
      <c r="A8" s="1442"/>
      <c r="B8" s="1445"/>
      <c r="C8" s="1445" t="s">
        <v>1601</v>
      </c>
      <c r="D8" s="1445"/>
      <c r="E8" s="1447">
        <v>580.70000000000005</v>
      </c>
      <c r="F8" s="1447">
        <v>472.4</v>
      </c>
      <c r="G8" s="1447">
        <v>418.1</v>
      </c>
      <c r="H8" s="1447">
        <v>802.6</v>
      </c>
      <c r="I8" s="1447">
        <v>1380.6</v>
      </c>
    </row>
    <row r="9" spans="1:9" ht="15" x14ac:dyDescent="0.25">
      <c r="A9" s="1442"/>
      <c r="B9" s="1445"/>
      <c r="C9" s="1445" t="s">
        <v>1602</v>
      </c>
      <c r="D9" s="1445"/>
      <c r="E9" s="1447">
        <v>6325.8</v>
      </c>
      <c r="F9" s="1447">
        <v>6793.3</v>
      </c>
      <c r="G9" s="1447">
        <v>7550.7</v>
      </c>
      <c r="H9" s="1447">
        <v>8002.5</v>
      </c>
      <c r="I9" s="1447">
        <v>8371.9</v>
      </c>
    </row>
    <row r="10" spans="1:9" ht="15" x14ac:dyDescent="0.25">
      <c r="A10" s="1442"/>
      <c r="B10" s="1445"/>
      <c r="C10" s="1445" t="s">
        <v>1603</v>
      </c>
      <c r="D10" s="1445"/>
      <c r="E10" s="1448">
        <v>104.2</v>
      </c>
      <c r="F10" s="1448">
        <v>116</v>
      </c>
      <c r="G10" s="1448">
        <v>120.7</v>
      </c>
      <c r="H10" s="1448">
        <v>125.4</v>
      </c>
      <c r="I10" s="1448">
        <v>125.4</v>
      </c>
    </row>
    <row r="11" spans="1:9" ht="15" x14ac:dyDescent="0.25">
      <c r="A11" s="1442"/>
      <c r="B11" s="1445"/>
      <c r="C11" s="1445" t="s">
        <v>1577</v>
      </c>
      <c r="D11" s="1445"/>
      <c r="E11" s="1447">
        <v>822.5</v>
      </c>
      <c r="F11" s="1447">
        <v>845.4</v>
      </c>
      <c r="G11" s="1447">
        <v>938.9</v>
      </c>
      <c r="H11" s="1447">
        <v>1106.9000000000001</v>
      </c>
      <c r="I11" s="1447">
        <v>1165</v>
      </c>
    </row>
    <row r="12" spans="1:9" ht="14.25" x14ac:dyDescent="0.2">
      <c r="A12" s="1449"/>
      <c r="B12" s="1444" t="s">
        <v>386</v>
      </c>
      <c r="C12" s="2905" t="s">
        <v>1604</v>
      </c>
      <c r="D12" s="1444" t="s">
        <v>1604</v>
      </c>
      <c r="E12" s="1450">
        <f>SUM(E8:E11)</f>
        <v>7833.2</v>
      </c>
      <c r="F12" s="1450">
        <f>SUM(F8:F11)</f>
        <v>8227.1</v>
      </c>
      <c r="G12" s="1450">
        <f>SUM(G8:G11)</f>
        <v>9028.4</v>
      </c>
      <c r="H12" s="1450">
        <f>SUM(H8:H11)</f>
        <v>10037.4</v>
      </c>
      <c r="I12" s="1450">
        <f>SUM(I8:I11)</f>
        <v>11042.9</v>
      </c>
    </row>
    <row r="13" spans="1:9" ht="15" x14ac:dyDescent="0.25">
      <c r="A13" s="1442"/>
      <c r="B13" s="1445"/>
      <c r="C13" s="1445"/>
      <c r="D13" s="1445"/>
      <c r="E13" s="1447"/>
      <c r="F13" s="1447"/>
      <c r="G13" s="2730"/>
      <c r="H13" s="1447"/>
      <c r="I13" s="1447"/>
    </row>
    <row r="14" spans="1:9" ht="15" x14ac:dyDescent="0.25">
      <c r="A14" s="1442"/>
      <c r="B14" s="1444" t="s">
        <v>1589</v>
      </c>
      <c r="C14" s="1445"/>
      <c r="D14" s="1445"/>
      <c r="E14" s="1447"/>
      <c r="F14" s="1447"/>
      <c r="G14" s="1447"/>
      <c r="H14" s="1447"/>
      <c r="I14" s="1447"/>
    </row>
    <row r="15" spans="1:9" ht="15" x14ac:dyDescent="0.25">
      <c r="A15" s="1442"/>
      <c r="B15" s="1445"/>
      <c r="C15" s="1445" t="s">
        <v>1605</v>
      </c>
      <c r="D15" s="1445"/>
      <c r="E15" s="1447">
        <v>200</v>
      </c>
      <c r="F15" s="1447">
        <v>200</v>
      </c>
      <c r="G15" s="1447">
        <v>200</v>
      </c>
      <c r="H15" s="1447">
        <v>200</v>
      </c>
      <c r="I15" s="1447">
        <v>200</v>
      </c>
    </row>
    <row r="16" spans="1:9" ht="15" x14ac:dyDescent="0.25">
      <c r="A16" s="1442"/>
      <c r="B16" s="1445" t="s">
        <v>386</v>
      </c>
      <c r="C16" s="1445" t="s">
        <v>1606</v>
      </c>
      <c r="D16" s="1445"/>
      <c r="E16" s="1447">
        <v>3009.2</v>
      </c>
      <c r="F16" s="1447">
        <v>3062.8</v>
      </c>
      <c r="G16" s="1447">
        <v>3270.5</v>
      </c>
      <c r="H16" s="1447">
        <v>3389</v>
      </c>
      <c r="I16" s="1447">
        <v>3435.3</v>
      </c>
    </row>
    <row r="17" spans="1:9" ht="15" x14ac:dyDescent="0.25">
      <c r="A17" s="1442"/>
      <c r="B17" s="1445" t="s">
        <v>386</v>
      </c>
      <c r="C17" s="1445" t="s">
        <v>1607</v>
      </c>
      <c r="D17" s="1445"/>
      <c r="E17" s="1447"/>
      <c r="F17" s="1447"/>
      <c r="G17" s="1447"/>
      <c r="H17" s="1447"/>
      <c r="I17" s="1447"/>
    </row>
    <row r="18" spans="1:9" ht="15" x14ac:dyDescent="0.25">
      <c r="A18" s="1442"/>
      <c r="B18" s="1445"/>
      <c r="C18" s="1445" t="s">
        <v>1608</v>
      </c>
      <c r="D18" s="1445"/>
      <c r="E18" s="1447"/>
      <c r="F18" s="1447"/>
      <c r="G18" s="1447"/>
      <c r="H18" s="1447"/>
      <c r="I18" s="1447"/>
    </row>
    <row r="19" spans="1:9" ht="15" x14ac:dyDescent="0.25">
      <c r="A19" s="1442"/>
      <c r="B19" s="1445"/>
      <c r="C19" s="1445" t="s">
        <v>1609</v>
      </c>
      <c r="D19" s="1451"/>
      <c r="E19" s="1447">
        <v>3.1</v>
      </c>
      <c r="F19" s="1447">
        <v>2.4</v>
      </c>
      <c r="G19" s="1447">
        <v>1.7</v>
      </c>
      <c r="H19" s="1447">
        <v>1.1000000000000001</v>
      </c>
      <c r="I19" s="1447">
        <v>0.8</v>
      </c>
    </row>
    <row r="20" spans="1:9" ht="15" x14ac:dyDescent="0.25">
      <c r="A20" s="1442"/>
      <c r="B20" s="1445"/>
      <c r="C20" s="1445" t="s">
        <v>1610</v>
      </c>
      <c r="D20" s="1451"/>
      <c r="E20" s="1452">
        <v>0</v>
      </c>
      <c r="F20" s="1452"/>
      <c r="G20" s="1452"/>
      <c r="H20" s="1452"/>
      <c r="I20" s="1452"/>
    </row>
    <row r="21" spans="1:9" ht="15" x14ac:dyDescent="0.25">
      <c r="A21" s="1442"/>
      <c r="B21" s="1445"/>
      <c r="C21" s="1445" t="s">
        <v>1611</v>
      </c>
      <c r="D21" s="1451"/>
      <c r="E21" s="1447">
        <v>570.29999999999995</v>
      </c>
      <c r="F21" s="1447">
        <v>487.2</v>
      </c>
      <c r="G21" s="1447">
        <v>897</v>
      </c>
      <c r="H21" s="1447">
        <v>729.6</v>
      </c>
      <c r="I21" s="1447">
        <v>569.79999999999995</v>
      </c>
    </row>
    <row r="22" spans="1:9" ht="15" x14ac:dyDescent="0.25">
      <c r="A22" s="1442"/>
      <c r="B22" s="1445" t="s">
        <v>386</v>
      </c>
      <c r="C22" s="1445" t="s">
        <v>1612</v>
      </c>
      <c r="D22" s="1445"/>
      <c r="E22" s="1447"/>
      <c r="F22" s="1447"/>
      <c r="G22" s="1447"/>
      <c r="H22" s="1447"/>
      <c r="I22" s="1447"/>
    </row>
    <row r="23" spans="1:9" ht="15" x14ac:dyDescent="0.25">
      <c r="A23" s="1442"/>
      <c r="B23" s="1445"/>
      <c r="C23" s="1445" t="s">
        <v>1613</v>
      </c>
      <c r="D23" s="1451"/>
      <c r="E23" s="1447">
        <v>8.4</v>
      </c>
      <c r="F23" s="1447">
        <v>6.6</v>
      </c>
      <c r="G23" s="1447">
        <v>4.8</v>
      </c>
      <c r="H23" s="1447">
        <v>2.9</v>
      </c>
      <c r="I23" s="1447">
        <v>0.9</v>
      </c>
    </row>
    <row r="24" spans="1:9" ht="15" x14ac:dyDescent="0.25">
      <c r="A24" s="1442"/>
      <c r="B24" s="1445"/>
      <c r="C24" s="1445" t="s">
        <v>1614</v>
      </c>
      <c r="D24" s="1451"/>
      <c r="E24" s="1453">
        <v>0</v>
      </c>
      <c r="F24" s="1453"/>
      <c r="G24" s="1453"/>
      <c r="H24" s="1453"/>
      <c r="I24" s="1453"/>
    </row>
    <row r="25" spans="1:9" ht="15" x14ac:dyDescent="0.25">
      <c r="A25" s="1442"/>
      <c r="B25" s="1445"/>
      <c r="C25" s="1445" t="s">
        <v>1615</v>
      </c>
      <c r="D25" s="1451"/>
      <c r="E25" s="1453">
        <v>0</v>
      </c>
      <c r="F25" s="1453"/>
      <c r="G25" s="1453"/>
      <c r="H25" s="1453"/>
      <c r="I25" s="1453"/>
    </row>
    <row r="26" spans="1:9" ht="15" x14ac:dyDescent="0.25">
      <c r="A26" s="1442"/>
      <c r="B26" s="1445"/>
      <c r="C26" s="1445" t="s">
        <v>1616</v>
      </c>
      <c r="D26" s="1445"/>
      <c r="E26" s="1447">
        <v>4042.2</v>
      </c>
      <c r="F26" s="1447">
        <v>4468.1000000000004</v>
      </c>
      <c r="G26" s="1447">
        <v>4654.3999999999996</v>
      </c>
      <c r="H26" s="1447">
        <v>5714.8</v>
      </c>
      <c r="I26" s="1447">
        <v>6836.1</v>
      </c>
    </row>
    <row r="27" spans="1:9" ht="15" x14ac:dyDescent="0.25">
      <c r="A27" s="1442"/>
      <c r="B27" s="1445"/>
      <c r="C27" s="1445"/>
      <c r="D27" s="1445"/>
      <c r="E27" s="1447"/>
      <c r="F27" s="1447"/>
      <c r="G27" s="1447"/>
      <c r="H27" s="1447"/>
      <c r="I27" s="1447"/>
    </row>
    <row r="28" spans="1:9" ht="15" thickBot="1" x14ac:dyDescent="0.25">
      <c r="A28" s="1454"/>
      <c r="B28" s="1455" t="s">
        <v>386</v>
      </c>
      <c r="C28" s="2906" t="s">
        <v>237</v>
      </c>
      <c r="D28" s="1455" t="s">
        <v>237</v>
      </c>
      <c r="E28" s="1456">
        <f>SUM(E15:E27)</f>
        <v>7833.1999999999989</v>
      </c>
      <c r="F28" s="1457">
        <f>SUM(F15:F27)</f>
        <v>8227.1</v>
      </c>
      <c r="G28" s="1456">
        <f>SUM(G15:G27)</f>
        <v>9028.4</v>
      </c>
      <c r="H28" s="1456">
        <f>SUM(H15:H27)</f>
        <v>10037.4</v>
      </c>
      <c r="I28" s="1456">
        <f>SUM(I15:I27)</f>
        <v>11042.900000000001</v>
      </c>
    </row>
    <row r="29" spans="1:9" x14ac:dyDescent="0.2">
      <c r="A29" s="1339" t="s">
        <v>1617</v>
      </c>
      <c r="B29" s="1445"/>
      <c r="C29" s="1445"/>
      <c r="D29" s="1445"/>
      <c r="E29" s="1436"/>
    </row>
    <row r="30" spans="1:9" ht="18.75" customHeight="1" x14ac:dyDescent="0.25">
      <c r="A30" s="3103" t="s">
        <v>1618</v>
      </c>
      <c r="C30" s="1429"/>
      <c r="D30" s="1429"/>
      <c r="E30" s="1458"/>
    </row>
    <row r="32" spans="1:9" s="1032" customFormat="1" ht="15.75" x14ac:dyDescent="0.25">
      <c r="A32" s="6405" t="s">
        <v>801</v>
      </c>
      <c r="B32" s="6405"/>
      <c r="C32" s="6405"/>
    </row>
    <row r="33" spans="1:8" ht="15.75" x14ac:dyDescent="0.25">
      <c r="A33" s="1400" t="s">
        <v>1619</v>
      </c>
      <c r="B33" s="1429"/>
      <c r="C33" s="1429"/>
      <c r="D33" s="1429"/>
      <c r="E33" s="3104"/>
      <c r="F33" s="3104"/>
    </row>
    <row r="34" spans="1:8" ht="15.75" x14ac:dyDescent="0.25">
      <c r="A34" s="1380"/>
      <c r="B34" s="1429"/>
      <c r="C34" s="1429"/>
      <c r="D34" s="1338" t="s">
        <v>1620</v>
      </c>
      <c r="E34" s="1445"/>
      <c r="G34" s="3048"/>
      <c r="H34" s="3105"/>
    </row>
    <row r="35" spans="1:8" ht="15.75" thickBot="1" x14ac:dyDescent="0.3">
      <c r="A35" s="1429"/>
      <c r="B35" s="1429"/>
      <c r="C35" s="1429"/>
      <c r="D35" s="1429"/>
      <c r="E35" s="1458"/>
      <c r="F35" s="1458"/>
      <c r="H35" s="3048" t="s">
        <v>1295</v>
      </c>
    </row>
    <row r="36" spans="1:8" ht="16.5" thickBot="1" x14ac:dyDescent="0.25">
      <c r="A36" s="3106"/>
      <c r="B36" s="3107"/>
      <c r="C36" s="3107"/>
      <c r="D36" s="3107"/>
      <c r="E36" s="3459" t="s">
        <v>1621</v>
      </c>
      <c r="F36" s="3460">
        <v>2018</v>
      </c>
      <c r="G36" s="3462">
        <v>2019</v>
      </c>
      <c r="H36" s="3461" t="s">
        <v>1872</v>
      </c>
    </row>
    <row r="37" spans="1:8" x14ac:dyDescent="0.2">
      <c r="A37" s="3108"/>
      <c r="B37" s="1444" t="s">
        <v>1566</v>
      </c>
      <c r="C37" s="1445"/>
      <c r="D37" s="1445"/>
      <c r="E37" s="3109"/>
      <c r="F37" s="3109"/>
      <c r="G37" s="3109"/>
      <c r="H37" s="3109"/>
    </row>
    <row r="38" spans="1:8" x14ac:dyDescent="0.2">
      <c r="A38" s="3108"/>
      <c r="B38" s="1445"/>
      <c r="C38" s="1445" t="s">
        <v>1622</v>
      </c>
      <c r="D38" s="1445"/>
      <c r="E38" s="3110">
        <v>3</v>
      </c>
      <c r="F38" s="3110">
        <v>4.5</v>
      </c>
      <c r="G38" s="3110">
        <v>3.8</v>
      </c>
      <c r="H38" s="3110">
        <v>2.9</v>
      </c>
    </row>
    <row r="39" spans="1:8" x14ac:dyDescent="0.2">
      <c r="A39" s="3108"/>
      <c r="B39" s="1445"/>
      <c r="C39" s="1445" t="s">
        <v>1623</v>
      </c>
      <c r="D39" s="1445"/>
      <c r="E39" s="3110">
        <v>1736.9</v>
      </c>
      <c r="F39" s="3110">
        <v>1387.5</v>
      </c>
      <c r="G39" s="3110">
        <v>765</v>
      </c>
      <c r="H39" s="3110">
        <v>415.7</v>
      </c>
    </row>
    <row r="40" spans="1:8" x14ac:dyDescent="0.2">
      <c r="A40" s="3108"/>
      <c r="B40" s="1445"/>
      <c r="C40" s="1445" t="s">
        <v>1577</v>
      </c>
      <c r="D40" s="1445"/>
      <c r="E40" s="3110">
        <v>3515.3</v>
      </c>
      <c r="F40" s="3110">
        <v>3767</v>
      </c>
      <c r="G40" s="3110">
        <v>3442.5999999999995</v>
      </c>
      <c r="H40" s="3110">
        <v>3732.9000000000005</v>
      </c>
    </row>
    <row r="41" spans="1:8" x14ac:dyDescent="0.2">
      <c r="A41" s="3108"/>
      <c r="B41" s="1445"/>
      <c r="C41" s="2905" t="s">
        <v>237</v>
      </c>
      <c r="D41" s="1444"/>
      <c r="E41" s="3111">
        <v>5255.2</v>
      </c>
      <c r="F41" s="3111">
        <v>5159</v>
      </c>
      <c r="G41" s="3111">
        <v>4211.3999999999996</v>
      </c>
      <c r="H41" s="3111">
        <v>4151.5</v>
      </c>
    </row>
    <row r="42" spans="1:8" x14ac:dyDescent="0.2">
      <c r="A42" s="3108"/>
      <c r="B42" s="1445"/>
      <c r="C42" s="1445"/>
      <c r="D42" s="1445"/>
      <c r="E42" s="3110"/>
      <c r="F42" s="3110"/>
      <c r="G42" s="3110"/>
      <c r="H42" s="3110"/>
    </row>
    <row r="43" spans="1:8" x14ac:dyDescent="0.2">
      <c r="A43" s="3108"/>
      <c r="B43" s="1444" t="s">
        <v>1589</v>
      </c>
      <c r="E43" s="3110"/>
      <c r="F43" s="3110"/>
      <c r="G43" s="3112"/>
      <c r="H43" s="3110"/>
    </row>
    <row r="44" spans="1:8" x14ac:dyDescent="0.2">
      <c r="A44" s="3108"/>
      <c r="B44" s="1445"/>
      <c r="C44" s="1445" t="s">
        <v>1624</v>
      </c>
      <c r="D44" s="1445"/>
      <c r="E44" s="3110">
        <v>3654.9</v>
      </c>
      <c r="F44" s="3110">
        <v>3409.2</v>
      </c>
      <c r="G44" s="3110">
        <v>3070.1</v>
      </c>
      <c r="H44" s="3110">
        <v>3327.7</v>
      </c>
    </row>
    <row r="45" spans="1:8" x14ac:dyDescent="0.2">
      <c r="A45" s="3108"/>
      <c r="B45" s="1445"/>
      <c r="C45" s="1445" t="s">
        <v>1625</v>
      </c>
      <c r="D45" s="1445"/>
      <c r="E45" s="3110">
        <v>847.5</v>
      </c>
      <c r="F45" s="3110">
        <v>648</v>
      </c>
      <c r="G45" s="3110">
        <v>426.6</v>
      </c>
      <c r="H45" s="3110">
        <v>466.5</v>
      </c>
    </row>
    <row r="46" spans="1:8" x14ac:dyDescent="0.2">
      <c r="A46" s="3108"/>
      <c r="B46" s="1445"/>
      <c r="C46" s="1445" t="s">
        <v>1626</v>
      </c>
      <c r="D46" s="1445"/>
      <c r="E46" s="3110">
        <v>447.2</v>
      </c>
      <c r="F46" s="3110">
        <v>782.90000000000009</v>
      </c>
      <c r="G46" s="3110">
        <v>387.1</v>
      </c>
      <c r="H46" s="3113" t="s">
        <v>558</v>
      </c>
    </row>
    <row r="47" spans="1:8" x14ac:dyDescent="0.2">
      <c r="A47" s="3108"/>
      <c r="B47" s="1445"/>
      <c r="C47" s="1445" t="s">
        <v>1616</v>
      </c>
      <c r="D47" s="1445"/>
      <c r="E47" s="3110">
        <v>305.60000000000002</v>
      </c>
      <c r="F47" s="3110">
        <v>318.89999999999998</v>
      </c>
      <c r="G47" s="3110">
        <v>327.59999999999968</v>
      </c>
      <c r="H47" s="3110">
        <v>357.3</v>
      </c>
    </row>
    <row r="48" spans="1:8" ht="15.75" thickBot="1" x14ac:dyDescent="0.3">
      <c r="A48" s="3114"/>
      <c r="B48" s="3115"/>
      <c r="C48" s="1455" t="s">
        <v>237</v>
      </c>
      <c r="D48" s="3116"/>
      <c r="E48" s="3117">
        <v>5255.2</v>
      </c>
      <c r="F48" s="3117">
        <v>5159</v>
      </c>
      <c r="G48" s="3117">
        <v>4211.3999999999996</v>
      </c>
      <c r="H48" s="3117">
        <v>4151.5</v>
      </c>
    </row>
    <row r="49" spans="1:4" x14ac:dyDescent="0.2">
      <c r="A49" s="1339"/>
      <c r="B49" s="1339" t="s">
        <v>1627</v>
      </c>
      <c r="C49" s="1434"/>
      <c r="D49" s="1434"/>
    </row>
    <row r="50" spans="1:4" ht="18.75" x14ac:dyDescent="0.25">
      <c r="A50" s="1434"/>
      <c r="B50" s="3103" t="s">
        <v>1618</v>
      </c>
    </row>
  </sheetData>
  <mergeCells count="2">
    <mergeCell ref="A1:C1"/>
    <mergeCell ref="A32:C32"/>
  </mergeCells>
  <hyperlinks>
    <hyperlink ref="A1" location="CONTENT!A1" display="Back to table of contents"/>
    <hyperlink ref="A32" location="CONTENT!A1" display="Back to table of contents"/>
  </hyperlinks>
  <pageMargins left="0.5" right="0.5" top="0.5" bottom="0.5" header="0.3" footer="0.3"/>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selection sqref="A1:C1"/>
    </sheetView>
  </sheetViews>
  <sheetFormatPr defaultColWidth="13.33203125" defaultRowHeight="15.75" x14ac:dyDescent="0.25"/>
  <cols>
    <col min="1" max="1" width="43.5" style="1336" customWidth="1"/>
    <col min="2" max="2" width="15" style="1461" bestFit="1" customWidth="1"/>
    <col min="3" max="3" width="15" style="1336" bestFit="1" customWidth="1"/>
    <col min="4" max="5" width="16.33203125" style="1336" bestFit="1" customWidth="1"/>
    <col min="6" max="16384" width="13.33203125" style="1336"/>
  </cols>
  <sheetData>
    <row r="1" spans="1:8" s="1032" customFormat="1" x14ac:dyDescent="0.25">
      <c r="A1" s="6405" t="s">
        <v>801</v>
      </c>
      <c r="B1" s="6405"/>
      <c r="C1" s="6405"/>
    </row>
    <row r="2" spans="1:8" ht="16.5" x14ac:dyDescent="0.25">
      <c r="A2" s="1459" t="s">
        <v>1628</v>
      </c>
      <c r="B2" s="1460"/>
    </row>
    <row r="3" spans="1:8" ht="16.5" thickBot="1" x14ac:dyDescent="0.3">
      <c r="A3" s="1401"/>
      <c r="E3" s="1462" t="s">
        <v>1629</v>
      </c>
    </row>
    <row r="4" spans="1:8" s="2910" customFormat="1" ht="21.95" customHeight="1" thickBot="1" x14ac:dyDescent="0.25">
      <c r="A4" s="2909"/>
      <c r="B4" s="1463" t="s">
        <v>1630</v>
      </c>
      <c r="C4" s="1463">
        <v>2018</v>
      </c>
      <c r="D4" s="1463">
        <v>2019</v>
      </c>
      <c r="E4" s="1463">
        <v>2020</v>
      </c>
    </row>
    <row r="5" spans="1:8" s="2910" customFormat="1" ht="21.95" customHeight="1" x14ac:dyDescent="0.2">
      <c r="A5" s="2911" t="s">
        <v>1631</v>
      </c>
      <c r="B5" s="2912">
        <v>434185.80082614551</v>
      </c>
      <c r="C5" s="2913">
        <v>413810.94845999999</v>
      </c>
      <c r="D5" s="2913">
        <v>399293.63008000003</v>
      </c>
      <c r="E5" s="2913">
        <v>408158.16225999995</v>
      </c>
    </row>
    <row r="6" spans="1:8" s="2910" customFormat="1" ht="21.95" customHeight="1" x14ac:dyDescent="0.2">
      <c r="A6" s="2914" t="s">
        <v>1632</v>
      </c>
      <c r="B6" s="2915">
        <v>1606415.8545404435</v>
      </c>
      <c r="C6" s="2916">
        <v>1720188.6114511266</v>
      </c>
      <c r="D6" s="2916">
        <v>1869780.8661100001</v>
      </c>
      <c r="E6" s="2916">
        <v>1800959.1433669217</v>
      </c>
    </row>
    <row r="7" spans="1:8" s="2910" customFormat="1" ht="21.95" customHeight="1" x14ac:dyDescent="0.2">
      <c r="A7" s="2914" t="s">
        <v>1633</v>
      </c>
      <c r="B7" s="2915">
        <v>4603185.6542799994</v>
      </c>
      <c r="C7" s="2916">
        <v>4588132.3340400001</v>
      </c>
      <c r="D7" s="2916">
        <v>4614923.9960000003</v>
      </c>
      <c r="E7" s="2916">
        <v>4705531.7640000004</v>
      </c>
    </row>
    <row r="8" spans="1:8" s="2910" customFormat="1" ht="21.95" customHeight="1" x14ac:dyDescent="0.2">
      <c r="A8" s="2914" t="s">
        <v>1634</v>
      </c>
      <c r="B8" s="2915">
        <v>262774.13845014974</v>
      </c>
      <c r="C8" s="2916">
        <v>260797.52196342222</v>
      </c>
      <c r="D8" s="2916">
        <v>364278.51601999998</v>
      </c>
      <c r="E8" s="2916">
        <v>347200.5054549292</v>
      </c>
    </row>
    <row r="9" spans="1:8" s="2910" customFormat="1" ht="21.95" customHeight="1" x14ac:dyDescent="0.2">
      <c r="A9" s="2914" t="s">
        <v>1635</v>
      </c>
      <c r="B9" s="2915">
        <v>5620075.7567699999</v>
      </c>
      <c r="C9" s="2916">
        <v>5980946.0656900005</v>
      </c>
      <c r="D9" s="2916">
        <v>9053816.5696999989</v>
      </c>
      <c r="E9" s="2916">
        <v>9777998.9937100001</v>
      </c>
    </row>
    <row r="10" spans="1:8" s="2910" customFormat="1" ht="21.95" customHeight="1" x14ac:dyDescent="0.2">
      <c r="A10" s="2914" t="s">
        <v>1636</v>
      </c>
      <c r="B10" s="2915">
        <v>17797442.9735916</v>
      </c>
      <c r="C10" s="2916">
        <v>18339227.764805831</v>
      </c>
      <c r="D10" s="2916">
        <v>17626965.840429999</v>
      </c>
      <c r="E10" s="2916">
        <v>13244734.97102</v>
      </c>
    </row>
    <row r="11" spans="1:8" s="2910" customFormat="1" ht="21.95" customHeight="1" x14ac:dyDescent="0.2">
      <c r="A11" s="2914" t="s">
        <v>1637</v>
      </c>
      <c r="B11" s="2915">
        <v>2251932.4429905303</v>
      </c>
      <c r="C11" s="2916">
        <v>2197157.7200047234</v>
      </c>
      <c r="D11" s="2916">
        <v>2111313.4462199998</v>
      </c>
      <c r="E11" s="2916">
        <v>3286974.3120144419</v>
      </c>
    </row>
    <row r="12" spans="1:8" s="2910" customFormat="1" ht="21.95" customHeight="1" x14ac:dyDescent="0.2">
      <c r="A12" s="2914" t="s">
        <v>1638</v>
      </c>
      <c r="B12" s="2915">
        <v>2395607.4023508457</v>
      </c>
      <c r="C12" s="2916">
        <v>2242531.9608272417</v>
      </c>
      <c r="D12" s="2916">
        <v>3381289.9960599998</v>
      </c>
      <c r="E12" s="2916">
        <v>5562249.9298202777</v>
      </c>
    </row>
    <row r="13" spans="1:8" s="2910" customFormat="1" ht="21.95" customHeight="1" x14ac:dyDescent="0.2">
      <c r="A13" s="2914" t="s">
        <v>1639</v>
      </c>
      <c r="B13" s="2915">
        <v>8553972.4335200004</v>
      </c>
      <c r="C13" s="2916">
        <v>7572070.6991496086</v>
      </c>
      <c r="D13" s="2916">
        <v>10316033.824999999</v>
      </c>
      <c r="E13" s="2916">
        <v>10072582.819343174</v>
      </c>
      <c r="H13" s="2917"/>
    </row>
    <row r="14" spans="1:8" s="2910" customFormat="1" ht="21.95" customHeight="1" x14ac:dyDescent="0.2">
      <c r="A14" s="2914" t="s">
        <v>1640</v>
      </c>
      <c r="B14" s="2915">
        <v>19283282.78286</v>
      </c>
      <c r="C14" s="2916">
        <v>24056596.501231112</v>
      </c>
      <c r="D14" s="2916">
        <v>24408118.596067999</v>
      </c>
      <c r="E14" s="2916">
        <v>23664147.937619999</v>
      </c>
    </row>
    <row r="15" spans="1:8" s="2910" customFormat="1" ht="21.95" customHeight="1" x14ac:dyDescent="0.2">
      <c r="A15" s="2914" t="s">
        <v>1641</v>
      </c>
      <c r="B15" s="2915">
        <v>1799392.0530000001</v>
      </c>
      <c r="C15" s="2916">
        <v>2465303.9256600002</v>
      </c>
      <c r="D15" s="2916">
        <v>4108258.5521346945</v>
      </c>
      <c r="E15" s="2916">
        <v>6255286.5899999989</v>
      </c>
    </row>
    <row r="16" spans="1:8" s="2910" customFormat="1" ht="21.95" customHeight="1" x14ac:dyDescent="0.2">
      <c r="A16" s="2914" t="s">
        <v>1642</v>
      </c>
      <c r="B16" s="2915">
        <v>5470597.1609400008</v>
      </c>
      <c r="C16" s="2916">
        <v>5083482.192999999</v>
      </c>
      <c r="D16" s="2916">
        <v>4774844.3122817734</v>
      </c>
      <c r="E16" s="2916">
        <v>4524828.6826618938</v>
      </c>
    </row>
    <row r="17" spans="1:5" s="2910" customFormat="1" ht="21.95" customHeight="1" x14ac:dyDescent="0.2">
      <c r="A17" s="2914" t="s">
        <v>1643</v>
      </c>
      <c r="B17" s="2915">
        <v>1338009.5802399998</v>
      </c>
      <c r="C17" s="2916">
        <v>1239089.0320000001</v>
      </c>
      <c r="D17" s="2916">
        <v>1410419.5460000001</v>
      </c>
      <c r="E17" s="2916">
        <v>3486796.2890000003</v>
      </c>
    </row>
    <row r="18" spans="1:5" s="2910" customFormat="1" ht="21.95" customHeight="1" x14ac:dyDescent="0.2">
      <c r="A18" s="2914" t="s">
        <v>1644</v>
      </c>
      <c r="B18" s="2915">
        <v>275928.88500000001</v>
      </c>
      <c r="C18" s="2916">
        <v>291237.1237</v>
      </c>
      <c r="D18" s="2916">
        <v>295331.73099999997</v>
      </c>
      <c r="E18" s="2916">
        <v>265537.86475999997</v>
      </c>
    </row>
    <row r="19" spans="1:5" s="2910" customFormat="1" ht="21.95" customHeight="1" x14ac:dyDescent="0.2">
      <c r="A19" s="2914" t="s">
        <v>1645</v>
      </c>
      <c r="B19" s="2915">
        <v>572382.96799999999</v>
      </c>
      <c r="C19" s="2916">
        <v>673210.62419999996</v>
      </c>
      <c r="D19" s="2916">
        <v>709125.67136137316</v>
      </c>
      <c r="E19" s="2916">
        <v>779010.48399999994</v>
      </c>
    </row>
    <row r="20" spans="1:5" s="2910" customFormat="1" ht="21.95" customHeight="1" x14ac:dyDescent="0.2">
      <c r="A20" s="2914" t="s">
        <v>1646</v>
      </c>
      <c r="B20" s="2915">
        <v>81710.143049999999</v>
      </c>
      <c r="C20" s="2916">
        <v>16082.85421</v>
      </c>
      <c r="D20" s="2916">
        <v>7361.3141568538385</v>
      </c>
      <c r="E20" s="2916">
        <v>35048.631999999998</v>
      </c>
    </row>
    <row r="21" spans="1:5" s="2910" customFormat="1" ht="21.95" customHeight="1" x14ac:dyDescent="0.2">
      <c r="A21" s="2914" t="s">
        <v>1647</v>
      </c>
      <c r="B21" s="2915">
        <v>107676.86</v>
      </c>
      <c r="C21" s="2916">
        <v>109926.67755000001</v>
      </c>
      <c r="D21" s="2916">
        <v>103905.38099999999</v>
      </c>
      <c r="E21" s="2916">
        <v>70119.494998106413</v>
      </c>
    </row>
    <row r="22" spans="1:5" s="2910" customFormat="1" ht="21.95" customHeight="1" x14ac:dyDescent="0.2">
      <c r="A22" s="2914" t="s">
        <v>1648</v>
      </c>
      <c r="B22" s="2915">
        <v>160969.31700000001</v>
      </c>
      <c r="C22" s="2916">
        <v>164614.11021202433</v>
      </c>
      <c r="D22" s="2916">
        <v>171302.91100000002</v>
      </c>
      <c r="E22" s="2916">
        <v>103183.6153818936</v>
      </c>
    </row>
    <row r="23" spans="1:5" s="2910" customFormat="1" ht="21.95" customHeight="1" x14ac:dyDescent="0.2">
      <c r="A23" s="2914" t="s">
        <v>1649</v>
      </c>
      <c r="B23" s="2915">
        <v>154029.72</v>
      </c>
      <c r="C23" s="2916">
        <v>180989.011</v>
      </c>
      <c r="D23" s="2916">
        <v>263325.66200000001</v>
      </c>
      <c r="E23" s="2916">
        <v>42000</v>
      </c>
    </row>
    <row r="24" spans="1:5" s="2910" customFormat="1" ht="21.95" customHeight="1" x14ac:dyDescent="0.2">
      <c r="A24" s="2914" t="s">
        <v>1650</v>
      </c>
      <c r="B24" s="2915">
        <v>15313.016000000001</v>
      </c>
      <c r="C24" s="2916">
        <v>16524.35505000002</v>
      </c>
      <c r="D24" s="2916">
        <v>11936.209920000001</v>
      </c>
      <c r="E24" s="2916">
        <v>8731.0762100000193</v>
      </c>
    </row>
    <row r="25" spans="1:5" s="2910" customFormat="1" ht="21.95" customHeight="1" x14ac:dyDescent="0.2">
      <c r="A25" s="2914" t="s">
        <v>1651</v>
      </c>
      <c r="B25" s="2915">
        <v>2743297.0338699999</v>
      </c>
      <c r="C25" s="2916">
        <v>2851134.5271580201</v>
      </c>
      <c r="D25" s="2916">
        <v>3049406.7631299999</v>
      </c>
      <c r="E25" s="2916">
        <v>5340671.333730001</v>
      </c>
    </row>
    <row r="26" spans="1:5" s="2910" customFormat="1" ht="21.95" customHeight="1" x14ac:dyDescent="0.2">
      <c r="A26" s="2914" t="s">
        <v>1652</v>
      </c>
      <c r="B26" s="2915">
        <v>5020782.2970000003</v>
      </c>
      <c r="C26" s="2916">
        <v>4044162.5309600001</v>
      </c>
      <c r="D26" s="2916">
        <v>3722860.6570899999</v>
      </c>
      <c r="E26" s="2916">
        <v>3073911.148</v>
      </c>
    </row>
    <row r="27" spans="1:5" s="2910" customFormat="1" ht="21.95" customHeight="1" x14ac:dyDescent="0.2">
      <c r="A27" s="2914" t="s">
        <v>1653</v>
      </c>
      <c r="B27" s="2915">
        <v>2199385.3490000004</v>
      </c>
      <c r="C27" s="2916">
        <v>2080511.02</v>
      </c>
      <c r="D27" s="2916">
        <v>1571974.3244029393</v>
      </c>
      <c r="E27" s="2916">
        <v>961401.71076482721</v>
      </c>
    </row>
    <row r="28" spans="1:5" s="2910" customFormat="1" ht="21.95" customHeight="1" x14ac:dyDescent="0.2">
      <c r="A28" s="2914" t="s">
        <v>1654</v>
      </c>
      <c r="B28" s="2915">
        <v>424027.46002999996</v>
      </c>
      <c r="C28" s="2916">
        <v>463089.71075501374</v>
      </c>
      <c r="D28" s="2916">
        <v>536424.62349000003</v>
      </c>
      <c r="E28" s="2916">
        <v>923952.96959870495</v>
      </c>
    </row>
    <row r="29" spans="1:5" s="2910" customFormat="1" ht="21.95" customHeight="1" x14ac:dyDescent="0.2">
      <c r="A29" s="2914" t="s">
        <v>1655</v>
      </c>
      <c r="B29" s="2915">
        <v>823091.12360000028</v>
      </c>
      <c r="C29" s="2916">
        <v>1108887.4156160271</v>
      </c>
      <c r="D29" s="2916">
        <v>1053308.84048</v>
      </c>
      <c r="E29" s="2916">
        <v>1069784.3737563898</v>
      </c>
    </row>
    <row r="30" spans="1:5" s="2910" customFormat="1" ht="21.95" customHeight="1" x14ac:dyDescent="0.2">
      <c r="A30" s="2914" t="s">
        <v>1656</v>
      </c>
      <c r="B30" s="2915">
        <v>1452931.66258</v>
      </c>
      <c r="C30" s="2916">
        <v>1679376.7157145592</v>
      </c>
      <c r="D30" s="2916">
        <v>1869787.7981657679</v>
      </c>
      <c r="E30" s="2916">
        <v>1738022.3080849047</v>
      </c>
    </row>
    <row r="31" spans="1:5" s="2910" customFormat="1" ht="21.95" customHeight="1" x14ac:dyDescent="0.2">
      <c r="A31" s="2914" t="s">
        <v>1657</v>
      </c>
      <c r="B31" s="2915">
        <v>357407.31853699987</v>
      </c>
      <c r="C31" s="2916">
        <v>3921.163</v>
      </c>
      <c r="D31" s="2916">
        <v>4495.4409999999998</v>
      </c>
      <c r="E31" s="2916">
        <v>4764.1194999999998</v>
      </c>
    </row>
    <row r="32" spans="1:5" s="2910" customFormat="1" ht="21.95" customHeight="1" x14ac:dyDescent="0.2">
      <c r="A32" s="2914" t="s">
        <v>1658</v>
      </c>
      <c r="B32" s="2915">
        <v>165168.53293000002</v>
      </c>
      <c r="C32" s="2916">
        <v>197165.20225999996</v>
      </c>
      <c r="D32" s="2916">
        <v>424588.48000999994</v>
      </c>
      <c r="E32" s="2916">
        <v>506098.44799999997</v>
      </c>
    </row>
    <row r="33" spans="1:5" s="2910" customFormat="1" ht="21.95" customHeight="1" x14ac:dyDescent="0.2">
      <c r="A33" s="2914" t="s">
        <v>1659</v>
      </c>
      <c r="B33" s="2915">
        <v>3522215.8006672831</v>
      </c>
      <c r="C33" s="2916">
        <v>4061460.7632502448</v>
      </c>
      <c r="D33" s="2916">
        <v>4386592.3230899991</v>
      </c>
      <c r="E33" s="2916">
        <v>4240183.6580699999</v>
      </c>
    </row>
    <row r="34" spans="1:5" s="2910" customFormat="1" ht="21.95" customHeight="1" x14ac:dyDescent="0.2">
      <c r="A34" s="2914" t="s">
        <v>1660</v>
      </c>
      <c r="B34" s="2915">
        <v>908692.55102999997</v>
      </c>
      <c r="C34" s="2916">
        <v>944030.47777</v>
      </c>
      <c r="D34" s="2916">
        <v>690933.30200000003</v>
      </c>
      <c r="E34" s="2916">
        <v>620425.95600000001</v>
      </c>
    </row>
    <row r="35" spans="1:5" s="2910" customFormat="1" ht="21.95" customHeight="1" x14ac:dyDescent="0.2">
      <c r="A35" s="2914" t="s">
        <v>1661</v>
      </c>
      <c r="B35" s="2915">
        <v>747360.64914733847</v>
      </c>
      <c r="C35" s="2916">
        <v>691931.87878999999</v>
      </c>
      <c r="D35" s="2916">
        <v>925681.94963000016</v>
      </c>
      <c r="E35" s="2916">
        <v>1184362.4643281063</v>
      </c>
    </row>
    <row r="36" spans="1:5" s="2910" customFormat="1" ht="21.95" customHeight="1" x14ac:dyDescent="0.2">
      <c r="A36" s="2918" t="s">
        <v>1662</v>
      </c>
      <c r="B36" s="2919">
        <v>699497.39196000085</v>
      </c>
      <c r="C36" s="2920">
        <v>731296.35879999888</v>
      </c>
      <c r="D36" s="2920">
        <v>822732.60152000003</v>
      </c>
      <c r="E36" s="2920">
        <v>676469.06224</v>
      </c>
    </row>
    <row r="37" spans="1:5" s="2910" customFormat="1" ht="21.95" customHeight="1" thickBot="1" x14ac:dyDescent="0.25">
      <c r="A37" s="2921" t="s">
        <v>1604</v>
      </c>
      <c r="B37" s="2922">
        <f>SUM(B5:B36)</f>
        <v>91848742.113761336</v>
      </c>
      <c r="C37" s="2922">
        <f t="shared" ref="C37:E37" si="0">SUM(C5:C36)</f>
        <v>96468887.798278973</v>
      </c>
      <c r="D37" s="2922">
        <f t="shared" si="0"/>
        <v>105060413.67655142</v>
      </c>
      <c r="E37" s="2922">
        <f t="shared" si="0"/>
        <v>108781128.81969459</v>
      </c>
    </row>
    <row r="38" spans="1:5" x14ac:dyDescent="0.25">
      <c r="A38" s="1339" t="s">
        <v>1663</v>
      </c>
      <c r="B38" s="1464"/>
      <c r="C38" s="1464"/>
    </row>
    <row r="39" spans="1:5" x14ac:dyDescent="0.25">
      <c r="A39" s="1339" t="s">
        <v>1664</v>
      </c>
    </row>
  </sheetData>
  <mergeCells count="1">
    <mergeCell ref="A1:C1"/>
  </mergeCells>
  <hyperlinks>
    <hyperlink ref="A1" location="CONTENT!A1" display="Back to table of contents"/>
  </hyperlinks>
  <pageMargins left="0.5" right="0.5" top="0.5" bottom="0.5" header="0.3" footer="0.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workbookViewId="0">
      <selection sqref="A1:C1"/>
    </sheetView>
  </sheetViews>
  <sheetFormatPr defaultColWidth="9.33203125" defaultRowHeight="15.75" x14ac:dyDescent="0.25"/>
  <cols>
    <col min="1" max="1" width="60.83203125" style="1336" customWidth="1"/>
    <col min="2" max="2" width="20.83203125" style="1461" customWidth="1"/>
    <col min="3" max="5" width="20.83203125" style="1336" customWidth="1"/>
    <col min="6" max="16384" width="9.33203125" style="1336"/>
  </cols>
  <sheetData>
    <row r="1" spans="1:8" s="1032" customFormat="1" x14ac:dyDescent="0.25">
      <c r="A1" s="6405" t="s">
        <v>801</v>
      </c>
      <c r="B1" s="6405"/>
      <c r="C1" s="6405"/>
    </row>
    <row r="2" spans="1:8" ht="24.95" customHeight="1" x14ac:dyDescent="0.25">
      <c r="A2" s="1459" t="s">
        <v>1665</v>
      </c>
      <c r="B2" s="1465"/>
      <c r="C2" s="1401"/>
      <c r="D2" s="1401"/>
      <c r="E2" s="1401"/>
      <c r="F2" s="1401"/>
      <c r="G2" s="1401"/>
      <c r="H2" s="1401"/>
    </row>
    <row r="3" spans="1:8" ht="24.95" customHeight="1" thickBot="1" x14ac:dyDescent="0.3">
      <c r="B3" s="1336"/>
      <c r="E3" s="1465" t="s">
        <v>1629</v>
      </c>
    </row>
    <row r="4" spans="1:8" ht="21.95" customHeight="1" thickBot="1" x14ac:dyDescent="0.3">
      <c r="A4" s="2923"/>
      <c r="B4" s="1463" t="s">
        <v>1630</v>
      </c>
      <c r="C4" s="1463">
        <v>2018</v>
      </c>
      <c r="D4" s="1463">
        <v>2019</v>
      </c>
      <c r="E4" s="1463">
        <v>2020</v>
      </c>
    </row>
    <row r="5" spans="1:8" ht="21.95" customHeight="1" x14ac:dyDescent="0.25">
      <c r="A5" s="2924" t="s">
        <v>1666</v>
      </c>
      <c r="B5" s="1466"/>
      <c r="C5" s="1467"/>
      <c r="D5" s="1467"/>
      <c r="E5" s="1467"/>
    </row>
    <row r="6" spans="1:8" ht="21.95" customHeight="1" x14ac:dyDescent="0.25">
      <c r="A6" s="2908" t="s">
        <v>1667</v>
      </c>
      <c r="B6" s="1468">
        <v>2641511.6155100004</v>
      </c>
      <c r="C6" s="1468">
        <v>2838478.3536600005</v>
      </c>
      <c r="D6" s="1468">
        <v>3070535.14</v>
      </c>
      <c r="E6" s="1468">
        <v>3429189.9075000002</v>
      </c>
    </row>
    <row r="7" spans="1:8" ht="21.95" customHeight="1" x14ac:dyDescent="0.25">
      <c r="A7" s="2908" t="s">
        <v>1668</v>
      </c>
      <c r="B7" s="1468">
        <v>45051.46</v>
      </c>
      <c r="C7" s="1468">
        <v>318119.02500000002</v>
      </c>
      <c r="D7" s="1468">
        <v>318119.02500000002</v>
      </c>
      <c r="E7" s="1468">
        <v>318119.02500000002</v>
      </c>
    </row>
    <row r="8" spans="1:8" ht="21.95" customHeight="1" x14ac:dyDescent="0.25">
      <c r="A8" s="2908" t="s">
        <v>1669</v>
      </c>
      <c r="B8" s="1468">
        <v>843031.62915046327</v>
      </c>
      <c r="C8" s="1468">
        <v>1880377.7342271404</v>
      </c>
      <c r="D8" s="1468">
        <v>1099788.9161400013</v>
      </c>
      <c r="E8" s="1468">
        <v>1976260.9241706468</v>
      </c>
    </row>
    <row r="9" spans="1:8" s="1459" customFormat="1" ht="21.95" customHeight="1" x14ac:dyDescent="0.25">
      <c r="A9" s="2908" t="s">
        <v>1670</v>
      </c>
      <c r="B9" s="1468">
        <v>6718128.0180706345</v>
      </c>
      <c r="C9" s="1468">
        <v>6557161.3008999489</v>
      </c>
      <c r="D9" s="1468">
        <v>6921650.5800000001</v>
      </c>
      <c r="E9" s="1468">
        <v>6930353.3199999994</v>
      </c>
    </row>
    <row r="10" spans="1:8" ht="21.95" customHeight="1" x14ac:dyDescent="0.25">
      <c r="A10" s="2924" t="s">
        <v>1671</v>
      </c>
      <c r="B10" s="1469">
        <f>B6+B7+B8+B9</f>
        <v>10247722.722731099</v>
      </c>
      <c r="C10" s="1469">
        <f t="shared" ref="C10:E10" si="0">C6+C7+C8+C9</f>
        <v>11594136.413787089</v>
      </c>
      <c r="D10" s="1469">
        <f t="shared" si="0"/>
        <v>11410093.661140002</v>
      </c>
      <c r="E10" s="1469">
        <f t="shared" si="0"/>
        <v>12653923.176670646</v>
      </c>
    </row>
    <row r="11" spans="1:8" ht="21.95" customHeight="1" x14ac:dyDescent="0.25">
      <c r="A11" s="2924" t="s">
        <v>1672</v>
      </c>
      <c r="B11" s="1468"/>
      <c r="C11" s="1468"/>
      <c r="D11" s="1468"/>
      <c r="E11" s="1468"/>
    </row>
    <row r="12" spans="1:8" ht="21.95" customHeight="1" x14ac:dyDescent="0.25">
      <c r="A12" s="2908" t="s">
        <v>1673</v>
      </c>
      <c r="B12" s="1468">
        <v>71923025.00767757</v>
      </c>
      <c r="C12" s="1468">
        <v>74383647.212205023</v>
      </c>
      <c r="D12" s="1468">
        <v>81992022.495000005</v>
      </c>
      <c r="E12" s="1468">
        <v>82958560.45853889</v>
      </c>
    </row>
    <row r="13" spans="1:8" ht="21.95" customHeight="1" x14ac:dyDescent="0.25">
      <c r="A13" s="2908" t="s">
        <v>1674</v>
      </c>
      <c r="B13" s="1468">
        <v>4427912.9948722869</v>
      </c>
      <c r="C13" s="1468">
        <v>4694123.6321989121</v>
      </c>
      <c r="D13" s="1468">
        <v>5150668.9815699989</v>
      </c>
      <c r="E13" s="1468">
        <v>4579827.7548023257</v>
      </c>
      <c r="H13" s="1381"/>
    </row>
    <row r="14" spans="1:8" ht="21.95" customHeight="1" x14ac:dyDescent="0.25">
      <c r="A14" s="2908" t="s">
        <v>1675</v>
      </c>
      <c r="B14" s="1468">
        <v>751657.51640276867</v>
      </c>
      <c r="C14" s="1468">
        <v>1057640.9154459634</v>
      </c>
      <c r="D14" s="1468">
        <v>1257819.7282</v>
      </c>
      <c r="E14" s="1468">
        <v>1085974.6244299999</v>
      </c>
    </row>
    <row r="15" spans="1:8" ht="21.95" customHeight="1" x14ac:dyDescent="0.25">
      <c r="A15" s="2908" t="s">
        <v>1676</v>
      </c>
      <c r="B15" s="1468">
        <v>65948.305999999997</v>
      </c>
      <c r="C15" s="1468">
        <v>102820.58900000001</v>
      </c>
      <c r="D15" s="1468">
        <v>200338.28100000002</v>
      </c>
      <c r="E15" s="1468">
        <v>282673.96299999999</v>
      </c>
    </row>
    <row r="16" spans="1:8" ht="21.95" customHeight="1" x14ac:dyDescent="0.25">
      <c r="A16" s="2908" t="s">
        <v>1677</v>
      </c>
      <c r="B16" s="1468">
        <v>142722.33300000001</v>
      </c>
      <c r="C16" s="1468">
        <v>139460.82750000001</v>
      </c>
      <c r="D16" s="1468">
        <v>146772.27900000001</v>
      </c>
      <c r="E16" s="1468">
        <v>175616.34325999999</v>
      </c>
    </row>
    <row r="17" spans="1:5" ht="21.95" customHeight="1" x14ac:dyDescent="0.25">
      <c r="A17" s="2908" t="s">
        <v>1273</v>
      </c>
      <c r="B17" s="1468">
        <v>786248.34337999998</v>
      </c>
      <c r="C17" s="1468">
        <v>704605.65642000001</v>
      </c>
      <c r="D17" s="1468">
        <v>798915.22204999998</v>
      </c>
      <c r="E17" s="1468">
        <v>568200.56499999994</v>
      </c>
    </row>
    <row r="18" spans="1:5" ht="21.95" customHeight="1" x14ac:dyDescent="0.25">
      <c r="A18" s="2908" t="s">
        <v>1678</v>
      </c>
      <c r="B18" s="1468">
        <v>687812.01020999998</v>
      </c>
      <c r="C18" s="1468">
        <v>825426.96209000004</v>
      </c>
      <c r="D18" s="1468">
        <v>1099258.5090000001</v>
      </c>
      <c r="E18" s="1468">
        <v>1451014.0312299998</v>
      </c>
    </row>
    <row r="19" spans="1:5" s="1459" customFormat="1" ht="21.95" customHeight="1" x14ac:dyDescent="0.25">
      <c r="A19" s="2908" t="s">
        <v>1679</v>
      </c>
      <c r="B19" s="1468">
        <v>2815692.8790802984</v>
      </c>
      <c r="C19" s="1468">
        <v>2967025.5905475002</v>
      </c>
      <c r="D19" s="1468">
        <v>3004524.5200046953</v>
      </c>
      <c r="E19" s="1468">
        <v>5025337.9025586434</v>
      </c>
    </row>
    <row r="20" spans="1:5" ht="21.95" customHeight="1" thickBot="1" x14ac:dyDescent="0.3">
      <c r="A20" s="2924" t="s">
        <v>1680</v>
      </c>
      <c r="B20" s="1468">
        <f>SUM(B12:B19)</f>
        <v>81601019.390622914</v>
      </c>
      <c r="C20" s="1468">
        <f t="shared" ref="C20:E20" si="1">SUM(C12:C19)</f>
        <v>84874751.385407418</v>
      </c>
      <c r="D20" s="1468">
        <f t="shared" si="1"/>
        <v>93650320.015824705</v>
      </c>
      <c r="E20" s="1468">
        <f t="shared" si="1"/>
        <v>96127205.642819867</v>
      </c>
    </row>
    <row r="21" spans="1:5" ht="21.95" customHeight="1" thickBot="1" x14ac:dyDescent="0.3">
      <c r="A21" s="2925" t="s">
        <v>1681</v>
      </c>
      <c r="B21" s="1470">
        <f>B20+B10</f>
        <v>91848742.113354012</v>
      </c>
      <c r="C21" s="1470">
        <f t="shared" ref="C21:E21" si="2">C20+C10</f>
        <v>96468887.799194515</v>
      </c>
      <c r="D21" s="1470">
        <f t="shared" si="2"/>
        <v>105060413.6769647</v>
      </c>
      <c r="E21" s="1470">
        <f t="shared" si="2"/>
        <v>108781128.81949051</v>
      </c>
    </row>
    <row r="22" spans="1:5" x14ac:dyDescent="0.25">
      <c r="A22" s="1339" t="s">
        <v>1663</v>
      </c>
      <c r="B22" s="3118"/>
      <c r="C22" s="3118"/>
    </row>
    <row r="23" spans="1:5" x14ac:dyDescent="0.25">
      <c r="A23" s="1339" t="s">
        <v>1682</v>
      </c>
      <c r="B23" s="1471"/>
    </row>
    <row r="24" spans="1:5" x14ac:dyDescent="0.25">
      <c r="A24" s="1339" t="s">
        <v>1683</v>
      </c>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showGridLines="0" workbookViewId="0">
      <selection sqref="A1:B1"/>
    </sheetView>
  </sheetViews>
  <sheetFormatPr defaultColWidth="9.1640625" defaultRowHeight="12.75" x14ac:dyDescent="0.2"/>
  <cols>
    <col min="1" max="1" width="50.6640625" style="3121" customWidth="1"/>
    <col min="2" max="2" width="7.33203125" style="3120" customWidth="1"/>
    <col min="3" max="3" width="10.1640625" style="3121" customWidth="1"/>
    <col min="4" max="6" width="10.1640625" style="3121" bestFit="1" customWidth="1"/>
    <col min="7" max="7" width="14" style="3121" bestFit="1" customWidth="1"/>
    <col min="8" max="10" width="15.1640625" style="3121" bestFit="1" customWidth="1"/>
    <col min="11" max="15" width="9.1640625" style="3121"/>
    <col min="16" max="16" width="0" style="3121" hidden="1" customWidth="1"/>
    <col min="17" max="16384" width="9.1640625" style="3121"/>
  </cols>
  <sheetData>
    <row r="1" spans="1:8" s="1032" customFormat="1" ht="15.75" x14ac:dyDescent="0.25">
      <c r="A1" s="6405" t="s">
        <v>801</v>
      </c>
      <c r="B1" s="6405"/>
    </row>
    <row r="2" spans="1:8" ht="25.5" customHeight="1" x14ac:dyDescent="0.2">
      <c r="A2" s="3119" t="s">
        <v>1684</v>
      </c>
    </row>
    <row r="3" spans="1:8" ht="20.25" customHeight="1" x14ac:dyDescent="0.2">
      <c r="A3" s="3122"/>
      <c r="B3" s="3123" t="s">
        <v>1685</v>
      </c>
      <c r="C3" s="3124">
        <v>2017</v>
      </c>
      <c r="D3" s="3124">
        <v>2018</v>
      </c>
      <c r="E3" s="3125" t="s">
        <v>4082</v>
      </c>
      <c r="F3" s="3126" t="s">
        <v>2260</v>
      </c>
    </row>
    <row r="4" spans="1:8" ht="23.25" customHeight="1" x14ac:dyDescent="0.2">
      <c r="A4" s="3127" t="s">
        <v>1686</v>
      </c>
      <c r="B4" s="3128" t="s">
        <v>1687</v>
      </c>
      <c r="C4" s="3129">
        <v>402998</v>
      </c>
      <c r="D4" s="3129">
        <v>422319</v>
      </c>
      <c r="E4" s="3130">
        <v>437528</v>
      </c>
      <c r="F4" s="3131">
        <v>379309</v>
      </c>
    </row>
    <row r="5" spans="1:8" ht="23.25" customHeight="1" x14ac:dyDescent="0.2">
      <c r="A5" s="3132" t="s">
        <v>4091</v>
      </c>
      <c r="B5" s="3128" t="s">
        <v>1687</v>
      </c>
      <c r="C5" s="3129">
        <v>54203</v>
      </c>
      <c r="D5" s="3129">
        <v>58936</v>
      </c>
      <c r="E5" s="3133">
        <v>60727</v>
      </c>
      <c r="F5" s="3134">
        <v>50383</v>
      </c>
    </row>
    <row r="6" spans="1:8" ht="35.25" customHeight="1" x14ac:dyDescent="0.2">
      <c r="A6" s="3135" t="s">
        <v>1688</v>
      </c>
      <c r="B6" s="3128" t="s">
        <v>1687</v>
      </c>
      <c r="C6" s="3129">
        <v>457201</v>
      </c>
      <c r="D6" s="3129">
        <v>481256</v>
      </c>
      <c r="E6" s="3133">
        <v>498254</v>
      </c>
      <c r="F6" s="3134">
        <v>429692</v>
      </c>
      <c r="G6" s="3136"/>
      <c r="H6" s="3136"/>
    </row>
    <row r="7" spans="1:8" ht="33" customHeight="1" x14ac:dyDescent="0.2">
      <c r="A7" s="3135" t="s">
        <v>1689</v>
      </c>
      <c r="B7" s="3128"/>
      <c r="C7" s="3129"/>
      <c r="D7" s="3129"/>
      <c r="E7" s="1483"/>
      <c r="F7" s="1484"/>
    </row>
    <row r="8" spans="1:8" ht="23.25" customHeight="1" x14ac:dyDescent="0.2">
      <c r="A8" s="3137" t="s">
        <v>1690</v>
      </c>
      <c r="B8" s="3128" t="s">
        <v>1687</v>
      </c>
      <c r="C8" s="3138">
        <v>462260</v>
      </c>
      <c r="D8" s="3138">
        <v>488113</v>
      </c>
      <c r="E8" s="3139">
        <v>510174</v>
      </c>
      <c r="F8" s="3140">
        <v>436296</v>
      </c>
    </row>
    <row r="9" spans="1:8" ht="23.25" customHeight="1" x14ac:dyDescent="0.2">
      <c r="A9" s="3137" t="s">
        <v>1691</v>
      </c>
      <c r="B9" s="3128" t="s">
        <v>1687</v>
      </c>
      <c r="C9" s="3138">
        <v>502486</v>
      </c>
      <c r="D9" s="3138">
        <v>538864</v>
      </c>
      <c r="E9" s="3139">
        <v>560039</v>
      </c>
      <c r="F9" s="3140">
        <v>468316</v>
      </c>
    </row>
    <row r="10" spans="1:8" ht="23.25" customHeight="1" x14ac:dyDescent="0.2">
      <c r="A10" s="3132" t="s">
        <v>1692</v>
      </c>
      <c r="B10" s="3128"/>
      <c r="C10" s="3138"/>
      <c r="D10" s="3138"/>
      <c r="E10" s="1483"/>
      <c r="F10" s="1484"/>
    </row>
    <row r="11" spans="1:8" ht="23.25" customHeight="1" x14ac:dyDescent="0.2">
      <c r="A11" s="3137" t="s">
        <v>1693</v>
      </c>
      <c r="B11" s="3128" t="s">
        <v>1687</v>
      </c>
      <c r="C11" s="3138">
        <v>462971</v>
      </c>
      <c r="D11" s="3138">
        <v>487994</v>
      </c>
      <c r="E11" s="3139">
        <v>510585</v>
      </c>
      <c r="F11" s="3140">
        <v>436254</v>
      </c>
    </row>
    <row r="12" spans="1:8" ht="23.25" customHeight="1" x14ac:dyDescent="0.2">
      <c r="A12" s="3137" t="s">
        <v>1694</v>
      </c>
      <c r="B12" s="3128" t="s">
        <v>1687</v>
      </c>
      <c r="C12" s="3138">
        <v>493119</v>
      </c>
      <c r="D12" s="3138">
        <v>525100</v>
      </c>
      <c r="E12" s="3139">
        <v>546464</v>
      </c>
      <c r="F12" s="3140">
        <v>455595</v>
      </c>
    </row>
    <row r="13" spans="1:8" ht="23.25" customHeight="1" x14ac:dyDescent="0.2">
      <c r="A13" s="3132" t="s">
        <v>1695</v>
      </c>
      <c r="B13" s="3128" t="s">
        <v>1696</v>
      </c>
      <c r="C13" s="3129">
        <v>361456</v>
      </c>
      <c r="D13" s="3129">
        <v>380266</v>
      </c>
      <c r="E13" s="3133">
        <v>393570</v>
      </c>
      <c r="F13" s="3134">
        <v>339405</v>
      </c>
    </row>
    <row r="14" spans="1:8" ht="23.25" customHeight="1" x14ac:dyDescent="0.2">
      <c r="A14" s="3132" t="s">
        <v>1697</v>
      </c>
      <c r="B14" s="3128"/>
      <c r="C14" s="3129"/>
      <c r="D14" s="3129"/>
      <c r="E14" s="1483"/>
      <c r="F14" s="1484"/>
    </row>
    <row r="15" spans="1:8" ht="23.25" customHeight="1" x14ac:dyDescent="0.2">
      <c r="A15" s="3137" t="s">
        <v>1690</v>
      </c>
      <c r="B15" s="3128" t="s">
        <v>1698</v>
      </c>
      <c r="C15" s="3138">
        <v>365456</v>
      </c>
      <c r="D15" s="3138">
        <v>385684</v>
      </c>
      <c r="E15" s="3139">
        <v>402986</v>
      </c>
      <c r="F15" s="3140">
        <v>344622</v>
      </c>
    </row>
    <row r="16" spans="1:8" ht="23.25" customHeight="1" x14ac:dyDescent="0.2">
      <c r="A16" s="3137" t="s">
        <v>1691</v>
      </c>
      <c r="B16" s="3128" t="s">
        <v>1698</v>
      </c>
      <c r="C16" s="3138">
        <v>397258</v>
      </c>
      <c r="D16" s="3138">
        <v>425786</v>
      </c>
      <c r="E16" s="3139">
        <v>442374</v>
      </c>
      <c r="F16" s="3140">
        <v>369914</v>
      </c>
    </row>
    <row r="17" spans="1:10" ht="23.25" customHeight="1" x14ac:dyDescent="0.2">
      <c r="A17" s="3132" t="s">
        <v>1699</v>
      </c>
      <c r="B17" s="3128" t="s">
        <v>1687</v>
      </c>
      <c r="C17" s="3129">
        <v>167172</v>
      </c>
      <c r="D17" s="3129">
        <v>175402</v>
      </c>
      <c r="E17" s="3133">
        <v>181342</v>
      </c>
      <c r="F17" s="3134">
        <v>166805</v>
      </c>
    </row>
    <row r="18" spans="1:10" ht="23.25" customHeight="1" x14ac:dyDescent="0.2">
      <c r="A18" s="3132" t="s">
        <v>1700</v>
      </c>
      <c r="B18" s="3128" t="s">
        <v>1687</v>
      </c>
      <c r="C18" s="3129">
        <v>411463</v>
      </c>
      <c r="D18" s="3129">
        <v>438177</v>
      </c>
      <c r="E18" s="3133">
        <v>454380</v>
      </c>
      <c r="F18" s="3134">
        <v>394301</v>
      </c>
    </row>
    <row r="19" spans="1:10" ht="23.25" customHeight="1" x14ac:dyDescent="0.2">
      <c r="A19" s="3141" t="s">
        <v>1701</v>
      </c>
      <c r="B19" s="3128" t="s">
        <v>1687</v>
      </c>
      <c r="C19" s="3138">
        <v>342146</v>
      </c>
      <c r="D19" s="3138">
        <v>364500</v>
      </c>
      <c r="E19" s="3139">
        <v>378047</v>
      </c>
      <c r="F19" s="3140">
        <v>315109</v>
      </c>
    </row>
    <row r="20" spans="1:10" ht="23.25" customHeight="1" x14ac:dyDescent="0.2">
      <c r="A20" s="3141" t="s">
        <v>1702</v>
      </c>
      <c r="B20" s="3128" t="s">
        <v>1687</v>
      </c>
      <c r="C20" s="3138">
        <v>69317</v>
      </c>
      <c r="D20" s="3138">
        <v>73677</v>
      </c>
      <c r="E20" s="3139">
        <v>76333</v>
      </c>
      <c r="F20" s="3140">
        <v>79193</v>
      </c>
    </row>
    <row r="21" spans="1:10" ht="23.25" customHeight="1" x14ac:dyDescent="0.2">
      <c r="A21" s="3127" t="s">
        <v>1703</v>
      </c>
      <c r="B21" s="3128" t="s">
        <v>1687</v>
      </c>
      <c r="C21" s="3129">
        <v>79499</v>
      </c>
      <c r="D21" s="3129">
        <v>90242</v>
      </c>
      <c r="E21" s="3133">
        <v>97745</v>
      </c>
      <c r="F21" s="3134">
        <v>76916</v>
      </c>
    </row>
    <row r="22" spans="1:10" ht="23.25" customHeight="1" x14ac:dyDescent="0.2">
      <c r="A22" s="3142" t="s">
        <v>1704</v>
      </c>
      <c r="B22" s="3128" t="s">
        <v>1687</v>
      </c>
      <c r="C22" s="3138">
        <v>60624</v>
      </c>
      <c r="D22" s="3138">
        <v>68375</v>
      </c>
      <c r="E22" s="3139">
        <v>71113</v>
      </c>
      <c r="F22" s="3140">
        <v>58478</v>
      </c>
    </row>
    <row r="23" spans="1:10" ht="23.25" customHeight="1" x14ac:dyDescent="0.2">
      <c r="A23" s="3142" t="s">
        <v>1705</v>
      </c>
      <c r="B23" s="3128" t="s">
        <v>1687</v>
      </c>
      <c r="C23" s="3138">
        <v>18875</v>
      </c>
      <c r="D23" s="3138">
        <v>21867</v>
      </c>
      <c r="E23" s="3139">
        <v>26632</v>
      </c>
      <c r="F23" s="3140">
        <v>18438</v>
      </c>
    </row>
    <row r="24" spans="1:10" ht="23.25" customHeight="1" x14ac:dyDescent="0.2">
      <c r="A24" s="3127" t="s">
        <v>1706</v>
      </c>
      <c r="B24" s="3128" t="s">
        <v>1687</v>
      </c>
      <c r="C24" s="3129">
        <v>45738</v>
      </c>
      <c r="D24" s="3129">
        <v>43078</v>
      </c>
      <c r="E24" s="3133">
        <v>43874</v>
      </c>
      <c r="F24" s="3134">
        <v>35391</v>
      </c>
    </row>
    <row r="25" spans="1:10" ht="23.25" customHeight="1" x14ac:dyDescent="0.2">
      <c r="A25" s="3127" t="s">
        <v>1707</v>
      </c>
      <c r="B25" s="3128"/>
      <c r="C25" s="3129"/>
      <c r="D25" s="3129"/>
      <c r="E25" s="1483"/>
      <c r="F25" s="1484"/>
    </row>
    <row r="26" spans="1:10" ht="23.25" customHeight="1" x14ac:dyDescent="0.2">
      <c r="A26" s="3137" t="s">
        <v>1693</v>
      </c>
      <c r="B26" s="3128" t="s">
        <v>1687</v>
      </c>
      <c r="C26" s="3138">
        <v>51508</v>
      </c>
      <c r="D26" s="3138">
        <v>49817</v>
      </c>
      <c r="E26" s="3139">
        <v>56205</v>
      </c>
      <c r="F26" s="3140">
        <v>41953</v>
      </c>
    </row>
    <row r="27" spans="1:10" ht="23.25" customHeight="1" x14ac:dyDescent="0.2">
      <c r="A27" s="3137" t="s">
        <v>1694</v>
      </c>
      <c r="B27" s="3128" t="s">
        <v>1687</v>
      </c>
      <c r="C27" s="3138">
        <v>81656</v>
      </c>
      <c r="D27" s="3138">
        <v>86923</v>
      </c>
      <c r="E27" s="3139">
        <v>92084</v>
      </c>
      <c r="F27" s="3140">
        <v>61293</v>
      </c>
    </row>
    <row r="28" spans="1:10" ht="23.25" customHeight="1" x14ac:dyDescent="0.2">
      <c r="A28" s="3127" t="s">
        <v>1708</v>
      </c>
      <c r="B28" s="3128" t="s">
        <v>1687</v>
      </c>
      <c r="C28" s="3129">
        <v>-56976</v>
      </c>
      <c r="D28" s="3129">
        <v>-62839</v>
      </c>
      <c r="E28" s="3133">
        <v>-75728</v>
      </c>
      <c r="F28" s="3134">
        <v>-80303</v>
      </c>
      <c r="G28" s="3136"/>
      <c r="H28" s="3136"/>
      <c r="I28" s="3136"/>
      <c r="J28" s="3136"/>
    </row>
    <row r="29" spans="1:10" ht="23.25" customHeight="1" x14ac:dyDescent="0.2">
      <c r="A29" s="3141" t="s">
        <v>1709</v>
      </c>
      <c r="B29" s="3128" t="s">
        <v>1687</v>
      </c>
      <c r="C29" s="3138">
        <v>194090</v>
      </c>
      <c r="D29" s="3138">
        <v>197139</v>
      </c>
      <c r="E29" s="3139">
        <v>191680</v>
      </c>
      <c r="F29" s="3140">
        <v>128925</v>
      </c>
      <c r="G29" s="3143"/>
    </row>
    <row r="30" spans="1:10" ht="23.25" customHeight="1" x14ac:dyDescent="0.2">
      <c r="A30" s="3144" t="s">
        <v>1710</v>
      </c>
      <c r="B30" s="3145" t="s">
        <v>1687</v>
      </c>
      <c r="C30" s="3146">
        <v>251066</v>
      </c>
      <c r="D30" s="3146">
        <v>259978</v>
      </c>
      <c r="E30" s="3147">
        <v>267408</v>
      </c>
      <c r="F30" s="3148">
        <v>209228</v>
      </c>
    </row>
    <row r="31" spans="1:10" ht="0.6" customHeight="1" x14ac:dyDescent="0.2"/>
    <row r="32" spans="1:10" s="3152" customFormat="1" ht="13.15" customHeight="1" x14ac:dyDescent="0.2">
      <c r="A32" s="3149" t="s">
        <v>4092</v>
      </c>
      <c r="B32" s="3150"/>
      <c r="C32" s="3151"/>
      <c r="D32" s="3151"/>
      <c r="E32" s="3151"/>
    </row>
    <row r="33" spans="1:5" s="3152" customFormat="1" ht="13.9" customHeight="1" x14ac:dyDescent="0.2">
      <c r="A33" s="3149" t="s">
        <v>4093</v>
      </c>
      <c r="B33" s="3150"/>
      <c r="C33" s="3151"/>
      <c r="D33" s="3151"/>
      <c r="E33" s="3151"/>
    </row>
    <row r="34" spans="1:5" s="3152" customFormat="1" ht="14.25" customHeight="1" x14ac:dyDescent="0.2">
      <c r="A34" s="3149" t="s">
        <v>4094</v>
      </c>
      <c r="B34" s="3150"/>
    </row>
    <row r="35" spans="1:5" s="3152" customFormat="1" ht="14.25" customHeight="1" x14ac:dyDescent="0.2">
      <c r="A35" s="3153" t="s">
        <v>1711</v>
      </c>
      <c r="B35" s="3150"/>
    </row>
    <row r="36" spans="1:5" ht="14.25" customHeight="1" x14ac:dyDescent="0.2"/>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workbookViewId="0">
      <selection sqref="A1:B1"/>
    </sheetView>
  </sheetViews>
  <sheetFormatPr defaultColWidth="9.1640625" defaultRowHeight="12.75" x14ac:dyDescent="0.2"/>
  <cols>
    <col min="1" max="1" width="54.5" style="3120" customWidth="1"/>
    <col min="2" max="5" width="12.6640625" style="3121" customWidth="1"/>
    <col min="6" max="16384" width="9.1640625" style="3121"/>
  </cols>
  <sheetData>
    <row r="1" spans="1:5" s="1032" customFormat="1" ht="15.75" x14ac:dyDescent="0.25">
      <c r="A1" s="6405" t="s">
        <v>801</v>
      </c>
      <c r="B1" s="6405"/>
    </row>
    <row r="2" spans="1:5" ht="14.25" x14ac:dyDescent="0.2">
      <c r="A2" s="3154" t="s">
        <v>1712</v>
      </c>
    </row>
    <row r="3" spans="1:5" ht="15.75" x14ac:dyDescent="0.2">
      <c r="A3" s="3155"/>
      <c r="B3" s="3124">
        <v>2017</v>
      </c>
      <c r="C3" s="3124">
        <v>2018</v>
      </c>
      <c r="D3" s="3124" t="s">
        <v>4082</v>
      </c>
      <c r="E3" s="3156" t="s">
        <v>2260</v>
      </c>
    </row>
    <row r="4" spans="1:5" ht="17.25" customHeight="1" x14ac:dyDescent="0.2">
      <c r="A4" s="3157"/>
      <c r="B4" s="3158" t="s">
        <v>1713</v>
      </c>
      <c r="C4" s="3158" t="s">
        <v>1713</v>
      </c>
      <c r="D4" s="3159" t="s">
        <v>1713</v>
      </c>
      <c r="E4" s="3160" t="s">
        <v>1713</v>
      </c>
    </row>
    <row r="5" spans="1:5" ht="16.5" customHeight="1" x14ac:dyDescent="0.2">
      <c r="A5" s="3161" t="s">
        <v>1714</v>
      </c>
      <c r="E5" s="3162"/>
    </row>
    <row r="6" spans="1:5" ht="21" customHeight="1" x14ac:dyDescent="0.2">
      <c r="A6" s="3163" t="s">
        <v>1715</v>
      </c>
      <c r="B6" s="3164">
        <v>3.6</v>
      </c>
      <c r="C6" s="3164">
        <v>3.6</v>
      </c>
      <c r="D6" s="3165">
        <v>3.2</v>
      </c>
      <c r="E6" s="3166">
        <v>-14.7</v>
      </c>
    </row>
    <row r="7" spans="1:5" ht="21.75" customHeight="1" x14ac:dyDescent="0.2">
      <c r="A7" s="3167" t="s">
        <v>1716</v>
      </c>
      <c r="B7" s="3168">
        <v>3.7</v>
      </c>
      <c r="C7" s="3168">
        <v>3.7</v>
      </c>
      <c r="D7" s="3169">
        <v>3.2</v>
      </c>
      <c r="E7" s="3170">
        <v>-14.7</v>
      </c>
    </row>
    <row r="8" spans="1:5" ht="21.75" customHeight="1" x14ac:dyDescent="0.2">
      <c r="A8" s="3163" t="s">
        <v>1717</v>
      </c>
      <c r="B8" s="3164">
        <v>3.8</v>
      </c>
      <c r="C8" s="3164">
        <v>3.8</v>
      </c>
      <c r="D8" s="3165">
        <v>3</v>
      </c>
      <c r="E8" s="3166">
        <v>-14.9</v>
      </c>
    </row>
    <row r="9" spans="1:5" ht="18.75" customHeight="1" x14ac:dyDescent="0.2">
      <c r="A9" s="3163" t="s">
        <v>1718</v>
      </c>
      <c r="B9" s="3164">
        <v>2.9</v>
      </c>
      <c r="C9" s="3164">
        <v>3.4</v>
      </c>
      <c r="D9" s="3165">
        <v>3</v>
      </c>
      <c r="E9" s="3166">
        <v>-15.7</v>
      </c>
    </row>
    <row r="10" spans="1:5" ht="21.75" customHeight="1" x14ac:dyDescent="0.2">
      <c r="A10" s="3167" t="s">
        <v>1719</v>
      </c>
      <c r="B10" s="3168">
        <v>3.2</v>
      </c>
      <c r="C10" s="3168">
        <v>3.2</v>
      </c>
      <c r="D10" s="3169">
        <v>3.2</v>
      </c>
      <c r="E10" s="3166">
        <v>-18.7</v>
      </c>
    </row>
    <row r="11" spans="1:5" ht="20.25" customHeight="1" x14ac:dyDescent="0.2">
      <c r="A11" s="3167" t="s">
        <v>1720</v>
      </c>
      <c r="B11" s="3168">
        <v>1.6</v>
      </c>
      <c r="C11" s="3168">
        <v>4.2</v>
      </c>
      <c r="D11" s="3169">
        <v>2</v>
      </c>
      <c r="E11" s="3170">
        <v>-1.2</v>
      </c>
    </row>
    <row r="12" spans="1:5" ht="21" customHeight="1" x14ac:dyDescent="0.2">
      <c r="A12" s="3163" t="s">
        <v>1721</v>
      </c>
      <c r="B12" s="3164">
        <v>4.7</v>
      </c>
      <c r="C12" s="3164">
        <v>10.9</v>
      </c>
      <c r="D12" s="3165">
        <v>6.2</v>
      </c>
      <c r="E12" s="3166">
        <v>-26.2</v>
      </c>
    </row>
    <row r="13" spans="1:5" s="3171" customFormat="1" ht="21" customHeight="1" x14ac:dyDescent="0.2">
      <c r="A13" s="3167" t="s">
        <v>1722</v>
      </c>
      <c r="B13" s="3168">
        <v>5.6</v>
      </c>
      <c r="C13" s="3168">
        <v>12.2</v>
      </c>
      <c r="D13" s="3169">
        <v>5.8</v>
      </c>
      <c r="E13" s="3166">
        <v>-26.3</v>
      </c>
    </row>
    <row r="14" spans="1:5" ht="21" customHeight="1" x14ac:dyDescent="0.2">
      <c r="A14" s="3163" t="s">
        <v>1723</v>
      </c>
      <c r="B14" s="3164">
        <v>7.3</v>
      </c>
      <c r="C14" s="3164">
        <v>10.4</v>
      </c>
      <c r="D14" s="3165">
        <v>2</v>
      </c>
      <c r="E14" s="2725">
        <v>-23.2</v>
      </c>
    </row>
    <row r="15" spans="1:5" ht="21" customHeight="1" x14ac:dyDescent="0.2">
      <c r="A15" s="3167" t="s">
        <v>1722</v>
      </c>
      <c r="B15" s="3168">
        <v>7.3</v>
      </c>
      <c r="C15" s="3168">
        <v>10.4</v>
      </c>
      <c r="D15" s="3169">
        <v>1.5</v>
      </c>
      <c r="E15" s="2726">
        <v>-23.3</v>
      </c>
    </row>
    <row r="16" spans="1:5" ht="21" customHeight="1" x14ac:dyDescent="0.2">
      <c r="A16" s="3163" t="s">
        <v>1724</v>
      </c>
      <c r="B16" s="3172">
        <v>-2.9</v>
      </c>
      <c r="C16" s="3164">
        <v>12.7</v>
      </c>
      <c r="D16" s="3165">
        <v>19.5</v>
      </c>
      <c r="E16" s="2725">
        <v>-34.1</v>
      </c>
    </row>
    <row r="17" spans="1:5" ht="21.75" customHeight="1" x14ac:dyDescent="0.2">
      <c r="A17" s="3167" t="s">
        <v>1722</v>
      </c>
      <c r="B17" s="3168">
        <v>0.3</v>
      </c>
      <c r="C17" s="3168">
        <v>18.3</v>
      </c>
      <c r="D17" s="3169">
        <v>19.3</v>
      </c>
      <c r="E17" s="2726">
        <v>-34.1</v>
      </c>
    </row>
    <row r="18" spans="1:5" ht="16.5" customHeight="1" x14ac:dyDescent="0.2">
      <c r="A18" s="3161" t="s">
        <v>1725</v>
      </c>
      <c r="B18" s="3164"/>
      <c r="C18" s="3164"/>
      <c r="D18" s="3165"/>
      <c r="E18" s="2727"/>
    </row>
    <row r="19" spans="1:5" ht="21" customHeight="1" x14ac:dyDescent="0.2">
      <c r="A19" s="3173" t="s">
        <v>1726</v>
      </c>
      <c r="B19" s="3172">
        <v>41.5</v>
      </c>
      <c r="C19" s="3172">
        <v>41.5</v>
      </c>
      <c r="D19" s="3174">
        <v>41.4</v>
      </c>
      <c r="E19" s="2725">
        <v>44</v>
      </c>
    </row>
    <row r="20" spans="1:5" ht="21" customHeight="1" x14ac:dyDescent="0.2">
      <c r="A20" s="3173" t="s">
        <v>1727</v>
      </c>
      <c r="B20" s="3172">
        <v>90</v>
      </c>
      <c r="C20" s="3172">
        <v>91</v>
      </c>
      <c r="D20" s="3174">
        <v>91.2</v>
      </c>
      <c r="E20" s="2725">
        <v>91.8</v>
      </c>
    </row>
    <row r="21" spans="1:5" ht="21" customHeight="1" x14ac:dyDescent="0.2">
      <c r="A21" s="3167" t="s">
        <v>1719</v>
      </c>
      <c r="B21" s="3175">
        <v>74.8</v>
      </c>
      <c r="C21" s="3175">
        <v>75.7</v>
      </c>
      <c r="D21" s="3176">
        <v>75.900000000000006</v>
      </c>
      <c r="E21" s="2726">
        <v>73.3</v>
      </c>
    </row>
    <row r="22" spans="1:5" ht="21" customHeight="1" x14ac:dyDescent="0.2">
      <c r="A22" s="3167" t="s">
        <v>1720</v>
      </c>
      <c r="B22" s="3175">
        <v>15.2</v>
      </c>
      <c r="C22" s="3175">
        <v>15.3</v>
      </c>
      <c r="D22" s="3176">
        <v>15.3</v>
      </c>
      <c r="E22" s="2726">
        <v>18.399999999999999</v>
      </c>
    </row>
    <row r="23" spans="1:5" ht="21" customHeight="1" x14ac:dyDescent="0.2">
      <c r="A23" s="3173" t="s">
        <v>1728</v>
      </c>
      <c r="B23" s="3172">
        <v>17.399999999999999</v>
      </c>
      <c r="C23" s="3172">
        <v>18.8</v>
      </c>
      <c r="D23" s="3174">
        <v>19.600000000000001</v>
      </c>
      <c r="E23" s="2725">
        <v>17.899999999999999</v>
      </c>
    </row>
    <row r="24" spans="1:5" ht="22.5" customHeight="1" x14ac:dyDescent="0.2">
      <c r="A24" s="3167" t="s">
        <v>1722</v>
      </c>
      <c r="B24" s="3175">
        <v>17.2</v>
      </c>
      <c r="C24" s="3175">
        <v>18.7</v>
      </c>
      <c r="D24" s="3176">
        <v>19.5</v>
      </c>
      <c r="E24" s="2726">
        <v>17.8</v>
      </c>
    </row>
    <row r="25" spans="1:5" ht="21" customHeight="1" x14ac:dyDescent="0.2">
      <c r="A25" s="3173" t="s">
        <v>1729</v>
      </c>
      <c r="B25" s="3172">
        <v>13.3</v>
      </c>
      <c r="C25" s="3172">
        <v>14.2</v>
      </c>
      <c r="D25" s="3174">
        <v>14.3</v>
      </c>
      <c r="E25" s="2725">
        <v>13.6</v>
      </c>
    </row>
    <row r="26" spans="1:5" ht="21.75" customHeight="1" x14ac:dyDescent="0.2">
      <c r="A26" s="3167" t="s">
        <v>1722</v>
      </c>
      <c r="B26" s="3175">
        <v>13.3</v>
      </c>
      <c r="C26" s="3175">
        <v>14.2</v>
      </c>
      <c r="D26" s="3176">
        <v>14.3</v>
      </c>
      <c r="E26" s="2726">
        <v>13.6</v>
      </c>
    </row>
    <row r="27" spans="1:5" ht="21" customHeight="1" x14ac:dyDescent="0.2">
      <c r="A27" s="3173" t="s">
        <v>1730</v>
      </c>
      <c r="B27" s="3172">
        <v>4.0999999999999996</v>
      </c>
      <c r="C27" s="3172">
        <v>4.5</v>
      </c>
      <c r="D27" s="3174">
        <v>5.3</v>
      </c>
      <c r="E27" s="2725">
        <v>4.3</v>
      </c>
    </row>
    <row r="28" spans="1:5" ht="23.25" customHeight="1" x14ac:dyDescent="0.2">
      <c r="A28" s="3167" t="s">
        <v>1722</v>
      </c>
      <c r="B28" s="3175">
        <v>3.9</v>
      </c>
      <c r="C28" s="3175">
        <v>4.5</v>
      </c>
      <c r="D28" s="3176">
        <v>5.3</v>
      </c>
      <c r="E28" s="2726">
        <v>4.2</v>
      </c>
    </row>
    <row r="29" spans="1:5" ht="24.75" customHeight="1" x14ac:dyDescent="0.2">
      <c r="A29" s="3173" t="s">
        <v>1731</v>
      </c>
      <c r="B29" s="3172">
        <v>76.3</v>
      </c>
      <c r="C29" s="3172">
        <v>75.8</v>
      </c>
      <c r="D29" s="3174">
        <v>72.8</v>
      </c>
      <c r="E29" s="2725">
        <v>76</v>
      </c>
    </row>
    <row r="30" spans="1:5" ht="23.25" customHeight="1" x14ac:dyDescent="0.2">
      <c r="A30" s="3167" t="s">
        <v>1732</v>
      </c>
      <c r="B30" s="3175">
        <v>77.099999999999994</v>
      </c>
      <c r="C30" s="3175">
        <v>75.8</v>
      </c>
      <c r="D30" s="3176">
        <v>73.099999999999994</v>
      </c>
      <c r="E30" s="2726">
        <v>76.400000000000006</v>
      </c>
    </row>
    <row r="31" spans="1:5" ht="21" customHeight="1" x14ac:dyDescent="0.2">
      <c r="A31" s="3173" t="s">
        <v>1733</v>
      </c>
      <c r="B31" s="3172">
        <v>23.7</v>
      </c>
      <c r="C31" s="3172">
        <v>24.2</v>
      </c>
      <c r="D31" s="3174">
        <v>27.2</v>
      </c>
      <c r="E31" s="2725">
        <v>24</v>
      </c>
    </row>
    <row r="32" spans="1:5" ht="23.25" customHeight="1" x14ac:dyDescent="0.2">
      <c r="A32" s="3167" t="s">
        <v>1732</v>
      </c>
      <c r="B32" s="3175">
        <v>22.9</v>
      </c>
      <c r="C32" s="3175">
        <v>24.2</v>
      </c>
      <c r="D32" s="3176">
        <v>26.9</v>
      </c>
      <c r="E32" s="2726">
        <v>23.6</v>
      </c>
    </row>
    <row r="33" spans="1:5" ht="22.5" customHeight="1" x14ac:dyDescent="0.2">
      <c r="A33" s="3163" t="s">
        <v>1734</v>
      </c>
      <c r="B33" s="3172">
        <v>10</v>
      </c>
      <c r="C33" s="3172">
        <v>9</v>
      </c>
      <c r="D33" s="3174">
        <v>8.8000000000000007</v>
      </c>
      <c r="E33" s="2725">
        <v>8.1999999999999993</v>
      </c>
    </row>
    <row r="34" spans="1:5" ht="22.5" customHeight="1" x14ac:dyDescent="0.2">
      <c r="A34" s="3163" t="s">
        <v>1735</v>
      </c>
      <c r="B34" s="3172"/>
      <c r="C34" s="3172"/>
      <c r="D34" s="3174"/>
      <c r="E34" s="2725"/>
    </row>
    <row r="35" spans="1:5" ht="22.5" customHeight="1" x14ac:dyDescent="0.2">
      <c r="A35" s="3177" t="s">
        <v>1693</v>
      </c>
      <c r="B35" s="3172">
        <v>11.1</v>
      </c>
      <c r="C35" s="3172">
        <v>10.199999999999999</v>
      </c>
      <c r="D35" s="3174">
        <v>11</v>
      </c>
      <c r="E35" s="2725">
        <v>9.6</v>
      </c>
    </row>
    <row r="36" spans="1:5" ht="22.5" customHeight="1" x14ac:dyDescent="0.2">
      <c r="A36" s="3177" t="s">
        <v>1694</v>
      </c>
      <c r="B36" s="3172">
        <v>16.600000000000001</v>
      </c>
      <c r="C36" s="3172">
        <v>16.600000000000001</v>
      </c>
      <c r="D36" s="3174">
        <v>16.899999999999999</v>
      </c>
      <c r="E36" s="2725">
        <v>13.5</v>
      </c>
    </row>
    <row r="37" spans="1:5" ht="21.75" customHeight="1" x14ac:dyDescent="0.2">
      <c r="A37" s="3178" t="s">
        <v>1736</v>
      </c>
      <c r="B37" s="3179">
        <v>-12.5</v>
      </c>
      <c r="C37" s="3179">
        <v>-13.1</v>
      </c>
      <c r="D37" s="2728">
        <v>-15.2</v>
      </c>
      <c r="E37" s="2729">
        <v>-18.7</v>
      </c>
    </row>
    <row r="38" spans="1:5" s="3152" customFormat="1" ht="11.25" x14ac:dyDescent="0.2">
      <c r="A38" s="3149" t="s">
        <v>4088</v>
      </c>
      <c r="B38" s="3151"/>
      <c r="C38" s="3151"/>
      <c r="D38" s="3151"/>
      <c r="E38" s="3151"/>
    </row>
    <row r="39" spans="1:5" s="3152" customFormat="1" ht="11.25" x14ac:dyDescent="0.2">
      <c r="A39" s="3153" t="s">
        <v>1711</v>
      </c>
    </row>
  </sheetData>
  <mergeCells count="1">
    <mergeCell ref="A1:B1"/>
  </mergeCells>
  <hyperlinks>
    <hyperlink ref="A1" location="CONTENT!A1" display="Back to table of contents"/>
  </hyperlinks>
  <pageMargins left="0.5" right="0.5" top="0.5" bottom="0.5" header="0.3" footer="0.3"/>
  <pageSetup paperSize="9" scale="9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8"/>
  <sheetViews>
    <sheetView showGridLines="0" workbookViewId="0">
      <selection sqref="A1:B1"/>
    </sheetView>
  </sheetViews>
  <sheetFormatPr defaultColWidth="9.1640625" defaultRowHeight="12" x14ac:dyDescent="0.2"/>
  <cols>
    <col min="1" max="1" width="53.1640625" style="3180" customWidth="1"/>
    <col min="2" max="5" width="12.6640625" style="3180" customWidth="1"/>
    <col min="6" max="6" width="9.1640625" style="3180"/>
    <col min="7" max="7" width="10" style="3180" bestFit="1" customWidth="1"/>
    <col min="8" max="15" width="9.1640625" style="3180"/>
    <col min="16" max="16" width="0" style="3180" hidden="1" customWidth="1"/>
    <col min="17" max="16384" width="9.1640625" style="3180"/>
  </cols>
  <sheetData>
    <row r="1" spans="1:8" s="1032" customFormat="1" ht="15.75" x14ac:dyDescent="0.25">
      <c r="A1" s="6405" t="s">
        <v>801</v>
      </c>
      <c r="B1" s="6405"/>
    </row>
    <row r="2" spans="1:8" ht="26.25" customHeight="1" x14ac:dyDescent="0.2">
      <c r="A2" s="6457" t="s">
        <v>1737</v>
      </c>
      <c r="B2" s="6457"/>
      <c r="C2" s="6457"/>
      <c r="D2" s="6457"/>
      <c r="E2" s="6457"/>
    </row>
    <row r="3" spans="1:8" ht="11.25" customHeight="1" x14ac:dyDescent="0.2">
      <c r="A3" s="3181"/>
      <c r="B3" s="3182"/>
      <c r="C3" s="3182"/>
      <c r="D3" s="6458" t="s">
        <v>1738</v>
      </c>
      <c r="E3" s="6458"/>
    </row>
    <row r="4" spans="1:8" ht="15.75" customHeight="1" x14ac:dyDescent="0.2">
      <c r="A4" s="3183"/>
      <c r="B4" s="3184">
        <v>2017</v>
      </c>
      <c r="C4" s="3184">
        <v>2018</v>
      </c>
      <c r="D4" s="3185" t="s">
        <v>2285</v>
      </c>
      <c r="E4" s="3186" t="s">
        <v>2286</v>
      </c>
    </row>
    <row r="5" spans="1:8" ht="15.75" customHeight="1" x14ac:dyDescent="0.2">
      <c r="A5" s="3187" t="s">
        <v>1739</v>
      </c>
      <c r="B5" s="3188">
        <v>14154</v>
      </c>
      <c r="C5" s="3189">
        <v>13401</v>
      </c>
      <c r="D5" s="3190">
        <v>14439</v>
      </c>
      <c r="E5" s="3191">
        <v>14645</v>
      </c>
    </row>
    <row r="6" spans="1:8" ht="15.75" customHeight="1" x14ac:dyDescent="0.2">
      <c r="A6" s="3192" t="s">
        <v>1740</v>
      </c>
      <c r="B6" s="3193">
        <v>2517</v>
      </c>
      <c r="C6" s="3193">
        <v>1897</v>
      </c>
      <c r="D6" s="3194">
        <v>1879</v>
      </c>
      <c r="E6" s="3195">
        <v>1743</v>
      </c>
    </row>
    <row r="7" spans="1:8" ht="15.75" customHeight="1" x14ac:dyDescent="0.2">
      <c r="A7" s="3192" t="s">
        <v>1741</v>
      </c>
      <c r="B7" s="3193">
        <v>11637</v>
      </c>
      <c r="C7" s="3193">
        <v>11504</v>
      </c>
      <c r="D7" s="3194">
        <v>12560</v>
      </c>
      <c r="E7" s="3195">
        <v>12902</v>
      </c>
    </row>
    <row r="8" spans="1:8" ht="19.5" customHeight="1" x14ac:dyDescent="0.2">
      <c r="A8" s="3187" t="s">
        <v>1742</v>
      </c>
      <c r="B8" s="3188">
        <v>960</v>
      </c>
      <c r="C8" s="3188">
        <v>1047</v>
      </c>
      <c r="D8" s="3196">
        <v>1083</v>
      </c>
      <c r="E8" s="3197">
        <v>975</v>
      </c>
    </row>
    <row r="9" spans="1:8" ht="19.5" customHeight="1" x14ac:dyDescent="0.2">
      <c r="A9" s="3187" t="s">
        <v>1743</v>
      </c>
      <c r="B9" s="3188">
        <v>53965</v>
      </c>
      <c r="C9" s="3188">
        <v>54550</v>
      </c>
      <c r="D9" s="3196">
        <v>54576</v>
      </c>
      <c r="E9" s="3197">
        <v>46026</v>
      </c>
      <c r="H9" s="3198"/>
    </row>
    <row r="10" spans="1:8" ht="15" customHeight="1" x14ac:dyDescent="0.2">
      <c r="A10" s="3192" t="s">
        <v>1744</v>
      </c>
      <c r="B10" s="3193">
        <v>599</v>
      </c>
      <c r="C10" s="3193">
        <v>393</v>
      </c>
      <c r="D10" s="3194">
        <v>416</v>
      </c>
      <c r="E10" s="3195">
        <v>391</v>
      </c>
    </row>
    <row r="11" spans="1:8" ht="15.75" customHeight="1" x14ac:dyDescent="0.2">
      <c r="A11" s="3192" t="s">
        <v>1745</v>
      </c>
      <c r="B11" s="3193">
        <v>19233</v>
      </c>
      <c r="C11" s="3193">
        <v>19540</v>
      </c>
      <c r="D11" s="3194">
        <v>19775</v>
      </c>
      <c r="E11" s="3195">
        <v>18171</v>
      </c>
    </row>
    <row r="12" spans="1:8" ht="15.75" customHeight="1" x14ac:dyDescent="0.2">
      <c r="A12" s="3192" t="s">
        <v>1746</v>
      </c>
      <c r="B12" s="3193">
        <v>15633</v>
      </c>
      <c r="C12" s="3193">
        <v>15320</v>
      </c>
      <c r="D12" s="3194">
        <v>14722</v>
      </c>
      <c r="E12" s="3195">
        <v>10891</v>
      </c>
    </row>
    <row r="13" spans="1:8" ht="15.75" customHeight="1" x14ac:dyDescent="0.2">
      <c r="A13" s="3192" t="s">
        <v>1747</v>
      </c>
      <c r="B13" s="3193">
        <v>18500</v>
      </c>
      <c r="C13" s="3193">
        <v>19297</v>
      </c>
      <c r="D13" s="3194">
        <v>19663</v>
      </c>
      <c r="E13" s="3195">
        <v>16573</v>
      </c>
      <c r="H13" s="3121"/>
    </row>
    <row r="14" spans="1:8" ht="16.5" customHeight="1" x14ac:dyDescent="0.2">
      <c r="A14" s="3199" t="s">
        <v>1748</v>
      </c>
      <c r="B14" s="3188">
        <v>6778</v>
      </c>
      <c r="C14" s="3188">
        <v>7052</v>
      </c>
      <c r="D14" s="3196">
        <v>6903</v>
      </c>
      <c r="E14" s="3197">
        <v>6198</v>
      </c>
    </row>
    <row r="15" spans="1:8" ht="24" customHeight="1" x14ac:dyDescent="0.2">
      <c r="A15" s="3199" t="s">
        <v>1749</v>
      </c>
      <c r="B15" s="3188">
        <v>1550</v>
      </c>
      <c r="C15" s="3188">
        <v>1701</v>
      </c>
      <c r="D15" s="3196">
        <v>1732</v>
      </c>
      <c r="E15" s="3197">
        <v>1594</v>
      </c>
    </row>
    <row r="16" spans="1:8" ht="15.75" customHeight="1" x14ac:dyDescent="0.2">
      <c r="A16" s="3200" t="s">
        <v>1750</v>
      </c>
      <c r="B16" s="3188">
        <v>17377</v>
      </c>
      <c r="C16" s="3188">
        <v>19656</v>
      </c>
      <c r="D16" s="3196">
        <v>21681</v>
      </c>
      <c r="E16" s="3197">
        <v>16656</v>
      </c>
    </row>
    <row r="17" spans="1:5" s="3201" customFormat="1" ht="23.25" customHeight="1" x14ac:dyDescent="0.2">
      <c r="A17" s="3199" t="s">
        <v>1751</v>
      </c>
      <c r="B17" s="3188">
        <v>48990</v>
      </c>
      <c r="C17" s="3188">
        <v>52284</v>
      </c>
      <c r="D17" s="3196">
        <v>54694</v>
      </c>
      <c r="E17" s="3197">
        <v>49191</v>
      </c>
    </row>
    <row r="18" spans="1:5" ht="14.25" customHeight="1" x14ac:dyDescent="0.2">
      <c r="A18" s="3192" t="s">
        <v>1752</v>
      </c>
      <c r="B18" s="3193">
        <v>45844</v>
      </c>
      <c r="C18" s="3193">
        <v>48875</v>
      </c>
      <c r="D18" s="3194">
        <v>51131</v>
      </c>
      <c r="E18" s="3195">
        <v>46161</v>
      </c>
    </row>
    <row r="19" spans="1:5" s="3201" customFormat="1" ht="17.25" customHeight="1" x14ac:dyDescent="0.2">
      <c r="A19" s="3187" t="s">
        <v>1753</v>
      </c>
      <c r="B19" s="3188">
        <v>25879</v>
      </c>
      <c r="C19" s="3188">
        <v>27116</v>
      </c>
      <c r="D19" s="3196">
        <v>28391</v>
      </c>
      <c r="E19" s="3197">
        <v>21248</v>
      </c>
    </row>
    <row r="20" spans="1:5" ht="17.25" customHeight="1" x14ac:dyDescent="0.2">
      <c r="A20" s="3200" t="s">
        <v>1754</v>
      </c>
      <c r="B20" s="3188">
        <v>28864</v>
      </c>
      <c r="C20" s="3188">
        <v>30650</v>
      </c>
      <c r="D20" s="3196">
        <v>30214</v>
      </c>
      <c r="E20" s="3197">
        <v>10953</v>
      </c>
    </row>
    <row r="21" spans="1:5" ht="18.75" customHeight="1" x14ac:dyDescent="0.2">
      <c r="A21" s="3187" t="s">
        <v>1755</v>
      </c>
      <c r="B21" s="3188">
        <v>16989</v>
      </c>
      <c r="C21" s="3188">
        <v>17844</v>
      </c>
      <c r="D21" s="3196">
        <v>18731</v>
      </c>
      <c r="E21" s="3197">
        <v>19549</v>
      </c>
    </row>
    <row r="22" spans="1:5" ht="18" customHeight="1" x14ac:dyDescent="0.2">
      <c r="A22" s="3200" t="s">
        <v>1756</v>
      </c>
      <c r="B22" s="3188">
        <v>48260</v>
      </c>
      <c r="C22" s="3188">
        <v>49514</v>
      </c>
      <c r="D22" s="3196">
        <v>51837</v>
      </c>
      <c r="E22" s="3197">
        <v>49263</v>
      </c>
    </row>
    <row r="23" spans="1:5" ht="15.75" customHeight="1" x14ac:dyDescent="0.2">
      <c r="A23" s="3202" t="s">
        <v>1757</v>
      </c>
      <c r="B23" s="3193">
        <v>28463</v>
      </c>
      <c r="C23" s="3193">
        <v>30152</v>
      </c>
      <c r="D23" s="3194">
        <v>32229</v>
      </c>
      <c r="E23" s="3195">
        <v>30580</v>
      </c>
    </row>
    <row r="24" spans="1:5" ht="15.75" customHeight="1" x14ac:dyDescent="0.2">
      <c r="A24" s="3202" t="s">
        <v>1758</v>
      </c>
      <c r="B24" s="3193">
        <v>2721</v>
      </c>
      <c r="C24" s="3193">
        <v>2799</v>
      </c>
      <c r="D24" s="3194">
        <v>2985</v>
      </c>
      <c r="E24" s="3195">
        <v>2727</v>
      </c>
    </row>
    <row r="25" spans="1:5" ht="15.75" customHeight="1" x14ac:dyDescent="0.2">
      <c r="A25" s="3202" t="s">
        <v>1759</v>
      </c>
      <c r="B25" s="3193">
        <v>11767</v>
      </c>
      <c r="C25" s="3193">
        <v>11089</v>
      </c>
      <c r="D25" s="3194">
        <v>10881</v>
      </c>
      <c r="E25" s="3195">
        <v>10531</v>
      </c>
    </row>
    <row r="26" spans="1:5" ht="15.75" customHeight="1" x14ac:dyDescent="0.2">
      <c r="A26" s="3203" t="s">
        <v>1760</v>
      </c>
      <c r="B26" s="3193">
        <v>5309</v>
      </c>
      <c r="C26" s="3193">
        <v>5474</v>
      </c>
      <c r="D26" s="3194">
        <v>5742</v>
      </c>
      <c r="E26" s="3195">
        <v>5425</v>
      </c>
    </row>
    <row r="27" spans="1:5" s="3201" customFormat="1" ht="18.75" customHeight="1" x14ac:dyDescent="0.2">
      <c r="A27" s="3200" t="s">
        <v>1761</v>
      </c>
      <c r="B27" s="3188">
        <v>23907</v>
      </c>
      <c r="C27" s="3188">
        <v>24902</v>
      </c>
      <c r="D27" s="3196">
        <v>25733</v>
      </c>
      <c r="E27" s="3197">
        <v>25288</v>
      </c>
    </row>
    <row r="28" spans="1:5" ht="13.5" customHeight="1" x14ac:dyDescent="0.2">
      <c r="A28" s="3203" t="s">
        <v>1762</v>
      </c>
      <c r="B28" s="3193">
        <v>19379</v>
      </c>
      <c r="C28" s="3193">
        <v>20026</v>
      </c>
      <c r="D28" s="3194">
        <v>20604</v>
      </c>
      <c r="E28" s="3195">
        <v>20849</v>
      </c>
    </row>
    <row r="29" spans="1:5" s="3201" customFormat="1" ht="15" customHeight="1" x14ac:dyDescent="0.2">
      <c r="A29" s="3204" t="s">
        <v>1763</v>
      </c>
      <c r="B29" s="3188">
        <v>19574</v>
      </c>
      <c r="C29" s="3188">
        <v>21244</v>
      </c>
      <c r="D29" s="3196">
        <v>22431</v>
      </c>
      <c r="E29" s="3197">
        <v>19654</v>
      </c>
    </row>
    <row r="30" spans="1:5" ht="15" customHeight="1" x14ac:dyDescent="0.2">
      <c r="A30" s="3205" t="s">
        <v>1764</v>
      </c>
      <c r="B30" s="3188">
        <v>12195</v>
      </c>
      <c r="C30" s="3188">
        <v>13300</v>
      </c>
      <c r="D30" s="3196">
        <v>14064</v>
      </c>
      <c r="E30" s="3197">
        <v>11563</v>
      </c>
    </row>
    <row r="31" spans="1:5" ht="24" x14ac:dyDescent="0.2">
      <c r="A31" s="5594" t="s">
        <v>1765</v>
      </c>
      <c r="B31" s="3188">
        <v>25361</v>
      </c>
      <c r="C31" s="3188">
        <v>26295</v>
      </c>
      <c r="D31" s="3196">
        <v>27136</v>
      </c>
      <c r="E31" s="3197">
        <v>28475</v>
      </c>
    </row>
    <row r="32" spans="1:5" ht="15" customHeight="1" x14ac:dyDescent="0.2">
      <c r="A32" s="3200" t="s">
        <v>1766</v>
      </c>
      <c r="B32" s="3188">
        <v>19703</v>
      </c>
      <c r="C32" s="3188">
        <v>20524</v>
      </c>
      <c r="D32" s="3196">
        <v>20638</v>
      </c>
      <c r="E32" s="3197">
        <v>20621</v>
      </c>
    </row>
    <row r="33" spans="1:6" ht="15" customHeight="1" x14ac:dyDescent="0.2">
      <c r="A33" s="3200" t="s">
        <v>1767</v>
      </c>
      <c r="B33" s="3188">
        <v>17782</v>
      </c>
      <c r="C33" s="3188">
        <v>18949</v>
      </c>
      <c r="D33" s="3196">
        <v>19936</v>
      </c>
      <c r="E33" s="3197">
        <v>20582</v>
      </c>
    </row>
    <row r="34" spans="1:6" ht="15" customHeight="1" x14ac:dyDescent="0.2">
      <c r="A34" s="3200" t="s">
        <v>1768</v>
      </c>
      <c r="B34" s="3188">
        <v>14301</v>
      </c>
      <c r="C34" s="3188">
        <v>15424</v>
      </c>
      <c r="D34" s="3196">
        <v>16162</v>
      </c>
      <c r="E34" s="3197">
        <v>11493</v>
      </c>
    </row>
    <row r="35" spans="1:6" ht="15" customHeight="1" x14ac:dyDescent="0.2">
      <c r="A35" s="3206" t="s">
        <v>1769</v>
      </c>
      <c r="B35" s="3188">
        <v>6409</v>
      </c>
      <c r="C35" s="3188">
        <v>6867</v>
      </c>
      <c r="D35" s="3196">
        <v>7147</v>
      </c>
      <c r="E35" s="3197">
        <v>5337</v>
      </c>
    </row>
    <row r="36" spans="1:6" ht="15" customHeight="1" x14ac:dyDescent="0.2">
      <c r="A36" s="3207" t="s">
        <v>1770</v>
      </c>
      <c r="B36" s="3208">
        <v>402998</v>
      </c>
      <c r="C36" s="3208">
        <v>422319</v>
      </c>
      <c r="D36" s="3209">
        <v>437528</v>
      </c>
      <c r="E36" s="3210">
        <v>379309</v>
      </c>
      <c r="F36" s="3211"/>
    </row>
    <row r="37" spans="1:6" ht="15" customHeight="1" x14ac:dyDescent="0.2">
      <c r="A37" s="3207" t="s">
        <v>4090</v>
      </c>
      <c r="B37" s="3208">
        <v>54203</v>
      </c>
      <c r="C37" s="3189">
        <v>58936</v>
      </c>
      <c r="D37" s="3190">
        <v>60727</v>
      </c>
      <c r="E37" s="3191">
        <v>50383</v>
      </c>
    </row>
    <row r="38" spans="1:6" ht="15" customHeight="1" x14ac:dyDescent="0.2">
      <c r="A38" s="3212" t="s">
        <v>1771</v>
      </c>
      <c r="B38" s="3208">
        <v>457201</v>
      </c>
      <c r="C38" s="3208">
        <v>481256</v>
      </c>
      <c r="D38" s="3209">
        <v>498254</v>
      </c>
      <c r="E38" s="3210">
        <v>429692</v>
      </c>
      <c r="F38" s="3211"/>
    </row>
    <row r="39" spans="1:6" ht="6.75" customHeight="1" x14ac:dyDescent="0.2">
      <c r="A39" s="3213"/>
      <c r="B39" s="3201"/>
      <c r="D39" s="2716"/>
      <c r="E39" s="2717"/>
    </row>
    <row r="40" spans="1:6" ht="15" customHeight="1" x14ac:dyDescent="0.2">
      <c r="A40" s="2718" t="s">
        <v>1772</v>
      </c>
      <c r="B40" s="2719">
        <v>19867</v>
      </c>
      <c r="C40" s="2719">
        <v>19607</v>
      </c>
      <c r="D40" s="3214">
        <v>18698</v>
      </c>
      <c r="E40" s="3215">
        <v>15985</v>
      </c>
    </row>
    <row r="41" spans="1:6" ht="15" customHeight="1" x14ac:dyDescent="0.2">
      <c r="A41" s="2720" t="s">
        <v>1773</v>
      </c>
      <c r="B41" s="3216">
        <v>4038</v>
      </c>
      <c r="C41" s="3216">
        <v>4096</v>
      </c>
      <c r="D41" s="3217">
        <v>4169</v>
      </c>
      <c r="E41" s="3218">
        <v>4231</v>
      </c>
    </row>
    <row r="42" spans="1:6" ht="15" customHeight="1" x14ac:dyDescent="0.2">
      <c r="A42" s="2720" t="s">
        <v>1774</v>
      </c>
      <c r="B42" s="3216">
        <v>2508</v>
      </c>
      <c r="C42" s="3216">
        <v>2650</v>
      </c>
      <c r="D42" s="3217">
        <v>2684</v>
      </c>
      <c r="E42" s="3218">
        <v>2547</v>
      </c>
    </row>
    <row r="43" spans="1:6" ht="15" customHeight="1" x14ac:dyDescent="0.2">
      <c r="A43" s="2720" t="s">
        <v>1775</v>
      </c>
      <c r="B43" s="3216">
        <v>34349</v>
      </c>
      <c r="C43" s="3216">
        <v>36510</v>
      </c>
      <c r="D43" s="3217">
        <v>35485</v>
      </c>
      <c r="E43" s="3218">
        <v>8382</v>
      </c>
    </row>
    <row r="44" spans="1:6" ht="15" customHeight="1" x14ac:dyDescent="0.2">
      <c r="A44" s="2720" t="s">
        <v>1776</v>
      </c>
      <c r="B44" s="3216">
        <v>22894</v>
      </c>
      <c r="C44" s="3216">
        <v>24248</v>
      </c>
      <c r="D44" s="3217">
        <v>25356</v>
      </c>
      <c r="E44" s="3218">
        <v>26432</v>
      </c>
    </row>
    <row r="45" spans="1:6" ht="15" customHeight="1" x14ac:dyDescent="0.2">
      <c r="A45" s="2721" t="s">
        <v>1777</v>
      </c>
      <c r="B45" s="2722">
        <v>23012</v>
      </c>
      <c r="C45" s="2722">
        <v>24282</v>
      </c>
      <c r="D45" s="3219">
        <v>25306</v>
      </c>
      <c r="E45" s="3220">
        <v>22682</v>
      </c>
    </row>
    <row r="46" spans="1:6" ht="7.5" customHeight="1" x14ac:dyDescent="0.2">
      <c r="A46" s="3221"/>
    </row>
    <row r="47" spans="1:6" s="3152" customFormat="1" ht="17.25" customHeight="1" x14ac:dyDescent="0.2">
      <c r="A47" s="2712" t="s">
        <v>4207</v>
      </c>
      <c r="B47" s="2723"/>
      <c r="C47" s="2723"/>
      <c r="D47" s="2723"/>
      <c r="E47" s="3151"/>
    </row>
    <row r="48" spans="1:6" s="3152" customFormat="1" ht="11.25" customHeight="1" x14ac:dyDescent="0.2">
      <c r="A48" s="3463"/>
      <c r="B48" s="1473"/>
      <c r="C48" s="1473"/>
      <c r="D48" s="1473"/>
    </row>
    <row r="49" spans="1:4" ht="25.5" customHeight="1" x14ac:dyDescent="0.2">
      <c r="A49" s="2724"/>
      <c r="B49" s="1488"/>
      <c r="C49" s="1488"/>
      <c r="D49" s="1488"/>
    </row>
    <row r="50" spans="1:4" ht="24.75" customHeight="1" x14ac:dyDescent="0.2">
      <c r="A50" s="3222"/>
    </row>
    <row r="51" spans="1:4" ht="16.5" customHeight="1" x14ac:dyDescent="0.2"/>
    <row r="52" spans="1:4" ht="16.5" customHeight="1" x14ac:dyDescent="0.2"/>
    <row r="53" spans="1:4" ht="16.5" customHeight="1" x14ac:dyDescent="0.2"/>
    <row r="54" spans="1:4" ht="16.5" customHeight="1" x14ac:dyDescent="0.2"/>
    <row r="55" spans="1:4" ht="16.5" customHeight="1" x14ac:dyDescent="0.2"/>
    <row r="56" spans="1:4" ht="16.5" customHeight="1" x14ac:dyDescent="0.2"/>
    <row r="57" spans="1:4" ht="16.5" customHeight="1" x14ac:dyDescent="0.2"/>
    <row r="58" spans="1:4" ht="16.5" customHeight="1" x14ac:dyDescent="0.2"/>
    <row r="59" spans="1:4" ht="16.5" customHeight="1" x14ac:dyDescent="0.2"/>
    <row r="60" spans="1:4" ht="16.5" customHeight="1" x14ac:dyDescent="0.2"/>
    <row r="61" spans="1:4" ht="16.5" customHeight="1" x14ac:dyDescent="0.2"/>
    <row r="62" spans="1:4" ht="16.5" customHeight="1" x14ac:dyDescent="0.2"/>
    <row r="63" spans="1:4" ht="16.5" customHeight="1" x14ac:dyDescent="0.2"/>
    <row r="64" spans="1: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sheetData>
  <mergeCells count="3">
    <mergeCell ref="A1:B1"/>
    <mergeCell ref="A2:E2"/>
    <mergeCell ref="D3:E3"/>
  </mergeCells>
  <hyperlinks>
    <hyperlink ref="A1" location="CONTENT!A1" display="Back to table of contents"/>
  </hyperlinks>
  <pageMargins left="0.5" right="0.5" top="0.5" bottom="0.5" header="0.3" footer="0.3"/>
  <pageSetup paperSize="9" scale="9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showGridLines="0" workbookViewId="0">
      <selection sqref="A1:B1"/>
    </sheetView>
  </sheetViews>
  <sheetFormatPr defaultRowHeight="12.75" x14ac:dyDescent="0.2"/>
  <cols>
    <col min="1" max="1" width="77.6640625" style="3223" customWidth="1"/>
    <col min="2" max="2" width="18.6640625" style="3223" customWidth="1"/>
    <col min="3" max="5" width="18.5" style="3223" customWidth="1"/>
    <col min="6" max="13" width="8.83203125" style="3223"/>
    <col min="14" max="14" width="0" style="3223" hidden="1" customWidth="1"/>
    <col min="15" max="253" width="8.83203125" style="3223"/>
    <col min="254" max="254" width="77.6640625" style="3223" customWidth="1"/>
    <col min="255" max="258" width="18.5" style="3223" customWidth="1"/>
    <col min="259" max="259" width="5.5" style="3223" customWidth="1"/>
    <col min="260" max="269" width="8.83203125" style="3223"/>
    <col min="270" max="270" width="0" style="3223" hidden="1" customWidth="1"/>
    <col min="271" max="509" width="8.83203125" style="3223"/>
    <col min="510" max="510" width="77.6640625" style="3223" customWidth="1"/>
    <col min="511" max="514" width="18.5" style="3223" customWidth="1"/>
    <col min="515" max="515" width="5.5" style="3223" customWidth="1"/>
    <col min="516" max="525" width="8.83203125" style="3223"/>
    <col min="526" max="526" width="0" style="3223" hidden="1" customWidth="1"/>
    <col min="527" max="765" width="8.83203125" style="3223"/>
    <col min="766" max="766" width="77.6640625" style="3223" customWidth="1"/>
    <col min="767" max="770" width="18.5" style="3223" customWidth="1"/>
    <col min="771" max="771" width="5.5" style="3223" customWidth="1"/>
    <col min="772" max="781" width="8.83203125" style="3223"/>
    <col min="782" max="782" width="0" style="3223" hidden="1" customWidth="1"/>
    <col min="783" max="1021" width="8.83203125" style="3223"/>
    <col min="1022" max="1022" width="77.6640625" style="3223" customWidth="1"/>
    <col min="1023" max="1026" width="18.5" style="3223" customWidth="1"/>
    <col min="1027" max="1027" width="5.5" style="3223" customWidth="1"/>
    <col min="1028" max="1037" width="8.83203125" style="3223"/>
    <col min="1038" max="1038" width="0" style="3223" hidden="1" customWidth="1"/>
    <col min="1039" max="1277" width="8.83203125" style="3223"/>
    <col min="1278" max="1278" width="77.6640625" style="3223" customWidth="1"/>
    <col min="1279" max="1282" width="18.5" style="3223" customWidth="1"/>
    <col min="1283" max="1283" width="5.5" style="3223" customWidth="1"/>
    <col min="1284" max="1293" width="8.83203125" style="3223"/>
    <col min="1294" max="1294" width="0" style="3223" hidden="1" customWidth="1"/>
    <col min="1295" max="1533" width="8.83203125" style="3223"/>
    <col min="1534" max="1534" width="77.6640625" style="3223" customWidth="1"/>
    <col min="1535" max="1538" width="18.5" style="3223" customWidth="1"/>
    <col min="1539" max="1539" width="5.5" style="3223" customWidth="1"/>
    <col min="1540" max="1549" width="8.83203125" style="3223"/>
    <col min="1550" max="1550" width="0" style="3223" hidden="1" customWidth="1"/>
    <col min="1551" max="1789" width="8.83203125" style="3223"/>
    <col min="1790" max="1790" width="77.6640625" style="3223" customWidth="1"/>
    <col min="1791" max="1794" width="18.5" style="3223" customWidth="1"/>
    <col min="1795" max="1795" width="5.5" style="3223" customWidth="1"/>
    <col min="1796" max="1805" width="8.83203125" style="3223"/>
    <col min="1806" max="1806" width="0" style="3223" hidden="1" customWidth="1"/>
    <col min="1807" max="2045" width="8.83203125" style="3223"/>
    <col min="2046" max="2046" width="77.6640625" style="3223" customWidth="1"/>
    <col min="2047" max="2050" width="18.5" style="3223" customWidth="1"/>
    <col min="2051" max="2051" width="5.5" style="3223" customWidth="1"/>
    <col min="2052" max="2061" width="8.83203125" style="3223"/>
    <col min="2062" max="2062" width="0" style="3223" hidden="1" customWidth="1"/>
    <col min="2063" max="2301" width="8.83203125" style="3223"/>
    <col min="2302" max="2302" width="77.6640625" style="3223" customWidth="1"/>
    <col min="2303" max="2306" width="18.5" style="3223" customWidth="1"/>
    <col min="2307" max="2307" width="5.5" style="3223" customWidth="1"/>
    <col min="2308" max="2317" width="8.83203125" style="3223"/>
    <col min="2318" max="2318" width="0" style="3223" hidden="1" customWidth="1"/>
    <col min="2319" max="2557" width="8.83203125" style="3223"/>
    <col min="2558" max="2558" width="77.6640625" style="3223" customWidth="1"/>
    <col min="2559" max="2562" width="18.5" style="3223" customWidth="1"/>
    <col min="2563" max="2563" width="5.5" style="3223" customWidth="1"/>
    <col min="2564" max="2573" width="8.83203125" style="3223"/>
    <col min="2574" max="2574" width="0" style="3223" hidden="1" customWidth="1"/>
    <col min="2575" max="2813" width="8.83203125" style="3223"/>
    <col min="2814" max="2814" width="77.6640625" style="3223" customWidth="1"/>
    <col min="2815" max="2818" width="18.5" style="3223" customWidth="1"/>
    <col min="2819" max="2819" width="5.5" style="3223" customWidth="1"/>
    <col min="2820" max="2829" width="8.83203125" style="3223"/>
    <col min="2830" max="2830" width="0" style="3223" hidden="1" customWidth="1"/>
    <col min="2831" max="3069" width="8.83203125" style="3223"/>
    <col min="3070" max="3070" width="77.6640625" style="3223" customWidth="1"/>
    <col min="3071" max="3074" width="18.5" style="3223" customWidth="1"/>
    <col min="3075" max="3075" width="5.5" style="3223" customWidth="1"/>
    <col min="3076" max="3085" width="8.83203125" style="3223"/>
    <col min="3086" max="3086" width="0" style="3223" hidden="1" customWidth="1"/>
    <col min="3087" max="3325" width="8.83203125" style="3223"/>
    <col min="3326" max="3326" width="77.6640625" style="3223" customWidth="1"/>
    <col min="3327" max="3330" width="18.5" style="3223" customWidth="1"/>
    <col min="3331" max="3331" width="5.5" style="3223" customWidth="1"/>
    <col min="3332" max="3341" width="8.83203125" style="3223"/>
    <col min="3342" max="3342" width="0" style="3223" hidden="1" customWidth="1"/>
    <col min="3343" max="3581" width="8.83203125" style="3223"/>
    <col min="3582" max="3582" width="77.6640625" style="3223" customWidth="1"/>
    <col min="3583" max="3586" width="18.5" style="3223" customWidth="1"/>
    <col min="3587" max="3587" width="5.5" style="3223" customWidth="1"/>
    <col min="3588" max="3597" width="8.83203125" style="3223"/>
    <col min="3598" max="3598" width="0" style="3223" hidden="1" customWidth="1"/>
    <col min="3599" max="3837" width="8.83203125" style="3223"/>
    <col min="3838" max="3838" width="77.6640625" style="3223" customWidth="1"/>
    <col min="3839" max="3842" width="18.5" style="3223" customWidth="1"/>
    <col min="3843" max="3843" width="5.5" style="3223" customWidth="1"/>
    <col min="3844" max="3853" width="8.83203125" style="3223"/>
    <col min="3854" max="3854" width="0" style="3223" hidden="1" customWidth="1"/>
    <col min="3855" max="4093" width="8.83203125" style="3223"/>
    <col min="4094" max="4094" width="77.6640625" style="3223" customWidth="1"/>
    <col min="4095" max="4098" width="18.5" style="3223" customWidth="1"/>
    <col min="4099" max="4099" width="5.5" style="3223" customWidth="1"/>
    <col min="4100" max="4109" width="8.83203125" style="3223"/>
    <col min="4110" max="4110" width="0" style="3223" hidden="1" customWidth="1"/>
    <col min="4111" max="4349" width="8.83203125" style="3223"/>
    <col min="4350" max="4350" width="77.6640625" style="3223" customWidth="1"/>
    <col min="4351" max="4354" width="18.5" style="3223" customWidth="1"/>
    <col min="4355" max="4355" width="5.5" style="3223" customWidth="1"/>
    <col min="4356" max="4365" width="8.83203125" style="3223"/>
    <col min="4366" max="4366" width="0" style="3223" hidden="1" customWidth="1"/>
    <col min="4367" max="4605" width="8.83203125" style="3223"/>
    <col min="4606" max="4606" width="77.6640625" style="3223" customWidth="1"/>
    <col min="4607" max="4610" width="18.5" style="3223" customWidth="1"/>
    <col min="4611" max="4611" width="5.5" style="3223" customWidth="1"/>
    <col min="4612" max="4621" width="8.83203125" style="3223"/>
    <col min="4622" max="4622" width="0" style="3223" hidden="1" customWidth="1"/>
    <col min="4623" max="4861" width="8.83203125" style="3223"/>
    <col min="4862" max="4862" width="77.6640625" style="3223" customWidth="1"/>
    <col min="4863" max="4866" width="18.5" style="3223" customWidth="1"/>
    <col min="4867" max="4867" width="5.5" style="3223" customWidth="1"/>
    <col min="4868" max="4877" width="8.83203125" style="3223"/>
    <col min="4878" max="4878" width="0" style="3223" hidden="1" customWidth="1"/>
    <col min="4879" max="5117" width="8.83203125" style="3223"/>
    <col min="5118" max="5118" width="77.6640625" style="3223" customWidth="1"/>
    <col min="5119" max="5122" width="18.5" style="3223" customWidth="1"/>
    <col min="5123" max="5123" width="5.5" style="3223" customWidth="1"/>
    <col min="5124" max="5133" width="8.83203125" style="3223"/>
    <col min="5134" max="5134" width="0" style="3223" hidden="1" customWidth="1"/>
    <col min="5135" max="5373" width="8.83203125" style="3223"/>
    <col min="5374" max="5374" width="77.6640625" style="3223" customWidth="1"/>
    <col min="5375" max="5378" width="18.5" style="3223" customWidth="1"/>
    <col min="5379" max="5379" width="5.5" style="3223" customWidth="1"/>
    <col min="5380" max="5389" width="8.83203125" style="3223"/>
    <col min="5390" max="5390" width="0" style="3223" hidden="1" customWidth="1"/>
    <col min="5391" max="5629" width="8.83203125" style="3223"/>
    <col min="5630" max="5630" width="77.6640625" style="3223" customWidth="1"/>
    <col min="5631" max="5634" width="18.5" style="3223" customWidth="1"/>
    <col min="5635" max="5635" width="5.5" style="3223" customWidth="1"/>
    <col min="5636" max="5645" width="8.83203125" style="3223"/>
    <col min="5646" max="5646" width="0" style="3223" hidden="1" customWidth="1"/>
    <col min="5647" max="5885" width="8.83203125" style="3223"/>
    <col min="5886" max="5886" width="77.6640625" style="3223" customWidth="1"/>
    <col min="5887" max="5890" width="18.5" style="3223" customWidth="1"/>
    <col min="5891" max="5891" width="5.5" style="3223" customWidth="1"/>
    <col min="5892" max="5901" width="8.83203125" style="3223"/>
    <col min="5902" max="5902" width="0" style="3223" hidden="1" customWidth="1"/>
    <col min="5903" max="6141" width="8.83203125" style="3223"/>
    <col min="6142" max="6142" width="77.6640625" style="3223" customWidth="1"/>
    <col min="6143" max="6146" width="18.5" style="3223" customWidth="1"/>
    <col min="6147" max="6147" width="5.5" style="3223" customWidth="1"/>
    <col min="6148" max="6157" width="8.83203125" style="3223"/>
    <col min="6158" max="6158" width="0" style="3223" hidden="1" customWidth="1"/>
    <col min="6159" max="6397" width="8.83203125" style="3223"/>
    <col min="6398" max="6398" width="77.6640625" style="3223" customWidth="1"/>
    <col min="6399" max="6402" width="18.5" style="3223" customWidth="1"/>
    <col min="6403" max="6403" width="5.5" style="3223" customWidth="1"/>
    <col min="6404" max="6413" width="8.83203125" style="3223"/>
    <col min="6414" max="6414" width="0" style="3223" hidden="1" customWidth="1"/>
    <col min="6415" max="6653" width="8.83203125" style="3223"/>
    <col min="6654" max="6654" width="77.6640625" style="3223" customWidth="1"/>
    <col min="6655" max="6658" width="18.5" style="3223" customWidth="1"/>
    <col min="6659" max="6659" width="5.5" style="3223" customWidth="1"/>
    <col min="6660" max="6669" width="8.83203125" style="3223"/>
    <col min="6670" max="6670" width="0" style="3223" hidden="1" customWidth="1"/>
    <col min="6671" max="6909" width="8.83203125" style="3223"/>
    <col min="6910" max="6910" width="77.6640625" style="3223" customWidth="1"/>
    <col min="6911" max="6914" width="18.5" style="3223" customWidth="1"/>
    <col min="6915" max="6915" width="5.5" style="3223" customWidth="1"/>
    <col min="6916" max="6925" width="8.83203125" style="3223"/>
    <col min="6926" max="6926" width="0" style="3223" hidden="1" customWidth="1"/>
    <col min="6927" max="7165" width="8.83203125" style="3223"/>
    <col min="7166" max="7166" width="77.6640625" style="3223" customWidth="1"/>
    <col min="7167" max="7170" width="18.5" style="3223" customWidth="1"/>
    <col min="7171" max="7171" width="5.5" style="3223" customWidth="1"/>
    <col min="7172" max="7181" width="8.83203125" style="3223"/>
    <col min="7182" max="7182" width="0" style="3223" hidden="1" customWidth="1"/>
    <col min="7183" max="7421" width="8.83203125" style="3223"/>
    <col min="7422" max="7422" width="77.6640625" style="3223" customWidth="1"/>
    <col min="7423" max="7426" width="18.5" style="3223" customWidth="1"/>
    <col min="7427" max="7427" width="5.5" style="3223" customWidth="1"/>
    <col min="7428" max="7437" width="8.83203125" style="3223"/>
    <col min="7438" max="7438" width="0" style="3223" hidden="1" customWidth="1"/>
    <col min="7439" max="7677" width="8.83203125" style="3223"/>
    <col min="7678" max="7678" width="77.6640625" style="3223" customWidth="1"/>
    <col min="7679" max="7682" width="18.5" style="3223" customWidth="1"/>
    <col min="7683" max="7683" width="5.5" style="3223" customWidth="1"/>
    <col min="7684" max="7693" width="8.83203125" style="3223"/>
    <col min="7694" max="7694" width="0" style="3223" hidden="1" customWidth="1"/>
    <col min="7695" max="7933" width="8.83203125" style="3223"/>
    <col min="7934" max="7934" width="77.6640625" style="3223" customWidth="1"/>
    <col min="7935" max="7938" width="18.5" style="3223" customWidth="1"/>
    <col min="7939" max="7939" width="5.5" style="3223" customWidth="1"/>
    <col min="7940" max="7949" width="8.83203125" style="3223"/>
    <col min="7950" max="7950" width="0" style="3223" hidden="1" customWidth="1"/>
    <col min="7951" max="8189" width="8.83203125" style="3223"/>
    <col min="8190" max="8190" width="77.6640625" style="3223" customWidth="1"/>
    <col min="8191" max="8194" width="18.5" style="3223" customWidth="1"/>
    <col min="8195" max="8195" width="5.5" style="3223" customWidth="1"/>
    <col min="8196" max="8205" width="8.83203125" style="3223"/>
    <col min="8206" max="8206" width="0" style="3223" hidden="1" customWidth="1"/>
    <col min="8207" max="8445" width="8.83203125" style="3223"/>
    <col min="8446" max="8446" width="77.6640625" style="3223" customWidth="1"/>
    <col min="8447" max="8450" width="18.5" style="3223" customWidth="1"/>
    <col min="8451" max="8451" width="5.5" style="3223" customWidth="1"/>
    <col min="8452" max="8461" width="8.83203125" style="3223"/>
    <col min="8462" max="8462" width="0" style="3223" hidden="1" customWidth="1"/>
    <col min="8463" max="8701" width="8.83203125" style="3223"/>
    <col min="8702" max="8702" width="77.6640625" style="3223" customWidth="1"/>
    <col min="8703" max="8706" width="18.5" style="3223" customWidth="1"/>
    <col min="8707" max="8707" width="5.5" style="3223" customWidth="1"/>
    <col min="8708" max="8717" width="8.83203125" style="3223"/>
    <col min="8718" max="8718" width="0" style="3223" hidden="1" customWidth="1"/>
    <col min="8719" max="8957" width="8.83203125" style="3223"/>
    <col min="8958" max="8958" width="77.6640625" style="3223" customWidth="1"/>
    <col min="8959" max="8962" width="18.5" style="3223" customWidth="1"/>
    <col min="8963" max="8963" width="5.5" style="3223" customWidth="1"/>
    <col min="8964" max="8973" width="8.83203125" style="3223"/>
    <col min="8974" max="8974" width="0" style="3223" hidden="1" customWidth="1"/>
    <col min="8975" max="9213" width="8.83203125" style="3223"/>
    <col min="9214" max="9214" width="77.6640625" style="3223" customWidth="1"/>
    <col min="9215" max="9218" width="18.5" style="3223" customWidth="1"/>
    <col min="9219" max="9219" width="5.5" style="3223" customWidth="1"/>
    <col min="9220" max="9229" width="8.83203125" style="3223"/>
    <col min="9230" max="9230" width="0" style="3223" hidden="1" customWidth="1"/>
    <col min="9231" max="9469" width="8.83203125" style="3223"/>
    <col min="9470" max="9470" width="77.6640625" style="3223" customWidth="1"/>
    <col min="9471" max="9474" width="18.5" style="3223" customWidth="1"/>
    <col min="9475" max="9475" width="5.5" style="3223" customWidth="1"/>
    <col min="9476" max="9485" width="8.83203125" style="3223"/>
    <col min="9486" max="9486" width="0" style="3223" hidden="1" customWidth="1"/>
    <col min="9487" max="9725" width="8.83203125" style="3223"/>
    <col min="9726" max="9726" width="77.6640625" style="3223" customWidth="1"/>
    <col min="9727" max="9730" width="18.5" style="3223" customWidth="1"/>
    <col min="9731" max="9731" width="5.5" style="3223" customWidth="1"/>
    <col min="9732" max="9741" width="8.83203125" style="3223"/>
    <col min="9742" max="9742" width="0" style="3223" hidden="1" customWidth="1"/>
    <col min="9743" max="9981" width="8.83203125" style="3223"/>
    <col min="9982" max="9982" width="77.6640625" style="3223" customWidth="1"/>
    <col min="9983" max="9986" width="18.5" style="3223" customWidth="1"/>
    <col min="9987" max="9987" width="5.5" style="3223" customWidth="1"/>
    <col min="9988" max="9997" width="8.83203125" style="3223"/>
    <col min="9998" max="9998" width="0" style="3223" hidden="1" customWidth="1"/>
    <col min="9999" max="10237" width="8.83203125" style="3223"/>
    <col min="10238" max="10238" width="77.6640625" style="3223" customWidth="1"/>
    <col min="10239" max="10242" width="18.5" style="3223" customWidth="1"/>
    <col min="10243" max="10243" width="5.5" style="3223" customWidth="1"/>
    <col min="10244" max="10253" width="8.83203125" style="3223"/>
    <col min="10254" max="10254" width="0" style="3223" hidden="1" customWidth="1"/>
    <col min="10255" max="10493" width="8.83203125" style="3223"/>
    <col min="10494" max="10494" width="77.6640625" style="3223" customWidth="1"/>
    <col min="10495" max="10498" width="18.5" style="3223" customWidth="1"/>
    <col min="10499" max="10499" width="5.5" style="3223" customWidth="1"/>
    <col min="10500" max="10509" width="8.83203125" style="3223"/>
    <col min="10510" max="10510" width="0" style="3223" hidden="1" customWidth="1"/>
    <col min="10511" max="10749" width="8.83203125" style="3223"/>
    <col min="10750" max="10750" width="77.6640625" style="3223" customWidth="1"/>
    <col min="10751" max="10754" width="18.5" style="3223" customWidth="1"/>
    <col min="10755" max="10755" width="5.5" style="3223" customWidth="1"/>
    <col min="10756" max="10765" width="8.83203125" style="3223"/>
    <col min="10766" max="10766" width="0" style="3223" hidden="1" customWidth="1"/>
    <col min="10767" max="11005" width="8.83203125" style="3223"/>
    <col min="11006" max="11006" width="77.6640625" style="3223" customWidth="1"/>
    <col min="11007" max="11010" width="18.5" style="3223" customWidth="1"/>
    <col min="11011" max="11011" width="5.5" style="3223" customWidth="1"/>
    <col min="11012" max="11021" width="8.83203125" style="3223"/>
    <col min="11022" max="11022" width="0" style="3223" hidden="1" customWidth="1"/>
    <col min="11023" max="11261" width="8.83203125" style="3223"/>
    <col min="11262" max="11262" width="77.6640625" style="3223" customWidth="1"/>
    <col min="11263" max="11266" width="18.5" style="3223" customWidth="1"/>
    <col min="11267" max="11267" width="5.5" style="3223" customWidth="1"/>
    <col min="11268" max="11277" width="8.83203125" style="3223"/>
    <col min="11278" max="11278" width="0" style="3223" hidden="1" customWidth="1"/>
    <col min="11279" max="11517" width="8.83203125" style="3223"/>
    <col min="11518" max="11518" width="77.6640625" style="3223" customWidth="1"/>
    <col min="11519" max="11522" width="18.5" style="3223" customWidth="1"/>
    <col min="11523" max="11523" width="5.5" style="3223" customWidth="1"/>
    <col min="11524" max="11533" width="8.83203125" style="3223"/>
    <col min="11534" max="11534" width="0" style="3223" hidden="1" customWidth="1"/>
    <col min="11535" max="11773" width="8.83203125" style="3223"/>
    <col min="11774" max="11774" width="77.6640625" style="3223" customWidth="1"/>
    <col min="11775" max="11778" width="18.5" style="3223" customWidth="1"/>
    <col min="11779" max="11779" width="5.5" style="3223" customWidth="1"/>
    <col min="11780" max="11789" width="8.83203125" style="3223"/>
    <col min="11790" max="11790" width="0" style="3223" hidden="1" customWidth="1"/>
    <col min="11791" max="12029" width="8.83203125" style="3223"/>
    <col min="12030" max="12030" width="77.6640625" style="3223" customWidth="1"/>
    <col min="12031" max="12034" width="18.5" style="3223" customWidth="1"/>
    <col min="12035" max="12035" width="5.5" style="3223" customWidth="1"/>
    <col min="12036" max="12045" width="8.83203125" style="3223"/>
    <col min="12046" max="12046" width="0" style="3223" hidden="1" customWidth="1"/>
    <col min="12047" max="12285" width="8.83203125" style="3223"/>
    <col min="12286" max="12286" width="77.6640625" style="3223" customWidth="1"/>
    <col min="12287" max="12290" width="18.5" style="3223" customWidth="1"/>
    <col min="12291" max="12291" width="5.5" style="3223" customWidth="1"/>
    <col min="12292" max="12301" width="8.83203125" style="3223"/>
    <col min="12302" max="12302" width="0" style="3223" hidden="1" customWidth="1"/>
    <col min="12303" max="12541" width="8.83203125" style="3223"/>
    <col min="12542" max="12542" width="77.6640625" style="3223" customWidth="1"/>
    <col min="12543" max="12546" width="18.5" style="3223" customWidth="1"/>
    <col min="12547" max="12547" width="5.5" style="3223" customWidth="1"/>
    <col min="12548" max="12557" width="8.83203125" style="3223"/>
    <col min="12558" max="12558" width="0" style="3223" hidden="1" customWidth="1"/>
    <col min="12559" max="12797" width="8.83203125" style="3223"/>
    <col min="12798" max="12798" width="77.6640625" style="3223" customWidth="1"/>
    <col min="12799" max="12802" width="18.5" style="3223" customWidth="1"/>
    <col min="12803" max="12803" width="5.5" style="3223" customWidth="1"/>
    <col min="12804" max="12813" width="8.83203125" style="3223"/>
    <col min="12814" max="12814" width="0" style="3223" hidden="1" customWidth="1"/>
    <col min="12815" max="13053" width="8.83203125" style="3223"/>
    <col min="13054" max="13054" width="77.6640625" style="3223" customWidth="1"/>
    <col min="13055" max="13058" width="18.5" style="3223" customWidth="1"/>
    <col min="13059" max="13059" width="5.5" style="3223" customWidth="1"/>
    <col min="13060" max="13069" width="8.83203125" style="3223"/>
    <col min="13070" max="13070" width="0" style="3223" hidden="1" customWidth="1"/>
    <col min="13071" max="13309" width="8.83203125" style="3223"/>
    <col min="13310" max="13310" width="77.6640625" style="3223" customWidth="1"/>
    <col min="13311" max="13314" width="18.5" style="3223" customWidth="1"/>
    <col min="13315" max="13315" width="5.5" style="3223" customWidth="1"/>
    <col min="13316" max="13325" width="8.83203125" style="3223"/>
    <col min="13326" max="13326" width="0" style="3223" hidden="1" customWidth="1"/>
    <col min="13327" max="13565" width="8.83203125" style="3223"/>
    <col min="13566" max="13566" width="77.6640625" style="3223" customWidth="1"/>
    <col min="13567" max="13570" width="18.5" style="3223" customWidth="1"/>
    <col min="13571" max="13571" width="5.5" style="3223" customWidth="1"/>
    <col min="13572" max="13581" width="8.83203125" style="3223"/>
    <col min="13582" max="13582" width="0" style="3223" hidden="1" customWidth="1"/>
    <col min="13583" max="13821" width="8.83203125" style="3223"/>
    <col min="13822" max="13822" width="77.6640625" style="3223" customWidth="1"/>
    <col min="13823" max="13826" width="18.5" style="3223" customWidth="1"/>
    <col min="13827" max="13827" width="5.5" style="3223" customWidth="1"/>
    <col min="13828" max="13837" width="8.83203125" style="3223"/>
    <col min="13838" max="13838" width="0" style="3223" hidden="1" customWidth="1"/>
    <col min="13839" max="14077" width="8.83203125" style="3223"/>
    <col min="14078" max="14078" width="77.6640625" style="3223" customWidth="1"/>
    <col min="14079" max="14082" width="18.5" style="3223" customWidth="1"/>
    <col min="14083" max="14083" width="5.5" style="3223" customWidth="1"/>
    <col min="14084" max="14093" width="8.83203125" style="3223"/>
    <col min="14094" max="14094" width="0" style="3223" hidden="1" customWidth="1"/>
    <col min="14095" max="14333" width="8.83203125" style="3223"/>
    <col min="14334" max="14334" width="77.6640625" style="3223" customWidth="1"/>
    <col min="14335" max="14338" width="18.5" style="3223" customWidth="1"/>
    <col min="14339" max="14339" width="5.5" style="3223" customWidth="1"/>
    <col min="14340" max="14349" width="8.83203125" style="3223"/>
    <col min="14350" max="14350" width="0" style="3223" hidden="1" customWidth="1"/>
    <col min="14351" max="14589" width="8.83203125" style="3223"/>
    <col min="14590" max="14590" width="77.6640625" style="3223" customWidth="1"/>
    <col min="14591" max="14594" width="18.5" style="3223" customWidth="1"/>
    <col min="14595" max="14595" width="5.5" style="3223" customWidth="1"/>
    <col min="14596" max="14605" width="8.83203125" style="3223"/>
    <col min="14606" max="14606" width="0" style="3223" hidden="1" customWidth="1"/>
    <col min="14607" max="14845" width="8.83203125" style="3223"/>
    <col min="14846" max="14846" width="77.6640625" style="3223" customWidth="1"/>
    <col min="14847" max="14850" width="18.5" style="3223" customWidth="1"/>
    <col min="14851" max="14851" width="5.5" style="3223" customWidth="1"/>
    <col min="14852" max="14861" width="8.83203125" style="3223"/>
    <col min="14862" max="14862" width="0" style="3223" hidden="1" customWidth="1"/>
    <col min="14863" max="15101" width="8.83203125" style="3223"/>
    <col min="15102" max="15102" width="77.6640625" style="3223" customWidth="1"/>
    <col min="15103" max="15106" width="18.5" style="3223" customWidth="1"/>
    <col min="15107" max="15107" width="5.5" style="3223" customWidth="1"/>
    <col min="15108" max="15117" width="8.83203125" style="3223"/>
    <col min="15118" max="15118" width="0" style="3223" hidden="1" customWidth="1"/>
    <col min="15119" max="15357" width="8.83203125" style="3223"/>
    <col min="15358" max="15358" width="77.6640625" style="3223" customWidth="1"/>
    <col min="15359" max="15362" width="18.5" style="3223" customWidth="1"/>
    <col min="15363" max="15363" width="5.5" style="3223" customWidth="1"/>
    <col min="15364" max="15373" width="8.83203125" style="3223"/>
    <col min="15374" max="15374" width="0" style="3223" hidden="1" customWidth="1"/>
    <col min="15375" max="15613" width="8.83203125" style="3223"/>
    <col min="15614" max="15614" width="77.6640625" style="3223" customWidth="1"/>
    <col min="15615" max="15618" width="18.5" style="3223" customWidth="1"/>
    <col min="15619" max="15619" width="5.5" style="3223" customWidth="1"/>
    <col min="15620" max="15629" width="8.83203125" style="3223"/>
    <col min="15630" max="15630" width="0" style="3223" hidden="1" customWidth="1"/>
    <col min="15631" max="15869" width="8.83203125" style="3223"/>
    <col min="15870" max="15870" width="77.6640625" style="3223" customWidth="1"/>
    <col min="15871" max="15874" width="18.5" style="3223" customWidth="1"/>
    <col min="15875" max="15875" width="5.5" style="3223" customWidth="1"/>
    <col min="15876" max="15885" width="8.83203125" style="3223"/>
    <col min="15886" max="15886" width="0" style="3223" hidden="1" customWidth="1"/>
    <col min="15887" max="16125" width="8.83203125" style="3223"/>
    <col min="16126" max="16126" width="77.6640625" style="3223" customWidth="1"/>
    <col min="16127" max="16130" width="18.5" style="3223" customWidth="1"/>
    <col min="16131" max="16131" width="5.5" style="3223" customWidth="1"/>
    <col min="16132" max="16141" width="8.83203125" style="3223"/>
    <col min="16142" max="16142" width="0" style="3223" hidden="1" customWidth="1"/>
    <col min="16143" max="16384" width="8.83203125" style="3223"/>
  </cols>
  <sheetData>
    <row r="1" spans="1:5" s="1032" customFormat="1" ht="15.75" x14ac:dyDescent="0.25">
      <c r="A1" s="6405" t="s">
        <v>801</v>
      </c>
      <c r="B1" s="6405"/>
    </row>
    <row r="2" spans="1:5" ht="24.75" customHeight="1" x14ac:dyDescent="0.2">
      <c r="A2" s="3224" t="s">
        <v>4208</v>
      </c>
      <c r="B2" s="3224"/>
      <c r="C2" s="3224"/>
      <c r="D2" s="3225"/>
      <c r="E2" s="3225"/>
    </row>
    <row r="3" spans="1:5" s="2780" customFormat="1" ht="11.25" customHeight="1" x14ac:dyDescent="0.2">
      <c r="E3" s="2781" t="s">
        <v>1738</v>
      </c>
    </row>
    <row r="4" spans="1:5" ht="21.75" customHeight="1" x14ac:dyDescent="0.2">
      <c r="A4" s="3226"/>
      <c r="B4" s="3227">
        <v>2017</v>
      </c>
      <c r="C4" s="3227">
        <v>2018</v>
      </c>
      <c r="D4" s="3227" t="s">
        <v>4097</v>
      </c>
      <c r="E4" s="3228" t="s">
        <v>4098</v>
      </c>
    </row>
    <row r="5" spans="1:5" ht="25.5" customHeight="1" x14ac:dyDescent="0.2">
      <c r="A5" s="3229" t="s">
        <v>1901</v>
      </c>
      <c r="B5" s="3230">
        <v>1467</v>
      </c>
      <c r="C5" s="3230">
        <v>1461</v>
      </c>
      <c r="D5" s="3230">
        <v>1481</v>
      </c>
      <c r="E5" s="3231">
        <v>1463</v>
      </c>
    </row>
    <row r="6" spans="1:5" ht="25.5" customHeight="1" x14ac:dyDescent="0.2">
      <c r="A6" s="3232" t="s">
        <v>4099</v>
      </c>
      <c r="B6" s="3233">
        <v>0</v>
      </c>
      <c r="C6" s="3233">
        <v>0</v>
      </c>
      <c r="D6" s="3233">
        <v>0</v>
      </c>
      <c r="E6" s="3234">
        <v>0</v>
      </c>
    </row>
    <row r="7" spans="1:5" ht="25.5" customHeight="1" x14ac:dyDescent="0.2">
      <c r="A7" s="3232" t="s">
        <v>4100</v>
      </c>
      <c r="B7" s="3235">
        <v>1467</v>
      </c>
      <c r="C7" s="3235">
        <v>1461</v>
      </c>
      <c r="D7" s="3235">
        <v>1481</v>
      </c>
      <c r="E7" s="3236">
        <v>1463</v>
      </c>
    </row>
    <row r="8" spans="1:5" ht="25.5" customHeight="1" x14ac:dyDescent="0.2">
      <c r="A8" s="3229" t="s">
        <v>1903</v>
      </c>
      <c r="B8" s="3237">
        <v>95</v>
      </c>
      <c r="C8" s="3237">
        <v>98</v>
      </c>
      <c r="D8" s="3237">
        <v>99</v>
      </c>
      <c r="E8" s="3238">
        <v>100</v>
      </c>
    </row>
    <row r="9" spans="1:5" ht="25.5" customHeight="1" x14ac:dyDescent="0.2">
      <c r="A9" s="3232" t="s">
        <v>4101</v>
      </c>
      <c r="B9" s="3233">
        <v>0</v>
      </c>
      <c r="C9" s="3233">
        <v>0</v>
      </c>
      <c r="D9" s="3233">
        <v>0</v>
      </c>
      <c r="E9" s="3234">
        <v>0</v>
      </c>
    </row>
    <row r="10" spans="1:5" ht="25.5" customHeight="1" x14ac:dyDescent="0.2">
      <c r="A10" s="2782" t="s">
        <v>4102</v>
      </c>
      <c r="B10" s="3233">
        <v>0</v>
      </c>
      <c r="C10" s="3233">
        <v>0</v>
      </c>
      <c r="D10" s="3233">
        <v>0</v>
      </c>
      <c r="E10" s="3234">
        <v>0</v>
      </c>
    </row>
    <row r="11" spans="1:5" ht="25.5" customHeight="1" x14ac:dyDescent="0.2">
      <c r="A11" s="2782" t="s">
        <v>1783</v>
      </c>
      <c r="B11" s="3233">
        <v>0</v>
      </c>
      <c r="C11" s="3233">
        <v>0</v>
      </c>
      <c r="D11" s="3233">
        <v>0</v>
      </c>
      <c r="E11" s="3234">
        <v>0</v>
      </c>
    </row>
    <row r="12" spans="1:5" ht="23.25" customHeight="1" x14ac:dyDescent="0.2">
      <c r="A12" s="2782" t="s">
        <v>1747</v>
      </c>
      <c r="B12" s="3235">
        <v>95</v>
      </c>
      <c r="C12" s="3235">
        <v>98</v>
      </c>
      <c r="D12" s="3235">
        <v>99</v>
      </c>
      <c r="E12" s="3236">
        <v>100</v>
      </c>
    </row>
    <row r="13" spans="1:5" ht="30" customHeight="1" x14ac:dyDescent="0.2">
      <c r="A13" s="3239" t="s">
        <v>1906</v>
      </c>
      <c r="B13" s="3237">
        <v>765</v>
      </c>
      <c r="C13" s="3237">
        <v>776</v>
      </c>
      <c r="D13" s="3237">
        <v>809</v>
      </c>
      <c r="E13" s="3238">
        <v>792</v>
      </c>
    </row>
    <row r="14" spans="1:5" ht="30" customHeight="1" x14ac:dyDescent="0.2">
      <c r="A14" s="3239" t="s">
        <v>1908</v>
      </c>
      <c r="B14" s="3237">
        <v>387</v>
      </c>
      <c r="C14" s="3237">
        <v>399</v>
      </c>
      <c r="D14" s="3237">
        <v>405</v>
      </c>
      <c r="E14" s="3238">
        <v>402</v>
      </c>
    </row>
    <row r="15" spans="1:5" ht="30" customHeight="1" x14ac:dyDescent="0.2">
      <c r="A15" s="3229" t="s">
        <v>2496</v>
      </c>
      <c r="B15" s="3237">
        <v>129</v>
      </c>
      <c r="C15" s="3237">
        <v>134</v>
      </c>
      <c r="D15" s="3237">
        <v>138</v>
      </c>
      <c r="E15" s="3238">
        <v>145</v>
      </c>
    </row>
    <row r="16" spans="1:5" s="3241" customFormat="1" ht="24.75" customHeight="1" x14ac:dyDescent="0.2">
      <c r="A16" s="3240" t="s">
        <v>4103</v>
      </c>
      <c r="B16" s="3237">
        <v>25361</v>
      </c>
      <c r="C16" s="3237">
        <v>26295</v>
      </c>
      <c r="D16" s="3237">
        <v>27136</v>
      </c>
      <c r="E16" s="3238">
        <v>28475</v>
      </c>
    </row>
    <row r="17" spans="1:5" ht="21" customHeight="1" x14ac:dyDescent="0.2">
      <c r="A17" s="3239" t="s">
        <v>1916</v>
      </c>
      <c r="B17" s="3237">
        <v>10136</v>
      </c>
      <c r="C17" s="3237">
        <v>10575</v>
      </c>
      <c r="D17" s="3237">
        <v>10760</v>
      </c>
      <c r="E17" s="3238">
        <v>10820</v>
      </c>
    </row>
    <row r="18" spans="1:5" ht="24.75" customHeight="1" x14ac:dyDescent="0.2">
      <c r="A18" s="3239" t="s">
        <v>1917</v>
      </c>
      <c r="B18" s="3237">
        <v>9635</v>
      </c>
      <c r="C18" s="3237">
        <v>10128</v>
      </c>
      <c r="D18" s="3237">
        <v>10484</v>
      </c>
      <c r="E18" s="3238">
        <v>10979</v>
      </c>
    </row>
    <row r="19" spans="1:5" ht="27" customHeight="1" x14ac:dyDescent="0.2">
      <c r="A19" s="2783" t="s">
        <v>2317</v>
      </c>
      <c r="B19" s="3242">
        <v>1094</v>
      </c>
      <c r="C19" s="3237">
        <v>1139</v>
      </c>
      <c r="D19" s="3237">
        <v>1206</v>
      </c>
      <c r="E19" s="3238">
        <v>1147</v>
      </c>
    </row>
    <row r="20" spans="1:5" ht="21.75" customHeight="1" x14ac:dyDescent="0.2">
      <c r="A20" s="3243" t="s">
        <v>4104</v>
      </c>
      <c r="B20" s="3242">
        <v>49069</v>
      </c>
      <c r="C20" s="3244">
        <v>51005</v>
      </c>
      <c r="D20" s="3244">
        <v>52518</v>
      </c>
      <c r="E20" s="3245">
        <v>54323</v>
      </c>
    </row>
    <row r="21" spans="1:5" s="2780" customFormat="1" ht="8.25" customHeight="1" x14ac:dyDescent="0.2"/>
    <row r="22" spans="1:5" s="2784" customFormat="1" ht="17.25" customHeight="1" x14ac:dyDescent="0.2">
      <c r="A22" s="6459" t="s">
        <v>4256</v>
      </c>
      <c r="B22" s="6459"/>
      <c r="C22" s="6459"/>
      <c r="D22" s="6459"/>
    </row>
    <row r="24" spans="1:5" x14ac:dyDescent="0.2">
      <c r="B24" s="3246"/>
      <c r="C24" s="3246"/>
      <c r="D24" s="3246"/>
      <c r="E24" s="3246"/>
    </row>
    <row r="27" spans="1:5" ht="15" customHeight="1" x14ac:dyDescent="0.2"/>
  </sheetData>
  <mergeCells count="2">
    <mergeCell ref="A22:D22"/>
    <mergeCell ref="A1:B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showGridLines="0" zoomScaleNormal="100" workbookViewId="0">
      <selection sqref="A1:B1"/>
    </sheetView>
  </sheetViews>
  <sheetFormatPr defaultColWidth="9.1640625" defaultRowHeight="10.5" x14ac:dyDescent="0.2"/>
  <cols>
    <col min="1" max="1" width="56.83203125" style="3150" customWidth="1"/>
    <col min="2" max="2" width="12.6640625" style="3150" customWidth="1"/>
    <col min="3" max="3" width="12.6640625" style="3248" customWidth="1"/>
    <col min="4" max="5" width="12.6640625" style="3150" customWidth="1"/>
    <col min="6" max="6" width="6.6640625" style="3150" customWidth="1"/>
    <col min="7" max="8" width="9.1640625" style="3150"/>
    <col min="9" max="9" width="11.6640625" style="3150" bestFit="1" customWidth="1"/>
    <col min="10" max="16384" width="9.1640625" style="3150"/>
  </cols>
  <sheetData>
    <row r="1" spans="1:5" s="1032" customFormat="1" ht="15.75" x14ac:dyDescent="0.25">
      <c r="A1" s="6405" t="s">
        <v>801</v>
      </c>
      <c r="B1" s="6405"/>
    </row>
    <row r="2" spans="1:5" ht="19.5" customHeight="1" x14ac:dyDescent="0.2">
      <c r="A2" s="3247" t="s">
        <v>4105</v>
      </c>
    </row>
    <row r="3" spans="1:5" ht="6" customHeight="1" x14ac:dyDescent="0.2"/>
    <row r="4" spans="1:5" s="3253" customFormat="1" ht="25.15" customHeight="1" x14ac:dyDescent="0.2">
      <c r="A4" s="3249"/>
      <c r="B4" s="3250">
        <v>2017</v>
      </c>
      <c r="C4" s="3250">
        <v>2018</v>
      </c>
      <c r="D4" s="3251" t="s">
        <v>4106</v>
      </c>
      <c r="E4" s="3252" t="s">
        <v>4107</v>
      </c>
    </row>
    <row r="5" spans="1:5" ht="18" customHeight="1" x14ac:dyDescent="0.2">
      <c r="A5" s="3187" t="s">
        <v>1778</v>
      </c>
      <c r="B5" s="3254">
        <v>-0.2</v>
      </c>
      <c r="C5" s="3254">
        <v>-1.3</v>
      </c>
      <c r="D5" s="2785">
        <v>4.0999999999999996</v>
      </c>
      <c r="E5" s="2786">
        <v>-2.5</v>
      </c>
    </row>
    <row r="6" spans="1:5" s="3152" customFormat="1" ht="18" customHeight="1" x14ac:dyDescent="0.2">
      <c r="A6" s="3192" t="s">
        <v>1740</v>
      </c>
      <c r="B6" s="3255">
        <v>-7.9</v>
      </c>
      <c r="C6" s="3255">
        <v>-9.1</v>
      </c>
      <c r="D6" s="3256">
        <v>2.4</v>
      </c>
      <c r="E6" s="2787">
        <v>-18.100000000000001</v>
      </c>
    </row>
    <row r="7" spans="1:5" s="3152" customFormat="1" ht="18" customHeight="1" x14ac:dyDescent="0.2">
      <c r="A7" s="3192" t="s">
        <v>1741</v>
      </c>
      <c r="B7" s="3255">
        <v>2.2999999999999998</v>
      </c>
      <c r="C7" s="3255">
        <v>0.4</v>
      </c>
      <c r="D7" s="3256">
        <v>4.4000000000000004</v>
      </c>
      <c r="E7" s="2787">
        <v>-0.2</v>
      </c>
    </row>
    <row r="8" spans="1:5" ht="18" customHeight="1" x14ac:dyDescent="0.2">
      <c r="A8" s="3187" t="s">
        <v>1781</v>
      </c>
      <c r="B8" s="3257">
        <v>1.6</v>
      </c>
      <c r="C8" s="3257">
        <v>2.1</v>
      </c>
      <c r="D8" s="3258">
        <v>3.3</v>
      </c>
      <c r="E8" s="2788">
        <v>-16.600000000000001</v>
      </c>
    </row>
    <row r="9" spans="1:5" ht="18" customHeight="1" x14ac:dyDescent="0.2">
      <c r="A9" s="3187" t="s">
        <v>1779</v>
      </c>
      <c r="B9" s="3257">
        <v>1.5</v>
      </c>
      <c r="C9" s="3257">
        <v>0.7</v>
      </c>
      <c r="D9" s="3258">
        <v>0.5</v>
      </c>
      <c r="E9" s="2788">
        <v>-17.8</v>
      </c>
    </row>
    <row r="10" spans="1:5" s="3152" customFormat="1" ht="18" customHeight="1" x14ac:dyDescent="0.2">
      <c r="A10" s="3192" t="s">
        <v>1744</v>
      </c>
      <c r="B10" s="3255">
        <v>2.4</v>
      </c>
      <c r="C10" s="3255">
        <v>-19</v>
      </c>
      <c r="D10" s="3256">
        <v>9.3000000000000007</v>
      </c>
      <c r="E10" s="2787">
        <v>-17.2</v>
      </c>
    </row>
    <row r="11" spans="1:5" s="3152" customFormat="1" ht="18" customHeight="1" x14ac:dyDescent="0.2">
      <c r="A11" s="3192" t="s">
        <v>1782</v>
      </c>
      <c r="B11" s="3255">
        <v>0.5</v>
      </c>
      <c r="C11" s="3255">
        <v>3.4</v>
      </c>
      <c r="D11" s="3256">
        <v>1.3</v>
      </c>
      <c r="E11" s="2787">
        <v>-10.4</v>
      </c>
    </row>
    <row r="12" spans="1:5" s="3152" customFormat="1" ht="18" customHeight="1" x14ac:dyDescent="0.2">
      <c r="A12" s="3192" t="s">
        <v>1783</v>
      </c>
      <c r="B12" s="3255">
        <v>-0.7</v>
      </c>
      <c r="C12" s="3255">
        <v>-6.8</v>
      </c>
      <c r="D12" s="3259">
        <v>-5.9</v>
      </c>
      <c r="E12" s="2789">
        <v>-28.6</v>
      </c>
    </row>
    <row r="13" spans="1:5" s="3152" customFormat="1" ht="18" customHeight="1" x14ac:dyDescent="0.2">
      <c r="A13" s="3192" t="s">
        <v>1747</v>
      </c>
      <c r="B13" s="3255">
        <v>4.5</v>
      </c>
      <c r="C13" s="3255">
        <v>4.7</v>
      </c>
      <c r="D13" s="3256">
        <v>4.4000000000000004</v>
      </c>
      <c r="E13" s="2787">
        <v>-17.2</v>
      </c>
    </row>
    <row r="14" spans="1:5" ht="18" customHeight="1" x14ac:dyDescent="0.2">
      <c r="A14" s="3187" t="s">
        <v>1784</v>
      </c>
      <c r="B14" s="3257">
        <v>3.3</v>
      </c>
      <c r="C14" s="3257">
        <v>2.7</v>
      </c>
      <c r="D14" s="3258">
        <v>4.5</v>
      </c>
      <c r="E14" s="2788">
        <v>-13.8</v>
      </c>
    </row>
    <row r="15" spans="1:5" ht="18" customHeight="1" x14ac:dyDescent="0.2">
      <c r="A15" s="3187" t="s">
        <v>1785</v>
      </c>
      <c r="B15" s="3257">
        <v>2.7</v>
      </c>
      <c r="C15" s="3257">
        <v>4.5</v>
      </c>
      <c r="D15" s="3258">
        <v>1.5</v>
      </c>
      <c r="E15" s="2788">
        <v>-3.8</v>
      </c>
    </row>
    <row r="16" spans="1:5" ht="18" customHeight="1" x14ac:dyDescent="0.2">
      <c r="A16" s="3200" t="s">
        <v>1780</v>
      </c>
      <c r="B16" s="3260">
        <v>7.5</v>
      </c>
      <c r="C16" s="3257">
        <v>9.5</v>
      </c>
      <c r="D16" s="3258">
        <v>8.5</v>
      </c>
      <c r="E16" s="2788">
        <v>-25.8</v>
      </c>
    </row>
    <row r="17" spans="1:5" ht="18" customHeight="1" x14ac:dyDescent="0.2">
      <c r="A17" s="3187" t="s">
        <v>1786</v>
      </c>
      <c r="B17" s="3257">
        <v>3.1</v>
      </c>
      <c r="C17" s="3257">
        <v>3.6</v>
      </c>
      <c r="D17" s="3258">
        <v>3.4</v>
      </c>
      <c r="E17" s="2788">
        <v>-12</v>
      </c>
    </row>
    <row r="18" spans="1:5" s="3152" customFormat="1" ht="18" customHeight="1" x14ac:dyDescent="0.2">
      <c r="A18" s="3192" t="s">
        <v>1787</v>
      </c>
      <c r="B18" s="3255">
        <v>2.9</v>
      </c>
      <c r="C18" s="3255">
        <v>3.5</v>
      </c>
      <c r="D18" s="3256">
        <v>3.4</v>
      </c>
      <c r="E18" s="2787">
        <v>-11.9</v>
      </c>
    </row>
    <row r="19" spans="1:5" ht="18" customHeight="1" x14ac:dyDescent="0.2">
      <c r="A19" s="3187" t="s">
        <v>1753</v>
      </c>
      <c r="B19" s="3257">
        <v>3.7</v>
      </c>
      <c r="C19" s="3257">
        <v>3.5</v>
      </c>
      <c r="D19" s="3258">
        <v>3.2</v>
      </c>
      <c r="E19" s="2788">
        <v>-27.7</v>
      </c>
    </row>
    <row r="20" spans="1:5" ht="18" customHeight="1" x14ac:dyDescent="0.2">
      <c r="A20" s="3200" t="s">
        <v>1788</v>
      </c>
      <c r="B20" s="3257">
        <v>4.5999999999999996</v>
      </c>
      <c r="C20" s="3257">
        <v>4.0999999999999996</v>
      </c>
      <c r="D20" s="3258">
        <v>-1.1000000000000001</v>
      </c>
      <c r="E20" s="2788">
        <v>-65.8</v>
      </c>
    </row>
    <row r="21" spans="1:5" ht="18" customHeight="1" x14ac:dyDescent="0.2">
      <c r="A21" s="3187" t="s">
        <v>1755</v>
      </c>
      <c r="B21" s="3257">
        <v>5.5</v>
      </c>
      <c r="C21" s="3257">
        <v>5.5</v>
      </c>
      <c r="D21" s="3258">
        <v>5.5</v>
      </c>
      <c r="E21" s="2788">
        <v>5.9</v>
      </c>
    </row>
    <row r="22" spans="1:5" ht="18" customHeight="1" x14ac:dyDescent="0.2">
      <c r="A22" s="3200" t="s">
        <v>1756</v>
      </c>
      <c r="B22" s="3257">
        <v>5.5</v>
      </c>
      <c r="C22" s="3257">
        <v>5.4</v>
      </c>
      <c r="D22" s="3258">
        <v>5.2</v>
      </c>
      <c r="E22" s="2788">
        <v>1</v>
      </c>
    </row>
    <row r="23" spans="1:5" s="3152" customFormat="1" ht="18" customHeight="1" x14ac:dyDescent="0.2">
      <c r="A23" s="3203" t="s">
        <v>1757</v>
      </c>
      <c r="B23" s="3255">
        <v>6</v>
      </c>
      <c r="C23" s="3255">
        <v>5.7</v>
      </c>
      <c r="D23" s="3256">
        <v>5.4</v>
      </c>
      <c r="E23" s="2787">
        <v>0.9</v>
      </c>
    </row>
    <row r="24" spans="1:5" s="3152" customFormat="1" ht="18" customHeight="1" x14ac:dyDescent="0.2">
      <c r="A24" s="3203" t="s">
        <v>1758</v>
      </c>
      <c r="B24" s="3255">
        <v>6.5</v>
      </c>
      <c r="C24" s="3255">
        <v>6.5</v>
      </c>
      <c r="D24" s="3256">
        <v>6.3</v>
      </c>
      <c r="E24" s="2787">
        <v>1.2</v>
      </c>
    </row>
    <row r="25" spans="1:5" s="3152" customFormat="1" ht="18" customHeight="1" x14ac:dyDescent="0.2">
      <c r="A25" s="3203" t="s">
        <v>1789</v>
      </c>
      <c r="B25" s="3255">
        <v>4.9000000000000004</v>
      </c>
      <c r="C25" s="3255">
        <v>4.8</v>
      </c>
      <c r="D25" s="3256">
        <v>5</v>
      </c>
      <c r="E25" s="2787">
        <v>2.4</v>
      </c>
    </row>
    <row r="26" spans="1:5" s="3152" customFormat="1" ht="18" customHeight="1" x14ac:dyDescent="0.2">
      <c r="A26" s="3203" t="s">
        <v>1747</v>
      </c>
      <c r="B26" s="3255">
        <v>3.8</v>
      </c>
      <c r="C26" s="3255">
        <v>4.5</v>
      </c>
      <c r="D26" s="3256">
        <v>4.0999999999999996</v>
      </c>
      <c r="E26" s="2787">
        <v>-1</v>
      </c>
    </row>
    <row r="27" spans="1:5" ht="18" customHeight="1" x14ac:dyDescent="0.2">
      <c r="A27" s="3200" t="s">
        <v>1761</v>
      </c>
      <c r="B27" s="3257">
        <v>3.4</v>
      </c>
      <c r="C27" s="3257">
        <v>3.2</v>
      </c>
      <c r="D27" s="3258">
        <v>3.4</v>
      </c>
      <c r="E27" s="2788">
        <v>-1.9</v>
      </c>
    </row>
    <row r="28" spans="1:5" s="3152" customFormat="1" ht="18" customHeight="1" x14ac:dyDescent="0.2">
      <c r="A28" s="3203" t="s">
        <v>1790</v>
      </c>
      <c r="B28" s="3255">
        <v>3</v>
      </c>
      <c r="C28" s="3255">
        <v>3</v>
      </c>
      <c r="D28" s="3256">
        <v>3.1</v>
      </c>
      <c r="E28" s="2787">
        <v>1.5</v>
      </c>
    </row>
    <row r="29" spans="1:5" ht="18" customHeight="1" x14ac:dyDescent="0.2">
      <c r="A29" s="3200" t="s">
        <v>1791</v>
      </c>
      <c r="B29" s="3257">
        <v>5.3</v>
      </c>
      <c r="C29" s="3257">
        <v>5.0999999999999996</v>
      </c>
      <c r="D29" s="3258">
        <v>5.0999999999999996</v>
      </c>
      <c r="E29" s="2788">
        <v>-14.4</v>
      </c>
    </row>
    <row r="30" spans="1:5" ht="18" customHeight="1" x14ac:dyDescent="0.2">
      <c r="A30" s="3204" t="s">
        <v>1792</v>
      </c>
      <c r="B30" s="3257">
        <v>5.8</v>
      </c>
      <c r="C30" s="3257">
        <v>5.7</v>
      </c>
      <c r="D30" s="3258">
        <v>5.2</v>
      </c>
      <c r="E30" s="2788">
        <v>-19.8</v>
      </c>
    </row>
    <row r="31" spans="1:5" ht="24" x14ac:dyDescent="0.2">
      <c r="A31" s="3204" t="s">
        <v>1765</v>
      </c>
      <c r="B31" s="3257">
        <v>0.6</v>
      </c>
      <c r="C31" s="3257">
        <v>1.8</v>
      </c>
      <c r="D31" s="3258">
        <v>1.4</v>
      </c>
      <c r="E31" s="2788">
        <v>-1.7</v>
      </c>
    </row>
    <row r="32" spans="1:5" ht="18" customHeight="1" x14ac:dyDescent="0.2">
      <c r="A32" s="3200" t="s">
        <v>1766</v>
      </c>
      <c r="B32" s="3257">
        <v>1.8</v>
      </c>
      <c r="C32" s="3257">
        <v>2.4</v>
      </c>
      <c r="D32" s="3258">
        <v>1</v>
      </c>
      <c r="E32" s="2788">
        <v>-4.0999999999999996</v>
      </c>
    </row>
    <row r="33" spans="1:5" ht="18" customHeight="1" x14ac:dyDescent="0.2">
      <c r="A33" s="3200" t="s">
        <v>1767</v>
      </c>
      <c r="B33" s="3257">
        <v>4.5</v>
      </c>
      <c r="C33" s="3257">
        <v>4.0999999999999996</v>
      </c>
      <c r="D33" s="3258">
        <v>3.2</v>
      </c>
      <c r="E33" s="2788">
        <v>-0.6</v>
      </c>
    </row>
    <row r="34" spans="1:5" ht="18" customHeight="1" x14ac:dyDescent="0.2">
      <c r="A34" s="3199" t="s">
        <v>1768</v>
      </c>
      <c r="B34" s="3257">
        <v>4.7</v>
      </c>
      <c r="C34" s="3257">
        <v>4.5999999999999996</v>
      </c>
      <c r="D34" s="3258">
        <v>4.2</v>
      </c>
      <c r="E34" s="2788">
        <v>-31</v>
      </c>
    </row>
    <row r="35" spans="1:5" s="3262" customFormat="1" ht="18" customHeight="1" x14ac:dyDescent="0.2">
      <c r="A35" s="3187" t="s">
        <v>1769</v>
      </c>
      <c r="B35" s="3261">
        <v>3.1</v>
      </c>
      <c r="C35" s="3257">
        <v>3.5</v>
      </c>
      <c r="D35" s="3258">
        <v>3.3</v>
      </c>
      <c r="E35" s="2788">
        <v>-27.6</v>
      </c>
    </row>
    <row r="36" spans="1:5" ht="18" customHeight="1" x14ac:dyDescent="0.2">
      <c r="A36" s="3207" t="s">
        <v>1793</v>
      </c>
      <c r="B36" s="3254">
        <v>3.6</v>
      </c>
      <c r="C36" s="3263">
        <v>3.6</v>
      </c>
      <c r="D36" s="2790">
        <v>3.2</v>
      </c>
      <c r="E36" s="2791">
        <v>-14.7</v>
      </c>
    </row>
    <row r="37" spans="1:5" ht="18" customHeight="1" x14ac:dyDescent="0.2">
      <c r="A37" s="3207" t="s">
        <v>1794</v>
      </c>
      <c r="B37" s="3254">
        <v>3.7</v>
      </c>
      <c r="C37" s="3263">
        <v>3.7</v>
      </c>
      <c r="D37" s="2790">
        <v>3.2</v>
      </c>
      <c r="E37" s="2791">
        <v>-14.7</v>
      </c>
    </row>
    <row r="38" spans="1:5" s="3152" customFormat="1" ht="18" customHeight="1" x14ac:dyDescent="0.2">
      <c r="A38" s="3207" t="s">
        <v>1795</v>
      </c>
      <c r="B38" s="3254">
        <v>5.8</v>
      </c>
      <c r="C38" s="3263">
        <v>5</v>
      </c>
      <c r="D38" s="2790">
        <v>1.9</v>
      </c>
      <c r="E38" s="2791">
        <v>-16</v>
      </c>
    </row>
    <row r="39" spans="1:5" ht="18" customHeight="1" x14ac:dyDescent="0.2">
      <c r="A39" s="3207" t="s">
        <v>1796</v>
      </c>
      <c r="B39" s="3263">
        <v>3.8</v>
      </c>
      <c r="C39" s="3263">
        <v>3.8</v>
      </c>
      <c r="D39" s="2790">
        <v>3</v>
      </c>
      <c r="E39" s="2791">
        <v>-14.9</v>
      </c>
    </row>
    <row r="40" spans="1:5" ht="18" customHeight="1" x14ac:dyDescent="0.15">
      <c r="A40" s="3201"/>
      <c r="B40" s="3254"/>
      <c r="C40" s="3254"/>
      <c r="D40" s="2792"/>
      <c r="E40" s="2793"/>
    </row>
    <row r="41" spans="1:5" ht="18" customHeight="1" x14ac:dyDescent="0.2">
      <c r="A41" s="3464" t="s">
        <v>1797</v>
      </c>
      <c r="B41" s="3465">
        <v>0.3</v>
      </c>
      <c r="C41" s="3466">
        <v>-4.5</v>
      </c>
      <c r="D41" s="3467">
        <v>-5.6</v>
      </c>
      <c r="E41" s="3468">
        <v>-21.3</v>
      </c>
    </row>
    <row r="42" spans="1:5" s="3152" customFormat="1" ht="13.5" customHeight="1" x14ac:dyDescent="0.2">
      <c r="A42" s="3469" t="s">
        <v>4209</v>
      </c>
      <c r="B42" s="3470">
        <v>4</v>
      </c>
      <c r="C42" s="3471">
        <v>6.3</v>
      </c>
      <c r="D42" s="3472">
        <v>2</v>
      </c>
      <c r="E42" s="3473">
        <v>-9.4</v>
      </c>
    </row>
    <row r="43" spans="1:5" ht="12" x14ac:dyDescent="0.2">
      <c r="A43" s="3469" t="s">
        <v>4210</v>
      </c>
      <c r="B43" s="3470">
        <v>3.5</v>
      </c>
      <c r="C43" s="3471">
        <v>2.4</v>
      </c>
      <c r="D43" s="3472">
        <v>1.1000000000000001</v>
      </c>
      <c r="E43" s="3473">
        <v>-5.3</v>
      </c>
    </row>
    <row r="44" spans="1:5" ht="12" x14ac:dyDescent="0.2">
      <c r="A44" s="3469" t="s">
        <v>4211</v>
      </c>
      <c r="B44" s="3470">
        <v>5.2</v>
      </c>
      <c r="C44" s="3471">
        <v>4.3</v>
      </c>
      <c r="D44" s="3472">
        <v>-1</v>
      </c>
      <c r="E44" s="3473">
        <v>-80</v>
      </c>
    </row>
    <row r="45" spans="1:5" ht="12" x14ac:dyDescent="0.2">
      <c r="A45" s="3469" t="s">
        <v>1776</v>
      </c>
      <c r="B45" s="3470">
        <v>4.4000000000000004</v>
      </c>
      <c r="C45" s="3471">
        <v>5.3</v>
      </c>
      <c r="D45" s="3472">
        <v>4.7</v>
      </c>
      <c r="E45" s="3473">
        <v>4.9000000000000004</v>
      </c>
    </row>
    <row r="46" spans="1:5" ht="12" x14ac:dyDescent="0.2">
      <c r="A46" s="3474" t="s">
        <v>4212</v>
      </c>
      <c r="B46" s="3475">
        <v>4.3</v>
      </c>
      <c r="C46" s="3476">
        <v>3.9</v>
      </c>
      <c r="D46" s="3477">
        <v>3.7</v>
      </c>
      <c r="E46" s="3478">
        <v>-10.3</v>
      </c>
    </row>
    <row r="47" spans="1:5" ht="12.75" x14ac:dyDescent="0.2">
      <c r="A47" s="3264"/>
    </row>
    <row r="48" spans="1:5" x14ac:dyDescent="0.15">
      <c r="A48" s="3265" t="s">
        <v>4108</v>
      </c>
    </row>
  </sheetData>
  <mergeCells count="1">
    <mergeCell ref="A1:B1"/>
  </mergeCells>
  <hyperlinks>
    <hyperlink ref="A1" location="CONTENT!A1" display="Back to table of contents"/>
  </hyperlinks>
  <pageMargins left="0.5" right="0.5" top="0.5" bottom="0.5" header="0.3" footer="0.3"/>
  <pageSetup paperSize="9" scale="9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9"/>
  <sheetViews>
    <sheetView showGridLines="0" workbookViewId="0">
      <selection sqref="A1:C1"/>
    </sheetView>
  </sheetViews>
  <sheetFormatPr defaultColWidth="9.33203125" defaultRowHeight="15.75" x14ac:dyDescent="0.25"/>
  <cols>
    <col min="1" max="1" width="26.6640625" style="69" customWidth="1"/>
    <col min="2" max="9" width="15.6640625" style="69" customWidth="1"/>
    <col min="10" max="10" width="7.6640625" style="69" customWidth="1"/>
    <col min="11" max="16384" width="9.332031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8.5" customHeight="1" x14ac:dyDescent="0.25">
      <c r="A2" s="2593" t="s">
        <v>84</v>
      </c>
    </row>
    <row r="3" spans="1:90" ht="31.5" customHeight="1" thickBot="1" x14ac:dyDescent="0.3">
      <c r="A3" s="170" t="s">
        <v>85</v>
      </c>
      <c r="E3" s="171"/>
      <c r="F3" s="171"/>
      <c r="G3" s="171"/>
      <c r="H3" s="171"/>
    </row>
    <row r="4" spans="1:90" ht="29.25" customHeight="1" thickBot="1" x14ac:dyDescent="0.3">
      <c r="A4" s="117"/>
      <c r="B4" s="172" t="s">
        <v>86</v>
      </c>
      <c r="C4" s="173"/>
      <c r="D4" s="173"/>
      <c r="E4" s="172" t="s">
        <v>87</v>
      </c>
      <c r="F4" s="173"/>
      <c r="G4" s="173"/>
      <c r="H4" s="174" t="s">
        <v>88</v>
      </c>
      <c r="I4" s="175"/>
    </row>
    <row r="5" spans="1:90" ht="36" customHeight="1" thickBot="1" x14ac:dyDescent="0.3">
      <c r="A5" s="2591" t="s">
        <v>89</v>
      </c>
      <c r="B5" s="114" t="s">
        <v>4</v>
      </c>
      <c r="C5" s="115" t="s">
        <v>5</v>
      </c>
      <c r="D5" s="176" t="s">
        <v>6</v>
      </c>
      <c r="E5" s="114" t="s">
        <v>4</v>
      </c>
      <c r="F5" s="115" t="s">
        <v>5</v>
      </c>
      <c r="G5" s="176" t="s">
        <v>6</v>
      </c>
      <c r="H5" s="114" t="s">
        <v>90</v>
      </c>
      <c r="I5" s="177" t="s">
        <v>91</v>
      </c>
    </row>
    <row r="6" spans="1:90" s="344" customFormat="1" ht="29.1" customHeight="1" x14ac:dyDescent="0.2">
      <c r="A6" s="4391" t="s">
        <v>92</v>
      </c>
      <c r="B6" s="4392">
        <v>127855</v>
      </c>
      <c r="C6" s="4393">
        <v>63458</v>
      </c>
      <c r="D6" s="4394">
        <v>64397</v>
      </c>
      <c r="E6" s="4392">
        <v>118431</v>
      </c>
      <c r="F6" s="4393">
        <v>58615</v>
      </c>
      <c r="G6" s="4394">
        <v>59816</v>
      </c>
      <c r="H6" s="4395">
        <v>-9424</v>
      </c>
      <c r="I6" s="4396">
        <v>-0.69364037603437678</v>
      </c>
    </row>
    <row r="7" spans="1:90" s="344" customFormat="1" ht="29.1" customHeight="1" x14ac:dyDescent="0.2">
      <c r="A7" s="4391" t="s">
        <v>93</v>
      </c>
      <c r="B7" s="4392">
        <v>122252</v>
      </c>
      <c r="C7" s="4393">
        <v>60533</v>
      </c>
      <c r="D7" s="4394">
        <v>61719</v>
      </c>
      <c r="E7" s="4392">
        <v>136268</v>
      </c>
      <c r="F7" s="4393">
        <v>67898</v>
      </c>
      <c r="G7" s="4394">
        <v>68370</v>
      </c>
      <c r="H7" s="4395">
        <v>14016</v>
      </c>
      <c r="I7" s="4397">
        <v>0.99160272599931876</v>
      </c>
    </row>
    <row r="8" spans="1:90" s="344" customFormat="1" ht="29.1" customHeight="1" x14ac:dyDescent="0.2">
      <c r="A8" s="4391" t="s">
        <v>94</v>
      </c>
      <c r="B8" s="4392">
        <v>98854</v>
      </c>
      <c r="C8" s="4393">
        <v>49116</v>
      </c>
      <c r="D8" s="4394">
        <v>49738</v>
      </c>
      <c r="E8" s="4392">
        <v>106267</v>
      </c>
      <c r="F8" s="4393">
        <v>52672</v>
      </c>
      <c r="G8" s="4394">
        <v>53595</v>
      </c>
      <c r="H8" s="4395">
        <v>7413</v>
      </c>
      <c r="I8" s="4397">
        <v>0.65953615882852201</v>
      </c>
    </row>
    <row r="9" spans="1:90" s="344" customFormat="1" ht="29.1" customHeight="1" x14ac:dyDescent="0.2">
      <c r="A9" s="4391" t="s">
        <v>95</v>
      </c>
      <c r="B9" s="4392">
        <v>126839</v>
      </c>
      <c r="C9" s="4393">
        <v>63549</v>
      </c>
      <c r="D9" s="4394">
        <v>63290</v>
      </c>
      <c r="E9" s="4392">
        <v>135406</v>
      </c>
      <c r="F9" s="4393">
        <v>67156</v>
      </c>
      <c r="G9" s="4394">
        <v>68250</v>
      </c>
      <c r="H9" s="4395">
        <v>8567</v>
      </c>
      <c r="I9" s="4397">
        <v>0.59594241282940885</v>
      </c>
    </row>
    <row r="10" spans="1:90" s="344" customFormat="1" ht="29.1" customHeight="1" x14ac:dyDescent="0.2">
      <c r="A10" s="4391" t="s">
        <v>96</v>
      </c>
      <c r="B10" s="4392">
        <v>106665</v>
      </c>
      <c r="C10" s="4393">
        <v>53011</v>
      </c>
      <c r="D10" s="4394">
        <v>53654</v>
      </c>
      <c r="E10" s="4392">
        <v>110907</v>
      </c>
      <c r="F10" s="4393">
        <v>55066</v>
      </c>
      <c r="G10" s="4394">
        <v>55841</v>
      </c>
      <c r="H10" s="4395">
        <v>4242</v>
      </c>
      <c r="I10" s="4397">
        <v>0.35516495120040403</v>
      </c>
    </row>
    <row r="11" spans="1:90" s="344" customFormat="1" ht="29.1" customHeight="1" x14ac:dyDescent="0.2">
      <c r="A11" s="4391" t="s">
        <v>97</v>
      </c>
      <c r="B11" s="4392">
        <v>66356</v>
      </c>
      <c r="C11" s="4393">
        <v>32787</v>
      </c>
      <c r="D11" s="4394">
        <v>33569</v>
      </c>
      <c r="E11" s="4392">
        <v>67906</v>
      </c>
      <c r="F11" s="4393">
        <v>33485</v>
      </c>
      <c r="G11" s="4394">
        <v>34421</v>
      </c>
      <c r="H11" s="4395">
        <v>1550</v>
      </c>
      <c r="I11" s="4397">
        <v>0.21013146440129749</v>
      </c>
    </row>
    <row r="12" spans="1:90" s="344" customFormat="1" ht="29.1" customHeight="1" x14ac:dyDescent="0.2">
      <c r="A12" s="4391" t="s">
        <v>98</v>
      </c>
      <c r="B12" s="4392">
        <v>358182</v>
      </c>
      <c r="C12" s="4393">
        <v>175852</v>
      </c>
      <c r="D12" s="4394">
        <v>182330</v>
      </c>
      <c r="E12" s="4392">
        <v>362292</v>
      </c>
      <c r="F12" s="4393">
        <v>176603</v>
      </c>
      <c r="G12" s="4394">
        <v>185689</v>
      </c>
      <c r="H12" s="4395">
        <v>4110</v>
      </c>
      <c r="I12" s="4397">
        <v>0.10377453037284656</v>
      </c>
    </row>
    <row r="13" spans="1:90" s="344" customFormat="1" ht="29.1" customHeight="1" x14ac:dyDescent="0.2">
      <c r="A13" s="4391" t="s">
        <v>99</v>
      </c>
      <c r="B13" s="4392">
        <v>75479</v>
      </c>
      <c r="C13" s="4393">
        <v>37275</v>
      </c>
      <c r="D13" s="4394">
        <v>38204</v>
      </c>
      <c r="E13" s="4392">
        <v>82302</v>
      </c>
      <c r="F13" s="4393">
        <v>40910</v>
      </c>
      <c r="G13" s="4394">
        <v>41392</v>
      </c>
      <c r="H13" s="4398">
        <v>6823</v>
      </c>
      <c r="I13" s="4397">
        <v>0.78983868746356212</v>
      </c>
    </row>
    <row r="14" spans="1:90" s="344" customFormat="1" ht="29.1" customHeight="1" thickBot="1" x14ac:dyDescent="0.25">
      <c r="A14" s="4391" t="s">
        <v>100</v>
      </c>
      <c r="B14" s="4392">
        <v>60587</v>
      </c>
      <c r="C14" s="4393">
        <v>30475</v>
      </c>
      <c r="D14" s="4394">
        <v>30112</v>
      </c>
      <c r="E14" s="4392">
        <v>76604</v>
      </c>
      <c r="F14" s="4393">
        <v>38539</v>
      </c>
      <c r="G14" s="4394">
        <v>38065</v>
      </c>
      <c r="H14" s="4395">
        <v>16017</v>
      </c>
      <c r="I14" s="4397">
        <v>2.1553440526171697</v>
      </c>
    </row>
    <row r="15" spans="1:90" s="344" customFormat="1" ht="29.1" customHeight="1" x14ac:dyDescent="0.2">
      <c r="A15" s="4399" t="s">
        <v>101</v>
      </c>
      <c r="B15" s="4400">
        <v>1143069</v>
      </c>
      <c r="C15" s="4401">
        <v>566056</v>
      </c>
      <c r="D15" s="4401">
        <v>577013</v>
      </c>
      <c r="E15" s="4402">
        <v>1196383</v>
      </c>
      <c r="F15" s="4401">
        <v>590944</v>
      </c>
      <c r="G15" s="4401">
        <v>605439</v>
      </c>
      <c r="H15" s="4403">
        <v>53314</v>
      </c>
      <c r="I15" s="4404">
        <v>0.4152788841297772</v>
      </c>
    </row>
    <row r="16" spans="1:90" s="344" customFormat="1" ht="29.1" customHeight="1" thickBot="1" x14ac:dyDescent="0.25">
      <c r="A16" s="4405" t="s">
        <v>102</v>
      </c>
      <c r="B16" s="4406">
        <v>35779</v>
      </c>
      <c r="C16" s="4407">
        <v>17700</v>
      </c>
      <c r="D16" s="4408">
        <v>18079</v>
      </c>
      <c r="E16" s="4409">
        <v>40434</v>
      </c>
      <c r="F16" s="4407">
        <v>19904</v>
      </c>
      <c r="G16" s="4408">
        <v>20530</v>
      </c>
      <c r="H16" s="4410">
        <v>4655</v>
      </c>
      <c r="I16" s="4411">
        <v>1.1181127282885672</v>
      </c>
    </row>
    <row r="17" spans="1:9" s="344" customFormat="1" ht="29.1" customHeight="1" thickBot="1" x14ac:dyDescent="0.25">
      <c r="A17" s="4405" t="s">
        <v>14</v>
      </c>
      <c r="B17" s="4412">
        <v>1178848</v>
      </c>
      <c r="C17" s="4407">
        <v>583756</v>
      </c>
      <c r="D17" s="4407">
        <v>595092</v>
      </c>
      <c r="E17" s="4406">
        <v>1236817</v>
      </c>
      <c r="F17" s="4413">
        <v>610848</v>
      </c>
      <c r="G17" s="4414">
        <v>625969</v>
      </c>
      <c r="H17" s="4415">
        <v>57969</v>
      </c>
      <c r="I17" s="4411">
        <v>0.43734862136473041</v>
      </c>
    </row>
    <row r="18" spans="1:9" ht="18" customHeight="1" x14ac:dyDescent="0.25">
      <c r="A18" s="104" t="s">
        <v>103</v>
      </c>
      <c r="B18" s="105"/>
      <c r="C18" s="105"/>
      <c r="D18" s="105"/>
      <c r="E18" s="105"/>
    </row>
    <row r="19" spans="1:9" ht="16.5" x14ac:dyDescent="0.25">
      <c r="A19" s="104" t="s">
        <v>104</v>
      </c>
      <c r="B19" s="105"/>
      <c r="C19" s="105"/>
      <c r="D19" s="105"/>
      <c r="E19" s="105"/>
    </row>
  </sheetData>
  <mergeCells count="1">
    <mergeCell ref="A1:C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election sqref="A1:B1"/>
    </sheetView>
  </sheetViews>
  <sheetFormatPr defaultColWidth="9.1640625" defaultRowHeight="12.75" x14ac:dyDescent="0.2"/>
  <cols>
    <col min="1" max="1" width="59.1640625" style="3121" customWidth="1"/>
    <col min="2" max="5" width="10.6640625" style="3121" customWidth="1"/>
    <col min="6" max="16384" width="9.1640625" style="3121"/>
  </cols>
  <sheetData>
    <row r="1" spans="1:8" s="1032" customFormat="1" ht="15.75" x14ac:dyDescent="0.25">
      <c r="A1" s="6405" t="s">
        <v>801</v>
      </c>
      <c r="B1" s="6405"/>
    </row>
    <row r="2" spans="1:8" s="3266" customFormat="1" ht="15.75" x14ac:dyDescent="0.2">
      <c r="A2" s="3247" t="s">
        <v>1798</v>
      </c>
    </row>
    <row r="3" spans="1:8" ht="15.75" x14ac:dyDescent="0.2">
      <c r="A3" s="3267"/>
    </row>
    <row r="4" spans="1:8" ht="18.600000000000001" customHeight="1" x14ac:dyDescent="0.2">
      <c r="A4" s="3268"/>
      <c r="B4" s="3250">
        <v>2017</v>
      </c>
      <c r="C4" s="3250">
        <v>2018</v>
      </c>
      <c r="D4" s="3185" t="s">
        <v>2285</v>
      </c>
      <c r="E4" s="3186" t="s">
        <v>2286</v>
      </c>
    </row>
    <row r="5" spans="1:8" s="3150" customFormat="1" ht="18.600000000000001" customHeight="1" x14ac:dyDescent="0.2">
      <c r="A5" s="3187" t="s">
        <v>1778</v>
      </c>
      <c r="B5" s="3257">
        <v>2.2999999999999998</v>
      </c>
      <c r="C5" s="3254">
        <v>-4.0999999999999996</v>
      </c>
      <c r="D5" s="1476">
        <v>3.5</v>
      </c>
      <c r="E5" s="1477">
        <v>4.0999999999999996</v>
      </c>
    </row>
    <row r="6" spans="1:8" s="3152" customFormat="1" ht="18.600000000000001" customHeight="1" x14ac:dyDescent="0.2">
      <c r="A6" s="3192" t="s">
        <v>1740</v>
      </c>
      <c r="B6" s="3255">
        <v>-17.7</v>
      </c>
      <c r="C6" s="3255">
        <v>-17.100000000000001</v>
      </c>
      <c r="D6" s="3269">
        <v>-3.3</v>
      </c>
      <c r="E6" s="1478">
        <v>13.3</v>
      </c>
    </row>
    <row r="7" spans="1:8" s="3152" customFormat="1" ht="18.600000000000001" customHeight="1" x14ac:dyDescent="0.2">
      <c r="A7" s="3192" t="s">
        <v>1741</v>
      </c>
      <c r="B7" s="3255">
        <v>8</v>
      </c>
      <c r="C7" s="3255">
        <v>-1.5</v>
      </c>
      <c r="D7" s="3269">
        <v>4.5999999999999996</v>
      </c>
      <c r="E7" s="1478">
        <v>2.9</v>
      </c>
    </row>
    <row r="8" spans="1:8" s="3150" customFormat="1" ht="18.600000000000001" customHeight="1" x14ac:dyDescent="0.2">
      <c r="A8" s="3187" t="s">
        <v>1781</v>
      </c>
      <c r="B8" s="3257">
        <v>4.0999999999999996</v>
      </c>
      <c r="C8" s="3257">
        <v>6.9</v>
      </c>
      <c r="D8" s="3270">
        <v>0.1</v>
      </c>
      <c r="E8" s="1479">
        <v>7.9</v>
      </c>
    </row>
    <row r="9" spans="1:8" s="3150" customFormat="1" ht="18.600000000000001" customHeight="1" x14ac:dyDescent="0.2">
      <c r="A9" s="3187" t="s">
        <v>1779</v>
      </c>
      <c r="B9" s="3260">
        <v>-1.4</v>
      </c>
      <c r="C9" s="3257">
        <v>0.4</v>
      </c>
      <c r="D9" s="3270">
        <v>-0.4</v>
      </c>
      <c r="E9" s="1479">
        <v>2.6</v>
      </c>
    </row>
    <row r="10" spans="1:8" s="3152" customFormat="1" ht="18.600000000000001" customHeight="1" x14ac:dyDescent="0.2">
      <c r="A10" s="3192" t="s">
        <v>1744</v>
      </c>
      <c r="B10" s="3255">
        <v>-27.3</v>
      </c>
      <c r="C10" s="3271">
        <v>-19</v>
      </c>
      <c r="D10" s="3272">
        <v>-3.1</v>
      </c>
      <c r="E10" s="1480">
        <v>13.4</v>
      </c>
    </row>
    <row r="11" spans="1:8" s="3152" customFormat="1" ht="18.600000000000001" customHeight="1" x14ac:dyDescent="0.2">
      <c r="A11" s="3192" t="s">
        <v>1782</v>
      </c>
      <c r="B11" s="3255">
        <v>0.5</v>
      </c>
      <c r="C11" s="3255">
        <v>-1.7</v>
      </c>
      <c r="D11" s="3269">
        <v>-0.1</v>
      </c>
      <c r="E11" s="1478">
        <v>2.6</v>
      </c>
    </row>
    <row r="12" spans="1:8" s="3152" customFormat="1" ht="18.600000000000001" customHeight="1" x14ac:dyDescent="0.2">
      <c r="A12" s="3192" t="s">
        <v>1783</v>
      </c>
      <c r="B12" s="3255">
        <v>-0.9</v>
      </c>
      <c r="C12" s="3255">
        <v>5.0999999999999996</v>
      </c>
      <c r="D12" s="3269">
        <v>2.1</v>
      </c>
      <c r="E12" s="1478">
        <v>3.7</v>
      </c>
    </row>
    <row r="13" spans="1:8" s="3152" customFormat="1" ht="18.600000000000001" customHeight="1" x14ac:dyDescent="0.2">
      <c r="A13" s="3192" t="s">
        <v>1747</v>
      </c>
      <c r="B13" s="3255">
        <v>-2.5</v>
      </c>
      <c r="C13" s="3255">
        <v>-0.4</v>
      </c>
      <c r="D13" s="3269">
        <v>-2.4</v>
      </c>
      <c r="E13" s="1478">
        <v>1.7</v>
      </c>
      <c r="H13" s="3121"/>
    </row>
    <row r="14" spans="1:8" s="3150" customFormat="1" ht="18.600000000000001" customHeight="1" x14ac:dyDescent="0.2">
      <c r="A14" s="3187" t="s">
        <v>1784</v>
      </c>
      <c r="B14" s="3257">
        <v>-22.2</v>
      </c>
      <c r="C14" s="3257">
        <v>1.3</v>
      </c>
      <c r="D14" s="3270">
        <v>-6.4</v>
      </c>
      <c r="E14" s="1479">
        <v>4.0999999999999996</v>
      </c>
    </row>
    <row r="15" spans="1:8" s="3150" customFormat="1" ht="18.600000000000001" customHeight="1" x14ac:dyDescent="0.2">
      <c r="A15" s="3200" t="s">
        <v>1785</v>
      </c>
      <c r="B15" s="3257">
        <v>1.3</v>
      </c>
      <c r="C15" s="3257">
        <v>4.9000000000000004</v>
      </c>
      <c r="D15" s="3270">
        <v>0.3</v>
      </c>
      <c r="E15" s="1479">
        <v>-4.3</v>
      </c>
    </row>
    <row r="16" spans="1:8" s="3150" customFormat="1" ht="18.600000000000001" customHeight="1" x14ac:dyDescent="0.2">
      <c r="A16" s="3200" t="s">
        <v>1780</v>
      </c>
      <c r="B16" s="3257">
        <v>0.9</v>
      </c>
      <c r="C16" s="3257">
        <v>3.3</v>
      </c>
      <c r="D16" s="3270">
        <v>1.7</v>
      </c>
      <c r="E16" s="1479">
        <v>3.6</v>
      </c>
    </row>
    <row r="17" spans="1:5" s="3150" customFormat="1" ht="18.600000000000001" customHeight="1" x14ac:dyDescent="0.2">
      <c r="A17" s="3200" t="s">
        <v>1751</v>
      </c>
      <c r="B17" s="3257">
        <v>3.5</v>
      </c>
      <c r="C17" s="3257">
        <v>3</v>
      </c>
      <c r="D17" s="3270">
        <v>1.2</v>
      </c>
      <c r="E17" s="1479">
        <v>2.2000000000000002</v>
      </c>
    </row>
    <row r="18" spans="1:5" s="3152" customFormat="1" ht="18.600000000000001" customHeight="1" x14ac:dyDescent="0.2">
      <c r="A18" s="3192" t="s">
        <v>1787</v>
      </c>
      <c r="B18" s="3255">
        <v>3.6</v>
      </c>
      <c r="C18" s="3255">
        <v>3</v>
      </c>
      <c r="D18" s="3269">
        <v>1.2</v>
      </c>
      <c r="E18" s="1478">
        <v>2.5</v>
      </c>
    </row>
    <row r="19" spans="1:5" s="3152" customFormat="1" ht="18.600000000000001" customHeight="1" x14ac:dyDescent="0.2">
      <c r="A19" s="3187" t="s">
        <v>1753</v>
      </c>
      <c r="B19" s="3257">
        <v>2.6</v>
      </c>
      <c r="C19" s="3257">
        <v>1.2</v>
      </c>
      <c r="D19" s="3270">
        <v>1.5</v>
      </c>
      <c r="E19" s="1479">
        <v>3.6</v>
      </c>
    </row>
    <row r="20" spans="1:5" s="3150" customFormat="1" ht="18.600000000000001" customHeight="1" x14ac:dyDescent="0.2">
      <c r="A20" s="3200" t="s">
        <v>1788</v>
      </c>
      <c r="B20" s="3257">
        <v>3.2</v>
      </c>
      <c r="C20" s="3257">
        <v>2</v>
      </c>
      <c r="D20" s="3270">
        <v>-0.3</v>
      </c>
      <c r="E20" s="1479">
        <v>5.9</v>
      </c>
    </row>
    <row r="21" spans="1:5" s="3150" customFormat="1" ht="18.600000000000001" customHeight="1" x14ac:dyDescent="0.2">
      <c r="A21" s="3187" t="s">
        <v>1755</v>
      </c>
      <c r="B21" s="3257">
        <v>-1.7</v>
      </c>
      <c r="C21" s="3257">
        <v>-0.4</v>
      </c>
      <c r="D21" s="3270">
        <v>-0.5</v>
      </c>
      <c r="E21" s="1479">
        <v>-1.4</v>
      </c>
    </row>
    <row r="22" spans="1:5" s="3150" customFormat="1" ht="18.600000000000001" customHeight="1" x14ac:dyDescent="0.2">
      <c r="A22" s="3200" t="s">
        <v>1756</v>
      </c>
      <c r="B22" s="3257">
        <v>-1.9</v>
      </c>
      <c r="C22" s="3257">
        <v>-2.6</v>
      </c>
      <c r="D22" s="3270">
        <v>-0.5</v>
      </c>
      <c r="E22" s="1479">
        <v>-5.9</v>
      </c>
    </row>
    <row r="23" spans="1:5" s="3152" customFormat="1" ht="18.600000000000001" customHeight="1" x14ac:dyDescent="0.2">
      <c r="A23" s="3203" t="s">
        <v>1757</v>
      </c>
      <c r="B23" s="3255">
        <v>1.4</v>
      </c>
      <c r="C23" s="3255">
        <v>0.3</v>
      </c>
      <c r="D23" s="3269">
        <v>1.4</v>
      </c>
      <c r="E23" s="1478">
        <v>-6</v>
      </c>
    </row>
    <row r="24" spans="1:5" s="3152" customFormat="1" ht="18.600000000000001" customHeight="1" x14ac:dyDescent="0.2">
      <c r="A24" s="3203" t="s">
        <v>1758</v>
      </c>
      <c r="B24" s="3255">
        <v>-1.9</v>
      </c>
      <c r="C24" s="3271">
        <v>-3.4</v>
      </c>
      <c r="D24" s="3272">
        <v>0.3</v>
      </c>
      <c r="E24" s="1480">
        <v>-9.6999999999999993</v>
      </c>
    </row>
    <row r="25" spans="1:5" s="3152" customFormat="1" ht="18.600000000000001" customHeight="1" x14ac:dyDescent="0.2">
      <c r="A25" s="3203" t="s">
        <v>1789</v>
      </c>
      <c r="B25" s="3255">
        <v>-10</v>
      </c>
      <c r="C25" s="3255">
        <v>-10.1</v>
      </c>
      <c r="D25" s="3269">
        <v>-6.6</v>
      </c>
      <c r="E25" s="1478">
        <v>-5.5</v>
      </c>
    </row>
    <row r="26" spans="1:5" s="3152" customFormat="1" ht="18.600000000000001" customHeight="1" x14ac:dyDescent="0.2">
      <c r="A26" s="3203" t="s">
        <v>1747</v>
      </c>
      <c r="B26" s="3255">
        <v>1.1000000000000001</v>
      </c>
      <c r="C26" s="3255">
        <v>-1.3</v>
      </c>
      <c r="D26" s="3269">
        <v>0.8</v>
      </c>
      <c r="E26" s="1478">
        <v>-4.5999999999999996</v>
      </c>
    </row>
    <row r="27" spans="1:5" s="3150" customFormat="1" ht="18.600000000000001" customHeight="1" x14ac:dyDescent="0.2">
      <c r="A27" s="3200" t="s">
        <v>1761</v>
      </c>
      <c r="B27" s="3257">
        <v>1.3</v>
      </c>
      <c r="C27" s="3257">
        <v>0.9</v>
      </c>
      <c r="D27" s="3270">
        <v>-0.1</v>
      </c>
      <c r="E27" s="1479">
        <v>0.2</v>
      </c>
    </row>
    <row r="28" spans="1:5" s="3152" customFormat="1" ht="18.600000000000001" customHeight="1" x14ac:dyDescent="0.2">
      <c r="A28" s="3203" t="s">
        <v>1790</v>
      </c>
      <c r="B28" s="3255">
        <v>0.8</v>
      </c>
      <c r="C28" s="3255">
        <v>0.3</v>
      </c>
      <c r="D28" s="3269">
        <v>-0.2</v>
      </c>
      <c r="E28" s="1478">
        <v>-0.3</v>
      </c>
    </row>
    <row r="29" spans="1:5" s="3150" customFormat="1" ht="18.600000000000001" customHeight="1" x14ac:dyDescent="0.2">
      <c r="A29" s="3200" t="s">
        <v>1791</v>
      </c>
      <c r="B29" s="3257">
        <v>3.7</v>
      </c>
      <c r="C29" s="3257">
        <v>3.2</v>
      </c>
      <c r="D29" s="3270">
        <v>0.5</v>
      </c>
      <c r="E29" s="1479">
        <v>2.4</v>
      </c>
    </row>
    <row r="30" spans="1:5" s="3150" customFormat="1" ht="18.600000000000001" customHeight="1" x14ac:dyDescent="0.2">
      <c r="A30" s="3204" t="s">
        <v>1792</v>
      </c>
      <c r="B30" s="3257">
        <v>3.7</v>
      </c>
      <c r="C30" s="3257">
        <v>3.2</v>
      </c>
      <c r="D30" s="3270">
        <v>0.5</v>
      </c>
      <c r="E30" s="1479">
        <v>2.5</v>
      </c>
    </row>
    <row r="31" spans="1:5" s="3150" customFormat="1" ht="18.600000000000001" customHeight="1" x14ac:dyDescent="0.2">
      <c r="A31" s="3204" t="s">
        <v>1765</v>
      </c>
      <c r="B31" s="3257">
        <v>1.4</v>
      </c>
      <c r="C31" s="3257">
        <v>1.8</v>
      </c>
      <c r="D31" s="3270">
        <v>1.8</v>
      </c>
      <c r="E31" s="1479">
        <v>6.7</v>
      </c>
    </row>
    <row r="32" spans="1:5" s="3150" customFormat="1" ht="18.600000000000001" customHeight="1" x14ac:dyDescent="0.2">
      <c r="A32" s="3200" t="s">
        <v>1766</v>
      </c>
      <c r="B32" s="3257">
        <v>2.2000000000000002</v>
      </c>
      <c r="C32" s="3257">
        <v>1.8</v>
      </c>
      <c r="D32" s="3270">
        <v>-0.4</v>
      </c>
      <c r="E32" s="1479">
        <v>4.2</v>
      </c>
    </row>
    <row r="33" spans="1:5" s="3150" customFormat="1" ht="18.600000000000001" customHeight="1" x14ac:dyDescent="0.2">
      <c r="A33" s="3200" t="s">
        <v>1767</v>
      </c>
      <c r="B33" s="3257">
        <v>3.2</v>
      </c>
      <c r="C33" s="3257">
        <v>2.4</v>
      </c>
      <c r="D33" s="3270">
        <v>1.9</v>
      </c>
      <c r="E33" s="1479">
        <v>3.9</v>
      </c>
    </row>
    <row r="34" spans="1:5" s="3150" customFormat="1" ht="18.600000000000001" customHeight="1" x14ac:dyDescent="0.2">
      <c r="A34" s="3199" t="s">
        <v>1768</v>
      </c>
      <c r="B34" s="3257">
        <v>3.8</v>
      </c>
      <c r="C34" s="3257">
        <v>3.1</v>
      </c>
      <c r="D34" s="3270">
        <v>0.5</v>
      </c>
      <c r="E34" s="1479">
        <v>3</v>
      </c>
    </row>
    <row r="35" spans="1:5" s="3150" customFormat="1" ht="18.600000000000001" customHeight="1" x14ac:dyDescent="0.2">
      <c r="A35" s="3187" t="s">
        <v>1769</v>
      </c>
      <c r="B35" s="3261">
        <v>3.9</v>
      </c>
      <c r="C35" s="3257">
        <v>3.5</v>
      </c>
      <c r="D35" s="3270">
        <v>0.7</v>
      </c>
      <c r="E35" s="1479">
        <v>3.2</v>
      </c>
    </row>
    <row r="36" spans="1:5" s="3150" customFormat="1" ht="18.600000000000001" customHeight="1" x14ac:dyDescent="0.2">
      <c r="A36" s="3207" t="s">
        <v>1793</v>
      </c>
      <c r="B36" s="3263">
        <v>0.8</v>
      </c>
      <c r="C36" s="3263">
        <v>1.2</v>
      </c>
      <c r="D36" s="1481">
        <v>0.4</v>
      </c>
      <c r="E36" s="1482">
        <v>1.7</v>
      </c>
    </row>
    <row r="37" spans="1:5" s="3150" customFormat="1" ht="18.600000000000001" customHeight="1" x14ac:dyDescent="0.2">
      <c r="A37" s="3207" t="s">
        <v>1799</v>
      </c>
      <c r="B37" s="3263">
        <v>4.8</v>
      </c>
      <c r="C37" s="3263">
        <v>3.6</v>
      </c>
      <c r="D37" s="1481">
        <v>1.1000000000000001</v>
      </c>
      <c r="E37" s="1482">
        <v>-1.2</v>
      </c>
    </row>
    <row r="38" spans="1:5" s="3150" customFormat="1" ht="18.600000000000001" customHeight="1" x14ac:dyDescent="0.2">
      <c r="A38" s="3273" t="s">
        <v>1800</v>
      </c>
      <c r="B38" s="3263">
        <v>1.3</v>
      </c>
      <c r="C38" s="3263">
        <v>1.4</v>
      </c>
      <c r="D38" s="1481">
        <v>0.5</v>
      </c>
      <c r="E38" s="1482">
        <v>1.3</v>
      </c>
    </row>
    <row r="39" spans="1:5" ht="18.600000000000001" customHeight="1" x14ac:dyDescent="0.2">
      <c r="A39" s="3274"/>
      <c r="B39" s="3257"/>
      <c r="C39" s="3257"/>
      <c r="D39" s="1483"/>
      <c r="E39" s="1484"/>
    </row>
    <row r="40" spans="1:5" ht="18.600000000000001" customHeight="1" x14ac:dyDescent="0.2">
      <c r="A40" s="3275" t="s">
        <v>1797</v>
      </c>
      <c r="B40" s="3263">
        <v>-1.6058779075830532</v>
      </c>
      <c r="C40" s="3276">
        <v>3.2904889296861084</v>
      </c>
      <c r="D40" s="3277">
        <v>1.0428653332025917</v>
      </c>
      <c r="E40" s="3278">
        <v>8.6483940391288705</v>
      </c>
    </row>
    <row r="41" spans="1:5" ht="18.600000000000001" customHeight="1" x14ac:dyDescent="0.2">
      <c r="A41" s="3279"/>
    </row>
    <row r="42" spans="1:5" ht="18.600000000000001" customHeight="1" x14ac:dyDescent="0.2">
      <c r="A42" s="3149" t="s">
        <v>4088</v>
      </c>
    </row>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workbookViewId="0">
      <selection sqref="A1:B1"/>
    </sheetView>
  </sheetViews>
  <sheetFormatPr defaultColWidth="9.1640625" defaultRowHeight="12" x14ac:dyDescent="0.2"/>
  <cols>
    <col min="1" max="1" width="47.1640625" style="3201" customWidth="1"/>
    <col min="2" max="5" width="13.6640625" style="3201" customWidth="1"/>
    <col min="6" max="16384" width="9.1640625" style="3201"/>
  </cols>
  <sheetData>
    <row r="1" spans="1:8" s="1032" customFormat="1" ht="15.75" x14ac:dyDescent="0.25">
      <c r="A1" s="6405" t="s">
        <v>801</v>
      </c>
      <c r="B1" s="6405"/>
    </row>
    <row r="2" spans="1:8" ht="14.25" x14ac:dyDescent="0.2">
      <c r="A2" s="3247" t="s">
        <v>1801</v>
      </c>
    </row>
    <row r="3" spans="1:8" x14ac:dyDescent="0.2">
      <c r="B3" s="3280"/>
      <c r="D3" s="3280" t="s">
        <v>1738</v>
      </c>
    </row>
    <row r="4" spans="1:8" ht="15.95" customHeight="1" x14ac:dyDescent="0.2">
      <c r="A4" s="3281"/>
      <c r="B4" s="3250">
        <v>2017</v>
      </c>
      <c r="C4" s="3250">
        <v>2018</v>
      </c>
      <c r="D4" s="3185" t="s">
        <v>2285</v>
      </c>
      <c r="E4" s="3186" t="s">
        <v>2286</v>
      </c>
    </row>
    <row r="5" spans="1:8" ht="15.95" customHeight="1" x14ac:dyDescent="0.2">
      <c r="A5" s="3206" t="s">
        <v>1802</v>
      </c>
      <c r="B5" s="3282">
        <v>411463</v>
      </c>
      <c r="C5" s="3283">
        <v>438178</v>
      </c>
      <c r="D5" s="1485">
        <v>454380</v>
      </c>
      <c r="E5" s="1486">
        <v>394301</v>
      </c>
    </row>
    <row r="6" spans="1:8" s="3180" customFormat="1" ht="15.95" customHeight="1" x14ac:dyDescent="0.2">
      <c r="A6" s="3192" t="s">
        <v>1803</v>
      </c>
      <c r="B6" s="3284">
        <v>342146</v>
      </c>
      <c r="C6" s="3284">
        <v>364500</v>
      </c>
      <c r="D6" s="3285">
        <v>378047</v>
      </c>
      <c r="E6" s="1487">
        <v>315109</v>
      </c>
    </row>
    <row r="7" spans="1:8" s="3180" customFormat="1" ht="15.95" customHeight="1" x14ac:dyDescent="0.2">
      <c r="A7" s="3192" t="s">
        <v>1804</v>
      </c>
      <c r="B7" s="3284">
        <v>69317</v>
      </c>
      <c r="C7" s="3284">
        <v>73677</v>
      </c>
      <c r="D7" s="3285">
        <v>76333</v>
      </c>
      <c r="E7" s="1487">
        <v>79193</v>
      </c>
    </row>
    <row r="8" spans="1:8" s="3290" customFormat="1" ht="15.95" customHeight="1" x14ac:dyDescent="0.2">
      <c r="A8" s="3286" t="s">
        <v>1805</v>
      </c>
      <c r="B8" s="3287">
        <v>28515</v>
      </c>
      <c r="C8" s="3287">
        <v>30311</v>
      </c>
      <c r="D8" s="3288">
        <v>31352</v>
      </c>
      <c r="E8" s="3289">
        <v>32526</v>
      </c>
    </row>
    <row r="9" spans="1:8" s="3290" customFormat="1" ht="15.95" customHeight="1" x14ac:dyDescent="0.2">
      <c r="A9" s="3286" t="s">
        <v>1806</v>
      </c>
      <c r="B9" s="3287">
        <v>40802</v>
      </c>
      <c r="C9" s="3287">
        <v>43366</v>
      </c>
      <c r="D9" s="3288">
        <v>44981</v>
      </c>
      <c r="E9" s="3289">
        <v>46667</v>
      </c>
    </row>
    <row r="10" spans="1:8" ht="15.95" customHeight="1" x14ac:dyDescent="0.2">
      <c r="A10" s="3206" t="s">
        <v>1807</v>
      </c>
      <c r="B10" s="3282">
        <v>79499</v>
      </c>
      <c r="C10" s="3282">
        <v>90242</v>
      </c>
      <c r="D10" s="3291">
        <v>97745</v>
      </c>
      <c r="E10" s="1489">
        <v>76916</v>
      </c>
    </row>
    <row r="11" spans="1:8" s="3180" customFormat="1" ht="15.95" customHeight="1" x14ac:dyDescent="0.2">
      <c r="A11" s="3192" t="s">
        <v>1808</v>
      </c>
      <c r="B11" s="3284">
        <v>60624</v>
      </c>
      <c r="C11" s="3284">
        <v>68375</v>
      </c>
      <c r="D11" s="3285">
        <v>71113</v>
      </c>
      <c r="E11" s="1487">
        <v>58478</v>
      </c>
    </row>
    <row r="12" spans="1:8" s="3180" customFormat="1" ht="15.95" customHeight="1" x14ac:dyDescent="0.2">
      <c r="A12" s="3192" t="s">
        <v>1809</v>
      </c>
      <c r="B12" s="3284">
        <v>18875</v>
      </c>
      <c r="C12" s="3284">
        <v>21867</v>
      </c>
      <c r="D12" s="3285">
        <v>26632</v>
      </c>
      <c r="E12" s="1487">
        <v>18438</v>
      </c>
    </row>
    <row r="13" spans="1:8" ht="15.95" customHeight="1" x14ac:dyDescent="0.2">
      <c r="A13" s="3206" t="s">
        <v>1810</v>
      </c>
      <c r="B13" s="3282">
        <v>4055</v>
      </c>
      <c r="C13" s="3282">
        <v>3145</v>
      </c>
      <c r="D13" s="3291">
        <v>905</v>
      </c>
      <c r="E13" s="1489">
        <v>1305</v>
      </c>
      <c r="H13" s="3120"/>
    </row>
    <row r="14" spans="1:8" ht="15.95" customHeight="1" x14ac:dyDescent="0.2">
      <c r="A14" s="3206" t="s">
        <v>1811</v>
      </c>
      <c r="B14" s="3282">
        <v>194090</v>
      </c>
      <c r="C14" s="3282">
        <v>197139</v>
      </c>
      <c r="D14" s="3291">
        <v>191680</v>
      </c>
      <c r="E14" s="1489">
        <v>128925</v>
      </c>
    </row>
    <row r="15" spans="1:8" s="3180" customFormat="1" ht="15.95" customHeight="1" x14ac:dyDescent="0.2">
      <c r="A15" s="3203" t="s">
        <v>1812</v>
      </c>
      <c r="B15" s="3284">
        <v>80680</v>
      </c>
      <c r="C15" s="3284">
        <v>80339</v>
      </c>
      <c r="D15" s="3285">
        <v>78799</v>
      </c>
      <c r="E15" s="1487">
        <v>70324</v>
      </c>
    </row>
    <row r="16" spans="1:8" s="3180" customFormat="1" ht="15.95" customHeight="1" x14ac:dyDescent="0.2">
      <c r="A16" s="3192" t="s">
        <v>1813</v>
      </c>
      <c r="B16" s="3284">
        <v>113410</v>
      </c>
      <c r="C16" s="3284">
        <v>116800</v>
      </c>
      <c r="D16" s="3285">
        <v>112881</v>
      </c>
      <c r="E16" s="1487">
        <v>58601</v>
      </c>
    </row>
    <row r="17" spans="1:5" ht="15.95" customHeight="1" x14ac:dyDescent="0.2">
      <c r="A17" s="3206" t="s">
        <v>1814</v>
      </c>
      <c r="B17" s="3282">
        <v>251066</v>
      </c>
      <c r="C17" s="3282">
        <v>259978</v>
      </c>
      <c r="D17" s="3291">
        <v>267408</v>
      </c>
      <c r="E17" s="1489">
        <v>209228</v>
      </c>
    </row>
    <row r="18" spans="1:5" s="3180" customFormat="1" ht="15.95" customHeight="1" x14ac:dyDescent="0.2">
      <c r="A18" s="3203" t="s">
        <v>1815</v>
      </c>
      <c r="B18" s="3284">
        <v>171780</v>
      </c>
      <c r="C18" s="3284">
        <v>182900</v>
      </c>
      <c r="D18" s="3285">
        <v>188361</v>
      </c>
      <c r="E18" s="1487">
        <v>154380</v>
      </c>
    </row>
    <row r="19" spans="1:5" s="3180" customFormat="1" ht="15.95" customHeight="1" x14ac:dyDescent="0.2">
      <c r="A19" s="3292" t="s">
        <v>1816</v>
      </c>
      <c r="B19" s="3293">
        <v>900</v>
      </c>
      <c r="C19" s="3293">
        <v>25</v>
      </c>
      <c r="D19" s="3294">
        <v>412</v>
      </c>
      <c r="E19" s="1490">
        <v>367</v>
      </c>
    </row>
    <row r="20" spans="1:5" s="3180" customFormat="1" ht="15.95" customHeight="1" x14ac:dyDescent="0.2">
      <c r="A20" s="1474" t="s">
        <v>1813</v>
      </c>
      <c r="B20" s="3284">
        <v>79286</v>
      </c>
      <c r="C20" s="3284">
        <v>77078</v>
      </c>
      <c r="D20" s="3285">
        <v>79047</v>
      </c>
      <c r="E20" s="1487">
        <v>54848</v>
      </c>
    </row>
    <row r="21" spans="1:5" s="3180" customFormat="1" ht="15.95" customHeight="1" x14ac:dyDescent="0.2">
      <c r="A21" s="3206" t="s">
        <v>4089</v>
      </c>
      <c r="B21" s="3282">
        <v>19160</v>
      </c>
      <c r="C21" s="3282">
        <v>12530</v>
      </c>
      <c r="D21" s="3291">
        <v>20952</v>
      </c>
      <c r="E21" s="1489">
        <v>37473</v>
      </c>
    </row>
    <row r="22" spans="1:5" ht="15.95" customHeight="1" x14ac:dyDescent="0.2">
      <c r="A22" s="3286"/>
      <c r="B22" s="3295"/>
      <c r="C22" s="3296"/>
      <c r="D22" s="3297"/>
      <c r="E22" s="1491"/>
    </row>
    <row r="23" spans="1:5" ht="24" x14ac:dyDescent="0.2">
      <c r="A23" s="3275" t="s">
        <v>1817</v>
      </c>
      <c r="B23" s="3298">
        <v>457201</v>
      </c>
      <c r="C23" s="3298">
        <v>481256</v>
      </c>
      <c r="D23" s="1492">
        <v>498254</v>
      </c>
      <c r="E23" s="1493">
        <v>429692</v>
      </c>
    </row>
    <row r="24" spans="1:5" ht="15.95" customHeight="1" x14ac:dyDescent="0.2">
      <c r="A24" s="3149" t="s">
        <v>4088</v>
      </c>
    </row>
    <row r="25" spans="1:5" ht="15.95" customHeight="1" x14ac:dyDescent="0.2">
      <c r="A25" s="3149" t="s">
        <v>1818</v>
      </c>
      <c r="B25" s="3299"/>
      <c r="C25" s="3299"/>
      <c r="D25" s="3299"/>
    </row>
    <row r="26" spans="1:5" ht="15.95" customHeight="1" x14ac:dyDescent="0.2">
      <c r="A26" s="3149" t="s">
        <v>1819</v>
      </c>
    </row>
    <row r="27" spans="1:5" ht="15.95" customHeight="1" x14ac:dyDescent="0.2">
      <c r="A27" s="3300"/>
    </row>
    <row r="28" spans="1:5" s="1475" customFormat="1" ht="15.95" customHeight="1" x14ac:dyDescent="0.2">
      <c r="A28" s="1472" t="s">
        <v>4213</v>
      </c>
    </row>
    <row r="29" spans="1:5" ht="15.95" customHeight="1" x14ac:dyDescent="0.2"/>
    <row r="30" spans="1:5" ht="15.95" customHeight="1" x14ac:dyDescent="0.2">
      <c r="A30" s="3281"/>
      <c r="B30" s="3250">
        <v>2017</v>
      </c>
      <c r="C30" s="3250">
        <v>2018</v>
      </c>
      <c r="D30" s="3185" t="s">
        <v>2285</v>
      </c>
      <c r="E30" s="3186" t="s">
        <v>2286</v>
      </c>
    </row>
    <row r="31" spans="1:5" ht="15.95" customHeight="1" x14ac:dyDescent="0.2">
      <c r="A31" s="3301"/>
      <c r="D31" s="3302"/>
      <c r="E31" s="1494"/>
    </row>
    <row r="32" spans="1:5" ht="15.95" customHeight="1" x14ac:dyDescent="0.2">
      <c r="A32" s="3206" t="s">
        <v>1802</v>
      </c>
      <c r="B32" s="3303">
        <v>2.9</v>
      </c>
      <c r="C32" s="3303">
        <v>3.4</v>
      </c>
      <c r="D32" s="3304">
        <v>3</v>
      </c>
      <c r="E32" s="3305">
        <v>-15.7</v>
      </c>
    </row>
    <row r="33" spans="1:6" ht="15.95" customHeight="1" x14ac:dyDescent="0.2">
      <c r="A33" s="3192" t="s">
        <v>1803</v>
      </c>
      <c r="B33" s="3306">
        <v>3.2</v>
      </c>
      <c r="C33" s="3306">
        <v>3.2</v>
      </c>
      <c r="D33" s="3307">
        <v>3.2</v>
      </c>
      <c r="E33" s="3308">
        <v>-18.7</v>
      </c>
      <c r="F33" s="3180"/>
    </row>
    <row r="34" spans="1:6" ht="15.95" customHeight="1" x14ac:dyDescent="0.2">
      <c r="A34" s="3192" t="s">
        <v>1804</v>
      </c>
      <c r="B34" s="3306">
        <v>1.6</v>
      </c>
      <c r="C34" s="3306">
        <v>4.2</v>
      </c>
      <c r="D34" s="3307">
        <v>2</v>
      </c>
      <c r="E34" s="3308">
        <v>-1.2</v>
      </c>
      <c r="F34" s="3180"/>
    </row>
    <row r="35" spans="1:6" ht="15.95" customHeight="1" x14ac:dyDescent="0.2">
      <c r="A35" s="3286" t="s">
        <v>1820</v>
      </c>
      <c r="B35" s="3309">
        <v>1.5</v>
      </c>
      <c r="C35" s="3309">
        <v>5.6</v>
      </c>
      <c r="D35" s="3310">
        <v>1.7</v>
      </c>
      <c r="E35" s="3311">
        <v>-1.7</v>
      </c>
      <c r="F35" s="3180"/>
    </row>
    <row r="36" spans="1:6" ht="15.95" customHeight="1" x14ac:dyDescent="0.2">
      <c r="A36" s="3286" t="s">
        <v>1821</v>
      </c>
      <c r="B36" s="3309">
        <v>1.6</v>
      </c>
      <c r="C36" s="3309">
        <v>3.3</v>
      </c>
      <c r="D36" s="3310">
        <v>2.2000000000000002</v>
      </c>
      <c r="E36" s="3311">
        <v>-0.8</v>
      </c>
      <c r="F36" s="3180"/>
    </row>
    <row r="37" spans="1:6" ht="15.95" customHeight="1" x14ac:dyDescent="0.2">
      <c r="A37" s="3206" t="s">
        <v>1807</v>
      </c>
      <c r="B37" s="3303">
        <v>4.7</v>
      </c>
      <c r="C37" s="3303">
        <v>10.9</v>
      </c>
      <c r="D37" s="3304">
        <v>6.2</v>
      </c>
      <c r="E37" s="3305">
        <v>-26.2</v>
      </c>
    </row>
    <row r="38" spans="1:6" ht="15.95" customHeight="1" x14ac:dyDescent="0.2">
      <c r="A38" s="3192" t="s">
        <v>1808</v>
      </c>
      <c r="B38" s="3306">
        <v>7.3</v>
      </c>
      <c r="C38" s="3312">
        <v>10.4</v>
      </c>
      <c r="D38" s="3313">
        <v>2</v>
      </c>
      <c r="E38" s="3308">
        <v>-23.2</v>
      </c>
      <c r="F38" s="3180"/>
    </row>
    <row r="39" spans="1:6" ht="15.95" customHeight="1" x14ac:dyDescent="0.2">
      <c r="A39" s="3192" t="s">
        <v>1809</v>
      </c>
      <c r="B39" s="3314">
        <v>-2.9</v>
      </c>
      <c r="C39" s="3306">
        <v>12.7</v>
      </c>
      <c r="D39" s="3307">
        <v>19.5</v>
      </c>
      <c r="E39" s="3308">
        <v>-34.1</v>
      </c>
      <c r="F39" s="3180"/>
    </row>
    <row r="40" spans="1:6" ht="15.95" customHeight="1" x14ac:dyDescent="0.2">
      <c r="A40" s="3206" t="s">
        <v>1811</v>
      </c>
      <c r="B40" s="3315">
        <v>-1</v>
      </c>
      <c r="C40" s="3303">
        <v>2.7</v>
      </c>
      <c r="D40" s="3316">
        <v>-4.2</v>
      </c>
      <c r="E40" s="3317">
        <v>-38</v>
      </c>
    </row>
    <row r="41" spans="1:6" ht="15.95" customHeight="1" x14ac:dyDescent="0.2">
      <c r="A41" s="3203" t="s">
        <v>1815</v>
      </c>
      <c r="B41" s="3314">
        <v>-5.2</v>
      </c>
      <c r="C41" s="3306">
        <v>0.4</v>
      </c>
      <c r="D41" s="3318">
        <v>-5.2</v>
      </c>
      <c r="E41" s="3308">
        <v>-23.1</v>
      </c>
      <c r="F41" s="3180"/>
    </row>
    <row r="42" spans="1:6" ht="15.95" customHeight="1" x14ac:dyDescent="0.2">
      <c r="A42" s="3203" t="s">
        <v>1822</v>
      </c>
      <c r="B42" s="3314">
        <v>2.2999999999999998</v>
      </c>
      <c r="C42" s="3306">
        <v>4.4000000000000004</v>
      </c>
      <c r="D42" s="3318">
        <v>-3.5</v>
      </c>
      <c r="E42" s="3308">
        <v>-48.4</v>
      </c>
      <c r="F42" s="3180"/>
    </row>
    <row r="43" spans="1:6" ht="15.95" customHeight="1" x14ac:dyDescent="0.2">
      <c r="A43" s="3206" t="s">
        <v>1814</v>
      </c>
      <c r="B43" s="3303">
        <v>2.2000000000000002</v>
      </c>
      <c r="C43" s="3319">
        <v>-0.2</v>
      </c>
      <c r="D43" s="3320">
        <v>2.1</v>
      </c>
      <c r="E43" s="3317">
        <v>-28.9</v>
      </c>
    </row>
    <row r="44" spans="1:6" ht="15.95" customHeight="1" x14ac:dyDescent="0.2">
      <c r="A44" s="3203" t="s">
        <v>1815</v>
      </c>
      <c r="B44" s="3306">
        <v>2</v>
      </c>
      <c r="C44" s="3306">
        <v>1.3</v>
      </c>
      <c r="D44" s="3307">
        <v>3.5</v>
      </c>
      <c r="E44" s="3308">
        <v>-25.5</v>
      </c>
      <c r="F44" s="3180"/>
    </row>
    <row r="45" spans="1:6" ht="15.95" customHeight="1" x14ac:dyDescent="0.2">
      <c r="A45" s="3203" t="s">
        <v>1822</v>
      </c>
      <c r="B45" s="3306">
        <v>2.5</v>
      </c>
      <c r="C45" s="3321">
        <v>-3.5</v>
      </c>
      <c r="D45" s="3322">
        <v>-1.2</v>
      </c>
      <c r="E45" s="3323">
        <v>-37</v>
      </c>
      <c r="F45" s="3180"/>
    </row>
    <row r="46" spans="1:6" ht="15.95" customHeight="1" x14ac:dyDescent="0.2">
      <c r="A46" s="3324"/>
      <c r="B46" s="3325"/>
      <c r="C46" s="3325"/>
      <c r="D46" s="1495"/>
      <c r="E46" s="1496"/>
    </row>
    <row r="47" spans="1:6" ht="15.95" customHeight="1" x14ac:dyDescent="0.2">
      <c r="A47" s="3149" t="s">
        <v>4088</v>
      </c>
      <c r="B47" s="3180"/>
      <c r="C47" s="3180"/>
      <c r="D47" s="3180"/>
      <c r="E47" s="3180"/>
      <c r="F47" s="3180"/>
    </row>
    <row r="48" spans="1:6" ht="15.95" customHeight="1" x14ac:dyDescent="0.2"/>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selection sqref="A1:B1"/>
    </sheetView>
  </sheetViews>
  <sheetFormatPr defaultColWidth="9.1640625" defaultRowHeight="10.5" x14ac:dyDescent="0.2"/>
  <cols>
    <col min="1" max="1" width="51.33203125" style="3150" customWidth="1"/>
    <col min="2" max="4" width="12.6640625" style="3150" customWidth="1"/>
    <col min="5" max="5" width="10.6640625" style="3150" bestFit="1" customWidth="1"/>
    <col min="6" max="16384" width="9.1640625" style="3150"/>
  </cols>
  <sheetData>
    <row r="1" spans="1:8" s="1032" customFormat="1" ht="15.75" x14ac:dyDescent="0.25">
      <c r="A1" s="6405" t="s">
        <v>801</v>
      </c>
      <c r="B1" s="6405"/>
    </row>
    <row r="2" spans="1:8" ht="14.25" x14ac:dyDescent="0.2">
      <c r="A2" s="3247" t="s">
        <v>1823</v>
      </c>
    </row>
    <row r="3" spans="1:8" ht="14.25" x14ac:dyDescent="0.2">
      <c r="A3" s="3247"/>
    </row>
    <row r="4" spans="1:8" x14ac:dyDescent="0.2">
      <c r="D4" s="3326" t="s">
        <v>1738</v>
      </c>
    </row>
    <row r="5" spans="1:8" s="3328" customFormat="1" ht="20.100000000000001" customHeight="1" x14ac:dyDescent="0.2">
      <c r="A5" s="3327"/>
      <c r="B5" s="3479">
        <v>2017</v>
      </c>
      <c r="C5" s="3479">
        <v>2018</v>
      </c>
      <c r="D5" s="3480" t="s">
        <v>2285</v>
      </c>
      <c r="E5" s="3481" t="s">
        <v>2286</v>
      </c>
    </row>
    <row r="6" spans="1:8" s="3483" customFormat="1" ht="20.100000000000001" customHeight="1" x14ac:dyDescent="0.2">
      <c r="A6" s="3482" t="s">
        <v>1824</v>
      </c>
      <c r="B6" s="3498">
        <v>167172</v>
      </c>
      <c r="C6" s="7311">
        <v>175402</v>
      </c>
      <c r="D6" s="7312">
        <v>181342</v>
      </c>
      <c r="E6" s="3499">
        <v>166805</v>
      </c>
    </row>
    <row r="7" spans="1:8" s="3338" customFormat="1" ht="20.100000000000001" customHeight="1" x14ac:dyDescent="0.2">
      <c r="A7" s="3484" t="s">
        <v>1825</v>
      </c>
      <c r="B7" s="7313">
        <v>42187</v>
      </c>
      <c r="C7" s="7313">
        <v>43815</v>
      </c>
      <c r="D7" s="7314">
        <v>45084</v>
      </c>
      <c r="E7" s="3500">
        <v>46384</v>
      </c>
    </row>
    <row r="8" spans="1:8" s="3483" customFormat="1" ht="20.100000000000001" customHeight="1" x14ac:dyDescent="0.2">
      <c r="A8" s="3486" t="s">
        <v>1826</v>
      </c>
      <c r="B8" s="7311">
        <v>57404</v>
      </c>
      <c r="C8" s="7311">
        <v>62157</v>
      </c>
      <c r="D8" s="7312">
        <v>64012</v>
      </c>
      <c r="E8" s="3501">
        <v>53281</v>
      </c>
    </row>
    <row r="9" spans="1:8" s="3338" customFormat="1" ht="20.100000000000001" customHeight="1" x14ac:dyDescent="0.2">
      <c r="A9" s="3484" t="s">
        <v>1827</v>
      </c>
      <c r="B9" s="7313">
        <v>55623</v>
      </c>
      <c r="C9" s="7313">
        <v>60398</v>
      </c>
      <c r="D9" s="7314">
        <v>62067</v>
      </c>
      <c r="E9" s="3500">
        <v>51747</v>
      </c>
    </row>
    <row r="10" spans="1:8" s="3338" customFormat="1" ht="20.100000000000001" customHeight="1" x14ac:dyDescent="0.2">
      <c r="A10" s="3484" t="s">
        <v>1828</v>
      </c>
      <c r="B10" s="7313">
        <v>1420</v>
      </c>
      <c r="C10" s="7313">
        <v>1462</v>
      </c>
      <c r="D10" s="7314">
        <v>1340</v>
      </c>
      <c r="E10" s="3500">
        <v>1364</v>
      </c>
    </row>
    <row r="11" spans="1:8" s="3338" customFormat="1" ht="20.100000000000001" customHeight="1" x14ac:dyDescent="0.2">
      <c r="A11" s="3484" t="s">
        <v>1829</v>
      </c>
      <c r="B11" s="7313">
        <v>3201</v>
      </c>
      <c r="C11" s="7313">
        <v>3221</v>
      </c>
      <c r="D11" s="7314">
        <v>3285</v>
      </c>
      <c r="E11" s="3500">
        <v>2898</v>
      </c>
    </row>
    <row r="12" spans="1:8" s="3483" customFormat="1" ht="20.100000000000001" customHeight="1" x14ac:dyDescent="0.2">
      <c r="A12" s="3487" t="s">
        <v>1830</v>
      </c>
      <c r="B12" s="7311">
        <v>232625</v>
      </c>
      <c r="C12" s="3502">
        <v>243696</v>
      </c>
      <c r="D12" s="3503">
        <v>252901</v>
      </c>
      <c r="E12" s="3504">
        <v>209606</v>
      </c>
    </row>
    <row r="13" spans="1:8" s="3329" customFormat="1" ht="27.6" customHeight="1" x14ac:dyDescent="0.2">
      <c r="A13" s="3488" t="s">
        <v>1831</v>
      </c>
      <c r="B13" s="3498">
        <v>457201</v>
      </c>
      <c r="C13" s="3505">
        <v>481256</v>
      </c>
      <c r="D13" s="3506">
        <v>498254</v>
      </c>
      <c r="E13" s="3507">
        <v>429692</v>
      </c>
      <c r="H13" s="3330"/>
    </row>
    <row r="14" spans="1:8" s="3483" customFormat="1" ht="20.100000000000001" customHeight="1" x14ac:dyDescent="0.2">
      <c r="A14" s="3486" t="s">
        <v>1832</v>
      </c>
      <c r="B14" s="3489"/>
      <c r="C14" s="7315"/>
      <c r="D14" s="7315"/>
      <c r="E14" s="3490"/>
    </row>
    <row r="15" spans="1:8" s="3338" customFormat="1" ht="20.100000000000001" customHeight="1" x14ac:dyDescent="0.2">
      <c r="A15" s="3349" t="s">
        <v>1833</v>
      </c>
      <c r="B15" s="7313">
        <v>5059</v>
      </c>
      <c r="C15" s="7313">
        <v>6858</v>
      </c>
      <c r="D15" s="7314">
        <v>11920</v>
      </c>
      <c r="E15" s="3500">
        <v>6604</v>
      </c>
    </row>
    <row r="16" spans="1:8" s="3338" customFormat="1" ht="20.100000000000001" customHeight="1" x14ac:dyDescent="0.2">
      <c r="A16" s="3349" t="s">
        <v>1834</v>
      </c>
      <c r="B16" s="7316">
        <v>45285</v>
      </c>
      <c r="C16" s="7316">
        <v>57609</v>
      </c>
      <c r="D16" s="7317">
        <v>61785</v>
      </c>
      <c r="E16" s="3508">
        <v>38624</v>
      </c>
    </row>
    <row r="17" spans="1:5" s="3483" customFormat="1" ht="20.100000000000001" customHeight="1" x14ac:dyDescent="0.2">
      <c r="A17" s="3486" t="s">
        <v>1835</v>
      </c>
      <c r="B17" s="7311"/>
      <c r="C17" s="7311"/>
      <c r="D17" s="7312"/>
      <c r="E17" s="3501"/>
    </row>
    <row r="18" spans="1:5" s="3338" customFormat="1" ht="20.100000000000001" customHeight="1" x14ac:dyDescent="0.2">
      <c r="A18" s="3349" t="s">
        <v>1833</v>
      </c>
      <c r="B18" s="7316">
        <v>711</v>
      </c>
      <c r="C18" s="7318">
        <v>-119</v>
      </c>
      <c r="D18" s="7317">
        <v>411</v>
      </c>
      <c r="E18" s="7319">
        <v>-42</v>
      </c>
    </row>
    <row r="19" spans="1:5" s="3338" customFormat="1" ht="20.100000000000001" customHeight="1" x14ac:dyDescent="0.2">
      <c r="A19" s="3349" t="s">
        <v>1834</v>
      </c>
      <c r="B19" s="7313">
        <v>-9367</v>
      </c>
      <c r="C19" s="3509">
        <v>-13764</v>
      </c>
      <c r="D19" s="3510">
        <v>-13575</v>
      </c>
      <c r="E19" s="3511">
        <v>-12721</v>
      </c>
    </row>
    <row r="20" spans="1:5" s="3483" customFormat="1" ht="20.100000000000001" customHeight="1" x14ac:dyDescent="0.2">
      <c r="A20" s="3486" t="s">
        <v>1836</v>
      </c>
      <c r="B20" s="3491"/>
      <c r="C20" s="7320"/>
      <c r="D20" s="7320"/>
      <c r="E20" s="3492"/>
    </row>
    <row r="21" spans="1:5" s="3338" customFormat="1" ht="20.100000000000001" customHeight="1" x14ac:dyDescent="0.2">
      <c r="A21" s="3493" t="s">
        <v>1837</v>
      </c>
      <c r="B21" s="7313">
        <v>462260</v>
      </c>
      <c r="C21" s="7313">
        <v>488113</v>
      </c>
      <c r="D21" s="7314">
        <v>510174</v>
      </c>
      <c r="E21" s="3500">
        <v>436296</v>
      </c>
    </row>
    <row r="22" spans="1:5" s="3338" customFormat="1" ht="20.100000000000001" customHeight="1" x14ac:dyDescent="0.2">
      <c r="A22" s="3493" t="s">
        <v>1838</v>
      </c>
      <c r="B22" s="7313">
        <v>502486</v>
      </c>
      <c r="C22" s="7313">
        <v>538864</v>
      </c>
      <c r="D22" s="7314">
        <v>560039</v>
      </c>
      <c r="E22" s="3500">
        <v>468316</v>
      </c>
    </row>
    <row r="23" spans="1:5" s="3338" customFormat="1" ht="20.100000000000001" customHeight="1" x14ac:dyDescent="0.2">
      <c r="A23" s="3486" t="s">
        <v>1839</v>
      </c>
      <c r="B23" s="7321"/>
      <c r="C23" s="7321"/>
      <c r="D23" s="7322"/>
      <c r="E23" s="3512"/>
    </row>
    <row r="24" spans="1:5" s="3338" customFormat="1" ht="20.100000000000001" customHeight="1" x14ac:dyDescent="0.2">
      <c r="A24" s="3493" t="s">
        <v>1693</v>
      </c>
      <c r="B24" s="7313">
        <v>462971</v>
      </c>
      <c r="C24" s="7313">
        <v>487994</v>
      </c>
      <c r="D24" s="7314">
        <v>510585</v>
      </c>
      <c r="E24" s="3500">
        <v>436254</v>
      </c>
    </row>
    <row r="25" spans="1:5" s="3338" customFormat="1" ht="20.100000000000001" customHeight="1" x14ac:dyDescent="0.2">
      <c r="A25" s="3493" t="s">
        <v>1694</v>
      </c>
      <c r="B25" s="7313">
        <v>493119</v>
      </c>
      <c r="C25" s="3509">
        <v>525100</v>
      </c>
      <c r="D25" s="3510">
        <v>546464</v>
      </c>
      <c r="E25" s="3511">
        <v>455595</v>
      </c>
    </row>
    <row r="26" spans="1:5" s="3483" customFormat="1" ht="20.100000000000001" customHeight="1" x14ac:dyDescent="0.2">
      <c r="A26" s="3495" t="s">
        <v>1840</v>
      </c>
      <c r="B26" s="3498">
        <v>411463</v>
      </c>
      <c r="C26" s="7311">
        <v>438177</v>
      </c>
      <c r="D26" s="7312">
        <v>454380</v>
      </c>
      <c r="E26" s="3501">
        <v>394301</v>
      </c>
    </row>
    <row r="27" spans="1:5" s="3483" customFormat="1" ht="20.100000000000001" customHeight="1" x14ac:dyDescent="0.2">
      <c r="A27" s="3487" t="s">
        <v>1841</v>
      </c>
      <c r="B27" s="3498">
        <v>45738</v>
      </c>
      <c r="C27" s="3498">
        <v>43078</v>
      </c>
      <c r="D27" s="3513">
        <v>43874</v>
      </c>
      <c r="E27" s="3499">
        <v>35391</v>
      </c>
    </row>
    <row r="28" spans="1:5" s="3483" customFormat="1" ht="20.100000000000001" customHeight="1" x14ac:dyDescent="0.2">
      <c r="A28" s="3486" t="s">
        <v>1842</v>
      </c>
      <c r="B28" s="7320"/>
      <c r="C28" s="7320"/>
      <c r="D28" s="7323"/>
      <c r="E28" s="3485"/>
    </row>
    <row r="29" spans="1:5" s="3338" customFormat="1" ht="20.100000000000001" customHeight="1" x14ac:dyDescent="0.2">
      <c r="A29" s="3493" t="s">
        <v>1693</v>
      </c>
      <c r="B29" s="7320">
        <v>51508</v>
      </c>
      <c r="C29" s="7320">
        <v>49817</v>
      </c>
      <c r="D29" s="7323">
        <v>56205</v>
      </c>
      <c r="E29" s="3485">
        <v>41953</v>
      </c>
    </row>
    <row r="30" spans="1:5" s="3338" customFormat="1" ht="20.100000000000001" customHeight="1" x14ac:dyDescent="0.2">
      <c r="A30" s="3493" t="s">
        <v>1694</v>
      </c>
      <c r="B30" s="7320">
        <v>81656</v>
      </c>
      <c r="C30" s="7320">
        <v>86923</v>
      </c>
      <c r="D30" s="7323">
        <v>92084</v>
      </c>
      <c r="E30" s="3494">
        <v>61293</v>
      </c>
    </row>
    <row r="31" spans="1:5" s="3483" customFormat="1" ht="20.100000000000001" customHeight="1" x14ac:dyDescent="0.2">
      <c r="A31" s="3496" t="s">
        <v>1843</v>
      </c>
      <c r="B31" s="3514">
        <v>10</v>
      </c>
      <c r="C31" s="3514">
        <v>9</v>
      </c>
      <c r="D31" s="3515">
        <v>8.8000000000000007</v>
      </c>
      <c r="E31" s="3516">
        <v>8.1999999999999993</v>
      </c>
    </row>
    <row r="32" spans="1:5" s="3483" customFormat="1" ht="20.100000000000001" customHeight="1" x14ac:dyDescent="0.2">
      <c r="A32" s="3486" t="s">
        <v>1844</v>
      </c>
      <c r="B32" s="7324"/>
      <c r="C32" s="7324"/>
      <c r="D32" s="7325"/>
      <c r="E32" s="3517"/>
    </row>
    <row r="33" spans="1:5" s="3338" customFormat="1" ht="20.100000000000001" customHeight="1" x14ac:dyDescent="0.2">
      <c r="A33" s="3493" t="s">
        <v>1693</v>
      </c>
      <c r="B33" s="7326">
        <v>11.1</v>
      </c>
      <c r="C33" s="7326">
        <v>10.199999999999999</v>
      </c>
      <c r="D33" s="7327">
        <v>11</v>
      </c>
      <c r="E33" s="3518">
        <v>9.6</v>
      </c>
    </row>
    <row r="34" spans="1:5" s="3338" customFormat="1" ht="20.100000000000001" customHeight="1" x14ac:dyDescent="0.2">
      <c r="A34" s="3497" t="s">
        <v>1694</v>
      </c>
      <c r="B34" s="3519">
        <v>16.600000000000001</v>
      </c>
      <c r="C34" s="3519">
        <v>16.600000000000001</v>
      </c>
      <c r="D34" s="3520">
        <v>16.899999999999999</v>
      </c>
      <c r="E34" s="3521">
        <v>13.5</v>
      </c>
    </row>
    <row r="35" spans="1:5" ht="12.75" customHeight="1" x14ac:dyDescent="0.2">
      <c r="A35" s="3332"/>
    </row>
    <row r="36" spans="1:5" ht="11.25" x14ac:dyDescent="0.2">
      <c r="A36" s="3149" t="s">
        <v>4088</v>
      </c>
      <c r="B36" s="3333"/>
      <c r="C36" s="3333"/>
      <c r="D36" s="3333"/>
    </row>
    <row r="37" spans="1:5" ht="11.25" x14ac:dyDescent="0.2">
      <c r="A37" s="3149" t="s">
        <v>1845</v>
      </c>
    </row>
    <row r="38" spans="1:5" ht="11.25" x14ac:dyDescent="0.2">
      <c r="A38" s="3149" t="s">
        <v>1846</v>
      </c>
    </row>
    <row r="39" spans="1:5" ht="11.25" x14ac:dyDescent="0.2">
      <c r="A39" s="3149" t="s">
        <v>1847</v>
      </c>
    </row>
    <row r="40" spans="1:5" ht="11.25" x14ac:dyDescent="0.2">
      <c r="A40" s="3149" t="s">
        <v>1848</v>
      </c>
    </row>
    <row r="41" spans="1:5" ht="11.25" x14ac:dyDescent="0.2">
      <c r="A41" s="3149" t="s">
        <v>1849</v>
      </c>
    </row>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showGridLines="0" workbookViewId="0">
      <selection sqref="A1:C1"/>
    </sheetView>
  </sheetViews>
  <sheetFormatPr defaultColWidth="9.1640625" defaultRowHeight="11.25" x14ac:dyDescent="0.2"/>
  <cols>
    <col min="1" max="1" width="50.5" style="3152" customWidth="1"/>
    <col min="2" max="5" width="12.6640625" style="3152" customWidth="1"/>
    <col min="6" max="6" width="10.83203125" style="3152" bestFit="1" customWidth="1"/>
    <col min="7" max="16384" width="9.1640625" style="3152"/>
  </cols>
  <sheetData>
    <row r="1" spans="1:8" s="1032" customFormat="1" ht="15.75" x14ac:dyDescent="0.25">
      <c r="A1" s="6405" t="s">
        <v>801</v>
      </c>
      <c r="B1" s="6405"/>
      <c r="C1" s="6405"/>
    </row>
    <row r="2" spans="1:8" ht="16.5" customHeight="1" x14ac:dyDescent="0.2">
      <c r="A2" s="3247" t="s">
        <v>1850</v>
      </c>
      <c r="B2" s="3334"/>
      <c r="C2" s="3334"/>
      <c r="D2" s="3334"/>
      <c r="E2" s="3334"/>
    </row>
    <row r="3" spans="1:8" ht="15" customHeight="1" x14ac:dyDescent="0.15">
      <c r="E3" s="3335" t="s">
        <v>1738</v>
      </c>
    </row>
    <row r="4" spans="1:8" s="3338" customFormat="1" ht="18" customHeight="1" x14ac:dyDescent="0.2">
      <c r="A4" s="3336"/>
      <c r="B4" s="3337">
        <v>2017</v>
      </c>
      <c r="C4" s="3337">
        <v>2018</v>
      </c>
      <c r="D4" s="3185" t="s">
        <v>2285</v>
      </c>
      <c r="E4" s="3186" t="s">
        <v>2286</v>
      </c>
    </row>
    <row r="5" spans="1:8" s="3338" customFormat="1" ht="18" customHeight="1" x14ac:dyDescent="0.2">
      <c r="A5" s="3339" t="s">
        <v>1851</v>
      </c>
      <c r="B5" s="3340"/>
      <c r="C5" s="3340"/>
      <c r="D5" s="3341"/>
      <c r="E5" s="2715"/>
    </row>
    <row r="6" spans="1:8" s="3338" customFormat="1" ht="18" customHeight="1" x14ac:dyDescent="0.2">
      <c r="A6" s="3342" t="s">
        <v>1852</v>
      </c>
      <c r="B6" s="3343">
        <v>49977</v>
      </c>
      <c r="C6" s="3343">
        <v>56900</v>
      </c>
      <c r="D6" s="3344">
        <v>62797</v>
      </c>
      <c r="E6" s="1497">
        <v>48877</v>
      </c>
    </row>
    <row r="7" spans="1:8" s="3338" customFormat="1" ht="18" customHeight="1" x14ac:dyDescent="0.2">
      <c r="A7" s="3345" t="s">
        <v>1853</v>
      </c>
      <c r="B7" s="3346">
        <v>24828</v>
      </c>
      <c r="C7" s="3346">
        <v>24517</v>
      </c>
      <c r="D7" s="3347">
        <v>26520</v>
      </c>
      <c r="E7" s="1498">
        <v>20850</v>
      </c>
    </row>
    <row r="8" spans="1:8" s="3338" customFormat="1" ht="18" customHeight="1" x14ac:dyDescent="0.2">
      <c r="A8" s="3345" t="s">
        <v>1854</v>
      </c>
      <c r="B8" s="3346">
        <v>12688</v>
      </c>
      <c r="C8" s="3346">
        <v>13697</v>
      </c>
      <c r="D8" s="3347">
        <v>17288</v>
      </c>
      <c r="E8" s="1498">
        <v>12815</v>
      </c>
    </row>
    <row r="9" spans="1:8" s="3338" customFormat="1" ht="18" customHeight="1" x14ac:dyDescent="0.2">
      <c r="A9" s="3345" t="s">
        <v>1855</v>
      </c>
      <c r="B9" s="3346">
        <v>12461</v>
      </c>
      <c r="C9" s="3346">
        <v>18686</v>
      </c>
      <c r="D9" s="3347">
        <v>18990</v>
      </c>
      <c r="E9" s="1498">
        <v>15212</v>
      </c>
    </row>
    <row r="10" spans="1:8" s="3338" customFormat="1" ht="18" customHeight="1" x14ac:dyDescent="0.2">
      <c r="A10" s="3342" t="s">
        <v>1856</v>
      </c>
      <c r="B10" s="3343">
        <v>29522</v>
      </c>
      <c r="C10" s="3343">
        <v>33342</v>
      </c>
      <c r="D10" s="3344">
        <v>34948</v>
      </c>
      <c r="E10" s="1497">
        <v>28039</v>
      </c>
    </row>
    <row r="11" spans="1:8" s="3338" customFormat="1" ht="18" customHeight="1" x14ac:dyDescent="0.2">
      <c r="A11" s="3345" t="s">
        <v>1857</v>
      </c>
      <c r="B11" s="3346">
        <v>0</v>
      </c>
      <c r="C11" s="3346">
        <v>0</v>
      </c>
      <c r="D11" s="3347">
        <v>0</v>
      </c>
      <c r="E11" s="1498">
        <v>0</v>
      </c>
    </row>
    <row r="12" spans="1:8" s="3338" customFormat="1" ht="18" customHeight="1" x14ac:dyDescent="0.2">
      <c r="A12" s="3345" t="s">
        <v>1858</v>
      </c>
      <c r="B12" s="3346">
        <v>900</v>
      </c>
      <c r="C12" s="3346">
        <v>25</v>
      </c>
      <c r="D12" s="3347">
        <v>412</v>
      </c>
      <c r="E12" s="1498">
        <v>367</v>
      </c>
    </row>
    <row r="13" spans="1:8" s="3338" customFormat="1" ht="18" customHeight="1" x14ac:dyDescent="0.2">
      <c r="A13" s="3345" t="s">
        <v>1859</v>
      </c>
      <c r="B13" s="3346">
        <v>4822</v>
      </c>
      <c r="C13" s="3346">
        <v>5352</v>
      </c>
      <c r="D13" s="3347">
        <v>5198</v>
      </c>
      <c r="E13" s="1498">
        <v>3578</v>
      </c>
      <c r="H13" s="3348"/>
    </row>
    <row r="14" spans="1:8" s="3338" customFormat="1" ht="18" customHeight="1" x14ac:dyDescent="0.2">
      <c r="A14" s="3345" t="s">
        <v>1860</v>
      </c>
      <c r="B14" s="3346">
        <v>2957</v>
      </c>
      <c r="C14" s="3346">
        <v>3319</v>
      </c>
      <c r="D14" s="3347">
        <v>5587</v>
      </c>
      <c r="E14" s="1498">
        <v>4211</v>
      </c>
    </row>
    <row r="15" spans="1:8" s="3338" customFormat="1" ht="18" customHeight="1" x14ac:dyDescent="0.2">
      <c r="A15" s="3345" t="s">
        <v>1861</v>
      </c>
      <c r="B15" s="3346">
        <v>20843</v>
      </c>
      <c r="C15" s="3346">
        <v>24646</v>
      </c>
      <c r="D15" s="3347">
        <v>23751</v>
      </c>
      <c r="E15" s="1498">
        <v>19883</v>
      </c>
    </row>
    <row r="16" spans="1:8" s="3338" customFormat="1" ht="18" customHeight="1" x14ac:dyDescent="0.2">
      <c r="A16" s="3349"/>
      <c r="B16" s="3350"/>
      <c r="C16" s="3346"/>
      <c r="D16" s="3347"/>
      <c r="E16" s="1498"/>
    </row>
    <row r="17" spans="1:5" s="3338" customFormat="1" ht="18" customHeight="1" x14ac:dyDescent="0.2">
      <c r="A17" s="3351" t="s">
        <v>1862</v>
      </c>
      <c r="B17" s="3352">
        <v>79499</v>
      </c>
      <c r="C17" s="3352">
        <v>90242</v>
      </c>
      <c r="D17" s="1499">
        <v>97745</v>
      </c>
      <c r="E17" s="1500">
        <v>76916</v>
      </c>
    </row>
    <row r="18" spans="1:5" s="3338" customFormat="1" ht="18" customHeight="1" x14ac:dyDescent="0.2">
      <c r="A18" s="3353" t="s">
        <v>1863</v>
      </c>
      <c r="B18" s="3352">
        <v>78599</v>
      </c>
      <c r="C18" s="3354">
        <v>90217</v>
      </c>
      <c r="D18" s="1501">
        <v>97333</v>
      </c>
      <c r="E18" s="1502">
        <v>76549</v>
      </c>
    </row>
    <row r="19" spans="1:5" s="3338" customFormat="1" ht="18" customHeight="1" x14ac:dyDescent="0.2">
      <c r="A19" s="3339" t="s">
        <v>1864</v>
      </c>
      <c r="B19" s="3355"/>
      <c r="C19" s="3355"/>
      <c r="D19" s="1503"/>
      <c r="E19" s="1504"/>
    </row>
    <row r="20" spans="1:5" s="3338" customFormat="1" ht="18" customHeight="1" x14ac:dyDescent="0.2">
      <c r="A20" s="3349" t="s">
        <v>1778</v>
      </c>
      <c r="B20" s="3346">
        <v>1698</v>
      </c>
      <c r="C20" s="3346">
        <v>1748.2</v>
      </c>
      <c r="D20" s="3347">
        <v>1983.5</v>
      </c>
      <c r="E20" s="1498">
        <v>1511.5</v>
      </c>
    </row>
    <row r="21" spans="1:5" s="3338" customFormat="1" ht="18" customHeight="1" x14ac:dyDescent="0.2">
      <c r="A21" s="3349" t="s">
        <v>1781</v>
      </c>
      <c r="B21" s="3346">
        <v>6</v>
      </c>
      <c r="C21" s="3346">
        <v>20</v>
      </c>
      <c r="D21" s="3347">
        <v>20</v>
      </c>
      <c r="E21" s="1498">
        <v>20</v>
      </c>
    </row>
    <row r="22" spans="1:5" s="3338" customFormat="1" ht="18" customHeight="1" x14ac:dyDescent="0.2">
      <c r="A22" s="3349" t="s">
        <v>1779</v>
      </c>
      <c r="B22" s="3346">
        <v>4007</v>
      </c>
      <c r="C22" s="3346">
        <v>4748</v>
      </c>
      <c r="D22" s="3347">
        <v>4325</v>
      </c>
      <c r="E22" s="1498">
        <v>3265</v>
      </c>
    </row>
    <row r="23" spans="1:5" s="3338" customFormat="1" ht="18" customHeight="1" x14ac:dyDescent="0.2">
      <c r="A23" s="3349" t="s">
        <v>1784</v>
      </c>
      <c r="B23" s="3346">
        <v>5671.5</v>
      </c>
      <c r="C23" s="3346">
        <v>3983.6</v>
      </c>
      <c r="D23" s="3347">
        <v>4130</v>
      </c>
      <c r="E23" s="1498">
        <v>3797</v>
      </c>
    </row>
    <row r="24" spans="1:5" s="3338" customFormat="1" ht="18" customHeight="1" x14ac:dyDescent="0.2">
      <c r="A24" s="3349" t="s">
        <v>1865</v>
      </c>
      <c r="B24" s="3346">
        <v>4913.5</v>
      </c>
      <c r="C24" s="3346">
        <v>3643.2</v>
      </c>
      <c r="D24" s="3347">
        <v>3232</v>
      </c>
      <c r="E24" s="1498">
        <v>2659</v>
      </c>
    </row>
    <row r="25" spans="1:5" s="3338" customFormat="1" ht="18" customHeight="1" x14ac:dyDescent="0.2">
      <c r="A25" s="3349" t="s">
        <v>1780</v>
      </c>
      <c r="B25" s="3346">
        <v>1308</v>
      </c>
      <c r="C25" s="3346">
        <v>3729</v>
      </c>
      <c r="D25" s="3347">
        <v>3761</v>
      </c>
      <c r="E25" s="1498">
        <v>3328</v>
      </c>
    </row>
    <row r="26" spans="1:5" s="3338" customFormat="1" ht="18" customHeight="1" x14ac:dyDescent="0.2">
      <c r="A26" s="3345" t="s">
        <v>1786</v>
      </c>
      <c r="B26" s="3346">
        <v>5492.5</v>
      </c>
      <c r="C26" s="3346">
        <v>5577.5</v>
      </c>
      <c r="D26" s="3347">
        <v>6233</v>
      </c>
      <c r="E26" s="1498">
        <v>4377</v>
      </c>
    </row>
    <row r="27" spans="1:5" s="3338" customFormat="1" ht="18" customHeight="1" x14ac:dyDescent="0.2">
      <c r="A27" s="3356" t="s">
        <v>1866</v>
      </c>
      <c r="B27" s="3357">
        <v>5045</v>
      </c>
      <c r="C27" s="3357">
        <v>5092</v>
      </c>
      <c r="D27" s="3358">
        <v>5748</v>
      </c>
      <c r="E27" s="1505">
        <v>3897</v>
      </c>
    </row>
    <row r="28" spans="1:5" s="3338" customFormat="1" ht="18" customHeight="1" x14ac:dyDescent="0.2">
      <c r="A28" s="3345" t="s">
        <v>1753</v>
      </c>
      <c r="B28" s="3346">
        <v>5335</v>
      </c>
      <c r="C28" s="3346">
        <v>12577.5</v>
      </c>
      <c r="D28" s="3347">
        <v>13502</v>
      </c>
      <c r="E28" s="1498">
        <v>12374</v>
      </c>
    </row>
    <row r="29" spans="1:5" s="3338" customFormat="1" ht="18" customHeight="1" x14ac:dyDescent="0.2">
      <c r="A29" s="3345" t="s">
        <v>1788</v>
      </c>
      <c r="B29" s="3346">
        <v>6704</v>
      </c>
      <c r="C29" s="3346">
        <v>4735</v>
      </c>
      <c r="D29" s="3347">
        <v>4970</v>
      </c>
      <c r="E29" s="1498">
        <v>3865</v>
      </c>
    </row>
    <row r="30" spans="1:5" s="3338" customFormat="1" ht="18" customHeight="1" x14ac:dyDescent="0.2">
      <c r="A30" s="3345" t="s">
        <v>1755</v>
      </c>
      <c r="B30" s="3346">
        <v>2217</v>
      </c>
      <c r="C30" s="3346">
        <v>3681</v>
      </c>
      <c r="D30" s="3347">
        <v>4080</v>
      </c>
      <c r="E30" s="1498">
        <v>3989</v>
      </c>
    </row>
    <row r="31" spans="1:5" s="3338" customFormat="1" ht="18" customHeight="1" x14ac:dyDescent="0.2">
      <c r="A31" s="3203" t="s">
        <v>1756</v>
      </c>
      <c r="B31" s="3346">
        <v>2343</v>
      </c>
      <c r="C31" s="3346">
        <v>1600</v>
      </c>
      <c r="D31" s="3347">
        <v>1854</v>
      </c>
      <c r="E31" s="1498">
        <v>1398</v>
      </c>
    </row>
    <row r="32" spans="1:5" s="3338" customFormat="1" ht="18" customHeight="1" x14ac:dyDescent="0.2">
      <c r="A32" s="3203" t="s">
        <v>1761</v>
      </c>
      <c r="B32" s="3346">
        <v>29784</v>
      </c>
      <c r="C32" s="3346">
        <v>32411</v>
      </c>
      <c r="D32" s="3347">
        <v>33834.400000000001</v>
      </c>
      <c r="E32" s="1498">
        <v>27043.5</v>
      </c>
    </row>
    <row r="33" spans="1:5" s="3338" customFormat="1" ht="18" customHeight="1" x14ac:dyDescent="0.2">
      <c r="A33" s="3359" t="s">
        <v>1867</v>
      </c>
      <c r="B33" s="3357">
        <v>24828</v>
      </c>
      <c r="C33" s="3357">
        <v>24517</v>
      </c>
      <c r="D33" s="3358">
        <v>26520</v>
      </c>
      <c r="E33" s="1505">
        <v>20850</v>
      </c>
    </row>
    <row r="34" spans="1:5" s="3338" customFormat="1" ht="18" customHeight="1" x14ac:dyDescent="0.2">
      <c r="A34" s="3345" t="s">
        <v>1791</v>
      </c>
      <c r="B34" s="3346">
        <v>387</v>
      </c>
      <c r="C34" s="3346">
        <v>437</v>
      </c>
      <c r="D34" s="3347">
        <v>428</v>
      </c>
      <c r="E34" s="1498">
        <v>223</v>
      </c>
    </row>
    <row r="35" spans="1:5" s="3338" customFormat="1" ht="18" customHeight="1" x14ac:dyDescent="0.2">
      <c r="A35" s="3345" t="s">
        <v>1792</v>
      </c>
      <c r="B35" s="3346">
        <v>892</v>
      </c>
      <c r="C35" s="3346">
        <v>940</v>
      </c>
      <c r="D35" s="3347">
        <v>1010</v>
      </c>
      <c r="E35" s="1498">
        <v>467</v>
      </c>
    </row>
    <row r="36" spans="1:5" s="3338" customFormat="1" ht="18" customHeight="1" x14ac:dyDescent="0.2">
      <c r="A36" s="3360" t="s">
        <v>1868</v>
      </c>
      <c r="B36" s="3346">
        <v>4315</v>
      </c>
      <c r="C36" s="3346">
        <v>3494</v>
      </c>
      <c r="D36" s="3347">
        <v>3893.5</v>
      </c>
      <c r="E36" s="1498">
        <v>2687.5</v>
      </c>
    </row>
    <row r="37" spans="1:5" s="3338" customFormat="1" ht="18" customHeight="1" x14ac:dyDescent="0.2">
      <c r="A37" s="3345" t="s">
        <v>1766</v>
      </c>
      <c r="B37" s="3346">
        <v>1545</v>
      </c>
      <c r="C37" s="3346">
        <v>1655</v>
      </c>
      <c r="D37" s="3347">
        <v>2279</v>
      </c>
      <c r="E37" s="1498">
        <v>1291</v>
      </c>
    </row>
    <row r="38" spans="1:5" s="3338" customFormat="1" ht="18" customHeight="1" x14ac:dyDescent="0.2">
      <c r="A38" s="3345" t="s">
        <v>1767</v>
      </c>
      <c r="B38" s="3346">
        <v>1391</v>
      </c>
      <c r="C38" s="3346">
        <v>2743</v>
      </c>
      <c r="D38" s="3347">
        <v>4279</v>
      </c>
      <c r="E38" s="1498">
        <v>3377</v>
      </c>
    </row>
    <row r="39" spans="1:5" s="3338" customFormat="1" ht="18" customHeight="1" x14ac:dyDescent="0.2">
      <c r="A39" s="3349" t="s">
        <v>1768</v>
      </c>
      <c r="B39" s="3346">
        <v>576</v>
      </c>
      <c r="C39" s="3346">
        <v>1450</v>
      </c>
      <c r="D39" s="3347">
        <v>3136</v>
      </c>
      <c r="E39" s="1498">
        <v>615</v>
      </c>
    </row>
    <row r="40" spans="1:5" s="3338" customFormat="1" ht="18" customHeight="1" x14ac:dyDescent="0.2">
      <c r="A40" s="3349" t="s">
        <v>1769</v>
      </c>
      <c r="B40" s="3346">
        <v>913.5</v>
      </c>
      <c r="C40" s="3346">
        <v>1069</v>
      </c>
      <c r="D40" s="3347">
        <v>795</v>
      </c>
      <c r="E40" s="1498">
        <v>628.5</v>
      </c>
    </row>
    <row r="41" spans="1:5" s="3338" customFormat="1" ht="18" customHeight="1" x14ac:dyDescent="0.2">
      <c r="A41" s="3361" t="s">
        <v>1869</v>
      </c>
      <c r="B41" s="3352">
        <v>79499</v>
      </c>
      <c r="C41" s="3352">
        <v>90242</v>
      </c>
      <c r="D41" s="1499">
        <v>97745.4</v>
      </c>
      <c r="E41" s="1500">
        <v>76916</v>
      </c>
    </row>
    <row r="42" spans="1:5" s="3338" customFormat="1" ht="18" customHeight="1" x14ac:dyDescent="0.2">
      <c r="A42" s="3362" t="s">
        <v>1870</v>
      </c>
      <c r="B42" s="3363">
        <v>17.388183411043098</v>
      </c>
      <c r="C42" s="3363">
        <v>18.751356364043829</v>
      </c>
      <c r="D42" s="1506">
        <v>19.617576263660549</v>
      </c>
      <c r="E42" s="1507">
        <v>17.90026022773624</v>
      </c>
    </row>
    <row r="43" spans="1:5" ht="18" customHeight="1" x14ac:dyDescent="0.2">
      <c r="A43" s="3332"/>
      <c r="B43" s="3338"/>
      <c r="C43" s="3338"/>
      <c r="D43" s="3338"/>
      <c r="E43" s="3338"/>
    </row>
    <row r="44" spans="1:5" x14ac:dyDescent="0.2">
      <c r="A44" s="3149" t="s">
        <v>4087</v>
      </c>
      <c r="B44" s="3338"/>
      <c r="C44" s="3338"/>
      <c r="D44" s="3338"/>
      <c r="E44" s="3338"/>
    </row>
    <row r="45" spans="1:5" x14ac:dyDescent="0.2">
      <c r="B45" s="3338"/>
      <c r="C45" s="3338"/>
      <c r="D45" s="3338"/>
      <c r="E45" s="3338"/>
    </row>
    <row r="46" spans="1:5" x14ac:dyDescent="0.2">
      <c r="B46" s="3338"/>
      <c r="C46" s="3338"/>
      <c r="D46" s="3338"/>
      <c r="E46" s="3338"/>
    </row>
    <row r="47" spans="1:5" x14ac:dyDescent="0.2">
      <c r="B47" s="3338"/>
      <c r="C47" s="3338"/>
      <c r="D47" s="3338"/>
      <c r="E47" s="3338"/>
    </row>
    <row r="48" spans="1:5" x14ac:dyDescent="0.2">
      <c r="B48" s="3338"/>
      <c r="C48" s="3338"/>
      <c r="D48" s="3338"/>
      <c r="E48" s="3338"/>
    </row>
    <row r="49" spans="1:5" x14ac:dyDescent="0.2">
      <c r="B49" s="3338"/>
      <c r="C49" s="3338"/>
      <c r="D49" s="3338"/>
      <c r="E49" s="3338"/>
    </row>
    <row r="50" spans="1:5" ht="12.75" x14ac:dyDescent="0.2">
      <c r="A50" s="3332"/>
      <c r="B50" s="3338"/>
      <c r="C50" s="3338"/>
      <c r="D50" s="3338"/>
      <c r="E50" s="3338"/>
    </row>
    <row r="51" spans="1:5" x14ac:dyDescent="0.2">
      <c r="B51" s="3338"/>
      <c r="C51" s="3338"/>
      <c r="D51" s="3338"/>
      <c r="E51" s="3338"/>
    </row>
    <row r="52" spans="1:5" ht="12.75" x14ac:dyDescent="0.2">
      <c r="A52" s="3332"/>
      <c r="B52" s="3338"/>
      <c r="C52" s="3338"/>
      <c r="D52" s="3338"/>
      <c r="E52" s="3338"/>
    </row>
    <row r="53" spans="1:5" x14ac:dyDescent="0.2">
      <c r="B53" s="3338"/>
      <c r="C53" s="3338"/>
      <c r="D53" s="3338"/>
      <c r="E53" s="3338"/>
    </row>
    <row r="54" spans="1:5" x14ac:dyDescent="0.2">
      <c r="B54" s="3338"/>
      <c r="C54" s="3338"/>
      <c r="D54" s="3338"/>
      <c r="E54" s="3338"/>
    </row>
    <row r="55" spans="1:5" x14ac:dyDescent="0.2">
      <c r="B55" s="3338"/>
      <c r="C55" s="3338"/>
      <c r="D55" s="3338"/>
      <c r="E55" s="3338"/>
    </row>
    <row r="56" spans="1:5" x14ac:dyDescent="0.2">
      <c r="B56" s="3338"/>
      <c r="C56" s="3338"/>
      <c r="D56" s="3338"/>
      <c r="E56" s="3338"/>
    </row>
    <row r="57" spans="1:5" x14ac:dyDescent="0.2">
      <c r="B57" s="3338"/>
      <c r="C57" s="3338"/>
      <c r="D57" s="3338"/>
      <c r="E57" s="3338"/>
    </row>
    <row r="58" spans="1:5" x14ac:dyDescent="0.2">
      <c r="B58" s="3338"/>
      <c r="C58" s="3338"/>
      <c r="D58" s="3338"/>
      <c r="E58" s="3338"/>
    </row>
    <row r="59" spans="1:5" x14ac:dyDescent="0.2">
      <c r="B59" s="3338"/>
      <c r="C59" s="3338"/>
      <c r="D59" s="3338"/>
      <c r="E59" s="3338"/>
    </row>
    <row r="60" spans="1:5" x14ac:dyDescent="0.2">
      <c r="B60" s="3338"/>
      <c r="C60" s="3338"/>
      <c r="D60" s="3338"/>
      <c r="E60" s="3338"/>
    </row>
    <row r="61" spans="1:5" x14ac:dyDescent="0.2">
      <c r="B61" s="3338"/>
      <c r="C61" s="3338"/>
      <c r="D61" s="3338"/>
      <c r="E61" s="3338"/>
    </row>
    <row r="62" spans="1:5" x14ac:dyDescent="0.2">
      <c r="B62" s="3338"/>
      <c r="C62" s="3338"/>
      <c r="D62" s="3338"/>
      <c r="E62" s="3338"/>
    </row>
    <row r="63" spans="1:5" x14ac:dyDescent="0.2">
      <c r="B63" s="3338"/>
      <c r="C63" s="3338"/>
      <c r="D63" s="3338"/>
      <c r="E63" s="3338"/>
    </row>
  </sheetData>
  <mergeCells count="1">
    <mergeCell ref="A1:C1"/>
  </mergeCells>
  <hyperlinks>
    <hyperlink ref="A1" location="CONTENT!A1" display="Back to table of contents"/>
  </hyperlinks>
  <pageMargins left="0.5" right="0.5" top="0.5" bottom="0.5" header="0.3" footer="0.3"/>
  <pageSetup paperSize="9" scale="9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election sqref="A1:B1"/>
    </sheetView>
  </sheetViews>
  <sheetFormatPr defaultColWidth="9.1640625" defaultRowHeight="11.25" x14ac:dyDescent="0.2"/>
  <cols>
    <col min="1" max="1" width="51.83203125" style="3152" customWidth="1"/>
    <col min="2" max="4" width="12.6640625" style="3152" customWidth="1"/>
    <col min="5" max="16384" width="9.1640625" style="3152"/>
  </cols>
  <sheetData>
    <row r="1" spans="1:7" s="1032" customFormat="1" ht="15.75" x14ac:dyDescent="0.25">
      <c r="A1" s="6405" t="s">
        <v>801</v>
      </c>
      <c r="B1" s="6405"/>
    </row>
    <row r="2" spans="1:7" s="3364" customFormat="1" ht="15" x14ac:dyDescent="0.2">
      <c r="A2" s="3247" t="s">
        <v>1871</v>
      </c>
    </row>
    <row r="3" spans="1:7" x14ac:dyDescent="0.15">
      <c r="A3" s="3365"/>
      <c r="C3" s="3366"/>
      <c r="D3" s="3366"/>
    </row>
    <row r="4" spans="1:7" s="3338" customFormat="1" ht="18" customHeight="1" x14ac:dyDescent="0.2">
      <c r="A4" s="3367"/>
      <c r="B4" s="3337">
        <v>2017</v>
      </c>
      <c r="C4" s="3337">
        <v>2018</v>
      </c>
      <c r="D4" s="3368">
        <v>2019</v>
      </c>
      <c r="E4" s="3369" t="s">
        <v>1872</v>
      </c>
    </row>
    <row r="5" spans="1:7" ht="18" customHeight="1" x14ac:dyDescent="0.15">
      <c r="A5" s="3370" t="s">
        <v>1851</v>
      </c>
      <c r="D5" s="3371"/>
      <c r="E5" s="2714"/>
    </row>
    <row r="6" spans="1:7" ht="18" customHeight="1" x14ac:dyDescent="0.15">
      <c r="A6" s="3372" t="s">
        <v>1852</v>
      </c>
      <c r="B6" s="3373">
        <v>6.8355678057432527</v>
      </c>
      <c r="C6" s="3373">
        <v>10.322065979808087</v>
      </c>
      <c r="D6" s="3374">
        <v>8.5261277094317336</v>
      </c>
      <c r="E6" s="3375">
        <v>-24.872663047990812</v>
      </c>
    </row>
    <row r="7" spans="1:7" ht="18" customHeight="1" x14ac:dyDescent="0.2">
      <c r="A7" s="3376" t="s">
        <v>1853</v>
      </c>
      <c r="B7" s="3377">
        <v>-0.91856013261684666</v>
      </c>
      <c r="C7" s="3377">
        <v>-4.3145523371337475</v>
      </c>
      <c r="D7" s="3378">
        <v>6.3670106456744264</v>
      </c>
      <c r="E7" s="3379">
        <v>-24.111770310285394</v>
      </c>
    </row>
    <row r="8" spans="1:7" ht="18" customHeight="1" x14ac:dyDescent="0.2">
      <c r="A8" s="3376" t="s">
        <v>1854</v>
      </c>
      <c r="B8" s="3377">
        <v>27.507664127125622</v>
      </c>
      <c r="C8" s="3377">
        <v>4.6050348495068221</v>
      </c>
      <c r="D8" s="3378">
        <v>24.113796208415451</v>
      </c>
      <c r="E8" s="3379">
        <v>-28.448668822647861</v>
      </c>
    </row>
    <row r="9" spans="1:7" ht="18" customHeight="1" x14ac:dyDescent="0.2">
      <c r="A9" s="3376" t="s">
        <v>1855</v>
      </c>
      <c r="B9" s="3377">
        <v>5.8671163364149521</v>
      </c>
      <c r="C9" s="3377">
        <v>45.306068110800254</v>
      </c>
      <c r="D9" s="3378">
        <v>-6.6895001605502102E-2</v>
      </c>
      <c r="E9" s="3379">
        <v>-22.679856280496864</v>
      </c>
    </row>
    <row r="10" spans="1:7" ht="18" customHeight="1" x14ac:dyDescent="0.15">
      <c r="A10" s="3372" t="s">
        <v>1856</v>
      </c>
      <c r="B10" s="3380">
        <v>1.2635128923866858</v>
      </c>
      <c r="C10" s="3380">
        <v>12.081561027714713</v>
      </c>
      <c r="D10" s="3381">
        <v>2.3226089163472636</v>
      </c>
      <c r="E10" s="3382">
        <v>-28.579969019059064</v>
      </c>
    </row>
    <row r="11" spans="1:7" ht="18" customHeight="1" x14ac:dyDescent="0.2">
      <c r="A11" s="3383" t="s">
        <v>1873</v>
      </c>
      <c r="B11" s="3384">
        <v>3.6064994599228015</v>
      </c>
      <c r="C11" s="3384">
        <v>15.521090776122378</v>
      </c>
      <c r="D11" s="3385">
        <v>1.1988002067667907</v>
      </c>
      <c r="E11" s="3386">
        <v>-28.759666007622243</v>
      </c>
    </row>
    <row r="12" spans="1:7" ht="18" customHeight="1" x14ac:dyDescent="0.2">
      <c r="A12" s="3376" t="s">
        <v>1859</v>
      </c>
      <c r="B12" s="3377">
        <v>8.2189874724515164</v>
      </c>
      <c r="C12" s="3377">
        <v>7.7585339040723511</v>
      </c>
      <c r="D12" s="3378">
        <v>-2.2251659331570579</v>
      </c>
      <c r="E12" s="3379">
        <v>-38.35333905550975</v>
      </c>
    </row>
    <row r="13" spans="1:7" ht="18" customHeight="1" x14ac:dyDescent="0.2">
      <c r="A13" s="3376" t="s">
        <v>1860</v>
      </c>
      <c r="B13" s="3377">
        <v>-17.354663558270644</v>
      </c>
      <c r="C13" s="3377">
        <v>-15.825720981395563</v>
      </c>
      <c r="D13" s="3378">
        <v>74.170808751800053</v>
      </c>
      <c r="E13" s="3379">
        <v>-28.458800796013591</v>
      </c>
      <c r="G13" s="3121"/>
    </row>
    <row r="14" spans="1:7" ht="18" customHeight="1" x14ac:dyDescent="0.2">
      <c r="A14" s="3383" t="s">
        <v>1874</v>
      </c>
      <c r="B14" s="3384">
        <v>-5.3454076357478755</v>
      </c>
      <c r="C14" s="3384">
        <v>8.9729488362319216</v>
      </c>
      <c r="D14" s="3385">
        <v>63.43090824526044</v>
      </c>
      <c r="E14" s="3386">
        <v>-29.560661166359509</v>
      </c>
    </row>
    <row r="15" spans="1:7" ht="18" customHeight="1" x14ac:dyDescent="0.2">
      <c r="A15" s="3376" t="s">
        <v>1861</v>
      </c>
      <c r="B15" s="3377">
        <v>3.5960138174407916</v>
      </c>
      <c r="C15" s="3377">
        <v>18.245933886676596</v>
      </c>
      <c r="D15" s="3378">
        <v>-6.4382727380878606</v>
      </c>
      <c r="E15" s="3379">
        <v>-26.471632979337784</v>
      </c>
    </row>
    <row r="16" spans="1:7" ht="18" customHeight="1" x14ac:dyDescent="0.2">
      <c r="A16" s="3387"/>
      <c r="B16" s="3388"/>
      <c r="C16" s="3388"/>
      <c r="D16" s="3389"/>
      <c r="E16" s="3390"/>
    </row>
    <row r="17" spans="1:5" ht="18" customHeight="1" x14ac:dyDescent="0.15">
      <c r="A17" s="3391" t="s">
        <v>1875</v>
      </c>
      <c r="B17" s="3392">
        <v>4.7</v>
      </c>
      <c r="C17" s="3392">
        <v>10.9</v>
      </c>
      <c r="D17" s="3393">
        <v>6.2</v>
      </c>
      <c r="E17" s="3394">
        <v>-26.2</v>
      </c>
    </row>
    <row r="18" spans="1:5" ht="18" customHeight="1" x14ac:dyDescent="0.15">
      <c r="A18" s="3391" t="s">
        <v>1876</v>
      </c>
      <c r="B18" s="3392">
        <v>5.6455611645096937</v>
      </c>
      <c r="C18" s="3392">
        <v>12.215302378745818</v>
      </c>
      <c r="D18" s="3393">
        <v>5.8195029002905851</v>
      </c>
      <c r="E18" s="3394">
        <v>-26.251855948000781</v>
      </c>
    </row>
    <row r="19" spans="1:5" ht="18" customHeight="1" x14ac:dyDescent="0.15">
      <c r="A19" s="3370" t="s">
        <v>1864</v>
      </c>
      <c r="B19" s="3380"/>
      <c r="C19" s="3380"/>
      <c r="D19" s="3395"/>
      <c r="E19" s="3396"/>
    </row>
    <row r="20" spans="1:5" ht="18" customHeight="1" x14ac:dyDescent="0.2">
      <c r="A20" s="3387" t="s">
        <v>1778</v>
      </c>
      <c r="B20" s="3377">
        <v>-8.3351486183300096</v>
      </c>
      <c r="C20" s="3377">
        <v>1.93471562797329</v>
      </c>
      <c r="D20" s="3378">
        <v>10.758612293202233</v>
      </c>
      <c r="E20" s="3379">
        <v>-29.457309407537551</v>
      </c>
    </row>
    <row r="21" spans="1:5" ht="18" customHeight="1" x14ac:dyDescent="0.2">
      <c r="A21" s="3387" t="s">
        <v>1781</v>
      </c>
      <c r="B21" s="3377">
        <v>-64.349376114081991</v>
      </c>
      <c r="C21" s="3377">
        <v>233.33333333333337</v>
      </c>
      <c r="D21" s="3378">
        <v>-2.9126213592232943</v>
      </c>
      <c r="E21" s="3379">
        <v>-12.167568017515038</v>
      </c>
    </row>
    <row r="22" spans="1:5" ht="18" customHeight="1" x14ac:dyDescent="0.2">
      <c r="A22" s="3387" t="s">
        <v>1779</v>
      </c>
      <c r="B22" s="3377">
        <v>2.2046488464683875</v>
      </c>
      <c r="C22" s="3377">
        <v>17.34014094285854</v>
      </c>
      <c r="D22" s="3378">
        <v>-10.932659075292577</v>
      </c>
      <c r="E22" s="3379">
        <v>-31.580668110564659</v>
      </c>
    </row>
    <row r="23" spans="1:5" ht="18" customHeight="1" x14ac:dyDescent="0.2">
      <c r="A23" s="3397" t="s">
        <v>1784</v>
      </c>
      <c r="B23" s="3377">
        <v>13.525640842976742</v>
      </c>
      <c r="C23" s="3377">
        <v>-30.743532399791746</v>
      </c>
      <c r="D23" s="3378">
        <v>1.0709835758405717</v>
      </c>
      <c r="E23" s="3379">
        <v>-17.252313857739367</v>
      </c>
    </row>
    <row r="24" spans="1:5" ht="18" customHeight="1" x14ac:dyDescent="0.2">
      <c r="A24" s="3397" t="s">
        <v>1865</v>
      </c>
      <c r="B24" s="3377">
        <v>-1.2388778691923648</v>
      </c>
      <c r="C24" s="3377">
        <v>-27.944120421088698</v>
      </c>
      <c r="D24" s="3378">
        <v>-12.963087142144971</v>
      </c>
      <c r="E24" s="3379">
        <v>-22.203466778384254</v>
      </c>
    </row>
    <row r="25" spans="1:5" ht="18" customHeight="1" x14ac:dyDescent="0.2">
      <c r="A25" s="3387" t="s">
        <v>1780</v>
      </c>
      <c r="B25" s="3377">
        <v>10.68383176563799</v>
      </c>
      <c r="C25" s="3377">
        <v>183.44892423188929</v>
      </c>
      <c r="D25" s="3378">
        <v>-1.5386337110966224</v>
      </c>
      <c r="E25" s="3379">
        <v>-21.498374569323346</v>
      </c>
    </row>
    <row r="26" spans="1:5" ht="18" customHeight="1" x14ac:dyDescent="0.2">
      <c r="A26" s="3387" t="s">
        <v>1877</v>
      </c>
      <c r="B26" s="3377">
        <v>12.547980538848961</v>
      </c>
      <c r="C26" s="3377">
        <v>-0.80504148822026877</v>
      </c>
      <c r="D26" s="3378">
        <v>10.12082060288688</v>
      </c>
      <c r="E26" s="3379">
        <v>-34.648058792503249</v>
      </c>
    </row>
    <row r="27" spans="1:5" ht="18" customHeight="1" x14ac:dyDescent="0.2">
      <c r="A27" s="3383" t="s">
        <v>1878</v>
      </c>
      <c r="B27" s="3384">
        <v>13.34621168133161</v>
      </c>
      <c r="C27" s="3384">
        <v>-1.4018710062064343</v>
      </c>
      <c r="D27" s="3385">
        <v>11.177957201542682</v>
      </c>
      <c r="E27" s="3386">
        <v>-36.767735407085134</v>
      </c>
    </row>
    <row r="28" spans="1:5" ht="18" customHeight="1" x14ac:dyDescent="0.2">
      <c r="A28" s="3398" t="s">
        <v>1753</v>
      </c>
      <c r="B28" s="3377">
        <v>15.586933940884975</v>
      </c>
      <c r="C28" s="3377">
        <v>130.30591521093436</v>
      </c>
      <c r="D28" s="3378">
        <v>5.0832559474447407</v>
      </c>
      <c r="E28" s="3379">
        <v>-13.237033789129512</v>
      </c>
    </row>
    <row r="29" spans="1:5" ht="18" customHeight="1" x14ac:dyDescent="0.2">
      <c r="A29" s="3398" t="s">
        <v>1788</v>
      </c>
      <c r="B29" s="3377">
        <v>53.643643842448228</v>
      </c>
      <c r="C29" s="3377">
        <v>-30.936709271161206</v>
      </c>
      <c r="D29" s="3378">
        <v>3.1162189641884339</v>
      </c>
      <c r="E29" s="3379">
        <v>-26.662718507813338</v>
      </c>
    </row>
    <row r="30" spans="1:5" ht="18" customHeight="1" x14ac:dyDescent="0.2">
      <c r="A30" s="3398" t="s">
        <v>1755</v>
      </c>
      <c r="B30" s="3377">
        <v>-9.2444360480800611</v>
      </c>
      <c r="C30" s="3377">
        <v>64.409601443500577</v>
      </c>
      <c r="D30" s="3378">
        <v>8.0832695288753484</v>
      </c>
      <c r="E30" s="3379">
        <v>-12.956383181150116</v>
      </c>
    </row>
    <row r="31" spans="1:5" ht="18" customHeight="1" x14ac:dyDescent="0.2">
      <c r="A31" s="3376" t="s">
        <v>1879</v>
      </c>
      <c r="B31" s="3377">
        <v>-14.440201581003052</v>
      </c>
      <c r="C31" s="3377">
        <v>-33.206557961772475</v>
      </c>
      <c r="D31" s="3378">
        <v>14.227200975062033</v>
      </c>
      <c r="E31" s="3379">
        <v>-31.450388865390778</v>
      </c>
    </row>
    <row r="32" spans="1:5" ht="18" customHeight="1" x14ac:dyDescent="0.2">
      <c r="A32" s="3376" t="s">
        <v>1880</v>
      </c>
      <c r="B32" s="3377">
        <v>5.0315564265631707</v>
      </c>
      <c r="C32" s="3377">
        <v>5.5450163128313079</v>
      </c>
      <c r="D32" s="3378">
        <v>2.6585826169877862</v>
      </c>
      <c r="E32" s="3379">
        <v>-23.095781961273801</v>
      </c>
    </row>
    <row r="33" spans="1:5" ht="18" customHeight="1" x14ac:dyDescent="0.2">
      <c r="A33" s="3383" t="s">
        <v>1881</v>
      </c>
      <c r="B33" s="3384">
        <v>-0.91856013261684666</v>
      </c>
      <c r="C33" s="3384">
        <v>-4.3145523371337475</v>
      </c>
      <c r="D33" s="3385">
        <v>6.3666095634321636</v>
      </c>
      <c r="E33" s="3386">
        <v>-24.111770310285394</v>
      </c>
    </row>
    <row r="34" spans="1:5" ht="18" customHeight="1" x14ac:dyDescent="0.2">
      <c r="A34" s="3398" t="s">
        <v>1791</v>
      </c>
      <c r="B34" s="3377">
        <v>-5.1780512454669889</v>
      </c>
      <c r="C34" s="3377">
        <v>11.871797130688066</v>
      </c>
      <c r="D34" s="3378">
        <v>-4.1561940897476575</v>
      </c>
      <c r="E34" s="3379">
        <v>-53.134282679167697</v>
      </c>
    </row>
    <row r="35" spans="1:5" ht="18" customHeight="1" x14ac:dyDescent="0.2">
      <c r="A35" s="3398" t="s">
        <v>1792</v>
      </c>
      <c r="B35" s="3377">
        <v>6.4164514143045608</v>
      </c>
      <c r="C35" s="3377">
        <v>3.2926499181066902</v>
      </c>
      <c r="D35" s="3378">
        <v>4.6582803929477734</v>
      </c>
      <c r="E35" s="3379">
        <v>-57.599959495590468</v>
      </c>
    </row>
    <row r="36" spans="1:5" ht="18" customHeight="1" x14ac:dyDescent="0.2">
      <c r="A36" s="3387" t="s">
        <v>1868</v>
      </c>
      <c r="B36" s="3377">
        <v>-22.811061271698208</v>
      </c>
      <c r="C36" s="3377">
        <v>-20.937263363304524</v>
      </c>
      <c r="D36" s="3378">
        <v>9.3796542930876967</v>
      </c>
      <c r="E36" s="3379">
        <v>-34.347662099775505</v>
      </c>
    </row>
    <row r="37" spans="1:5" ht="18" customHeight="1" x14ac:dyDescent="0.2">
      <c r="A37" s="3376" t="s">
        <v>1766</v>
      </c>
      <c r="B37" s="3377">
        <v>-0.11116141594614248</v>
      </c>
      <c r="C37" s="3377">
        <v>5.6148270580071511</v>
      </c>
      <c r="D37" s="3378">
        <v>34.700600572731219</v>
      </c>
      <c r="E37" s="3379">
        <v>-47.837244211567999</v>
      </c>
    </row>
    <row r="38" spans="1:5" ht="18" customHeight="1" x14ac:dyDescent="0.2">
      <c r="A38" s="3398" t="s">
        <v>1767</v>
      </c>
      <c r="B38" s="3377">
        <v>-11.572738660869277</v>
      </c>
      <c r="C38" s="3377">
        <v>95.933972639754217</v>
      </c>
      <c r="D38" s="3378">
        <v>52.497213499591908</v>
      </c>
      <c r="E38" s="3379">
        <v>-28.152018170981535</v>
      </c>
    </row>
    <row r="39" spans="1:5" ht="18" customHeight="1" x14ac:dyDescent="0.2">
      <c r="A39" s="3376" t="s">
        <v>1768</v>
      </c>
      <c r="B39" s="3377">
        <v>-14.895782874553348</v>
      </c>
      <c r="C39" s="3377">
        <v>145.62777526905995</v>
      </c>
      <c r="D39" s="3378">
        <v>112.52524455248198</v>
      </c>
      <c r="E39" s="3379">
        <v>-81.596143691666384</v>
      </c>
    </row>
    <row r="40" spans="1:5" ht="18" customHeight="1" x14ac:dyDescent="0.2">
      <c r="A40" s="3376" t="s">
        <v>1769</v>
      </c>
      <c r="B40" s="3377">
        <v>-4.2686355171119459</v>
      </c>
      <c r="C40" s="3388">
        <v>14.658429833490771</v>
      </c>
      <c r="D40" s="3399">
        <v>-27.479381140517731</v>
      </c>
      <c r="E40" s="3400">
        <v>-27.421834500892373</v>
      </c>
    </row>
    <row r="41" spans="1:5" ht="18" customHeight="1" x14ac:dyDescent="0.2">
      <c r="A41" s="3401" t="s">
        <v>1875</v>
      </c>
      <c r="B41" s="3402">
        <v>4.7118144898581136</v>
      </c>
      <c r="C41" s="3402">
        <v>10.919738061991453</v>
      </c>
      <c r="D41" s="3403">
        <v>6.2334400074855978</v>
      </c>
      <c r="E41" s="3404">
        <v>-26.198177385001998</v>
      </c>
    </row>
    <row r="42" spans="1:5" ht="18" customHeight="1" x14ac:dyDescent="0.2"/>
    <row r="43" spans="1:5" ht="18" customHeight="1" x14ac:dyDescent="0.2">
      <c r="A43" s="3149" t="s">
        <v>4086</v>
      </c>
    </row>
  </sheetData>
  <mergeCells count="1">
    <mergeCell ref="A1:B1"/>
  </mergeCells>
  <hyperlinks>
    <hyperlink ref="A1" location="CONTENT!A1" display="Back to table of contents"/>
  </hyperlinks>
  <pageMargins left="0.5" right="0.5" top="0.5" bottom="0.5" header="0.3" footer="0.3"/>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election sqref="A1:B1"/>
    </sheetView>
  </sheetViews>
  <sheetFormatPr defaultColWidth="9.1640625" defaultRowHeight="12.75" x14ac:dyDescent="0.2"/>
  <cols>
    <col min="1" max="1" width="35.5" style="3121" customWidth="1"/>
    <col min="2" max="5" width="26.6640625" style="3121" customWidth="1"/>
    <col min="6" max="6" width="11.33203125" style="3121" bestFit="1" customWidth="1"/>
    <col min="7" max="16384" width="9.1640625" style="3121"/>
  </cols>
  <sheetData>
    <row r="1" spans="1:6" s="1032" customFormat="1" ht="15.75" x14ac:dyDescent="0.25">
      <c r="A1" s="6405" t="s">
        <v>801</v>
      </c>
      <c r="B1" s="6405"/>
    </row>
    <row r="2" spans="1:6" ht="14.25" x14ac:dyDescent="0.2">
      <c r="A2" s="3247" t="s">
        <v>1882</v>
      </c>
    </row>
    <row r="3" spans="1:6" x14ac:dyDescent="0.2">
      <c r="A3" s="3405"/>
    </row>
    <row r="5" spans="1:6" ht="14.25" x14ac:dyDescent="0.2">
      <c r="A5" s="3331"/>
      <c r="B5" s="3250">
        <v>2017</v>
      </c>
      <c r="C5" s="3250">
        <v>2018</v>
      </c>
      <c r="D5" s="3368">
        <v>2019</v>
      </c>
      <c r="E5" s="3369" t="s">
        <v>1883</v>
      </c>
    </row>
    <row r="6" spans="1:6" ht="34.9" customHeight="1" x14ac:dyDescent="0.2">
      <c r="A6" s="3200" t="s">
        <v>1884</v>
      </c>
      <c r="D6" s="1483"/>
      <c r="E6" s="1484"/>
    </row>
    <row r="7" spans="1:6" ht="34.9" customHeight="1" x14ac:dyDescent="0.2">
      <c r="A7" s="3187" t="s">
        <v>1885</v>
      </c>
      <c r="B7" s="3406">
        <v>0.79999999999999716</v>
      </c>
      <c r="C7" s="3406">
        <v>3.2000000000000028</v>
      </c>
      <c r="D7" s="3407">
        <v>1.6949152542373014</v>
      </c>
      <c r="E7" s="3408">
        <v>3.6012234306254101</v>
      </c>
    </row>
    <row r="8" spans="1:6" ht="34.9" customHeight="1" x14ac:dyDescent="0.2">
      <c r="A8" s="3192" t="s">
        <v>1886</v>
      </c>
      <c r="B8" s="3164">
        <v>0.79999999999999716</v>
      </c>
      <c r="C8" s="3164">
        <v>3.2000000000000028</v>
      </c>
      <c r="D8" s="3165">
        <v>1.6949152542373014</v>
      </c>
      <c r="E8" s="2727">
        <v>3.6000000000000085</v>
      </c>
    </row>
    <row r="9" spans="1:6" ht="34.9" customHeight="1" x14ac:dyDescent="0.2">
      <c r="A9" s="3192" t="s">
        <v>1887</v>
      </c>
      <c r="B9" s="3164">
        <v>0.79999999999999716</v>
      </c>
      <c r="C9" s="3164">
        <v>3.2000000000000028</v>
      </c>
      <c r="D9" s="3165">
        <v>1.6949152542373014</v>
      </c>
      <c r="E9" s="2727">
        <v>3.6021335906095402</v>
      </c>
    </row>
    <row r="10" spans="1:6" ht="34.9" customHeight="1" x14ac:dyDescent="0.2">
      <c r="A10" s="3192" t="s">
        <v>1888</v>
      </c>
      <c r="B10" s="3164">
        <v>0.79999999999999716</v>
      </c>
      <c r="C10" s="3164">
        <v>3.2000000000000028</v>
      </c>
      <c r="D10" s="3165">
        <v>1.6949152542373014</v>
      </c>
      <c r="E10" s="2727">
        <v>3.6021335906095402</v>
      </c>
    </row>
    <row r="11" spans="1:6" ht="34.9" customHeight="1" x14ac:dyDescent="0.2">
      <c r="A11" s="3187" t="s">
        <v>1889</v>
      </c>
      <c r="B11" s="3409">
        <v>2</v>
      </c>
      <c r="C11" s="3409">
        <v>0.76546196192761329</v>
      </c>
      <c r="D11" s="3410">
        <v>2.4375245663487135</v>
      </c>
      <c r="E11" s="3411">
        <v>12.336311340369349</v>
      </c>
      <c r="F11" s="2713"/>
    </row>
    <row r="12" spans="1:6" ht="34.9" customHeight="1" x14ac:dyDescent="0.2">
      <c r="A12" s="3192" t="s">
        <v>1890</v>
      </c>
      <c r="B12" s="3164">
        <v>3</v>
      </c>
      <c r="C12" s="3164">
        <v>3</v>
      </c>
      <c r="D12" s="3412">
        <v>-0.66710730994672929</v>
      </c>
      <c r="E12" s="2727">
        <v>11.659197647841069</v>
      </c>
    </row>
    <row r="13" spans="1:6" ht="34.9" customHeight="1" x14ac:dyDescent="0.2">
      <c r="A13" s="3192" t="s">
        <v>1891</v>
      </c>
      <c r="B13" s="3164">
        <v>3</v>
      </c>
      <c r="C13" s="3164">
        <v>3</v>
      </c>
      <c r="D13" s="3165">
        <v>3</v>
      </c>
      <c r="E13" s="2727">
        <v>7.0018531348823956</v>
      </c>
    </row>
    <row r="14" spans="1:6" ht="34.9" customHeight="1" x14ac:dyDescent="0.2">
      <c r="A14" s="3192" t="s">
        <v>1892</v>
      </c>
      <c r="B14" s="3164">
        <v>2</v>
      </c>
      <c r="C14" s="3172">
        <v>0</v>
      </c>
      <c r="D14" s="3165">
        <v>3</v>
      </c>
      <c r="E14" s="2727">
        <v>13.853160777719808</v>
      </c>
    </row>
    <row r="15" spans="1:6" ht="34.9" customHeight="1" x14ac:dyDescent="0.2">
      <c r="A15" s="3192"/>
      <c r="B15" s="3413"/>
      <c r="C15" s="3413"/>
      <c r="D15" s="1483"/>
      <c r="E15" s="1484"/>
    </row>
    <row r="16" spans="1:6" ht="34.9" customHeight="1" x14ac:dyDescent="0.2">
      <c r="A16" s="3414" t="s">
        <v>1893</v>
      </c>
      <c r="B16" s="3415">
        <v>1.242310482642921</v>
      </c>
      <c r="C16" s="3415">
        <v>2.3383029117147345</v>
      </c>
      <c r="D16" s="3416">
        <v>1.9591871701969694</v>
      </c>
      <c r="E16" s="3417">
        <v>6.6235836600981912</v>
      </c>
    </row>
    <row r="18" spans="1:1" ht="12.6" customHeight="1" x14ac:dyDescent="0.2">
      <c r="A18" s="3149" t="s">
        <v>4085</v>
      </c>
    </row>
    <row r="19" spans="1:1" x14ac:dyDescent="0.2">
      <c r="A19" s="3279"/>
    </row>
  </sheetData>
  <mergeCells count="1">
    <mergeCell ref="A1:B1"/>
  </mergeCells>
  <hyperlinks>
    <hyperlink ref="A1" location="CONTENT!A1" display="Back to table of contents"/>
  </hyperlinks>
  <pageMargins left="0.5" right="0.5" top="0.5" bottom="0.5" header="0.3" footer="0.3"/>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workbookViewId="0"/>
  </sheetViews>
  <sheetFormatPr defaultColWidth="9.1640625" defaultRowHeight="12.75" x14ac:dyDescent="0.2"/>
  <cols>
    <col min="1" max="1" width="41.6640625" style="3348" customWidth="1"/>
    <col min="2" max="2" width="8.33203125" style="3348" bestFit="1" customWidth="1"/>
    <col min="3" max="3" width="8.6640625" style="3348" bestFit="1" customWidth="1"/>
    <col min="4" max="4" width="8.33203125" style="3348" customWidth="1"/>
    <col min="5" max="5" width="8.1640625" style="3348" customWidth="1"/>
    <col min="6" max="6" width="8.5" style="3348" customWidth="1"/>
    <col min="7" max="7" width="8.33203125" style="3348" customWidth="1"/>
    <col min="8" max="8" width="9.33203125" style="3348" customWidth="1"/>
    <col min="9" max="9" width="9" style="3348" customWidth="1"/>
    <col min="10" max="10" width="9.5" style="3348" customWidth="1"/>
    <col min="11" max="11" width="9.1640625" style="3348"/>
    <col min="12" max="12" width="10.5" style="3348" bestFit="1" customWidth="1"/>
    <col min="13" max="16384" width="9.1640625" style="3348"/>
  </cols>
  <sheetData>
    <row r="1" spans="1:13" s="46" customFormat="1" ht="15.75" x14ac:dyDescent="0.2">
      <c r="A1" s="6071" t="s">
        <v>801</v>
      </c>
    </row>
    <row r="2" spans="1:13" s="7274" customFormat="1" ht="15.75" x14ac:dyDescent="0.2">
      <c r="A2" s="3154" t="s">
        <v>1894</v>
      </c>
    </row>
    <row r="3" spans="1:13" ht="11.25" customHeight="1" x14ac:dyDescent="0.2">
      <c r="A3" s="7275"/>
    </row>
    <row r="4" spans="1:13" ht="18.95" customHeight="1" x14ac:dyDescent="0.2">
      <c r="A4" s="7276" t="s">
        <v>1895</v>
      </c>
      <c r="B4" s="3418"/>
      <c r="C4" s="3419" t="s">
        <v>815</v>
      </c>
      <c r="D4" s="3420"/>
      <c r="E4" s="6460" t="s">
        <v>1896</v>
      </c>
      <c r="F4" s="6461"/>
      <c r="G4" s="6462"/>
      <c r="H4" s="6463">
        <v>2019</v>
      </c>
      <c r="I4" s="6464"/>
      <c r="J4" s="6465"/>
      <c r="K4" s="6466" t="s">
        <v>1897</v>
      </c>
      <c r="L4" s="6464"/>
      <c r="M4" s="6465"/>
    </row>
    <row r="5" spans="1:13" ht="18.95" customHeight="1" x14ac:dyDescent="0.2">
      <c r="A5" s="3421"/>
      <c r="B5" s="7277" t="s">
        <v>1898</v>
      </c>
      <c r="C5" s="3479" t="s">
        <v>1899</v>
      </c>
      <c r="D5" s="7278" t="s">
        <v>1900</v>
      </c>
      <c r="E5" s="7277" t="s">
        <v>1898</v>
      </c>
      <c r="F5" s="3479" t="s">
        <v>1899</v>
      </c>
      <c r="G5" s="7278" t="s">
        <v>1900</v>
      </c>
      <c r="H5" s="7279" t="s">
        <v>1898</v>
      </c>
      <c r="I5" s="7280" t="s">
        <v>1899</v>
      </c>
      <c r="J5" s="7281" t="s">
        <v>1900</v>
      </c>
      <c r="K5" s="7279" t="s">
        <v>1898</v>
      </c>
      <c r="L5" s="7280" t="s">
        <v>1899</v>
      </c>
      <c r="M5" s="7281" t="s">
        <v>1900</v>
      </c>
    </row>
    <row r="6" spans="1:13" ht="18.95" customHeight="1" x14ac:dyDescent="0.2">
      <c r="A6" s="3349" t="s">
        <v>1901</v>
      </c>
      <c r="B6" s="7282">
        <v>118</v>
      </c>
      <c r="C6" s="7283">
        <v>1580</v>
      </c>
      <c r="D6" s="7284">
        <v>1698</v>
      </c>
      <c r="E6" s="7282">
        <v>103.2</v>
      </c>
      <c r="F6" s="7283">
        <v>1645</v>
      </c>
      <c r="G6" s="7284">
        <v>1748.2</v>
      </c>
      <c r="H6" s="7285">
        <v>87.5</v>
      </c>
      <c r="I6" s="7286">
        <v>1896</v>
      </c>
      <c r="J6" s="7287">
        <v>1983.5</v>
      </c>
      <c r="K6" s="7285">
        <v>42.5</v>
      </c>
      <c r="L6" s="7286">
        <v>1469</v>
      </c>
      <c r="M6" s="7287">
        <v>1511.5</v>
      </c>
    </row>
    <row r="7" spans="1:13" ht="18.95" customHeight="1" x14ac:dyDescent="0.2">
      <c r="A7" s="3349" t="s">
        <v>1902</v>
      </c>
      <c r="B7" s="7288">
        <v>0</v>
      </c>
      <c r="C7" s="3423">
        <v>6</v>
      </c>
      <c r="D7" s="7289">
        <v>6</v>
      </c>
      <c r="E7" s="7288">
        <v>0</v>
      </c>
      <c r="F7" s="3423">
        <v>20</v>
      </c>
      <c r="G7" s="7289">
        <v>20</v>
      </c>
      <c r="H7" s="7290">
        <v>0</v>
      </c>
      <c r="I7" s="7291">
        <v>20</v>
      </c>
      <c r="J7" s="7292">
        <v>20</v>
      </c>
      <c r="K7" s="7290">
        <v>0</v>
      </c>
      <c r="L7" s="7291">
        <v>20</v>
      </c>
      <c r="M7" s="7292">
        <v>20</v>
      </c>
    </row>
    <row r="8" spans="1:13" ht="18.95" customHeight="1" x14ac:dyDescent="0.2">
      <c r="A8" s="3349" t="s">
        <v>1903</v>
      </c>
      <c r="B8" s="3422">
        <v>1</v>
      </c>
      <c r="C8" s="3423">
        <v>4006</v>
      </c>
      <c r="D8" s="7289">
        <v>4007</v>
      </c>
      <c r="E8" s="3422">
        <v>0</v>
      </c>
      <c r="F8" s="3423">
        <v>4748</v>
      </c>
      <c r="G8" s="7289">
        <v>4748</v>
      </c>
      <c r="H8" s="3424">
        <v>0</v>
      </c>
      <c r="I8" s="3425">
        <v>4325</v>
      </c>
      <c r="J8" s="7292">
        <v>4325</v>
      </c>
      <c r="K8" s="3424">
        <v>0</v>
      </c>
      <c r="L8" s="3425">
        <v>3265</v>
      </c>
      <c r="M8" s="7292">
        <v>3265</v>
      </c>
    </row>
    <row r="9" spans="1:13" ht="18.95" customHeight="1" x14ac:dyDescent="0.2">
      <c r="A9" s="3349" t="s">
        <v>1904</v>
      </c>
      <c r="B9" s="3422">
        <v>3926.5</v>
      </c>
      <c r="C9" s="3423">
        <v>1745</v>
      </c>
      <c r="D9" s="7289">
        <v>5671.5</v>
      </c>
      <c r="E9" s="3422">
        <v>1733.6</v>
      </c>
      <c r="F9" s="3423">
        <v>2250</v>
      </c>
      <c r="G9" s="7289">
        <v>3983.6</v>
      </c>
      <c r="H9" s="3424">
        <v>1380</v>
      </c>
      <c r="I9" s="3425">
        <v>2750</v>
      </c>
      <c r="J9" s="7292">
        <v>4130</v>
      </c>
      <c r="K9" s="3424">
        <v>1152</v>
      </c>
      <c r="L9" s="3425">
        <v>2645</v>
      </c>
      <c r="M9" s="7292">
        <v>3797</v>
      </c>
    </row>
    <row r="10" spans="1:13" ht="24" x14ac:dyDescent="0.2">
      <c r="A10" s="3360" t="s">
        <v>1905</v>
      </c>
      <c r="B10" s="3422">
        <v>4730.5</v>
      </c>
      <c r="C10" s="3423">
        <v>183</v>
      </c>
      <c r="D10" s="7289">
        <v>4913.5</v>
      </c>
      <c r="E10" s="3422">
        <v>3277.2</v>
      </c>
      <c r="F10" s="3423">
        <v>366</v>
      </c>
      <c r="G10" s="7289">
        <v>3643.2</v>
      </c>
      <c r="H10" s="3424">
        <v>2830</v>
      </c>
      <c r="I10" s="3425">
        <v>402</v>
      </c>
      <c r="J10" s="7292">
        <v>3232</v>
      </c>
      <c r="K10" s="3424">
        <v>2267</v>
      </c>
      <c r="L10" s="3425">
        <v>392</v>
      </c>
      <c r="M10" s="7292">
        <v>2659</v>
      </c>
    </row>
    <row r="11" spans="1:13" ht="18.95" customHeight="1" x14ac:dyDescent="0.2">
      <c r="A11" s="3349" t="s">
        <v>1906</v>
      </c>
      <c r="B11" s="3422">
        <v>53</v>
      </c>
      <c r="C11" s="3423">
        <v>1255</v>
      </c>
      <c r="D11" s="7289">
        <v>1308</v>
      </c>
      <c r="E11" s="3422">
        <v>89</v>
      </c>
      <c r="F11" s="3423">
        <v>3640</v>
      </c>
      <c r="G11" s="7289">
        <v>3729</v>
      </c>
      <c r="H11" s="3424">
        <v>90</v>
      </c>
      <c r="I11" s="3425">
        <v>3671</v>
      </c>
      <c r="J11" s="7292">
        <v>3761</v>
      </c>
      <c r="K11" s="3424">
        <v>29</v>
      </c>
      <c r="L11" s="3425">
        <v>3299</v>
      </c>
      <c r="M11" s="7292">
        <v>3328</v>
      </c>
    </row>
    <row r="12" spans="1:13" ht="18.95" customHeight="1" x14ac:dyDescent="0.2">
      <c r="A12" s="3360" t="s">
        <v>1907</v>
      </c>
      <c r="B12" s="3422">
        <v>21</v>
      </c>
      <c r="C12" s="3423">
        <v>5471.5</v>
      </c>
      <c r="D12" s="7289">
        <v>5492.5</v>
      </c>
      <c r="E12" s="3422">
        <v>12</v>
      </c>
      <c r="F12" s="3423">
        <v>5565.5</v>
      </c>
      <c r="G12" s="7289">
        <v>5577.5</v>
      </c>
      <c r="H12" s="3424">
        <v>15</v>
      </c>
      <c r="I12" s="3425">
        <v>6218</v>
      </c>
      <c r="J12" s="7292">
        <v>6233</v>
      </c>
      <c r="K12" s="3424">
        <v>15</v>
      </c>
      <c r="L12" s="3425">
        <v>4362</v>
      </c>
      <c r="M12" s="7292">
        <v>4377</v>
      </c>
    </row>
    <row r="13" spans="1:13" ht="18.95" customHeight="1" x14ac:dyDescent="0.2">
      <c r="A13" s="3356" t="s">
        <v>1787</v>
      </c>
      <c r="B13" s="7293">
        <v>20</v>
      </c>
      <c r="C13" s="7294">
        <v>5025</v>
      </c>
      <c r="D13" s="7295">
        <v>5045</v>
      </c>
      <c r="E13" s="7293">
        <v>12</v>
      </c>
      <c r="F13" s="7294">
        <v>5080</v>
      </c>
      <c r="G13" s="7295">
        <v>5092</v>
      </c>
      <c r="H13" s="7296">
        <v>15</v>
      </c>
      <c r="I13" s="7297">
        <v>5733</v>
      </c>
      <c r="J13" s="7298">
        <v>5748</v>
      </c>
      <c r="K13" s="7296">
        <v>15</v>
      </c>
      <c r="L13" s="7297">
        <v>3882</v>
      </c>
      <c r="M13" s="7298">
        <v>3897</v>
      </c>
    </row>
    <row r="14" spans="1:13" ht="18.95" customHeight="1" x14ac:dyDescent="0.2">
      <c r="A14" s="3349" t="s">
        <v>1908</v>
      </c>
      <c r="B14" s="3422">
        <v>2485</v>
      </c>
      <c r="C14" s="3423">
        <v>2850</v>
      </c>
      <c r="D14" s="7289">
        <v>5335</v>
      </c>
      <c r="E14" s="7299">
        <v>9077.5</v>
      </c>
      <c r="F14" s="3423">
        <v>3500</v>
      </c>
      <c r="G14" s="7289">
        <v>12577.5</v>
      </c>
      <c r="H14" s="7300">
        <v>10397</v>
      </c>
      <c r="I14" s="7301">
        <v>3105</v>
      </c>
      <c r="J14" s="7292">
        <v>13502</v>
      </c>
      <c r="K14" s="7300">
        <v>9426</v>
      </c>
      <c r="L14" s="7301">
        <v>2948</v>
      </c>
      <c r="M14" s="7292">
        <v>12374</v>
      </c>
    </row>
    <row r="15" spans="1:13" ht="18.95" customHeight="1" x14ac:dyDescent="0.2">
      <c r="A15" s="3360" t="s">
        <v>1909</v>
      </c>
      <c r="B15" s="7288">
        <v>0</v>
      </c>
      <c r="C15" s="3423">
        <v>6704</v>
      </c>
      <c r="D15" s="7289">
        <v>6704</v>
      </c>
      <c r="E15" s="7288">
        <v>0</v>
      </c>
      <c r="F15" s="3423">
        <v>4735</v>
      </c>
      <c r="G15" s="7289">
        <v>4735</v>
      </c>
      <c r="H15" s="7290">
        <v>0</v>
      </c>
      <c r="I15" s="7291">
        <v>4970</v>
      </c>
      <c r="J15" s="7292">
        <v>4970</v>
      </c>
      <c r="K15" s="7290">
        <v>0</v>
      </c>
      <c r="L15" s="7291">
        <v>3865</v>
      </c>
      <c r="M15" s="7292">
        <v>3865</v>
      </c>
    </row>
    <row r="16" spans="1:13" ht="18.95" customHeight="1" x14ac:dyDescent="0.2">
      <c r="A16" s="3360" t="s">
        <v>1910</v>
      </c>
      <c r="B16" s="3422">
        <v>155</v>
      </c>
      <c r="C16" s="3423">
        <v>2062</v>
      </c>
      <c r="D16" s="7289">
        <v>2217</v>
      </c>
      <c r="E16" s="3422">
        <v>46</v>
      </c>
      <c r="F16" s="3423">
        <v>3635</v>
      </c>
      <c r="G16" s="7289">
        <v>3681</v>
      </c>
      <c r="H16" s="3424">
        <v>110</v>
      </c>
      <c r="I16" s="3425">
        <v>3970</v>
      </c>
      <c r="J16" s="7292">
        <v>4080</v>
      </c>
      <c r="K16" s="3424">
        <v>93</v>
      </c>
      <c r="L16" s="3425">
        <v>3896</v>
      </c>
      <c r="M16" s="7292">
        <v>3989</v>
      </c>
    </row>
    <row r="17" spans="1:13" ht="18.95" customHeight="1" x14ac:dyDescent="0.2">
      <c r="A17" s="3349" t="s">
        <v>1911</v>
      </c>
      <c r="B17" s="3422">
        <v>1021</v>
      </c>
      <c r="C17" s="3423">
        <v>1322</v>
      </c>
      <c r="D17" s="7289">
        <v>2343</v>
      </c>
      <c r="E17" s="3422">
        <v>437</v>
      </c>
      <c r="F17" s="3423">
        <v>1163</v>
      </c>
      <c r="G17" s="7289">
        <v>1600</v>
      </c>
      <c r="H17" s="3424">
        <v>684</v>
      </c>
      <c r="I17" s="3425">
        <v>1170</v>
      </c>
      <c r="J17" s="7292">
        <v>1854</v>
      </c>
      <c r="K17" s="3424">
        <v>291</v>
      </c>
      <c r="L17" s="3425">
        <v>1107</v>
      </c>
      <c r="M17" s="7292">
        <v>1398</v>
      </c>
    </row>
    <row r="18" spans="1:13" ht="18.95" customHeight="1" x14ac:dyDescent="0.2">
      <c r="A18" s="3349" t="s">
        <v>1912</v>
      </c>
      <c r="B18" s="3422">
        <v>113</v>
      </c>
      <c r="C18" s="3423">
        <v>29671</v>
      </c>
      <c r="D18" s="7289">
        <v>29784</v>
      </c>
      <c r="E18" s="3422">
        <v>69.5</v>
      </c>
      <c r="F18" s="3423">
        <v>32341.5</v>
      </c>
      <c r="G18" s="7289">
        <v>32411</v>
      </c>
      <c r="H18" s="3424">
        <v>90.5</v>
      </c>
      <c r="I18" s="3425">
        <v>33744</v>
      </c>
      <c r="J18" s="7292">
        <v>33834.5</v>
      </c>
      <c r="K18" s="3424">
        <v>73.5</v>
      </c>
      <c r="L18" s="3425">
        <v>26970</v>
      </c>
      <c r="M18" s="7292">
        <v>27043.5</v>
      </c>
    </row>
    <row r="19" spans="1:13" ht="18.95" customHeight="1" x14ac:dyDescent="0.2">
      <c r="A19" s="3359" t="s">
        <v>1790</v>
      </c>
      <c r="B19" s="7293">
        <v>0</v>
      </c>
      <c r="C19" s="7294">
        <v>0</v>
      </c>
      <c r="D19" s="7295">
        <v>0</v>
      </c>
      <c r="E19" s="7293">
        <v>60</v>
      </c>
      <c r="F19" s="7294">
        <v>24457</v>
      </c>
      <c r="G19" s="7295">
        <v>24517</v>
      </c>
      <c r="H19" s="7296">
        <v>60</v>
      </c>
      <c r="I19" s="7297">
        <v>26460</v>
      </c>
      <c r="J19" s="7298">
        <v>26520</v>
      </c>
      <c r="K19" s="7296">
        <v>45</v>
      </c>
      <c r="L19" s="7297">
        <v>20805</v>
      </c>
      <c r="M19" s="7298">
        <v>20850</v>
      </c>
    </row>
    <row r="20" spans="1:13" ht="18.95" customHeight="1" x14ac:dyDescent="0.2">
      <c r="A20" s="3360" t="s">
        <v>1913</v>
      </c>
      <c r="B20" s="3422">
        <v>2</v>
      </c>
      <c r="C20" s="3423">
        <v>385</v>
      </c>
      <c r="D20" s="7289">
        <v>387</v>
      </c>
      <c r="E20" s="3422">
        <v>2</v>
      </c>
      <c r="F20" s="3423">
        <v>435</v>
      </c>
      <c r="G20" s="7289">
        <v>437</v>
      </c>
      <c r="H20" s="3424">
        <v>3</v>
      </c>
      <c r="I20" s="3425">
        <v>425</v>
      </c>
      <c r="J20" s="7292">
        <v>428</v>
      </c>
      <c r="K20" s="3424">
        <v>3</v>
      </c>
      <c r="L20" s="3425">
        <v>220</v>
      </c>
      <c r="M20" s="7292">
        <v>223</v>
      </c>
    </row>
    <row r="21" spans="1:13" ht="18.95" customHeight="1" x14ac:dyDescent="0.2">
      <c r="A21" s="3349" t="s">
        <v>1914</v>
      </c>
      <c r="B21" s="3422">
        <v>12</v>
      </c>
      <c r="C21" s="3423">
        <v>880</v>
      </c>
      <c r="D21" s="7289">
        <v>892</v>
      </c>
      <c r="E21" s="3422">
        <v>10</v>
      </c>
      <c r="F21" s="3423">
        <v>930</v>
      </c>
      <c r="G21" s="7289">
        <v>940</v>
      </c>
      <c r="H21" s="3424">
        <v>13</v>
      </c>
      <c r="I21" s="3425">
        <v>997</v>
      </c>
      <c r="J21" s="7292">
        <v>1010</v>
      </c>
      <c r="K21" s="3424">
        <v>12</v>
      </c>
      <c r="L21" s="3425">
        <v>455</v>
      </c>
      <c r="M21" s="7292">
        <v>467</v>
      </c>
    </row>
    <row r="22" spans="1:13" ht="18.95" customHeight="1" x14ac:dyDescent="0.2">
      <c r="A22" s="3349" t="s">
        <v>1915</v>
      </c>
      <c r="B22" s="3422">
        <v>4315</v>
      </c>
      <c r="C22" s="7288">
        <v>0</v>
      </c>
      <c r="D22" s="7289">
        <v>4315</v>
      </c>
      <c r="E22" s="3422">
        <v>3494</v>
      </c>
      <c r="F22" s="7288">
        <v>0</v>
      </c>
      <c r="G22" s="7289">
        <v>3494</v>
      </c>
      <c r="H22" s="3424">
        <v>3894</v>
      </c>
      <c r="I22" s="3425">
        <v>0</v>
      </c>
      <c r="J22" s="7292">
        <v>3894</v>
      </c>
      <c r="K22" s="3424">
        <v>2687.5</v>
      </c>
      <c r="L22" s="3425">
        <v>0</v>
      </c>
      <c r="M22" s="7292">
        <v>2687.5</v>
      </c>
    </row>
    <row r="23" spans="1:13" ht="18.95" customHeight="1" x14ac:dyDescent="0.2">
      <c r="A23" s="3349" t="s">
        <v>1916</v>
      </c>
      <c r="B23" s="3422">
        <v>675</v>
      </c>
      <c r="C23" s="3423">
        <v>870</v>
      </c>
      <c r="D23" s="7289">
        <v>1545</v>
      </c>
      <c r="E23" s="3422">
        <v>995</v>
      </c>
      <c r="F23" s="3423">
        <v>660</v>
      </c>
      <c r="G23" s="7289">
        <v>1655</v>
      </c>
      <c r="H23" s="3424">
        <v>1559</v>
      </c>
      <c r="I23" s="3425">
        <v>720</v>
      </c>
      <c r="J23" s="7292">
        <v>2279</v>
      </c>
      <c r="K23" s="3424">
        <v>859</v>
      </c>
      <c r="L23" s="3425">
        <v>432</v>
      </c>
      <c r="M23" s="7292">
        <v>1291</v>
      </c>
    </row>
    <row r="24" spans="1:13" ht="18.95" customHeight="1" x14ac:dyDescent="0.2">
      <c r="A24" s="3349" t="s">
        <v>1917</v>
      </c>
      <c r="B24" s="3422">
        <v>706</v>
      </c>
      <c r="C24" s="3423">
        <v>685</v>
      </c>
      <c r="D24" s="7289">
        <v>1391</v>
      </c>
      <c r="E24" s="3422">
        <v>972</v>
      </c>
      <c r="F24" s="3423">
        <v>1771</v>
      </c>
      <c r="G24" s="7289">
        <v>2743</v>
      </c>
      <c r="H24" s="3424">
        <v>2492</v>
      </c>
      <c r="I24" s="3425">
        <v>1787</v>
      </c>
      <c r="J24" s="7292">
        <v>4279</v>
      </c>
      <c r="K24" s="3424">
        <v>1203</v>
      </c>
      <c r="L24" s="3425">
        <v>2174</v>
      </c>
      <c r="M24" s="7292">
        <v>3377</v>
      </c>
    </row>
    <row r="25" spans="1:13" ht="18.95" customHeight="1" x14ac:dyDescent="0.2">
      <c r="A25" s="3360" t="s">
        <v>1918</v>
      </c>
      <c r="B25" s="3422">
        <v>80</v>
      </c>
      <c r="C25" s="3423">
        <v>496</v>
      </c>
      <c r="D25" s="7289">
        <v>576</v>
      </c>
      <c r="E25" s="3422">
        <v>955</v>
      </c>
      <c r="F25" s="3423">
        <v>495</v>
      </c>
      <c r="G25" s="7289">
        <v>1450</v>
      </c>
      <c r="H25" s="3424">
        <v>2826</v>
      </c>
      <c r="I25" s="3425">
        <v>310</v>
      </c>
      <c r="J25" s="7292">
        <v>3136</v>
      </c>
      <c r="K25" s="3424">
        <v>210</v>
      </c>
      <c r="L25" s="3425">
        <v>405</v>
      </c>
      <c r="M25" s="7292">
        <v>615</v>
      </c>
    </row>
    <row r="26" spans="1:13" ht="18.95" customHeight="1" x14ac:dyDescent="0.2">
      <c r="A26" s="7302" t="s">
        <v>1919</v>
      </c>
      <c r="B26" s="3422">
        <v>461</v>
      </c>
      <c r="C26" s="3423">
        <v>452.5</v>
      </c>
      <c r="D26" s="3426">
        <v>913.5</v>
      </c>
      <c r="E26" s="3422">
        <v>594</v>
      </c>
      <c r="F26" s="3423">
        <v>475</v>
      </c>
      <c r="G26" s="3426">
        <v>1069</v>
      </c>
      <c r="H26" s="3427">
        <v>162</v>
      </c>
      <c r="I26" s="3425">
        <v>633</v>
      </c>
      <c r="J26" s="3428">
        <v>795</v>
      </c>
      <c r="K26" s="3427">
        <v>74.5</v>
      </c>
      <c r="L26" s="3425">
        <v>554</v>
      </c>
      <c r="M26" s="3428">
        <v>628.5</v>
      </c>
    </row>
    <row r="27" spans="1:13" ht="18.95" customHeight="1" x14ac:dyDescent="0.2">
      <c r="A27" s="3351" t="s">
        <v>1920</v>
      </c>
      <c r="B27" s="7303">
        <v>18875</v>
      </c>
      <c r="C27" s="7303">
        <v>60624</v>
      </c>
      <c r="D27" s="7304">
        <v>79499</v>
      </c>
      <c r="E27" s="7303">
        <v>21867</v>
      </c>
      <c r="F27" s="7303">
        <v>68375</v>
      </c>
      <c r="G27" s="7304">
        <v>90242</v>
      </c>
      <c r="H27" s="7305">
        <v>26633</v>
      </c>
      <c r="I27" s="7306">
        <v>71113</v>
      </c>
      <c r="J27" s="7307">
        <v>97746</v>
      </c>
      <c r="K27" s="7305">
        <v>18438</v>
      </c>
      <c r="L27" s="7306">
        <v>58478</v>
      </c>
      <c r="M27" s="7307">
        <v>76916</v>
      </c>
    </row>
    <row r="28" spans="1:13" ht="13.5" x14ac:dyDescent="0.2">
      <c r="A28" s="7308" t="s">
        <v>4084</v>
      </c>
      <c r="B28" s="7309"/>
      <c r="C28" s="7309"/>
      <c r="D28" s="7309"/>
      <c r="E28" s="7309"/>
      <c r="F28" s="7309"/>
      <c r="G28" s="7309"/>
      <c r="H28" s="7309"/>
      <c r="I28" s="7309"/>
      <c r="J28" s="7309"/>
    </row>
    <row r="29" spans="1:13" ht="18" customHeight="1" x14ac:dyDescent="0.2">
      <c r="A29" s="7310"/>
    </row>
    <row r="30" spans="1:13" ht="18" customHeight="1" x14ac:dyDescent="0.2"/>
    <row r="31" spans="1:13" ht="18" customHeight="1" x14ac:dyDescent="0.2"/>
    <row r="32" spans="1:13" ht="9.9499999999999993" customHeight="1" x14ac:dyDescent="0.2"/>
    <row r="33" ht="9.9499999999999993" customHeight="1" x14ac:dyDescent="0.2"/>
    <row r="34" ht="9.9499999999999993" customHeight="1" x14ac:dyDescent="0.2"/>
    <row r="35" ht="9.9499999999999993" customHeight="1" x14ac:dyDescent="0.2"/>
    <row r="36" ht="9.9499999999999993" customHeight="1" x14ac:dyDescent="0.2"/>
    <row r="37" ht="9.9499999999999993" customHeight="1" x14ac:dyDescent="0.2"/>
    <row r="38" ht="9.9499999999999993" customHeight="1" x14ac:dyDescent="0.2"/>
    <row r="39" ht="9.9499999999999993" customHeight="1" x14ac:dyDescent="0.2"/>
    <row r="40" ht="9.9499999999999993" customHeight="1" x14ac:dyDescent="0.2"/>
    <row r="41" ht="9.9499999999999993" customHeight="1" x14ac:dyDescent="0.2"/>
    <row r="42" ht="9.9499999999999993" customHeight="1" x14ac:dyDescent="0.2"/>
    <row r="43" ht="9.9499999999999993" customHeight="1" x14ac:dyDescent="0.2"/>
    <row r="44" ht="9.9499999999999993" customHeight="1" x14ac:dyDescent="0.2"/>
  </sheetData>
  <mergeCells count="3">
    <mergeCell ref="E4:G4"/>
    <mergeCell ref="H4:J4"/>
    <mergeCell ref="K4:M4"/>
  </mergeCells>
  <hyperlinks>
    <hyperlink ref="A1" location="CONTENT!A1" display="Back to table of contents"/>
  </hyperlinks>
  <pageMargins left="0.5" right="0.5" top="0.5" bottom="0.5" header="0.3" footer="0.3"/>
  <pageSetup paperSize="9" orientation="landscape" r:id="rId1"/>
  <headerFooter alignWithMargins="0"/>
  <ignoredErrors>
    <ignoredError sqref="C4:G4"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zoomScale="120" zoomScaleNormal="120" workbookViewId="0">
      <selection sqref="A1:C1"/>
    </sheetView>
  </sheetViews>
  <sheetFormatPr defaultColWidth="9.1640625" defaultRowHeight="12.75" x14ac:dyDescent="0.2"/>
  <cols>
    <col min="1" max="1" width="51.33203125" style="3431" customWidth="1"/>
    <col min="2" max="7" width="8.83203125" style="3431" customWidth="1"/>
    <col min="8" max="16384" width="9.1640625" style="3431"/>
  </cols>
  <sheetData>
    <row r="1" spans="1:7" s="1032" customFormat="1" ht="15.75" x14ac:dyDescent="0.25">
      <c r="A1" s="6405" t="s">
        <v>801</v>
      </c>
      <c r="B1" s="6405"/>
      <c r="C1" s="6405"/>
    </row>
    <row r="2" spans="1:7" s="3430" customFormat="1" ht="16.149999999999999" customHeight="1" x14ac:dyDescent="0.25">
      <c r="A2" s="3429" t="s">
        <v>1921</v>
      </c>
    </row>
    <row r="3" spans="1:7" ht="12.75" customHeight="1" x14ac:dyDescent="0.2">
      <c r="A3" s="6467"/>
      <c r="B3" s="6469">
        <v>2019</v>
      </c>
      <c r="C3" s="6470"/>
      <c r="D3" s="6471"/>
      <c r="E3" s="6469" t="s">
        <v>3246</v>
      </c>
      <c r="F3" s="6470"/>
      <c r="G3" s="6471"/>
    </row>
    <row r="4" spans="1:7" ht="31.5" x14ac:dyDescent="0.2">
      <c r="A4" s="6468"/>
      <c r="B4" s="3432" t="s">
        <v>1922</v>
      </c>
      <c r="C4" s="3433" t="s">
        <v>1923</v>
      </c>
      <c r="D4" s="3434" t="s">
        <v>253</v>
      </c>
      <c r="E4" s="3432" t="s">
        <v>1922</v>
      </c>
      <c r="F4" s="3433" t="s">
        <v>1923</v>
      </c>
      <c r="G4" s="3434" t="s">
        <v>253</v>
      </c>
    </row>
    <row r="5" spans="1:7" ht="12.6" customHeight="1" x14ac:dyDescent="0.2">
      <c r="A5" s="3522" t="s">
        <v>1924</v>
      </c>
      <c r="B5" s="2703">
        <v>503293</v>
      </c>
      <c r="C5" s="3523">
        <v>530553</v>
      </c>
      <c r="D5" s="3523">
        <v>-27260</v>
      </c>
      <c r="E5" s="2703">
        <v>405131</v>
      </c>
      <c r="F5" s="3523">
        <v>459531</v>
      </c>
      <c r="G5" s="3523">
        <v>-54400</v>
      </c>
    </row>
    <row r="6" spans="1:7" ht="12.6" customHeight="1" x14ac:dyDescent="0.2">
      <c r="A6" s="3524" t="s">
        <v>1925</v>
      </c>
      <c r="B6" s="3525">
        <v>183712</v>
      </c>
      <c r="C6" s="2704">
        <v>263397</v>
      </c>
      <c r="D6" s="2704">
        <v>-79685</v>
      </c>
      <c r="E6" s="3525">
        <v>120588</v>
      </c>
      <c r="F6" s="2704">
        <v>205300</v>
      </c>
      <c r="G6" s="2704">
        <v>-84712</v>
      </c>
    </row>
    <row r="7" spans="1:7" ht="12.6" customHeight="1" x14ac:dyDescent="0.2">
      <c r="A7" s="3524" t="s">
        <v>1926</v>
      </c>
      <c r="B7" s="3525">
        <v>79060</v>
      </c>
      <c r="C7" s="2704">
        <v>188361</v>
      </c>
      <c r="D7" s="2704">
        <v>-109301</v>
      </c>
      <c r="E7" s="3525">
        <v>70323</v>
      </c>
      <c r="F7" s="2704">
        <v>154155</v>
      </c>
      <c r="G7" s="2704">
        <v>-83832</v>
      </c>
    </row>
    <row r="8" spans="1:7" ht="12.6" customHeight="1" x14ac:dyDescent="0.2">
      <c r="A8" s="3526" t="s">
        <v>1927</v>
      </c>
      <c r="B8" s="3525">
        <v>79060</v>
      </c>
      <c r="C8" s="2704">
        <v>187781</v>
      </c>
      <c r="D8" s="2704">
        <v>-108721</v>
      </c>
      <c r="E8" s="3525">
        <v>70323</v>
      </c>
      <c r="F8" s="2704">
        <v>153614</v>
      </c>
      <c r="G8" s="2704">
        <v>-83291</v>
      </c>
    </row>
    <row r="9" spans="1:7" ht="12.6" customHeight="1" x14ac:dyDescent="0.2">
      <c r="A9" s="3527" t="s">
        <v>1928</v>
      </c>
      <c r="B9" s="3525">
        <v>14380</v>
      </c>
      <c r="C9" s="2704">
        <v>0</v>
      </c>
      <c r="D9" s="2704">
        <v>14380</v>
      </c>
      <c r="E9" s="3525">
        <v>12607</v>
      </c>
      <c r="F9" s="2704">
        <v>0</v>
      </c>
      <c r="G9" s="2704">
        <v>12607</v>
      </c>
    </row>
    <row r="10" spans="1:7" ht="12.6" customHeight="1" x14ac:dyDescent="0.2">
      <c r="A10" s="3526" t="s">
        <v>1929</v>
      </c>
      <c r="B10" s="3525">
        <v>0</v>
      </c>
      <c r="C10" s="2704">
        <v>580</v>
      </c>
      <c r="D10" s="2704">
        <v>-580</v>
      </c>
      <c r="E10" s="3525">
        <v>0</v>
      </c>
      <c r="F10" s="2704">
        <v>541</v>
      </c>
      <c r="G10" s="2704">
        <v>-541</v>
      </c>
    </row>
    <row r="11" spans="1:7" ht="12.6" customHeight="1" x14ac:dyDescent="0.2">
      <c r="A11" s="3524" t="s">
        <v>1930</v>
      </c>
      <c r="B11" s="3525">
        <v>104652</v>
      </c>
      <c r="C11" s="2704">
        <v>75036</v>
      </c>
      <c r="D11" s="2704">
        <v>29616</v>
      </c>
      <c r="E11" s="3525">
        <v>50265</v>
      </c>
      <c r="F11" s="2704">
        <v>51145</v>
      </c>
      <c r="G11" s="2704">
        <v>-880</v>
      </c>
    </row>
    <row r="12" spans="1:7" ht="12.6" customHeight="1" x14ac:dyDescent="0.2">
      <c r="A12" s="3524" t="s">
        <v>1931</v>
      </c>
      <c r="B12" s="3525">
        <v>94</v>
      </c>
      <c r="C12" s="2704">
        <v>2977</v>
      </c>
      <c r="D12" s="2704">
        <v>-2883</v>
      </c>
      <c r="E12" s="3525">
        <v>76</v>
      </c>
      <c r="F12" s="2704">
        <v>1358</v>
      </c>
      <c r="G12" s="2704">
        <v>-1282</v>
      </c>
    </row>
    <row r="13" spans="1:7" ht="12.6" customHeight="1" x14ac:dyDescent="0.2">
      <c r="A13" s="3524" t="s">
        <v>1199</v>
      </c>
      <c r="B13" s="3525">
        <v>14042</v>
      </c>
      <c r="C13" s="2704">
        <v>21705</v>
      </c>
      <c r="D13" s="2704">
        <v>-7663</v>
      </c>
      <c r="E13" s="3525">
        <v>5059</v>
      </c>
      <c r="F13" s="2704">
        <v>14648</v>
      </c>
      <c r="G13" s="2704">
        <v>-9589</v>
      </c>
    </row>
    <row r="14" spans="1:7" ht="12.6" customHeight="1" x14ac:dyDescent="0.2">
      <c r="A14" s="3528" t="s">
        <v>1932</v>
      </c>
      <c r="B14" s="3525">
        <v>8714</v>
      </c>
      <c r="C14" s="2704">
        <v>2811</v>
      </c>
      <c r="D14" s="2704">
        <v>5903</v>
      </c>
      <c r="E14" s="3525">
        <v>1934</v>
      </c>
      <c r="F14" s="2704">
        <v>707</v>
      </c>
      <c r="G14" s="2704">
        <v>1227</v>
      </c>
    </row>
    <row r="15" spans="1:7" ht="12.6" customHeight="1" x14ac:dyDescent="0.2">
      <c r="A15" s="3528" t="s">
        <v>1933</v>
      </c>
      <c r="B15" s="3525">
        <v>1009</v>
      </c>
      <c r="C15" s="2704">
        <v>11344</v>
      </c>
      <c r="D15" s="2704">
        <v>-10335</v>
      </c>
      <c r="E15" s="3525">
        <v>470</v>
      </c>
      <c r="F15" s="2704">
        <v>11147</v>
      </c>
      <c r="G15" s="2704">
        <v>-10677</v>
      </c>
    </row>
    <row r="16" spans="1:7" ht="12.6" customHeight="1" x14ac:dyDescent="0.2">
      <c r="A16" s="3528" t="s">
        <v>1934</v>
      </c>
      <c r="B16" s="3525">
        <v>4186</v>
      </c>
      <c r="C16" s="2704">
        <v>7354</v>
      </c>
      <c r="D16" s="2704">
        <v>-3168</v>
      </c>
      <c r="E16" s="3525">
        <v>2508</v>
      </c>
      <c r="F16" s="2704">
        <v>2695</v>
      </c>
      <c r="G16" s="2704">
        <v>-187</v>
      </c>
    </row>
    <row r="17" spans="1:7" ht="12.6" customHeight="1" x14ac:dyDescent="0.2">
      <c r="A17" s="3528" t="s">
        <v>1935</v>
      </c>
      <c r="B17" s="3525">
        <v>133</v>
      </c>
      <c r="C17" s="2704">
        <v>196</v>
      </c>
      <c r="D17" s="2704">
        <v>-63</v>
      </c>
      <c r="E17" s="3525">
        <v>147</v>
      </c>
      <c r="F17" s="2704">
        <v>99</v>
      </c>
      <c r="G17" s="2704">
        <v>48</v>
      </c>
    </row>
    <row r="18" spans="1:7" ht="12.6" customHeight="1" x14ac:dyDescent="0.2">
      <c r="A18" s="3524" t="s">
        <v>1936</v>
      </c>
      <c r="B18" s="3525">
        <v>63106</v>
      </c>
      <c r="C18" s="2704">
        <v>22021</v>
      </c>
      <c r="D18" s="2704">
        <v>41085</v>
      </c>
      <c r="E18" s="3525">
        <v>17664</v>
      </c>
      <c r="F18" s="2704">
        <v>7853</v>
      </c>
      <c r="G18" s="2704">
        <v>9811</v>
      </c>
    </row>
    <row r="19" spans="1:7" ht="12.6" customHeight="1" x14ac:dyDescent="0.2">
      <c r="A19" s="3528" t="s">
        <v>1937</v>
      </c>
      <c r="B19" s="3525">
        <v>21837</v>
      </c>
      <c r="C19" s="2704">
        <v>1596</v>
      </c>
      <c r="D19" s="2704">
        <v>20241</v>
      </c>
      <c r="E19" s="3525">
        <v>4966</v>
      </c>
      <c r="F19" s="2704">
        <v>322</v>
      </c>
      <c r="G19" s="2704">
        <v>4644</v>
      </c>
    </row>
    <row r="20" spans="1:7" ht="12.6" customHeight="1" x14ac:dyDescent="0.2">
      <c r="A20" s="3528" t="s">
        <v>1938</v>
      </c>
      <c r="B20" s="3525">
        <v>41269</v>
      </c>
      <c r="C20" s="2704">
        <v>20425</v>
      </c>
      <c r="D20" s="2704">
        <v>20844</v>
      </c>
      <c r="E20" s="3525">
        <v>12698</v>
      </c>
      <c r="F20" s="2704">
        <v>7531</v>
      </c>
      <c r="G20" s="2704">
        <v>5167</v>
      </c>
    </row>
    <row r="21" spans="1:7" ht="12.6" customHeight="1" x14ac:dyDescent="0.2">
      <c r="A21" s="3524" t="s">
        <v>1906</v>
      </c>
      <c r="B21" s="3525">
        <v>245</v>
      </c>
      <c r="C21" s="2704">
        <v>257</v>
      </c>
      <c r="D21" s="2704">
        <v>-12</v>
      </c>
      <c r="E21" s="3525">
        <v>21</v>
      </c>
      <c r="F21" s="2704">
        <v>120</v>
      </c>
      <c r="G21" s="2704">
        <v>-99</v>
      </c>
    </row>
    <row r="22" spans="1:7" ht="12.6" customHeight="1" x14ac:dyDescent="0.2">
      <c r="A22" s="3528" t="s">
        <v>1939</v>
      </c>
      <c r="B22" s="3525">
        <v>245</v>
      </c>
      <c r="C22" s="2704">
        <v>0</v>
      </c>
      <c r="D22" s="2704">
        <v>245</v>
      </c>
      <c r="E22" s="3525">
        <v>21</v>
      </c>
      <c r="F22" s="2704">
        <v>0</v>
      </c>
      <c r="G22" s="2704">
        <v>21</v>
      </c>
    </row>
    <row r="23" spans="1:7" ht="12.6" customHeight="1" x14ac:dyDescent="0.2">
      <c r="A23" s="3528" t="s">
        <v>1940</v>
      </c>
      <c r="B23" s="3525">
        <v>0</v>
      </c>
      <c r="C23" s="2704">
        <v>257</v>
      </c>
      <c r="D23" s="2704">
        <v>-257</v>
      </c>
      <c r="E23" s="3525">
        <v>0</v>
      </c>
      <c r="F23" s="2704">
        <v>120</v>
      </c>
      <c r="G23" s="2704">
        <v>-120</v>
      </c>
    </row>
    <row r="24" spans="1:7" ht="12.6" customHeight="1" x14ac:dyDescent="0.2">
      <c r="A24" s="3524" t="s">
        <v>1941</v>
      </c>
      <c r="B24" s="3525">
        <v>252</v>
      </c>
      <c r="C24" s="2704">
        <v>2601</v>
      </c>
      <c r="D24" s="2704">
        <v>-2349</v>
      </c>
      <c r="E24" s="3525">
        <v>290</v>
      </c>
      <c r="F24" s="2704">
        <v>3117</v>
      </c>
      <c r="G24" s="2704">
        <v>-2827</v>
      </c>
    </row>
    <row r="25" spans="1:7" ht="12.6" customHeight="1" x14ac:dyDescent="0.2">
      <c r="A25" s="3528" t="s">
        <v>1942</v>
      </c>
      <c r="B25" s="3525">
        <v>119</v>
      </c>
      <c r="C25" s="2704">
        <v>1534</v>
      </c>
      <c r="D25" s="2704">
        <v>-1415</v>
      </c>
      <c r="E25" s="3525">
        <v>235</v>
      </c>
      <c r="F25" s="2704">
        <v>1721</v>
      </c>
      <c r="G25" s="2704">
        <v>-1486</v>
      </c>
    </row>
    <row r="26" spans="1:7" ht="12.6" customHeight="1" x14ac:dyDescent="0.2">
      <c r="A26" s="3528" t="s">
        <v>1943</v>
      </c>
      <c r="B26" s="3525">
        <v>109</v>
      </c>
      <c r="C26" s="2704">
        <v>975</v>
      </c>
      <c r="D26" s="2704">
        <v>-866</v>
      </c>
      <c r="E26" s="3525">
        <v>4</v>
      </c>
      <c r="F26" s="2704">
        <v>1189</v>
      </c>
      <c r="G26" s="2704">
        <v>-1185</v>
      </c>
    </row>
    <row r="27" spans="1:7" ht="12.6" customHeight="1" x14ac:dyDescent="0.2">
      <c r="A27" s="3528" t="s">
        <v>1944</v>
      </c>
      <c r="B27" s="3525">
        <v>19</v>
      </c>
      <c r="C27" s="2704">
        <v>68</v>
      </c>
      <c r="D27" s="2704">
        <v>-49</v>
      </c>
      <c r="E27" s="3525">
        <v>31</v>
      </c>
      <c r="F27" s="2704">
        <v>169</v>
      </c>
      <c r="G27" s="2704">
        <v>-138</v>
      </c>
    </row>
    <row r="28" spans="1:7" ht="12.6" customHeight="1" x14ac:dyDescent="0.2">
      <c r="A28" s="3528" t="s">
        <v>1945</v>
      </c>
      <c r="B28" s="3525">
        <v>5</v>
      </c>
      <c r="C28" s="2704">
        <v>24</v>
      </c>
      <c r="D28" s="2704">
        <v>-19</v>
      </c>
      <c r="E28" s="3525">
        <v>20</v>
      </c>
      <c r="F28" s="2704">
        <v>38</v>
      </c>
      <c r="G28" s="2704">
        <v>-18</v>
      </c>
    </row>
    <row r="29" spans="1:7" ht="12.6" customHeight="1" x14ac:dyDescent="0.2">
      <c r="A29" s="3524" t="s">
        <v>1946</v>
      </c>
      <c r="B29" s="3525">
        <v>4331</v>
      </c>
      <c r="C29" s="2704">
        <v>1609</v>
      </c>
      <c r="D29" s="2704">
        <v>2722</v>
      </c>
      <c r="E29" s="3525">
        <v>5451</v>
      </c>
      <c r="F29" s="2704">
        <v>1473</v>
      </c>
      <c r="G29" s="2704">
        <v>3978</v>
      </c>
    </row>
    <row r="30" spans="1:7" ht="12.6" customHeight="1" x14ac:dyDescent="0.2">
      <c r="A30" s="3529" t="s">
        <v>1947</v>
      </c>
      <c r="B30" s="3525">
        <v>27</v>
      </c>
      <c r="C30" s="2704">
        <v>476</v>
      </c>
      <c r="D30" s="2704">
        <v>-449</v>
      </c>
      <c r="E30" s="3525">
        <v>31</v>
      </c>
      <c r="F30" s="2704">
        <v>531</v>
      </c>
      <c r="G30" s="2704">
        <v>-500</v>
      </c>
    </row>
    <row r="31" spans="1:7" ht="12.6" customHeight="1" x14ac:dyDescent="0.2">
      <c r="A31" s="3524" t="s">
        <v>1948</v>
      </c>
      <c r="B31" s="3525">
        <v>4970</v>
      </c>
      <c r="C31" s="2704">
        <v>3830</v>
      </c>
      <c r="D31" s="2704">
        <v>1140</v>
      </c>
      <c r="E31" s="3525">
        <v>4907</v>
      </c>
      <c r="F31" s="2704">
        <v>4662</v>
      </c>
      <c r="G31" s="2704">
        <v>245</v>
      </c>
    </row>
    <row r="32" spans="1:7" ht="12.6" customHeight="1" x14ac:dyDescent="0.2">
      <c r="A32" s="3528" t="s">
        <v>1949</v>
      </c>
      <c r="B32" s="3525">
        <v>2660</v>
      </c>
      <c r="C32" s="2704">
        <v>1273</v>
      </c>
      <c r="D32" s="2704">
        <v>1387</v>
      </c>
      <c r="E32" s="3525">
        <v>2133</v>
      </c>
      <c r="F32" s="2704">
        <v>1307</v>
      </c>
      <c r="G32" s="2704">
        <v>826</v>
      </c>
    </row>
    <row r="33" spans="1:7" ht="12.6" customHeight="1" x14ac:dyDescent="0.2">
      <c r="A33" s="3528" t="s">
        <v>1950</v>
      </c>
      <c r="B33" s="3525">
        <v>2228</v>
      </c>
      <c r="C33" s="2704">
        <v>1969</v>
      </c>
      <c r="D33" s="2704">
        <v>259</v>
      </c>
      <c r="E33" s="3525">
        <v>2723</v>
      </c>
      <c r="F33" s="2704">
        <v>2695</v>
      </c>
      <c r="G33" s="2704">
        <v>28</v>
      </c>
    </row>
    <row r="34" spans="1:7" ht="12.6" customHeight="1" x14ac:dyDescent="0.2">
      <c r="A34" s="3528" t="s">
        <v>1951</v>
      </c>
      <c r="B34" s="3525">
        <v>82</v>
      </c>
      <c r="C34" s="2704">
        <v>588</v>
      </c>
      <c r="D34" s="2704">
        <v>-506</v>
      </c>
      <c r="E34" s="3525">
        <v>51</v>
      </c>
      <c r="F34" s="2704">
        <v>660</v>
      </c>
      <c r="G34" s="2704">
        <v>-609</v>
      </c>
    </row>
    <row r="35" spans="1:7" ht="12.6" customHeight="1" x14ac:dyDescent="0.2">
      <c r="A35" s="3524" t="s">
        <v>1952</v>
      </c>
      <c r="B35" s="3525">
        <v>16656</v>
      </c>
      <c r="C35" s="2704">
        <v>17580</v>
      </c>
      <c r="D35" s="2704">
        <v>-924</v>
      </c>
      <c r="E35" s="3525">
        <v>16263</v>
      </c>
      <c r="F35" s="2704">
        <v>15426</v>
      </c>
      <c r="G35" s="2704">
        <v>837</v>
      </c>
    </row>
    <row r="36" spans="1:7" ht="12.6" customHeight="1" x14ac:dyDescent="0.2">
      <c r="A36" s="3528" t="s">
        <v>1953</v>
      </c>
      <c r="B36" s="3525">
        <v>7</v>
      </c>
      <c r="C36" s="2704">
        <v>6</v>
      </c>
      <c r="D36" s="2704">
        <v>1</v>
      </c>
      <c r="E36" s="3525">
        <v>11</v>
      </c>
      <c r="F36" s="2704">
        <v>5</v>
      </c>
      <c r="G36" s="2704">
        <v>6</v>
      </c>
    </row>
    <row r="37" spans="1:7" ht="12.6" customHeight="1" x14ac:dyDescent="0.2">
      <c r="A37" s="3528" t="s">
        <v>1954</v>
      </c>
      <c r="B37" s="3525">
        <v>2853</v>
      </c>
      <c r="C37" s="2704">
        <v>4672</v>
      </c>
      <c r="D37" s="2704">
        <v>-1819</v>
      </c>
      <c r="E37" s="3525">
        <v>4146</v>
      </c>
      <c r="F37" s="2704">
        <v>4825</v>
      </c>
      <c r="G37" s="2704">
        <v>-679</v>
      </c>
    </row>
    <row r="38" spans="1:7" ht="12.6" customHeight="1" x14ac:dyDescent="0.2">
      <c r="A38" s="3528" t="s">
        <v>1955</v>
      </c>
      <c r="B38" s="3525">
        <v>13796</v>
      </c>
      <c r="C38" s="2704">
        <v>12902</v>
      </c>
      <c r="D38" s="2704">
        <v>894</v>
      </c>
      <c r="E38" s="3525">
        <v>12106</v>
      </c>
      <c r="F38" s="2704">
        <v>10596</v>
      </c>
      <c r="G38" s="2704">
        <v>1510</v>
      </c>
    </row>
    <row r="39" spans="1:7" ht="12.6" customHeight="1" x14ac:dyDescent="0.2">
      <c r="A39" s="3524" t="s">
        <v>1956</v>
      </c>
      <c r="B39" s="3525">
        <v>726</v>
      </c>
      <c r="C39" s="2704">
        <v>1938</v>
      </c>
      <c r="D39" s="2704">
        <v>-1212</v>
      </c>
      <c r="E39" s="3525">
        <v>423</v>
      </c>
      <c r="F39" s="2704">
        <v>1930</v>
      </c>
      <c r="G39" s="2704">
        <v>-1507</v>
      </c>
    </row>
    <row r="40" spans="1:7" ht="12.6" customHeight="1" x14ac:dyDescent="0.2">
      <c r="A40" s="3528" t="s">
        <v>1957</v>
      </c>
      <c r="B40" s="3525">
        <v>258</v>
      </c>
      <c r="C40" s="2704">
        <v>978</v>
      </c>
      <c r="D40" s="2704">
        <v>-720</v>
      </c>
      <c r="E40" s="3525">
        <v>216</v>
      </c>
      <c r="F40" s="2704">
        <v>1435</v>
      </c>
      <c r="G40" s="2704">
        <v>-1219</v>
      </c>
    </row>
    <row r="41" spans="1:7" ht="12.6" customHeight="1" x14ac:dyDescent="0.2">
      <c r="A41" s="3528" t="s">
        <v>1958</v>
      </c>
      <c r="B41" s="3525">
        <v>468</v>
      </c>
      <c r="C41" s="2704">
        <v>960</v>
      </c>
      <c r="D41" s="2704">
        <v>-492</v>
      </c>
      <c r="E41" s="3525">
        <v>207</v>
      </c>
      <c r="F41" s="2704">
        <v>495</v>
      </c>
      <c r="G41" s="2704">
        <v>-288</v>
      </c>
    </row>
    <row r="42" spans="1:7" ht="12.6" customHeight="1" x14ac:dyDescent="0.2">
      <c r="A42" s="3524" t="s">
        <v>1959</v>
      </c>
      <c r="B42" s="3525">
        <v>203</v>
      </c>
      <c r="C42" s="2704">
        <v>42</v>
      </c>
      <c r="D42" s="2704">
        <v>161</v>
      </c>
      <c r="E42" s="3525">
        <v>80</v>
      </c>
      <c r="F42" s="2704">
        <v>27</v>
      </c>
      <c r="G42" s="2704">
        <v>53</v>
      </c>
    </row>
    <row r="43" spans="1:7" ht="12.6" customHeight="1" x14ac:dyDescent="0.2">
      <c r="A43" s="3524" t="s">
        <v>1960</v>
      </c>
      <c r="B43" s="3525">
        <v>304972</v>
      </c>
      <c r="C43" s="2704">
        <v>238973</v>
      </c>
      <c r="D43" s="2704">
        <v>65999</v>
      </c>
      <c r="E43" s="3525">
        <v>270289</v>
      </c>
      <c r="F43" s="2704">
        <v>227255</v>
      </c>
      <c r="G43" s="2704">
        <v>43034</v>
      </c>
    </row>
    <row r="44" spans="1:7" ht="12.6" customHeight="1" x14ac:dyDescent="0.2">
      <c r="A44" s="3526" t="s">
        <v>1961</v>
      </c>
      <c r="B44" s="3525">
        <v>47</v>
      </c>
      <c r="C44" s="2704">
        <v>285</v>
      </c>
      <c r="D44" s="2704">
        <v>-238</v>
      </c>
      <c r="E44" s="3525">
        <v>31</v>
      </c>
      <c r="F44" s="2704">
        <v>259</v>
      </c>
      <c r="G44" s="2704">
        <v>-228</v>
      </c>
    </row>
    <row r="45" spans="1:7" ht="12.6" customHeight="1" x14ac:dyDescent="0.2">
      <c r="A45" s="3526" t="s">
        <v>1962</v>
      </c>
      <c r="B45" s="3525">
        <v>304925</v>
      </c>
      <c r="C45" s="2704">
        <v>238688</v>
      </c>
      <c r="D45" s="2704">
        <v>66237</v>
      </c>
      <c r="E45" s="3525">
        <v>270258</v>
      </c>
      <c r="F45" s="2704">
        <v>226996</v>
      </c>
      <c r="G45" s="2704">
        <v>43262</v>
      </c>
    </row>
    <row r="46" spans="1:7" ht="12.6" customHeight="1" x14ac:dyDescent="0.2">
      <c r="A46" s="3528" t="s">
        <v>1963</v>
      </c>
      <c r="B46" s="3530">
        <v>198360</v>
      </c>
      <c r="C46" s="2704">
        <v>168745</v>
      </c>
      <c r="D46" s="2704">
        <v>29615</v>
      </c>
      <c r="E46" s="3530">
        <v>176891</v>
      </c>
      <c r="F46" s="2704">
        <v>162779</v>
      </c>
      <c r="G46" s="2704">
        <v>14112</v>
      </c>
    </row>
    <row r="47" spans="1:7" ht="12.6" customHeight="1" x14ac:dyDescent="0.2">
      <c r="A47" s="3531" t="s">
        <v>1964</v>
      </c>
      <c r="B47" s="3525">
        <v>197540</v>
      </c>
      <c r="C47" s="2704">
        <v>163583</v>
      </c>
      <c r="D47" s="2704">
        <v>33957</v>
      </c>
      <c r="E47" s="3525">
        <v>176702</v>
      </c>
      <c r="F47" s="2704">
        <v>157842</v>
      </c>
      <c r="G47" s="2704">
        <v>18860</v>
      </c>
    </row>
    <row r="48" spans="1:7" ht="12.6" customHeight="1" x14ac:dyDescent="0.2">
      <c r="A48" s="3528" t="s">
        <v>1965</v>
      </c>
      <c r="B48" s="3525">
        <v>47108</v>
      </c>
      <c r="C48" s="2704">
        <v>29869</v>
      </c>
      <c r="D48" s="2704">
        <v>17239</v>
      </c>
      <c r="E48" s="3525">
        <v>46068</v>
      </c>
      <c r="F48" s="2704">
        <v>25428</v>
      </c>
      <c r="G48" s="2704">
        <v>20640</v>
      </c>
    </row>
    <row r="49" spans="1:7" ht="12.6" customHeight="1" x14ac:dyDescent="0.2">
      <c r="A49" s="3531" t="s">
        <v>1964</v>
      </c>
      <c r="B49" s="3525">
        <v>41265</v>
      </c>
      <c r="C49" s="2704">
        <v>27204</v>
      </c>
      <c r="D49" s="2704">
        <v>14061</v>
      </c>
      <c r="E49" s="3525">
        <v>41635</v>
      </c>
      <c r="F49" s="2704">
        <v>22580</v>
      </c>
      <c r="G49" s="2704">
        <v>19055</v>
      </c>
    </row>
    <row r="50" spans="1:7" ht="12.6" customHeight="1" x14ac:dyDescent="0.2">
      <c r="A50" s="3528" t="s">
        <v>1966</v>
      </c>
      <c r="B50" s="3525">
        <v>54117</v>
      </c>
      <c r="C50" s="2704">
        <v>40074</v>
      </c>
      <c r="D50" s="2704">
        <v>14043</v>
      </c>
      <c r="E50" s="3525">
        <v>42786</v>
      </c>
      <c r="F50" s="2704">
        <v>38789</v>
      </c>
      <c r="G50" s="2704">
        <v>3997</v>
      </c>
    </row>
    <row r="51" spans="1:7" ht="12.6" customHeight="1" x14ac:dyDescent="0.2">
      <c r="A51" s="3531" t="s">
        <v>1964</v>
      </c>
      <c r="B51" s="3525">
        <v>34410</v>
      </c>
      <c r="C51" s="2704">
        <v>32563</v>
      </c>
      <c r="D51" s="2704">
        <v>1847</v>
      </c>
      <c r="E51" s="3525">
        <v>27947</v>
      </c>
      <c r="F51" s="2704">
        <v>33895</v>
      </c>
      <c r="G51" s="2704">
        <v>-5948</v>
      </c>
    </row>
    <row r="52" spans="1:7" ht="12.6" customHeight="1" x14ac:dyDescent="0.2">
      <c r="A52" s="3528" t="s">
        <v>1967</v>
      </c>
      <c r="B52" s="3525">
        <v>5340</v>
      </c>
      <c r="C52" s="2704">
        <v>0</v>
      </c>
      <c r="D52" s="2704">
        <v>5340</v>
      </c>
      <c r="E52" s="3525">
        <v>4513</v>
      </c>
      <c r="F52" s="2704">
        <v>0</v>
      </c>
      <c r="G52" s="2704">
        <v>4513</v>
      </c>
    </row>
    <row r="53" spans="1:7" ht="12.6" customHeight="1" x14ac:dyDescent="0.2">
      <c r="A53" s="3524" t="s">
        <v>1968</v>
      </c>
      <c r="B53" s="3525">
        <v>14609</v>
      </c>
      <c r="C53" s="2704">
        <v>28183</v>
      </c>
      <c r="D53" s="2704">
        <v>-13574</v>
      </c>
      <c r="E53" s="3525">
        <v>14254</v>
      </c>
      <c r="F53" s="2704">
        <v>26976</v>
      </c>
      <c r="G53" s="2704">
        <v>-12722</v>
      </c>
    </row>
    <row r="54" spans="1:7" ht="12.6" customHeight="1" x14ac:dyDescent="0.2">
      <c r="A54" s="3526" t="s">
        <v>1969</v>
      </c>
      <c r="B54" s="3525">
        <v>3351</v>
      </c>
      <c r="C54" s="2704">
        <v>176</v>
      </c>
      <c r="D54" s="2704">
        <v>3175</v>
      </c>
      <c r="E54" s="3525">
        <v>3095</v>
      </c>
      <c r="F54" s="2704">
        <v>142</v>
      </c>
      <c r="G54" s="2704">
        <v>2953</v>
      </c>
    </row>
    <row r="55" spans="1:7" ht="12.6" customHeight="1" x14ac:dyDescent="0.2">
      <c r="A55" s="3526" t="s">
        <v>1970</v>
      </c>
      <c r="B55" s="3525">
        <v>11258</v>
      </c>
      <c r="C55" s="2704">
        <v>28007</v>
      </c>
      <c r="D55" s="2704">
        <v>-16749</v>
      </c>
      <c r="E55" s="3525">
        <v>11159</v>
      </c>
      <c r="F55" s="2704">
        <v>26834</v>
      </c>
      <c r="G55" s="2704">
        <v>-15675</v>
      </c>
    </row>
    <row r="56" spans="1:7" ht="12.6" customHeight="1" x14ac:dyDescent="0.2">
      <c r="A56" s="3528" t="s">
        <v>1971</v>
      </c>
      <c r="B56" s="3525">
        <v>11258</v>
      </c>
      <c r="C56" s="2704">
        <v>28007</v>
      </c>
      <c r="D56" s="2704">
        <v>-16749</v>
      </c>
      <c r="E56" s="3525">
        <v>11159</v>
      </c>
      <c r="F56" s="2704">
        <v>26834</v>
      </c>
      <c r="G56" s="2704">
        <v>-15675</v>
      </c>
    </row>
    <row r="57" spans="1:7" ht="12.6" customHeight="1" x14ac:dyDescent="0.2">
      <c r="A57" s="3532" t="s">
        <v>1964</v>
      </c>
      <c r="B57" s="2705">
        <v>0</v>
      </c>
      <c r="C57" s="2706">
        <v>13986</v>
      </c>
      <c r="D57" s="2706">
        <v>-13986</v>
      </c>
      <c r="E57" s="2705">
        <v>0</v>
      </c>
      <c r="F57" s="2706">
        <v>12679</v>
      </c>
      <c r="G57" s="2706">
        <v>-12679</v>
      </c>
    </row>
    <row r="58" spans="1:7" ht="12.6" customHeight="1" x14ac:dyDescent="0.2">
      <c r="A58" s="3435" t="s">
        <v>1972</v>
      </c>
      <c r="B58" s="2707">
        <v>2809</v>
      </c>
      <c r="C58" s="2708">
        <v>7195</v>
      </c>
      <c r="D58" s="2708">
        <v>-4386</v>
      </c>
      <c r="E58" s="2707">
        <v>3066</v>
      </c>
      <c r="F58" s="2708">
        <v>7458</v>
      </c>
      <c r="G58" s="2708">
        <v>-4392</v>
      </c>
    </row>
    <row r="60" spans="1:7" s="3121" customFormat="1" ht="13.5" x14ac:dyDescent="0.2">
      <c r="A60" s="3436" t="s">
        <v>4083</v>
      </c>
      <c r="B60" s="3437"/>
      <c r="C60" s="3437"/>
      <c r="D60" s="3437"/>
    </row>
    <row r="61" spans="1:7" s="3121" customFormat="1" x14ac:dyDescent="0.2">
      <c r="A61" s="3438" t="s">
        <v>1973</v>
      </c>
      <c r="B61" s="3439"/>
      <c r="C61" s="3439"/>
      <c r="D61" s="3439"/>
    </row>
  </sheetData>
  <mergeCells count="4">
    <mergeCell ref="A1:C1"/>
    <mergeCell ref="A3:A4"/>
    <mergeCell ref="B3:D3"/>
    <mergeCell ref="E3:G3"/>
  </mergeCells>
  <hyperlinks>
    <hyperlink ref="A1" location="CONTENT!A1" display="Back to table of contents"/>
  </hyperlinks>
  <pageMargins left="0.5" right="0.5" top="0.5" bottom="0.5" header="0.3" footer="0.3"/>
  <pageSetup paperSize="9" scale="97"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0"/>
  <sheetViews>
    <sheetView showGridLines="0" workbookViewId="0">
      <selection sqref="A1:C1"/>
    </sheetView>
  </sheetViews>
  <sheetFormatPr defaultColWidth="8.83203125" defaultRowHeight="12.75" x14ac:dyDescent="0.2"/>
  <cols>
    <col min="1" max="1" width="58.1640625" style="3121" customWidth="1"/>
    <col min="2" max="7" width="15.6640625" style="3121" customWidth="1"/>
    <col min="8" max="16384" width="8.83203125" style="3121"/>
  </cols>
  <sheetData>
    <row r="1" spans="1:7" s="1032" customFormat="1" ht="15.75" x14ac:dyDescent="0.25">
      <c r="A1" s="6405" t="s">
        <v>801</v>
      </c>
      <c r="B1" s="6405"/>
      <c r="C1" s="6405"/>
    </row>
    <row r="2" spans="1:7" s="3430" customFormat="1" ht="16.149999999999999" customHeight="1" x14ac:dyDescent="0.25">
      <c r="A2" s="3429" t="s">
        <v>1974</v>
      </c>
    </row>
    <row r="3" spans="1:7" s="3430" customFormat="1" ht="16.149999999999999" customHeight="1" x14ac:dyDescent="0.25">
      <c r="A3" s="3429"/>
    </row>
    <row r="4" spans="1:7" s="3431" customFormat="1" ht="12.75" customHeight="1" x14ac:dyDescent="0.2">
      <c r="A4" s="6467"/>
      <c r="B4" s="6469">
        <v>2019</v>
      </c>
      <c r="C4" s="6470"/>
      <c r="D4" s="6471"/>
      <c r="E4" s="6469" t="s">
        <v>3246</v>
      </c>
      <c r="F4" s="6470"/>
      <c r="G4" s="6471"/>
    </row>
    <row r="5" spans="1:7" s="3431" customFormat="1" x14ac:dyDescent="0.2">
      <c r="A5" s="6468"/>
      <c r="B5" s="3440" t="s">
        <v>1975</v>
      </c>
      <c r="C5" s="3441" t="s">
        <v>1976</v>
      </c>
      <c r="D5" s="3542" t="s">
        <v>253</v>
      </c>
      <c r="E5" s="3440" t="s">
        <v>1975</v>
      </c>
      <c r="F5" s="3441" t="s">
        <v>1976</v>
      </c>
      <c r="G5" s="3542" t="s">
        <v>253</v>
      </c>
    </row>
    <row r="6" spans="1:7" ht="16.899999999999999" customHeight="1" x14ac:dyDescent="0.2">
      <c r="A6" s="3545" t="s">
        <v>1977</v>
      </c>
      <c r="B6" s="2703">
        <v>0</v>
      </c>
      <c r="C6" s="3523">
        <v>86</v>
      </c>
      <c r="D6" s="3523">
        <v>-86</v>
      </c>
      <c r="E6" s="2703"/>
      <c r="F6" s="3523">
        <v>0</v>
      </c>
      <c r="G6" s="3523">
        <v>0</v>
      </c>
    </row>
    <row r="7" spans="1:7" x14ac:dyDescent="0.2">
      <c r="A7" s="3526" t="s">
        <v>1978</v>
      </c>
      <c r="B7" s="3525">
        <v>0</v>
      </c>
      <c r="C7" s="2704">
        <v>86</v>
      </c>
      <c r="D7" s="2704">
        <v>-86</v>
      </c>
      <c r="E7" s="3525"/>
      <c r="F7" s="2704">
        <v>0</v>
      </c>
      <c r="G7" s="2704">
        <v>0</v>
      </c>
    </row>
    <row r="8" spans="1:7" ht="16.149999999999999" customHeight="1" x14ac:dyDescent="0.2">
      <c r="A8" s="3543" t="s">
        <v>1979</v>
      </c>
      <c r="B8" s="3525">
        <v>0</v>
      </c>
      <c r="C8" s="2704">
        <v>0</v>
      </c>
      <c r="D8" s="2704">
        <v>-25416.345081329433</v>
      </c>
      <c r="E8" s="3525">
        <v>0</v>
      </c>
      <c r="F8" s="2704">
        <v>0</v>
      </c>
      <c r="G8" s="2704">
        <v>-49215.607243897</v>
      </c>
    </row>
    <row r="9" spans="1:7" x14ac:dyDescent="0.2">
      <c r="A9" s="3536" t="s">
        <v>1980</v>
      </c>
      <c r="B9" s="3525">
        <v>381775.19999999995</v>
      </c>
      <c r="C9" s="2704">
        <v>453793.5</v>
      </c>
      <c r="D9" s="2704">
        <v>-72018.299999999974</v>
      </c>
      <c r="E9" s="3525">
        <v>228722.89115968044</v>
      </c>
      <c r="F9" s="2704">
        <v>340095.53926181199</v>
      </c>
      <c r="G9" s="2704">
        <v>-111372.64810213153</v>
      </c>
    </row>
    <row r="10" spans="1:7" x14ac:dyDescent="0.2">
      <c r="A10" s="3534" t="s">
        <v>1981</v>
      </c>
      <c r="B10" s="3525">
        <v>305420.09999999998</v>
      </c>
      <c r="C10" s="2704">
        <v>363034.80000000005</v>
      </c>
      <c r="D10" s="2704">
        <v>-57614.7</v>
      </c>
      <c r="E10" s="3525">
        <v>182978.31292774435</v>
      </c>
      <c r="F10" s="2704">
        <v>272076.43140944955</v>
      </c>
      <c r="G10" s="2704">
        <v>-89098.118481705227</v>
      </c>
    </row>
    <row r="11" spans="1:7" x14ac:dyDescent="0.2">
      <c r="A11" s="3535" t="s">
        <v>1964</v>
      </c>
      <c r="B11" s="3525">
        <v>303794.5</v>
      </c>
      <c r="C11" s="2704">
        <v>349656.4</v>
      </c>
      <c r="D11" s="2704">
        <v>-45861.899999999994</v>
      </c>
      <c r="E11" s="3525">
        <v>182157.40615519995</v>
      </c>
      <c r="F11" s="2704">
        <v>264334.74080000003</v>
      </c>
      <c r="G11" s="2704">
        <v>-82177.334644800023</v>
      </c>
    </row>
    <row r="12" spans="1:7" x14ac:dyDescent="0.2">
      <c r="A12" s="3534" t="s">
        <v>1982</v>
      </c>
      <c r="B12" s="3525">
        <v>76355.099999999991</v>
      </c>
      <c r="C12" s="2704">
        <v>90758.7</v>
      </c>
      <c r="D12" s="2704">
        <v>-14403.600000000002</v>
      </c>
      <c r="E12" s="3525">
        <v>45744.578231936088</v>
      </c>
      <c r="F12" s="2704">
        <v>68019.107852362387</v>
      </c>
      <c r="G12" s="2704">
        <v>-22274.529620426307</v>
      </c>
    </row>
    <row r="13" spans="1:7" x14ac:dyDescent="0.2">
      <c r="A13" s="3535" t="s">
        <v>1964</v>
      </c>
      <c r="B13" s="3525">
        <v>75948.700000000012</v>
      </c>
      <c r="C13" s="2704">
        <v>87414.1</v>
      </c>
      <c r="D13" s="2704">
        <v>-11465.400000000001</v>
      </c>
      <c r="E13" s="3525">
        <v>45539.351538799987</v>
      </c>
      <c r="F13" s="2704">
        <v>66083.685200000007</v>
      </c>
      <c r="G13" s="2704">
        <v>-20544.333661200006</v>
      </c>
    </row>
    <row r="14" spans="1:7" x14ac:dyDescent="0.2">
      <c r="A14" s="3536" t="s">
        <v>1983</v>
      </c>
      <c r="B14" s="3525">
        <v>156573.1</v>
      </c>
      <c r="C14" s="2704">
        <v>-77959.899999999994</v>
      </c>
      <c r="D14" s="2704">
        <v>234533.00000000003</v>
      </c>
      <c r="E14" s="3525">
        <v>132066.90737855388</v>
      </c>
      <c r="F14" s="2704">
        <v>-63723.852694684843</v>
      </c>
      <c r="G14" s="2704">
        <v>195790.76007323875</v>
      </c>
    </row>
    <row r="15" spans="1:7" x14ac:dyDescent="0.2">
      <c r="A15" s="3534" t="s">
        <v>1981</v>
      </c>
      <c r="B15" s="3525">
        <v>208919.7</v>
      </c>
      <c r="C15" s="2704">
        <v>-23316.199999999997</v>
      </c>
      <c r="D15" s="2704">
        <v>232235.90000000002</v>
      </c>
      <c r="E15" s="3525">
        <v>108594.43012131203</v>
      </c>
      <c r="F15" s="2704">
        <v>-14311.302005307702</v>
      </c>
      <c r="G15" s="2704">
        <v>122905.73212661974</v>
      </c>
    </row>
    <row r="16" spans="1:7" x14ac:dyDescent="0.2">
      <c r="A16" s="3537" t="s">
        <v>1984</v>
      </c>
      <c r="B16" s="3525">
        <v>0</v>
      </c>
      <c r="C16" s="2704">
        <v>0</v>
      </c>
      <c r="D16" s="2704">
        <v>0</v>
      </c>
      <c r="E16" s="3525">
        <v>0</v>
      </c>
      <c r="F16" s="2704">
        <v>0</v>
      </c>
      <c r="G16" s="2704">
        <v>0</v>
      </c>
    </row>
    <row r="17" spans="1:7" x14ac:dyDescent="0.2">
      <c r="A17" s="3537" t="s">
        <v>1985</v>
      </c>
      <c r="B17" s="3525">
        <v>71.499999999999943</v>
      </c>
      <c r="C17" s="2704">
        <v>0</v>
      </c>
      <c r="D17" s="2704">
        <v>71.499999999999943</v>
      </c>
      <c r="E17" s="3525">
        <v>1295.5910309643855</v>
      </c>
      <c r="F17" s="2704">
        <v>0</v>
      </c>
      <c r="G17" s="2704">
        <v>1295.5910309643855</v>
      </c>
    </row>
    <row r="18" spans="1:7" x14ac:dyDescent="0.2">
      <c r="A18" s="3537" t="s">
        <v>1986</v>
      </c>
      <c r="B18" s="3525">
        <v>0</v>
      </c>
      <c r="C18" s="2704">
        <v>0</v>
      </c>
      <c r="D18" s="2704">
        <v>0</v>
      </c>
      <c r="E18" s="3525">
        <v>0</v>
      </c>
      <c r="F18" s="2704">
        <v>0</v>
      </c>
      <c r="G18" s="2704">
        <v>0</v>
      </c>
    </row>
    <row r="19" spans="1:7" x14ac:dyDescent="0.2">
      <c r="A19" s="3537" t="s">
        <v>1987</v>
      </c>
      <c r="B19" s="3525">
        <v>208848.19999999998</v>
      </c>
      <c r="C19" s="2704">
        <v>-23316.199999999997</v>
      </c>
      <c r="D19" s="2704">
        <v>232164.4</v>
      </c>
      <c r="E19" s="3525">
        <v>107298.83909034764</v>
      </c>
      <c r="F19" s="2704">
        <v>-14311.302005307702</v>
      </c>
      <c r="G19" s="2704">
        <v>121610.14109565534</v>
      </c>
    </row>
    <row r="20" spans="1:7" x14ac:dyDescent="0.2">
      <c r="A20" s="3535" t="s">
        <v>1964</v>
      </c>
      <c r="B20" s="3525">
        <v>203964.1</v>
      </c>
      <c r="C20" s="2704">
        <v>-21478.6</v>
      </c>
      <c r="D20" s="2704">
        <v>225442.7</v>
      </c>
      <c r="E20" s="3525">
        <v>104826.18224131947</v>
      </c>
      <c r="F20" s="2704">
        <v>-12313.720667407702</v>
      </c>
      <c r="G20" s="2704">
        <v>117139.90290872718</v>
      </c>
    </row>
    <row r="21" spans="1:7" x14ac:dyDescent="0.2">
      <c r="A21" s="3534" t="s">
        <v>1988</v>
      </c>
      <c r="B21" s="3525">
        <v>-52346.599999999991</v>
      </c>
      <c r="C21" s="2704">
        <v>-54643.7</v>
      </c>
      <c r="D21" s="2704">
        <v>2297.1000000000022</v>
      </c>
      <c r="E21" s="3525">
        <v>23472.477257241873</v>
      </c>
      <c r="F21" s="2704">
        <v>-49412.550689377123</v>
      </c>
      <c r="G21" s="2704">
        <v>72885.027946619011</v>
      </c>
    </row>
    <row r="22" spans="1:7" x14ac:dyDescent="0.2">
      <c r="A22" s="3537" t="s">
        <v>1989</v>
      </c>
      <c r="B22" s="3525">
        <v>0</v>
      </c>
      <c r="C22" s="2704">
        <v>63.3</v>
      </c>
      <c r="D22" s="2704">
        <v>-63.3</v>
      </c>
      <c r="E22" s="3525">
        <v>0</v>
      </c>
      <c r="F22" s="2704">
        <v>-33.713281000000187</v>
      </c>
      <c r="G22" s="2704">
        <v>33.713281000000187</v>
      </c>
    </row>
    <row r="23" spans="1:7" x14ac:dyDescent="0.2">
      <c r="A23" s="3538" t="s">
        <v>1990</v>
      </c>
      <c r="B23" s="3525">
        <v>0</v>
      </c>
      <c r="C23" s="2704">
        <v>63.3</v>
      </c>
      <c r="D23" s="2704">
        <v>-63.3</v>
      </c>
      <c r="E23" s="3525">
        <v>0</v>
      </c>
      <c r="F23" s="2704">
        <v>-19.515088999999993</v>
      </c>
      <c r="G23" s="2704">
        <v>19.515088999999993</v>
      </c>
    </row>
    <row r="24" spans="1:7" x14ac:dyDescent="0.2">
      <c r="A24" s="3538" t="s">
        <v>1991</v>
      </c>
      <c r="B24" s="3525">
        <v>0</v>
      </c>
      <c r="C24" s="2704">
        <v>0</v>
      </c>
      <c r="D24" s="2704">
        <v>0</v>
      </c>
      <c r="E24" s="3525">
        <v>0</v>
      </c>
      <c r="F24" s="2704">
        <v>-20.85878200000019</v>
      </c>
      <c r="G24" s="2704">
        <v>20.85878200000019</v>
      </c>
    </row>
    <row r="25" spans="1:7" x14ac:dyDescent="0.2">
      <c r="A25" s="3537" t="s">
        <v>1985</v>
      </c>
      <c r="B25" s="3525">
        <v>18822.200000000004</v>
      </c>
      <c r="C25" s="2704">
        <v>5571.1999999999989</v>
      </c>
      <c r="D25" s="2704">
        <v>13251.000000000004</v>
      </c>
      <c r="E25" s="3525">
        <v>33901.834761269492</v>
      </c>
      <c r="F25" s="2704">
        <v>-2380.8489758873347</v>
      </c>
      <c r="G25" s="2704">
        <v>36282.683737156825</v>
      </c>
    </row>
    <row r="26" spans="1:7" x14ac:dyDescent="0.2">
      <c r="A26" s="3537" t="s">
        <v>1969</v>
      </c>
      <c r="B26" s="3525">
        <v>0</v>
      </c>
      <c r="C26" s="2704">
        <v>114.20000000000002</v>
      </c>
      <c r="D26" s="2704">
        <v>-114.20000000000002</v>
      </c>
      <c r="E26" s="3525">
        <v>0</v>
      </c>
      <c r="F26" s="2704">
        <v>200.66999699999937</v>
      </c>
      <c r="G26" s="2704">
        <v>-200.66999699999937</v>
      </c>
    </row>
    <row r="27" spans="1:7" x14ac:dyDescent="0.2">
      <c r="A27" s="3538" t="s">
        <v>1990</v>
      </c>
      <c r="B27" s="3525">
        <v>0</v>
      </c>
      <c r="C27" s="2704">
        <v>14.3</v>
      </c>
      <c r="D27" s="2704">
        <v>-14.3</v>
      </c>
      <c r="E27" s="3525">
        <v>0</v>
      </c>
      <c r="F27" s="2704">
        <v>-10.636529000000003</v>
      </c>
      <c r="G27" s="2704">
        <v>10.636529000000003</v>
      </c>
    </row>
    <row r="28" spans="1:7" x14ac:dyDescent="0.2">
      <c r="A28" s="3538" t="s">
        <v>1991</v>
      </c>
      <c r="B28" s="3525">
        <v>0</v>
      </c>
      <c r="C28" s="2704">
        <v>99.9</v>
      </c>
      <c r="D28" s="2704">
        <v>-99.9</v>
      </c>
      <c r="E28" s="3525">
        <v>0</v>
      </c>
      <c r="F28" s="2704">
        <v>211.30652599999939</v>
      </c>
      <c r="G28" s="2704">
        <v>-211.30652599999939</v>
      </c>
    </row>
    <row r="29" spans="1:7" x14ac:dyDescent="0.2">
      <c r="A29" s="3537" t="s">
        <v>1987</v>
      </c>
      <c r="B29" s="3525">
        <v>-71168.799999999988</v>
      </c>
      <c r="C29" s="2704">
        <v>-60392.399999999994</v>
      </c>
      <c r="D29" s="2704">
        <v>-10776.4</v>
      </c>
      <c r="E29" s="3525">
        <v>-10429.357504027614</v>
      </c>
      <c r="F29" s="2704">
        <v>-47198.658429489806</v>
      </c>
      <c r="G29" s="2704">
        <v>36769.300925462187</v>
      </c>
    </row>
    <row r="30" spans="1:7" x14ac:dyDescent="0.2">
      <c r="A30" s="3535" t="s">
        <v>1964</v>
      </c>
      <c r="B30" s="3525">
        <v>-72318.899999999994</v>
      </c>
      <c r="C30" s="2704">
        <v>-60430.400000000001</v>
      </c>
      <c r="D30" s="2704">
        <v>-11888.499999999996</v>
      </c>
      <c r="E30" s="3525">
        <v>-12392.550129056057</v>
      </c>
      <c r="F30" s="2704">
        <v>-47069.623114209797</v>
      </c>
      <c r="G30" s="2704">
        <v>34677.072985153733</v>
      </c>
    </row>
    <row r="31" spans="1:7" x14ac:dyDescent="0.2">
      <c r="A31" s="3536" t="s">
        <v>1992</v>
      </c>
      <c r="B31" s="3525">
        <v>-68342.3</v>
      </c>
      <c r="C31" s="2704">
        <v>130235.99999999999</v>
      </c>
      <c r="D31" s="2704">
        <v>-198578.30000000002</v>
      </c>
      <c r="E31" s="3525">
        <v>-3122.3749935683168</v>
      </c>
      <c r="F31" s="2704">
        <v>-3100.1835227328174</v>
      </c>
      <c r="G31" s="2704">
        <v>-22.191470835499786</v>
      </c>
    </row>
    <row r="32" spans="1:7" x14ac:dyDescent="0.2">
      <c r="A32" s="3534" t="s">
        <v>1984</v>
      </c>
      <c r="B32" s="3525">
        <v>0</v>
      </c>
      <c r="C32" s="2704">
        <v>0</v>
      </c>
      <c r="D32" s="2704">
        <v>0</v>
      </c>
      <c r="E32" s="3525">
        <v>0</v>
      </c>
      <c r="F32" s="2704">
        <v>0</v>
      </c>
      <c r="G32" s="2704">
        <v>0</v>
      </c>
    </row>
    <row r="33" spans="1:7" x14ac:dyDescent="0.2">
      <c r="A33" s="3534" t="s">
        <v>1993</v>
      </c>
      <c r="B33" s="3525">
        <v>55.200000000000045</v>
      </c>
      <c r="C33" s="2704">
        <v>624.10000000000014</v>
      </c>
      <c r="D33" s="2704">
        <v>-568.9</v>
      </c>
      <c r="E33" s="3525">
        <v>-311.628340203888</v>
      </c>
      <c r="F33" s="2704">
        <v>36.537170241679746</v>
      </c>
      <c r="G33" s="2704">
        <v>-348.16551044556786</v>
      </c>
    </row>
    <row r="34" spans="1:7" x14ac:dyDescent="0.2">
      <c r="A34" s="3534" t="s">
        <v>1986</v>
      </c>
      <c r="B34" s="3525">
        <v>0</v>
      </c>
      <c r="C34" s="2704">
        <v>0</v>
      </c>
      <c r="D34" s="2704">
        <v>0</v>
      </c>
      <c r="E34" s="3525">
        <v>0</v>
      </c>
      <c r="F34" s="2704">
        <v>0</v>
      </c>
      <c r="G34" s="2704">
        <v>0</v>
      </c>
    </row>
    <row r="35" spans="1:7" x14ac:dyDescent="0.2">
      <c r="A35" s="3534" t="s">
        <v>1994</v>
      </c>
      <c r="B35" s="3525">
        <v>-68397.5</v>
      </c>
      <c r="C35" s="2704">
        <v>129611.90000000001</v>
      </c>
      <c r="D35" s="2704">
        <v>-198009.4</v>
      </c>
      <c r="E35" s="3525">
        <v>-2810.7466533644283</v>
      </c>
      <c r="F35" s="2704">
        <v>-3136.7206929744962</v>
      </c>
      <c r="G35" s="2704">
        <v>325.97403961006808</v>
      </c>
    </row>
    <row r="36" spans="1:7" x14ac:dyDescent="0.2">
      <c r="A36" s="3539" t="s">
        <v>1964</v>
      </c>
      <c r="B36" s="3525">
        <v>-68397.5</v>
      </c>
      <c r="C36" s="2704">
        <v>129611.90000000001</v>
      </c>
      <c r="D36" s="2704">
        <v>-198009.4</v>
      </c>
      <c r="E36" s="3525">
        <v>-1011.8112345434308</v>
      </c>
      <c r="F36" s="2704">
        <v>-3136.7206929744962</v>
      </c>
      <c r="G36" s="2704">
        <v>3629.3914159229216</v>
      </c>
    </row>
    <row r="37" spans="1:7" x14ac:dyDescent="0.2">
      <c r="A37" s="3536" t="s">
        <v>1995</v>
      </c>
      <c r="B37" s="3525">
        <v>-14671.399999999994</v>
      </c>
      <c r="C37" s="2704">
        <v>7515.3999999999978</v>
      </c>
      <c r="D37" s="2704">
        <v>-22186.799999999996</v>
      </c>
      <c r="E37" s="3525">
        <v>-60391.89783357711</v>
      </c>
      <c r="F37" s="2704">
        <v>54284.553919552243</v>
      </c>
      <c r="G37" s="2704">
        <v>-114676.45175312934</v>
      </c>
    </row>
    <row r="38" spans="1:7" x14ac:dyDescent="0.2">
      <c r="A38" s="3534" t="s">
        <v>1996</v>
      </c>
      <c r="B38" s="3525">
        <v>0</v>
      </c>
      <c r="C38" s="2704">
        <v>0</v>
      </c>
      <c r="D38" s="2704">
        <v>0</v>
      </c>
      <c r="E38" s="3525">
        <v>0</v>
      </c>
      <c r="F38" s="2704">
        <v>0</v>
      </c>
      <c r="G38" s="2704">
        <v>0</v>
      </c>
    </row>
    <row r="39" spans="1:7" x14ac:dyDescent="0.2">
      <c r="A39" s="3534" t="s">
        <v>1997</v>
      </c>
      <c r="B39" s="3525">
        <v>60067</v>
      </c>
      <c r="C39" s="2704">
        <v>39280.1</v>
      </c>
      <c r="D39" s="2704">
        <v>20786.900000000009</v>
      </c>
      <c r="E39" s="3525">
        <v>-29079.235621526968</v>
      </c>
      <c r="F39" s="2704">
        <v>4018.226865313386</v>
      </c>
      <c r="G39" s="2704">
        <v>-33097.462486840355</v>
      </c>
    </row>
    <row r="40" spans="1:7" x14ac:dyDescent="0.2">
      <c r="A40" s="3537" t="s">
        <v>1989</v>
      </c>
      <c r="B40" s="3525">
        <v>0</v>
      </c>
      <c r="C40" s="2704">
        <v>-242.20000000000002</v>
      </c>
      <c r="D40" s="2704">
        <v>242.20000000000002</v>
      </c>
      <c r="E40" s="3525">
        <v>0</v>
      </c>
      <c r="F40" s="2704">
        <v>2165.584747527183</v>
      </c>
      <c r="G40" s="2704">
        <v>-2165.584747527183</v>
      </c>
    </row>
    <row r="41" spans="1:7" x14ac:dyDescent="0.2">
      <c r="A41" s="3538" t="s">
        <v>1990</v>
      </c>
      <c r="B41" s="3525">
        <v>0</v>
      </c>
      <c r="C41" s="2704">
        <v>-242.20000000000002</v>
      </c>
      <c r="D41" s="2704">
        <v>242.20000000000002</v>
      </c>
      <c r="E41" s="3525">
        <v>0</v>
      </c>
      <c r="F41" s="2704">
        <v>2165.584747527183</v>
      </c>
      <c r="G41" s="2704">
        <v>-2165.584747527183</v>
      </c>
    </row>
    <row r="42" spans="1:7" x14ac:dyDescent="0.2">
      <c r="A42" s="3538" t="s">
        <v>1991</v>
      </c>
      <c r="B42" s="3525">
        <v>0</v>
      </c>
      <c r="C42" s="2704">
        <v>0</v>
      </c>
      <c r="D42" s="2704">
        <v>0</v>
      </c>
      <c r="E42" s="3525">
        <v>0</v>
      </c>
      <c r="F42" s="2704">
        <v>0</v>
      </c>
      <c r="G42" s="2704">
        <v>0</v>
      </c>
    </row>
    <row r="43" spans="1:7" x14ac:dyDescent="0.2">
      <c r="A43" s="3537" t="s">
        <v>1985</v>
      </c>
      <c r="B43" s="3525">
        <v>54170.7</v>
      </c>
      <c r="C43" s="2704">
        <v>39522.300000000003</v>
      </c>
      <c r="D43" s="2704">
        <v>14648.399999999991</v>
      </c>
      <c r="E43" s="3525">
        <v>-6465.1322288816082</v>
      </c>
      <c r="F43" s="2704">
        <v>1852.642117786203</v>
      </c>
      <c r="G43" s="2704">
        <v>-8317.7743466678075</v>
      </c>
    </row>
    <row r="44" spans="1:7" x14ac:dyDescent="0.2">
      <c r="A44" s="3537" t="s">
        <v>1969</v>
      </c>
      <c r="B44" s="3525">
        <v>0</v>
      </c>
      <c r="C44" s="2704">
        <v>0</v>
      </c>
      <c r="D44" s="2704">
        <v>0</v>
      </c>
      <c r="E44" s="3525">
        <v>0</v>
      </c>
      <c r="F44" s="2704">
        <v>0</v>
      </c>
      <c r="G44" s="2704">
        <v>0</v>
      </c>
    </row>
    <row r="45" spans="1:7" x14ac:dyDescent="0.2">
      <c r="A45" s="3537" t="s">
        <v>1987</v>
      </c>
      <c r="B45" s="3525">
        <v>5896.3</v>
      </c>
      <c r="C45" s="2704">
        <v>0</v>
      </c>
      <c r="D45" s="2704">
        <v>5896.3</v>
      </c>
      <c r="E45" s="3525">
        <v>-22614.10339264536</v>
      </c>
      <c r="F45" s="2704">
        <v>0</v>
      </c>
      <c r="G45" s="2704">
        <v>-22614.10339264536</v>
      </c>
    </row>
    <row r="46" spans="1:7" x14ac:dyDescent="0.2">
      <c r="A46" s="3538" t="s">
        <v>1998</v>
      </c>
      <c r="B46" s="3525">
        <v>5896.3</v>
      </c>
      <c r="C46" s="2704">
        <v>0</v>
      </c>
      <c r="D46" s="2704">
        <v>5896.3</v>
      </c>
      <c r="E46" s="3525">
        <v>-22614.10339264536</v>
      </c>
      <c r="F46" s="2704">
        <v>0</v>
      </c>
      <c r="G46" s="2704">
        <v>-22614.10339264536</v>
      </c>
    </row>
    <row r="47" spans="1:7" x14ac:dyDescent="0.2">
      <c r="A47" s="3540" t="s">
        <v>1990</v>
      </c>
      <c r="B47" s="3525">
        <v>5896.3</v>
      </c>
      <c r="C47" s="2704">
        <v>0</v>
      </c>
      <c r="D47" s="2704">
        <v>5896.3</v>
      </c>
      <c r="E47" s="3525">
        <v>-22614.10339264536</v>
      </c>
      <c r="F47" s="2704">
        <v>0</v>
      </c>
      <c r="G47" s="2704">
        <v>-22614.10339264536</v>
      </c>
    </row>
    <row r="48" spans="1:7" x14ac:dyDescent="0.2">
      <c r="A48" s="3541" t="s">
        <v>1964</v>
      </c>
      <c r="B48" s="3525">
        <v>5896.3</v>
      </c>
      <c r="C48" s="2704">
        <v>0</v>
      </c>
      <c r="D48" s="2704">
        <v>5896.3</v>
      </c>
      <c r="E48" s="3525">
        <v>-22614.10339264536</v>
      </c>
      <c r="F48" s="2704">
        <v>0</v>
      </c>
      <c r="G48" s="2704">
        <v>-22614.10339264536</v>
      </c>
    </row>
    <row r="49" spans="1:7" x14ac:dyDescent="0.2">
      <c r="A49" s="3540" t="s">
        <v>1991</v>
      </c>
      <c r="B49" s="3525">
        <v>0</v>
      </c>
      <c r="C49" s="2704">
        <v>0</v>
      </c>
      <c r="D49" s="2704">
        <v>0</v>
      </c>
      <c r="E49" s="3525">
        <v>0</v>
      </c>
      <c r="F49" s="2704">
        <v>0</v>
      </c>
      <c r="G49" s="2704">
        <v>0</v>
      </c>
    </row>
    <row r="50" spans="1:7" x14ac:dyDescent="0.2">
      <c r="A50" s="3534" t="s">
        <v>1999</v>
      </c>
      <c r="B50" s="3525">
        <v>-76921.200000000012</v>
      </c>
      <c r="C50" s="2704">
        <v>-31952.400000000001</v>
      </c>
      <c r="D50" s="2704">
        <v>-44968.800000000003</v>
      </c>
      <c r="E50" s="3525">
        <v>-37146.841294016514</v>
      </c>
      <c r="F50" s="2704">
        <v>-25002.877526498611</v>
      </c>
      <c r="G50" s="2704">
        <v>-12143.963767517909</v>
      </c>
    </row>
    <row r="51" spans="1:7" x14ac:dyDescent="0.2">
      <c r="A51" s="3537" t="s">
        <v>1985</v>
      </c>
      <c r="B51" s="3525">
        <v>-19137.099999999999</v>
      </c>
      <c r="C51" s="2704">
        <v>5403.1</v>
      </c>
      <c r="D51" s="2704">
        <v>-24540.2</v>
      </c>
      <c r="E51" s="3525">
        <v>-17997.694269044656</v>
      </c>
      <c r="F51" s="2704">
        <v>-35092.116658284278</v>
      </c>
      <c r="G51" s="2704">
        <v>17094.422389239629</v>
      </c>
    </row>
    <row r="52" spans="1:7" x14ac:dyDescent="0.2">
      <c r="A52" s="3538" t="s">
        <v>1990</v>
      </c>
      <c r="B52" s="3525">
        <v>0</v>
      </c>
      <c r="C52" s="2704">
        <v>0</v>
      </c>
      <c r="D52" s="2704">
        <v>0</v>
      </c>
      <c r="E52" s="3525">
        <v>0</v>
      </c>
      <c r="F52" s="2704">
        <v>0</v>
      </c>
      <c r="G52" s="2704">
        <v>0</v>
      </c>
    </row>
    <row r="53" spans="1:7" x14ac:dyDescent="0.2">
      <c r="A53" s="3538" t="s">
        <v>1991</v>
      </c>
      <c r="B53" s="3525">
        <v>-19137.099999999999</v>
      </c>
      <c r="C53" s="2704">
        <v>5403.1</v>
      </c>
      <c r="D53" s="2704">
        <v>-24540.2</v>
      </c>
      <c r="E53" s="3525">
        <v>-17997.694269044656</v>
      </c>
      <c r="F53" s="2704">
        <v>-35092.116658284278</v>
      </c>
      <c r="G53" s="2704">
        <v>17094.422389239629</v>
      </c>
    </row>
    <row r="54" spans="1:7" x14ac:dyDescent="0.2">
      <c r="A54" s="3537" t="s">
        <v>1969</v>
      </c>
      <c r="B54" s="3525">
        <v>0</v>
      </c>
      <c r="C54" s="2704">
        <v>-3786.8999999999996</v>
      </c>
      <c r="D54" s="2704">
        <v>3786.8999999999996</v>
      </c>
      <c r="E54" s="3525">
        <v>0</v>
      </c>
      <c r="F54" s="2704">
        <v>13746</v>
      </c>
      <c r="G54" s="2704">
        <v>-13746</v>
      </c>
    </row>
    <row r="55" spans="1:7" x14ac:dyDescent="0.2">
      <c r="A55" s="3538" t="s">
        <v>2000</v>
      </c>
      <c r="B55" s="3525">
        <v>0</v>
      </c>
      <c r="C55" s="2704">
        <v>0</v>
      </c>
      <c r="D55" s="2704">
        <v>0</v>
      </c>
      <c r="E55" s="3525">
        <v>0</v>
      </c>
      <c r="F55" s="2704">
        <v>0</v>
      </c>
      <c r="G55" s="2704">
        <v>0</v>
      </c>
    </row>
    <row r="56" spans="1:7" x14ac:dyDescent="0.2">
      <c r="A56" s="3538" t="s">
        <v>2001</v>
      </c>
      <c r="B56" s="3525">
        <v>0</v>
      </c>
      <c r="C56" s="2704">
        <v>0</v>
      </c>
      <c r="D56" s="2704">
        <v>0</v>
      </c>
      <c r="E56" s="3525">
        <v>0</v>
      </c>
      <c r="F56" s="2704">
        <v>0</v>
      </c>
      <c r="G56" s="2704">
        <v>0</v>
      </c>
    </row>
    <row r="57" spans="1:7" x14ac:dyDescent="0.2">
      <c r="A57" s="3538" t="s">
        <v>2002</v>
      </c>
      <c r="B57" s="3525">
        <v>0</v>
      </c>
      <c r="C57" s="2704">
        <v>-3786.8999999999996</v>
      </c>
      <c r="D57" s="2704">
        <v>3786.8999999999996</v>
      </c>
      <c r="E57" s="3525">
        <v>0</v>
      </c>
      <c r="F57" s="2704">
        <v>13746</v>
      </c>
      <c r="G57" s="2704">
        <v>-13746</v>
      </c>
    </row>
    <row r="58" spans="1:7" x14ac:dyDescent="0.2">
      <c r="A58" s="3537" t="s">
        <v>1987</v>
      </c>
      <c r="B58" s="3525">
        <v>-57784.1</v>
      </c>
      <c r="C58" s="2704">
        <v>-33568.6</v>
      </c>
      <c r="D58" s="2704">
        <v>-24215.5</v>
      </c>
      <c r="E58" s="3525">
        <v>-19149.147024971862</v>
      </c>
      <c r="F58" s="2704">
        <v>-3656.7608682143218</v>
      </c>
      <c r="G58" s="2704">
        <v>-15492.38615675754</v>
      </c>
    </row>
    <row r="59" spans="1:7" x14ac:dyDescent="0.2">
      <c r="A59" s="3538" t="s">
        <v>1990</v>
      </c>
      <c r="B59" s="3525">
        <v>0</v>
      </c>
      <c r="C59" s="2704">
        <v>0</v>
      </c>
      <c r="D59" s="2704">
        <v>0</v>
      </c>
      <c r="E59" s="3525">
        <v>0</v>
      </c>
      <c r="F59" s="2704">
        <v>0</v>
      </c>
      <c r="G59" s="2704">
        <v>0</v>
      </c>
    </row>
    <row r="60" spans="1:7" x14ac:dyDescent="0.2">
      <c r="A60" s="3538" t="s">
        <v>1991</v>
      </c>
      <c r="B60" s="3525">
        <v>-57784.1</v>
      </c>
      <c r="C60" s="2704">
        <v>-33568.6</v>
      </c>
      <c r="D60" s="2704">
        <v>-24215.5</v>
      </c>
      <c r="E60" s="3525">
        <v>-19149.147024971862</v>
      </c>
      <c r="F60" s="2704">
        <v>-3656.7608682143218</v>
      </c>
      <c r="G60" s="2704">
        <v>-15492.38615675754</v>
      </c>
    </row>
    <row r="61" spans="1:7" x14ac:dyDescent="0.2">
      <c r="A61" s="3537" t="s">
        <v>1998</v>
      </c>
      <c r="B61" s="3525">
        <v>-57784.1</v>
      </c>
      <c r="C61" s="2704">
        <v>-33568.6</v>
      </c>
      <c r="D61" s="2704">
        <v>-24215.5</v>
      </c>
      <c r="E61" s="3525">
        <v>-19149.147024971862</v>
      </c>
      <c r="F61" s="2704">
        <v>-8345.7368770026933</v>
      </c>
      <c r="G61" s="2704">
        <v>-10803.410147969171</v>
      </c>
    </row>
    <row r="62" spans="1:7" x14ac:dyDescent="0.2">
      <c r="A62" s="3538" t="s">
        <v>1990</v>
      </c>
      <c r="B62" s="3525">
        <v>0</v>
      </c>
      <c r="C62" s="2704">
        <v>0</v>
      </c>
      <c r="D62" s="2704">
        <v>0</v>
      </c>
      <c r="E62" s="3525">
        <v>0</v>
      </c>
      <c r="F62" s="2704">
        <v>0</v>
      </c>
      <c r="G62" s="2704">
        <v>0</v>
      </c>
    </row>
    <row r="63" spans="1:7" x14ac:dyDescent="0.2">
      <c r="A63" s="3538" t="s">
        <v>1991</v>
      </c>
      <c r="B63" s="3525">
        <v>-57784.1</v>
      </c>
      <c r="C63" s="2704">
        <v>-33568.6</v>
      </c>
      <c r="D63" s="2704">
        <v>-24215.5</v>
      </c>
      <c r="E63" s="3525">
        <v>-19149.147024971862</v>
      </c>
      <c r="F63" s="2704">
        <v>-8345.7368770026933</v>
      </c>
      <c r="G63" s="2704">
        <v>-10803.410147969171</v>
      </c>
    </row>
    <row r="64" spans="1:7" x14ac:dyDescent="0.2">
      <c r="A64" s="3541" t="s">
        <v>1964</v>
      </c>
      <c r="B64" s="3525">
        <v>-57784.1</v>
      </c>
      <c r="C64" s="2704">
        <v>-33568.6</v>
      </c>
      <c r="D64" s="2704">
        <v>-24215.5</v>
      </c>
      <c r="E64" s="3525">
        <v>-19149.147024971862</v>
      </c>
      <c r="F64" s="2704">
        <v>-8345.7368770026933</v>
      </c>
      <c r="G64" s="2704">
        <v>-10803.410147969171</v>
      </c>
    </row>
    <row r="65" spans="1:7" x14ac:dyDescent="0.2">
      <c r="A65" s="3534" t="s">
        <v>2003</v>
      </c>
      <c r="B65" s="3525">
        <v>-200.1</v>
      </c>
      <c r="C65" s="2704">
        <v>6183.4</v>
      </c>
      <c r="D65" s="2704">
        <v>-6383.5</v>
      </c>
      <c r="E65" s="3525">
        <v>565.92312907841097</v>
      </c>
      <c r="F65" s="2704">
        <v>3015.1598069008878</v>
      </c>
      <c r="G65" s="2704">
        <v>-2449.2366778224768</v>
      </c>
    </row>
    <row r="66" spans="1:7" x14ac:dyDescent="0.2">
      <c r="A66" s="3537" t="s">
        <v>1987</v>
      </c>
      <c r="B66" s="3525">
        <v>-200.1</v>
      </c>
      <c r="C66" s="2704">
        <v>6183.4</v>
      </c>
      <c r="D66" s="2704">
        <v>-6383.5</v>
      </c>
      <c r="E66" s="3525">
        <v>565.92312907841097</v>
      </c>
      <c r="F66" s="2704">
        <v>3015.1598069008878</v>
      </c>
      <c r="G66" s="2704">
        <v>-2449.2366778224768</v>
      </c>
    </row>
    <row r="67" spans="1:7" x14ac:dyDescent="0.2">
      <c r="A67" s="3538" t="s">
        <v>1990</v>
      </c>
      <c r="B67" s="3525">
        <v>-200.1</v>
      </c>
      <c r="C67" s="2704">
        <v>6183.4</v>
      </c>
      <c r="D67" s="2704">
        <v>-6383.5</v>
      </c>
      <c r="E67" s="3525">
        <v>565.92312907841097</v>
      </c>
      <c r="F67" s="2704">
        <v>3015.1598069008878</v>
      </c>
      <c r="G67" s="2704">
        <v>-2449.2366778224768</v>
      </c>
    </row>
    <row r="68" spans="1:7" x14ac:dyDescent="0.2">
      <c r="A68" s="3538" t="s">
        <v>1991</v>
      </c>
      <c r="B68" s="3525">
        <v>0</v>
      </c>
      <c r="C68" s="2704">
        <v>0</v>
      </c>
      <c r="D68" s="2704">
        <v>0</v>
      </c>
      <c r="E68" s="3525">
        <v>0</v>
      </c>
      <c r="F68" s="2704">
        <v>0</v>
      </c>
      <c r="G68" s="2704">
        <v>0</v>
      </c>
    </row>
    <row r="69" spans="1:7" x14ac:dyDescent="0.2">
      <c r="A69" s="3534" t="s">
        <v>2004</v>
      </c>
      <c r="B69" s="3525">
        <v>2382.8999999999996</v>
      </c>
      <c r="C69" s="2704">
        <v>-5995.7000000000007</v>
      </c>
      <c r="D69" s="2704">
        <v>8378.6</v>
      </c>
      <c r="E69" s="3525">
        <v>5268.2559528879719</v>
      </c>
      <c r="F69" s="2704">
        <v>72254.044773836562</v>
      </c>
      <c r="G69" s="2704">
        <v>-66985.788820948597</v>
      </c>
    </row>
    <row r="70" spans="1:7" x14ac:dyDescent="0.2">
      <c r="A70" s="3537" t="s">
        <v>1985</v>
      </c>
      <c r="B70" s="3525">
        <v>24.400000000000006</v>
      </c>
      <c r="C70" s="2704">
        <v>-2145.8000000000002</v>
      </c>
      <c r="D70" s="2704">
        <v>2170.1999999999998</v>
      </c>
      <c r="E70" s="3525">
        <v>-94.955110735903077</v>
      </c>
      <c r="F70" s="2704">
        <v>-793.66619464158975</v>
      </c>
      <c r="G70" s="2704">
        <v>698.71108390568588</v>
      </c>
    </row>
    <row r="71" spans="1:7" x14ac:dyDescent="0.2">
      <c r="A71" s="3538" t="s">
        <v>1990</v>
      </c>
      <c r="B71" s="3525">
        <v>24.400000000000006</v>
      </c>
      <c r="C71" s="2704">
        <v>-2145.8000000000002</v>
      </c>
      <c r="D71" s="2704">
        <v>2170.1999999999998</v>
      </c>
      <c r="E71" s="3525">
        <v>-94.955110735903077</v>
      </c>
      <c r="F71" s="2704">
        <v>-793.66619464158975</v>
      </c>
      <c r="G71" s="2704">
        <v>698.71108390568588</v>
      </c>
    </row>
    <row r="72" spans="1:7" x14ac:dyDescent="0.2">
      <c r="A72" s="3538" t="s">
        <v>1991</v>
      </c>
      <c r="B72" s="3525">
        <v>0</v>
      </c>
      <c r="C72" s="2704">
        <v>0</v>
      </c>
      <c r="D72" s="2704">
        <v>0</v>
      </c>
      <c r="E72" s="3525">
        <v>0</v>
      </c>
      <c r="F72" s="2704">
        <v>0</v>
      </c>
      <c r="G72" s="2704">
        <v>0</v>
      </c>
    </row>
    <row r="73" spans="1:7" x14ac:dyDescent="0.2">
      <c r="A73" s="3537" t="s">
        <v>1987</v>
      </c>
      <c r="B73" s="3525">
        <v>2358.5</v>
      </c>
      <c r="C73" s="2704">
        <v>-3849.9</v>
      </c>
      <c r="D73" s="2704">
        <v>6208.4</v>
      </c>
      <c r="E73" s="3525">
        <v>5363.211063623874</v>
      </c>
      <c r="F73" s="2704">
        <v>73047.710968478161</v>
      </c>
      <c r="G73" s="2704">
        <v>-67684.499904854281</v>
      </c>
    </row>
    <row r="74" spans="1:7" x14ac:dyDescent="0.2">
      <c r="A74" s="3538" t="s">
        <v>1990</v>
      </c>
      <c r="B74" s="3525">
        <v>0</v>
      </c>
      <c r="C74" s="2704">
        <v>0</v>
      </c>
      <c r="D74" s="2704">
        <v>0</v>
      </c>
      <c r="E74" s="3525">
        <v>0</v>
      </c>
      <c r="F74" s="2704">
        <v>0</v>
      </c>
      <c r="G74" s="2704">
        <v>0</v>
      </c>
    </row>
    <row r="75" spans="1:7" x14ac:dyDescent="0.2">
      <c r="A75" s="3538" t="s">
        <v>1991</v>
      </c>
      <c r="B75" s="3525">
        <v>2358.5</v>
      </c>
      <c r="C75" s="2704">
        <v>-3849.9</v>
      </c>
      <c r="D75" s="2704">
        <v>6208.4</v>
      </c>
      <c r="E75" s="3525">
        <v>5363.211063623874</v>
      </c>
      <c r="F75" s="2704">
        <v>73047.710968478161</v>
      </c>
      <c r="G75" s="2704">
        <v>-67684.499904854281</v>
      </c>
    </row>
    <row r="76" spans="1:7" x14ac:dyDescent="0.2">
      <c r="A76" s="3538" t="s">
        <v>1998</v>
      </c>
      <c r="B76" s="3525">
        <v>2358.5</v>
      </c>
      <c r="C76" s="2704">
        <v>-3849.9</v>
      </c>
      <c r="D76" s="2704">
        <v>6208.4</v>
      </c>
      <c r="E76" s="3525">
        <v>5363.211063623874</v>
      </c>
      <c r="F76" s="2704">
        <v>73047.710968478161</v>
      </c>
      <c r="G76" s="2704">
        <v>-67684.499904854281</v>
      </c>
    </row>
    <row r="77" spans="1:7" x14ac:dyDescent="0.2">
      <c r="A77" s="3540" t="s">
        <v>1990</v>
      </c>
      <c r="B77" s="3525">
        <v>0</v>
      </c>
      <c r="C77" s="2704">
        <v>0</v>
      </c>
      <c r="D77" s="2704">
        <v>0</v>
      </c>
      <c r="E77" s="3525">
        <v>0</v>
      </c>
      <c r="F77" s="2704">
        <v>0</v>
      </c>
      <c r="G77" s="2704">
        <v>0</v>
      </c>
    </row>
    <row r="78" spans="1:7" x14ac:dyDescent="0.2">
      <c r="A78" s="3540" t="s">
        <v>1991</v>
      </c>
      <c r="B78" s="3525">
        <v>2358.5</v>
      </c>
      <c r="C78" s="2704">
        <v>-3849.9</v>
      </c>
      <c r="D78" s="2704">
        <v>6208.4</v>
      </c>
      <c r="E78" s="3525">
        <v>5363.211063623874</v>
      </c>
      <c r="F78" s="2704">
        <v>73047.710968478161</v>
      </c>
      <c r="G78" s="2704">
        <v>-67684.499904854281</v>
      </c>
    </row>
    <row r="79" spans="1:7" x14ac:dyDescent="0.2">
      <c r="A79" s="3541" t="s">
        <v>1964</v>
      </c>
      <c r="B79" s="3525">
        <v>2358.5</v>
      </c>
      <c r="C79" s="2704">
        <v>-3849.9</v>
      </c>
      <c r="D79" s="2704">
        <v>6208.4</v>
      </c>
      <c r="E79" s="3525">
        <v>5363.211063623874</v>
      </c>
      <c r="F79" s="2704">
        <v>73047.710968478161</v>
      </c>
      <c r="G79" s="2704">
        <v>-67684.499904854281</v>
      </c>
    </row>
    <row r="80" spans="1:7" x14ac:dyDescent="0.2">
      <c r="A80" s="3536" t="s">
        <v>2005</v>
      </c>
      <c r="B80" s="3525">
        <v>32834.054918670503</v>
      </c>
      <c r="C80" s="2704">
        <v>0</v>
      </c>
      <c r="D80" s="2704">
        <v>32834.054918670503</v>
      </c>
      <c r="E80" s="3525">
        <v>-21057.727853151373</v>
      </c>
      <c r="F80" s="2704">
        <v>0</v>
      </c>
      <c r="G80" s="2704">
        <v>-21057.727853151373</v>
      </c>
    </row>
    <row r="81" spans="1:8" x14ac:dyDescent="0.2">
      <c r="A81" s="3534" t="s">
        <v>2006</v>
      </c>
      <c r="B81" s="3525">
        <v>0</v>
      </c>
      <c r="C81" s="2704">
        <v>0</v>
      </c>
      <c r="D81" s="2704">
        <v>0</v>
      </c>
      <c r="E81" s="3525">
        <v>0</v>
      </c>
      <c r="F81" s="2704">
        <v>0</v>
      </c>
      <c r="G81" s="2704">
        <v>0</v>
      </c>
    </row>
    <row r="82" spans="1:8" x14ac:dyDescent="0.2">
      <c r="A82" s="3537" t="s">
        <v>2007</v>
      </c>
      <c r="B82" s="3525">
        <v>0</v>
      </c>
      <c r="C82" s="2704">
        <v>0</v>
      </c>
      <c r="D82" s="2704">
        <v>0</v>
      </c>
      <c r="E82" s="3525">
        <v>0</v>
      </c>
      <c r="F82" s="2704">
        <v>0</v>
      </c>
      <c r="G82" s="2704">
        <v>0</v>
      </c>
    </row>
    <row r="83" spans="1:8" x14ac:dyDescent="0.2">
      <c r="A83" s="3537" t="s">
        <v>2008</v>
      </c>
      <c r="B83" s="3525">
        <v>0</v>
      </c>
      <c r="C83" s="2704">
        <v>0</v>
      </c>
      <c r="D83" s="2704">
        <v>0</v>
      </c>
      <c r="E83" s="3525">
        <v>0</v>
      </c>
      <c r="F83" s="2704">
        <v>0</v>
      </c>
      <c r="G83" s="2704">
        <v>0</v>
      </c>
    </row>
    <row r="84" spans="1:8" x14ac:dyDescent="0.2">
      <c r="A84" s="3534" t="s">
        <v>2009</v>
      </c>
      <c r="B84" s="3525">
        <v>138.9307516215446</v>
      </c>
      <c r="C84" s="2704">
        <v>0</v>
      </c>
      <c r="D84" s="2704">
        <v>138.9307516215446</v>
      </c>
      <c r="E84" s="3525">
        <v>8.6237040103182172E-2</v>
      </c>
      <c r="F84" s="2704">
        <v>0</v>
      </c>
      <c r="G84" s="2704">
        <v>8.6237040103182172E-2</v>
      </c>
    </row>
    <row r="85" spans="1:8" x14ac:dyDescent="0.2">
      <c r="A85" s="3534" t="s">
        <v>2010</v>
      </c>
      <c r="B85" s="3525">
        <v>-147.62492825300001</v>
      </c>
      <c r="C85" s="2704">
        <v>0</v>
      </c>
      <c r="D85" s="2704">
        <v>0</v>
      </c>
      <c r="E85" s="3525">
        <v>537.05088455999999</v>
      </c>
      <c r="F85" s="2704">
        <v>0</v>
      </c>
      <c r="G85" s="2704">
        <v>537.05088455999999</v>
      </c>
    </row>
    <row r="86" spans="1:8" x14ac:dyDescent="0.2">
      <c r="A86" s="3544" t="s">
        <v>2011</v>
      </c>
      <c r="B86" s="2709">
        <v>32842.749095301959</v>
      </c>
      <c r="C86" s="2710">
        <v>0</v>
      </c>
      <c r="D86" s="2710">
        <v>32842.749095301959</v>
      </c>
      <c r="E86" s="2709">
        <v>-21594.864974751476</v>
      </c>
      <c r="F86" s="2710">
        <v>0</v>
      </c>
      <c r="G86" s="2710">
        <v>-21594.864974751476</v>
      </c>
    </row>
    <row r="87" spans="1:8" x14ac:dyDescent="0.2">
      <c r="A87" s="3442" t="s">
        <v>2012</v>
      </c>
      <c r="B87" s="2709">
        <v>0</v>
      </c>
      <c r="C87" s="2710">
        <v>0</v>
      </c>
      <c r="D87" s="2710">
        <v>1929.6549186705643</v>
      </c>
      <c r="E87" s="2709">
        <v>0</v>
      </c>
      <c r="F87" s="2710">
        <v>0</v>
      </c>
      <c r="G87" s="2710">
        <v>5184.3927561029977</v>
      </c>
    </row>
    <row r="88" spans="1:8" x14ac:dyDescent="0.2">
      <c r="A88" s="3443"/>
      <c r="B88" s="2711"/>
      <c r="C88" s="2711"/>
      <c r="D88" s="3533"/>
      <c r="E88" s="3533"/>
      <c r="F88" s="3533"/>
      <c r="G88" s="3533"/>
      <c r="H88" s="3444"/>
    </row>
    <row r="89" spans="1:8" ht="13.5" x14ac:dyDescent="0.2">
      <c r="A89" s="3436" t="s">
        <v>4083</v>
      </c>
      <c r="B89" s="3437"/>
      <c r="C89" s="3437"/>
      <c r="D89" s="3437"/>
    </row>
    <row r="90" spans="1:8" x14ac:dyDescent="0.2">
      <c r="A90" s="3438" t="s">
        <v>1973</v>
      </c>
      <c r="B90" s="3439"/>
      <c r="C90" s="3439"/>
      <c r="D90" s="3439"/>
    </row>
  </sheetData>
  <mergeCells count="4">
    <mergeCell ref="A1:C1"/>
    <mergeCell ref="A4:A5"/>
    <mergeCell ref="B4:D4"/>
    <mergeCell ref="E4:G4"/>
  </mergeCells>
  <hyperlinks>
    <hyperlink ref="A1" location="CONTENT!A1" display="Back to table of contents"/>
  </hyperlinks>
  <pageMargins left="0.5" right="0.5" top="0.5" bottom="0.5" header="0.3" footer="0.3"/>
  <pageSetup paperSize="9" scale="6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3"/>
  <sheetViews>
    <sheetView showGridLines="0" zoomScale="116" zoomScaleNormal="116" workbookViewId="0">
      <pane xSplit="1" ySplit="5" topLeftCell="B6" activePane="bottomRight" state="frozen"/>
      <selection sqref="A1:C1"/>
      <selection pane="topRight" sqref="A1:C1"/>
      <selection pane="bottomLeft" sqref="A1:C1"/>
      <selection pane="bottomRight" activeCell="B6" sqref="B6"/>
    </sheetView>
  </sheetViews>
  <sheetFormatPr defaultColWidth="9.33203125" defaultRowHeight="12.75" x14ac:dyDescent="0.2"/>
  <cols>
    <col min="1" max="1" width="28.5" style="2658" customWidth="1"/>
    <col min="2" max="3" width="8.1640625" style="3445" customWidth="1"/>
    <col min="4" max="10" width="7.83203125" style="2658" customWidth="1"/>
    <col min="11" max="11" width="8.1640625" style="2658" customWidth="1"/>
    <col min="12" max="13" width="7.83203125" style="2658" customWidth="1"/>
    <col min="14" max="16384" width="9.33203125" style="2658"/>
  </cols>
  <sheetData>
    <row r="1" spans="1:13" s="1032" customFormat="1" ht="15.75" x14ac:dyDescent="0.25">
      <c r="A1" s="6405" t="s">
        <v>801</v>
      </c>
      <c r="B1" s="6405"/>
      <c r="C1" s="6405"/>
    </row>
    <row r="2" spans="1:13" s="1508" customFormat="1" ht="29.25" customHeight="1" x14ac:dyDescent="0.2">
      <c r="A2" s="6475" t="s">
        <v>4214</v>
      </c>
      <c r="B2" s="6475"/>
      <c r="C2" s="6475"/>
      <c r="D2" s="6475"/>
      <c r="E2" s="6475"/>
      <c r="F2" s="6475"/>
      <c r="G2" s="6475"/>
      <c r="H2" s="6475"/>
      <c r="I2" s="6475"/>
      <c r="J2" s="6475"/>
      <c r="K2" s="6475"/>
      <c r="L2" s="6475"/>
    </row>
    <row r="3" spans="1:13" s="1508" customFormat="1" ht="10.5" customHeight="1" x14ac:dyDescent="0.2">
      <c r="A3" s="3546"/>
      <c r="B3" s="3547"/>
      <c r="C3" s="3547"/>
      <c r="G3" s="1509"/>
      <c r="I3" s="1509"/>
      <c r="J3" s="1509"/>
      <c r="K3" s="6476" t="s">
        <v>2013</v>
      </c>
      <c r="L3" s="6476"/>
    </row>
    <row r="4" spans="1:13" s="1508" customFormat="1" ht="31.5" customHeight="1" x14ac:dyDescent="0.2">
      <c r="A4" s="1510"/>
      <c r="B4" s="6477" t="s">
        <v>2014</v>
      </c>
      <c r="C4" s="6478"/>
      <c r="D4" s="6472" t="s">
        <v>2015</v>
      </c>
      <c r="E4" s="6479"/>
      <c r="F4" s="6479"/>
      <c r="G4" s="6479"/>
      <c r="H4" s="6472" t="s">
        <v>2016</v>
      </c>
      <c r="I4" s="6479"/>
      <c r="J4" s="6479"/>
      <c r="K4" s="6480"/>
      <c r="L4" s="6481" t="s">
        <v>4215</v>
      </c>
      <c r="M4" s="6482"/>
    </row>
    <row r="5" spans="1:13" s="1508" customFormat="1" ht="21" customHeight="1" x14ac:dyDescent="0.2">
      <c r="A5" s="1511"/>
      <c r="B5" s="1512" t="s">
        <v>2015</v>
      </c>
      <c r="C5" s="1512" t="s">
        <v>2017</v>
      </c>
      <c r="D5" s="1513" t="s">
        <v>2018</v>
      </c>
      <c r="E5" s="1513" t="s">
        <v>2019</v>
      </c>
      <c r="F5" s="1513" t="s">
        <v>2020</v>
      </c>
      <c r="G5" s="1514" t="s">
        <v>2021</v>
      </c>
      <c r="H5" s="1513" t="s">
        <v>2018</v>
      </c>
      <c r="I5" s="1513" t="s">
        <v>2019</v>
      </c>
      <c r="J5" s="1513" t="s">
        <v>2020</v>
      </c>
      <c r="K5" s="1514" t="s">
        <v>2021</v>
      </c>
      <c r="L5" s="1513" t="s">
        <v>2018</v>
      </c>
      <c r="M5" s="1513" t="s">
        <v>2019</v>
      </c>
    </row>
    <row r="6" spans="1:13" s="1508" customFormat="1" ht="21" customHeight="1" x14ac:dyDescent="0.2">
      <c r="A6" s="1511" t="s">
        <v>1901</v>
      </c>
      <c r="B6" s="1515">
        <v>14439</v>
      </c>
      <c r="C6" s="1515">
        <v>14645</v>
      </c>
      <c r="D6" s="1516">
        <v>3024</v>
      </c>
      <c r="E6" s="1517">
        <v>3151</v>
      </c>
      <c r="F6" s="1517">
        <v>3899</v>
      </c>
      <c r="G6" s="1517">
        <v>4364</v>
      </c>
      <c r="H6" s="1516">
        <v>3061</v>
      </c>
      <c r="I6" s="1517">
        <v>3142</v>
      </c>
      <c r="J6" s="1517">
        <v>3859</v>
      </c>
      <c r="K6" s="1518">
        <v>4583</v>
      </c>
      <c r="L6" s="1519">
        <v>3480</v>
      </c>
      <c r="M6" s="1519">
        <v>3642</v>
      </c>
    </row>
    <row r="7" spans="1:13" s="1508" customFormat="1" ht="21" customHeight="1" x14ac:dyDescent="0.2">
      <c r="A7" s="1520" t="s">
        <v>2022</v>
      </c>
      <c r="B7" s="1521">
        <v>1879</v>
      </c>
      <c r="C7" s="1521">
        <v>1743</v>
      </c>
      <c r="D7" s="1522">
        <v>321</v>
      </c>
      <c r="E7" s="3548">
        <v>351</v>
      </c>
      <c r="F7" s="3548">
        <v>445</v>
      </c>
      <c r="G7" s="3548">
        <v>762</v>
      </c>
      <c r="H7" s="1522">
        <v>298</v>
      </c>
      <c r="I7" s="3548">
        <v>326</v>
      </c>
      <c r="J7" s="3548">
        <v>412</v>
      </c>
      <c r="K7" s="1523">
        <v>707</v>
      </c>
      <c r="L7" s="1521">
        <v>374</v>
      </c>
      <c r="M7" s="1521">
        <v>408</v>
      </c>
    </row>
    <row r="8" spans="1:13" s="1508" customFormat="1" ht="21" customHeight="1" x14ac:dyDescent="0.2">
      <c r="A8" s="1520" t="s">
        <v>2023</v>
      </c>
      <c r="B8" s="1521">
        <v>12560</v>
      </c>
      <c r="C8" s="1521">
        <v>12902</v>
      </c>
      <c r="D8" s="1522">
        <v>2703</v>
      </c>
      <c r="E8" s="3548">
        <v>2800</v>
      </c>
      <c r="F8" s="3548">
        <v>3455</v>
      </c>
      <c r="G8" s="3548">
        <v>3602</v>
      </c>
      <c r="H8" s="1522">
        <v>2763</v>
      </c>
      <c r="I8" s="3548">
        <v>2817</v>
      </c>
      <c r="J8" s="3548">
        <v>3446</v>
      </c>
      <c r="K8" s="1523">
        <v>3876</v>
      </c>
      <c r="L8" s="1521">
        <v>3107</v>
      </c>
      <c r="M8" s="1521">
        <v>3234</v>
      </c>
    </row>
    <row r="9" spans="1:13" s="1508" customFormat="1" ht="21" customHeight="1" x14ac:dyDescent="0.2">
      <c r="A9" s="1511" t="s">
        <v>1902</v>
      </c>
      <c r="B9" s="1524">
        <v>1083</v>
      </c>
      <c r="C9" s="1524">
        <v>975</v>
      </c>
      <c r="D9" s="1525">
        <v>208</v>
      </c>
      <c r="E9" s="3549">
        <v>276</v>
      </c>
      <c r="F9" s="3549">
        <v>292</v>
      </c>
      <c r="G9" s="3549">
        <v>306</v>
      </c>
      <c r="H9" s="1525">
        <v>208</v>
      </c>
      <c r="I9" s="3549">
        <v>147</v>
      </c>
      <c r="J9" s="3549">
        <v>306</v>
      </c>
      <c r="K9" s="1526">
        <v>314</v>
      </c>
      <c r="L9" s="1524">
        <v>215</v>
      </c>
      <c r="M9" s="1524">
        <v>288</v>
      </c>
    </row>
    <row r="10" spans="1:13" s="1508" customFormat="1" ht="21" customHeight="1" x14ac:dyDescent="0.2">
      <c r="A10" s="1511" t="s">
        <v>1903</v>
      </c>
      <c r="B10" s="1524">
        <v>54576</v>
      </c>
      <c r="C10" s="1524">
        <v>46026</v>
      </c>
      <c r="D10" s="1525">
        <v>10307</v>
      </c>
      <c r="E10" s="3549">
        <v>13410</v>
      </c>
      <c r="F10" s="3550">
        <v>14549</v>
      </c>
      <c r="G10" s="3550">
        <v>16310</v>
      </c>
      <c r="H10" s="1527">
        <v>10583</v>
      </c>
      <c r="I10" s="3550">
        <v>7226</v>
      </c>
      <c r="J10" s="3550">
        <v>12843</v>
      </c>
      <c r="K10" s="1528">
        <v>15375</v>
      </c>
      <c r="L10" s="1529">
        <v>10028</v>
      </c>
      <c r="M10" s="1529">
        <v>11993</v>
      </c>
    </row>
    <row r="11" spans="1:13" s="1508" customFormat="1" ht="21" customHeight="1" x14ac:dyDescent="0.2">
      <c r="A11" s="1520" t="s">
        <v>2024</v>
      </c>
      <c r="B11" s="1521">
        <v>416</v>
      </c>
      <c r="C11" s="1521">
        <v>391</v>
      </c>
      <c r="D11" s="1522">
        <v>73</v>
      </c>
      <c r="E11" s="3548">
        <v>115</v>
      </c>
      <c r="F11" s="3548">
        <v>115</v>
      </c>
      <c r="G11" s="3548">
        <v>113</v>
      </c>
      <c r="H11" s="1522">
        <v>69</v>
      </c>
      <c r="I11" s="3548">
        <v>108</v>
      </c>
      <c r="J11" s="3548">
        <v>108</v>
      </c>
      <c r="K11" s="1523">
        <v>107</v>
      </c>
      <c r="L11" s="1521">
        <v>85</v>
      </c>
      <c r="M11" s="1521">
        <v>134</v>
      </c>
    </row>
    <row r="12" spans="1:13" s="1508" customFormat="1" ht="21" customHeight="1" x14ac:dyDescent="0.2">
      <c r="A12" s="1520" t="s">
        <v>2025</v>
      </c>
      <c r="B12" s="1521">
        <v>19775</v>
      </c>
      <c r="C12" s="1521">
        <v>18171</v>
      </c>
      <c r="D12" s="1522">
        <v>3484</v>
      </c>
      <c r="E12" s="3548">
        <v>4285</v>
      </c>
      <c r="F12" s="3548">
        <v>5289</v>
      </c>
      <c r="G12" s="3548">
        <v>6717</v>
      </c>
      <c r="H12" s="1522">
        <v>3535</v>
      </c>
      <c r="I12" s="3548">
        <v>3164</v>
      </c>
      <c r="J12" s="3548">
        <v>5025</v>
      </c>
      <c r="K12" s="1523">
        <v>6447</v>
      </c>
      <c r="L12" s="1521">
        <v>3561</v>
      </c>
      <c r="M12" s="1521">
        <v>4308</v>
      </c>
    </row>
    <row r="13" spans="1:13" s="1508" customFormat="1" ht="21" customHeight="1" x14ac:dyDescent="0.2">
      <c r="A13" s="1520" t="s">
        <v>2026</v>
      </c>
      <c r="B13" s="1521">
        <v>14722</v>
      </c>
      <c r="C13" s="1521">
        <v>10891</v>
      </c>
      <c r="D13" s="1522">
        <v>2795</v>
      </c>
      <c r="E13" s="3548">
        <v>4402</v>
      </c>
      <c r="F13" s="3548">
        <v>3839</v>
      </c>
      <c r="G13" s="3548">
        <v>3686</v>
      </c>
      <c r="H13" s="2698">
        <v>2807</v>
      </c>
      <c r="I13" s="3548">
        <v>1619</v>
      </c>
      <c r="J13" s="3548">
        <v>3148</v>
      </c>
      <c r="K13" s="1523">
        <v>3317</v>
      </c>
      <c r="L13" s="1521">
        <v>2436</v>
      </c>
      <c r="M13" s="1521">
        <v>3382</v>
      </c>
    </row>
    <row r="14" spans="1:13" s="1508" customFormat="1" ht="21" customHeight="1" x14ac:dyDescent="0.2">
      <c r="A14" s="1520" t="s">
        <v>2023</v>
      </c>
      <c r="B14" s="1521">
        <v>19663</v>
      </c>
      <c r="C14" s="1521">
        <v>16573</v>
      </c>
      <c r="D14" s="1522">
        <v>3956</v>
      </c>
      <c r="E14" s="3548">
        <v>4608</v>
      </c>
      <c r="F14" s="3548">
        <v>5306</v>
      </c>
      <c r="G14" s="3548">
        <v>5793</v>
      </c>
      <c r="H14" s="1522">
        <v>4172</v>
      </c>
      <c r="I14" s="3548">
        <v>2334</v>
      </c>
      <c r="J14" s="3548">
        <v>4563</v>
      </c>
      <c r="K14" s="1523">
        <v>5503</v>
      </c>
      <c r="L14" s="1521">
        <v>3946</v>
      </c>
      <c r="M14" s="1521">
        <v>4169</v>
      </c>
    </row>
    <row r="15" spans="1:13" s="1508" customFormat="1" ht="21" customHeight="1" x14ac:dyDescent="0.2">
      <c r="A15" s="1511" t="s">
        <v>2027</v>
      </c>
      <c r="B15" s="1524">
        <v>6903</v>
      </c>
      <c r="C15" s="1524">
        <v>6198</v>
      </c>
      <c r="D15" s="1525">
        <v>1859</v>
      </c>
      <c r="E15" s="3549">
        <v>1680</v>
      </c>
      <c r="F15" s="3549">
        <v>1650</v>
      </c>
      <c r="G15" s="3549">
        <v>1714</v>
      </c>
      <c r="H15" s="1525">
        <v>1801</v>
      </c>
      <c r="I15" s="3549">
        <v>1112</v>
      </c>
      <c r="J15" s="3549">
        <v>1680</v>
      </c>
      <c r="K15" s="1526">
        <v>1606</v>
      </c>
      <c r="L15" s="1524">
        <v>1752</v>
      </c>
      <c r="M15" s="1524">
        <v>1346</v>
      </c>
    </row>
    <row r="16" spans="1:13" s="1508" customFormat="1" ht="21" customHeight="1" x14ac:dyDescent="0.2">
      <c r="A16" s="1511" t="s">
        <v>1905</v>
      </c>
      <c r="B16" s="1524">
        <v>1732</v>
      </c>
      <c r="C16" s="1524">
        <v>1594</v>
      </c>
      <c r="D16" s="1525">
        <v>432</v>
      </c>
      <c r="E16" s="3549">
        <v>428</v>
      </c>
      <c r="F16" s="3549">
        <v>422</v>
      </c>
      <c r="G16" s="3549">
        <v>450</v>
      </c>
      <c r="H16" s="1525">
        <v>412</v>
      </c>
      <c r="I16" s="3549">
        <v>345</v>
      </c>
      <c r="J16" s="3549">
        <v>430</v>
      </c>
      <c r="K16" s="1526">
        <v>407</v>
      </c>
      <c r="L16" s="1524">
        <v>414</v>
      </c>
      <c r="M16" s="1524">
        <v>333</v>
      </c>
    </row>
    <row r="17" spans="1:13" s="1508" customFormat="1" ht="21" customHeight="1" x14ac:dyDescent="0.2">
      <c r="A17" s="1511" t="s">
        <v>1906</v>
      </c>
      <c r="B17" s="1524">
        <v>21681</v>
      </c>
      <c r="C17" s="1524">
        <v>16656</v>
      </c>
      <c r="D17" s="1525">
        <v>4994</v>
      </c>
      <c r="E17" s="3549">
        <v>5054</v>
      </c>
      <c r="F17" s="3549">
        <v>5753</v>
      </c>
      <c r="G17" s="3549">
        <v>5881</v>
      </c>
      <c r="H17" s="1525">
        <v>4748</v>
      </c>
      <c r="I17" s="3549">
        <v>506</v>
      </c>
      <c r="J17" s="3549">
        <v>5387</v>
      </c>
      <c r="K17" s="1526">
        <v>6014</v>
      </c>
      <c r="L17" s="1524">
        <v>4882</v>
      </c>
      <c r="M17" s="1524">
        <v>3527</v>
      </c>
    </row>
    <row r="18" spans="1:13" s="1508" customFormat="1" ht="21" customHeight="1" x14ac:dyDescent="0.2">
      <c r="A18" s="1511" t="s">
        <v>2028</v>
      </c>
      <c r="B18" s="1524">
        <v>54694</v>
      </c>
      <c r="C18" s="1524">
        <v>49191</v>
      </c>
      <c r="D18" s="1525">
        <v>11774</v>
      </c>
      <c r="E18" s="3549">
        <v>13689</v>
      </c>
      <c r="F18" s="3549">
        <v>13585</v>
      </c>
      <c r="G18" s="3549">
        <v>15646</v>
      </c>
      <c r="H18" s="1525">
        <v>11649</v>
      </c>
      <c r="I18" s="3549">
        <v>10811</v>
      </c>
      <c r="J18" s="3549">
        <v>12131</v>
      </c>
      <c r="K18" s="1526">
        <v>14600</v>
      </c>
      <c r="L18" s="1524">
        <v>12097</v>
      </c>
      <c r="M18" s="1524">
        <v>13833</v>
      </c>
    </row>
    <row r="19" spans="1:13" s="1508" customFormat="1" ht="21" customHeight="1" x14ac:dyDescent="0.2">
      <c r="A19" s="1520" t="s">
        <v>2029</v>
      </c>
      <c r="B19" s="1521">
        <v>51131</v>
      </c>
      <c r="C19" s="1521">
        <v>46161</v>
      </c>
      <c r="D19" s="1522">
        <v>11126</v>
      </c>
      <c r="E19" s="3548">
        <v>12749</v>
      </c>
      <c r="F19" s="3548">
        <v>12760</v>
      </c>
      <c r="G19" s="3548">
        <v>14495</v>
      </c>
      <c r="H19" s="1522">
        <v>11019</v>
      </c>
      <c r="I19" s="3548">
        <v>10241</v>
      </c>
      <c r="J19" s="3548">
        <v>11351</v>
      </c>
      <c r="K19" s="1523">
        <v>13550</v>
      </c>
      <c r="L19" s="1521">
        <v>11490</v>
      </c>
      <c r="M19" s="1521">
        <v>13113</v>
      </c>
    </row>
    <row r="20" spans="1:13" s="1508" customFormat="1" ht="21" customHeight="1" x14ac:dyDescent="0.2">
      <c r="A20" s="1511" t="s">
        <v>1908</v>
      </c>
      <c r="B20" s="1524">
        <v>28391</v>
      </c>
      <c r="C20" s="1524">
        <v>21248</v>
      </c>
      <c r="D20" s="1525">
        <v>7125</v>
      </c>
      <c r="E20" s="3549">
        <v>6788</v>
      </c>
      <c r="F20" s="3549">
        <v>7161</v>
      </c>
      <c r="G20" s="3549">
        <v>7316</v>
      </c>
      <c r="H20" s="1525">
        <v>6605</v>
      </c>
      <c r="I20" s="3549">
        <v>2887</v>
      </c>
      <c r="J20" s="3549">
        <v>5691</v>
      </c>
      <c r="K20" s="1526">
        <v>6065</v>
      </c>
      <c r="L20" s="1524">
        <v>5649</v>
      </c>
      <c r="M20" s="1524">
        <v>3672</v>
      </c>
    </row>
    <row r="21" spans="1:13" s="1508" customFormat="1" ht="21" customHeight="1" x14ac:dyDescent="0.2">
      <c r="A21" s="1511" t="s">
        <v>2030</v>
      </c>
      <c r="B21" s="1524">
        <v>30214</v>
      </c>
      <c r="C21" s="1524">
        <v>10953</v>
      </c>
      <c r="D21" s="1525">
        <v>8794</v>
      </c>
      <c r="E21" s="3549">
        <v>6902</v>
      </c>
      <c r="F21" s="3549">
        <v>5886</v>
      </c>
      <c r="G21" s="3549">
        <v>8632</v>
      </c>
      <c r="H21" s="1525">
        <v>7821</v>
      </c>
      <c r="I21" s="3549">
        <v>124</v>
      </c>
      <c r="J21" s="3549">
        <v>768</v>
      </c>
      <c r="K21" s="1526">
        <v>2241</v>
      </c>
      <c r="L21" s="1524">
        <v>1305</v>
      </c>
      <c r="M21" s="1524">
        <v>182</v>
      </c>
    </row>
    <row r="22" spans="1:13" s="2692" customFormat="1" ht="21" customHeight="1" x14ac:dyDescent="0.2">
      <c r="A22" s="1511" t="s">
        <v>1910</v>
      </c>
      <c r="B22" s="1524">
        <v>18731</v>
      </c>
      <c r="C22" s="1524">
        <v>19549</v>
      </c>
      <c r="D22" s="1525">
        <v>4653</v>
      </c>
      <c r="E22" s="3549">
        <v>4758</v>
      </c>
      <c r="F22" s="3549">
        <v>4502</v>
      </c>
      <c r="G22" s="3549">
        <v>4818</v>
      </c>
      <c r="H22" s="1525">
        <v>4870</v>
      </c>
      <c r="I22" s="3549">
        <v>5029</v>
      </c>
      <c r="J22" s="3549">
        <v>4648</v>
      </c>
      <c r="K22" s="1526">
        <v>5002</v>
      </c>
      <c r="L22" s="1524">
        <v>5014</v>
      </c>
      <c r="M22" s="1524">
        <v>5210</v>
      </c>
    </row>
    <row r="23" spans="1:13" s="1508" customFormat="1" ht="21" customHeight="1" x14ac:dyDescent="0.2">
      <c r="A23" s="1511" t="s">
        <v>1911</v>
      </c>
      <c r="B23" s="1524">
        <v>51837</v>
      </c>
      <c r="C23" s="1524">
        <v>49263</v>
      </c>
      <c r="D23" s="1525">
        <v>12591</v>
      </c>
      <c r="E23" s="3549">
        <v>13127</v>
      </c>
      <c r="F23" s="3549">
        <v>12846</v>
      </c>
      <c r="G23" s="3549">
        <v>13274</v>
      </c>
      <c r="H23" s="1525">
        <v>13207</v>
      </c>
      <c r="I23" s="3549">
        <v>12081</v>
      </c>
      <c r="J23" s="3549">
        <v>11618</v>
      </c>
      <c r="K23" s="1526">
        <v>12356</v>
      </c>
      <c r="L23" s="1524">
        <v>13249</v>
      </c>
      <c r="M23" s="1524">
        <v>12441</v>
      </c>
    </row>
    <row r="24" spans="1:13" s="1508" customFormat="1" ht="21" customHeight="1" x14ac:dyDescent="0.2">
      <c r="A24" s="1520" t="s">
        <v>2031</v>
      </c>
      <c r="B24" s="1521">
        <v>32229</v>
      </c>
      <c r="C24" s="1521">
        <v>30580</v>
      </c>
      <c r="D24" s="1522">
        <v>8223</v>
      </c>
      <c r="E24" s="3548">
        <v>8669</v>
      </c>
      <c r="F24" s="3548">
        <v>7697</v>
      </c>
      <c r="G24" s="3548">
        <v>7640</v>
      </c>
      <c r="H24" s="1522">
        <v>8649</v>
      </c>
      <c r="I24" s="3548">
        <v>7895</v>
      </c>
      <c r="J24" s="3548">
        <v>7027</v>
      </c>
      <c r="K24" s="1523">
        <v>7008</v>
      </c>
      <c r="L24" s="1521">
        <v>8657</v>
      </c>
      <c r="M24" s="1521">
        <v>8193</v>
      </c>
    </row>
    <row r="25" spans="1:13" s="1508" customFormat="1" ht="21" customHeight="1" x14ac:dyDescent="0.2">
      <c r="A25" s="1520" t="s">
        <v>2032</v>
      </c>
      <c r="B25" s="1521">
        <v>2985</v>
      </c>
      <c r="C25" s="1521">
        <v>2727</v>
      </c>
      <c r="D25" s="1522">
        <v>684</v>
      </c>
      <c r="E25" s="3548">
        <v>662</v>
      </c>
      <c r="F25" s="3548">
        <v>815</v>
      </c>
      <c r="G25" s="3548">
        <v>825</v>
      </c>
      <c r="H25" s="1522">
        <v>716</v>
      </c>
      <c r="I25" s="3548">
        <v>594</v>
      </c>
      <c r="J25" s="3548">
        <v>701</v>
      </c>
      <c r="K25" s="1523">
        <v>716</v>
      </c>
      <c r="L25" s="1521">
        <v>692</v>
      </c>
      <c r="M25" s="1521">
        <v>564</v>
      </c>
    </row>
    <row r="26" spans="1:13" s="1508" customFormat="1" ht="21" customHeight="1" x14ac:dyDescent="0.2">
      <c r="A26" s="1520" t="s">
        <v>2033</v>
      </c>
      <c r="B26" s="1521">
        <v>10881</v>
      </c>
      <c r="C26" s="1521">
        <v>10531</v>
      </c>
      <c r="D26" s="1522">
        <v>2394</v>
      </c>
      <c r="E26" s="3548">
        <v>2516</v>
      </c>
      <c r="F26" s="3548">
        <v>2827</v>
      </c>
      <c r="G26" s="3548">
        <v>3143</v>
      </c>
      <c r="H26" s="1522">
        <v>2499</v>
      </c>
      <c r="I26" s="3548">
        <v>2447</v>
      </c>
      <c r="J26" s="3548">
        <v>2502</v>
      </c>
      <c r="K26" s="1523">
        <v>3083</v>
      </c>
      <c r="L26" s="1521">
        <v>2592</v>
      </c>
      <c r="M26" s="1521">
        <v>2482</v>
      </c>
    </row>
    <row r="27" spans="1:13" s="1508" customFormat="1" ht="21" customHeight="1" x14ac:dyDescent="0.2">
      <c r="A27" s="1520" t="s">
        <v>2034</v>
      </c>
      <c r="B27" s="1521">
        <v>5742</v>
      </c>
      <c r="C27" s="1521">
        <v>5425</v>
      </c>
      <c r="D27" s="1522">
        <v>1289</v>
      </c>
      <c r="E27" s="3548">
        <v>1280</v>
      </c>
      <c r="F27" s="3548">
        <v>1507</v>
      </c>
      <c r="G27" s="3548">
        <v>1667</v>
      </c>
      <c r="H27" s="1522">
        <v>1343</v>
      </c>
      <c r="I27" s="3548">
        <v>1144</v>
      </c>
      <c r="J27" s="3548">
        <v>1388</v>
      </c>
      <c r="K27" s="1523">
        <v>1549</v>
      </c>
      <c r="L27" s="1521">
        <v>1308</v>
      </c>
      <c r="M27" s="1521">
        <v>1203</v>
      </c>
    </row>
    <row r="28" spans="1:13" s="1508" customFormat="1" ht="21" customHeight="1" x14ac:dyDescent="0.2">
      <c r="A28" s="1511" t="s">
        <v>2035</v>
      </c>
      <c r="B28" s="1524">
        <v>25733</v>
      </c>
      <c r="C28" s="1524">
        <v>25288</v>
      </c>
      <c r="D28" s="1525">
        <v>6339</v>
      </c>
      <c r="E28" s="3549">
        <v>6141</v>
      </c>
      <c r="F28" s="3549">
        <v>6627</v>
      </c>
      <c r="G28" s="3549">
        <v>6627</v>
      </c>
      <c r="H28" s="1525">
        <v>6377</v>
      </c>
      <c r="I28" s="3549">
        <v>5458</v>
      </c>
      <c r="J28" s="3549">
        <v>6688</v>
      </c>
      <c r="K28" s="1526">
        <v>6763</v>
      </c>
      <c r="L28" s="1524">
        <v>6456</v>
      </c>
      <c r="M28" s="1524">
        <v>5517</v>
      </c>
    </row>
    <row r="29" spans="1:13" s="1508" customFormat="1" ht="21" customHeight="1" x14ac:dyDescent="0.2">
      <c r="A29" s="1530" t="s">
        <v>2036</v>
      </c>
      <c r="B29" s="1521">
        <v>20604</v>
      </c>
      <c r="C29" s="1521">
        <v>20849</v>
      </c>
      <c r="D29" s="1522">
        <v>5038</v>
      </c>
      <c r="E29" s="3548">
        <v>4841</v>
      </c>
      <c r="F29" s="3548">
        <v>5376</v>
      </c>
      <c r="G29" s="3548">
        <v>5349</v>
      </c>
      <c r="H29" s="1522">
        <v>5166</v>
      </c>
      <c r="I29" s="3548">
        <v>4828</v>
      </c>
      <c r="J29" s="3548">
        <v>5427</v>
      </c>
      <c r="K29" s="1523">
        <v>5427</v>
      </c>
      <c r="L29" s="1521">
        <v>5213</v>
      </c>
      <c r="M29" s="1521">
        <v>4858</v>
      </c>
    </row>
    <row r="30" spans="1:13" s="1508" customFormat="1" ht="21" customHeight="1" x14ac:dyDescent="0.2">
      <c r="A30" s="1511" t="s">
        <v>2037</v>
      </c>
      <c r="B30" s="1524">
        <v>22431</v>
      </c>
      <c r="C30" s="1524">
        <v>19654</v>
      </c>
      <c r="D30" s="1525">
        <v>5470</v>
      </c>
      <c r="E30" s="3549">
        <v>5728</v>
      </c>
      <c r="F30" s="3549">
        <v>5572</v>
      </c>
      <c r="G30" s="3549">
        <v>5660</v>
      </c>
      <c r="H30" s="1525">
        <v>5593</v>
      </c>
      <c r="I30" s="3549">
        <v>3468</v>
      </c>
      <c r="J30" s="3549">
        <v>5001</v>
      </c>
      <c r="K30" s="1526">
        <v>5592</v>
      </c>
      <c r="L30" s="1524">
        <v>5709</v>
      </c>
      <c r="M30" s="1524">
        <v>4086</v>
      </c>
    </row>
    <row r="31" spans="1:13" s="1508" customFormat="1" ht="21" customHeight="1" x14ac:dyDescent="0.2">
      <c r="A31" s="1511" t="s">
        <v>1914</v>
      </c>
      <c r="B31" s="1524">
        <v>14064</v>
      </c>
      <c r="C31" s="1524">
        <v>11563</v>
      </c>
      <c r="D31" s="1525">
        <v>3441</v>
      </c>
      <c r="E31" s="3549">
        <v>3575</v>
      </c>
      <c r="F31" s="3549">
        <v>3511</v>
      </c>
      <c r="G31" s="3549">
        <v>3536</v>
      </c>
      <c r="H31" s="1525">
        <v>3430</v>
      </c>
      <c r="I31" s="3549">
        <v>2150</v>
      </c>
      <c r="J31" s="3549">
        <v>2903</v>
      </c>
      <c r="K31" s="1526">
        <v>3080</v>
      </c>
      <c r="L31" s="1524">
        <v>3522</v>
      </c>
      <c r="M31" s="1524">
        <v>2397</v>
      </c>
    </row>
    <row r="32" spans="1:13" s="1508" customFormat="1" ht="21" customHeight="1" x14ac:dyDescent="0.2">
      <c r="A32" s="1531" t="s">
        <v>2038</v>
      </c>
      <c r="B32" s="1524">
        <v>27136</v>
      </c>
      <c r="C32" s="1524">
        <v>28475</v>
      </c>
      <c r="D32" s="1525">
        <v>5909</v>
      </c>
      <c r="E32" s="3549">
        <v>7188</v>
      </c>
      <c r="F32" s="3549">
        <v>6936</v>
      </c>
      <c r="G32" s="3549">
        <v>7103</v>
      </c>
      <c r="H32" s="1525">
        <v>6565</v>
      </c>
      <c r="I32" s="3549">
        <v>7443</v>
      </c>
      <c r="J32" s="3549">
        <v>7179</v>
      </c>
      <c r="K32" s="1526">
        <v>7287</v>
      </c>
      <c r="L32" s="1524">
        <v>7178</v>
      </c>
      <c r="M32" s="1524">
        <v>7573</v>
      </c>
    </row>
    <row r="33" spans="1:13" s="1508" customFormat="1" ht="21" customHeight="1" x14ac:dyDescent="0.2">
      <c r="A33" s="1511" t="s">
        <v>1916</v>
      </c>
      <c r="B33" s="1524">
        <v>20638</v>
      </c>
      <c r="C33" s="1524">
        <v>20621</v>
      </c>
      <c r="D33" s="1525">
        <v>5070</v>
      </c>
      <c r="E33" s="3549">
        <v>5232</v>
      </c>
      <c r="F33" s="3549">
        <v>5244</v>
      </c>
      <c r="G33" s="3549">
        <v>5092</v>
      </c>
      <c r="H33" s="1525">
        <v>5166</v>
      </c>
      <c r="I33" s="3549">
        <v>4892</v>
      </c>
      <c r="J33" s="3549">
        <v>5286</v>
      </c>
      <c r="K33" s="1526">
        <v>5277</v>
      </c>
      <c r="L33" s="1524">
        <v>4914</v>
      </c>
      <c r="M33" s="1524">
        <v>5043</v>
      </c>
    </row>
    <row r="34" spans="1:13" s="1508" customFormat="1" ht="21" customHeight="1" x14ac:dyDescent="0.2">
      <c r="A34" s="1511" t="s">
        <v>1917</v>
      </c>
      <c r="B34" s="1524">
        <v>19936</v>
      </c>
      <c r="C34" s="1524">
        <v>20582</v>
      </c>
      <c r="D34" s="1525">
        <v>4874</v>
      </c>
      <c r="E34" s="3549">
        <v>5090</v>
      </c>
      <c r="F34" s="3549">
        <v>5000</v>
      </c>
      <c r="G34" s="3549">
        <v>4973</v>
      </c>
      <c r="H34" s="1525">
        <v>5075</v>
      </c>
      <c r="I34" s="3549">
        <v>5056</v>
      </c>
      <c r="J34" s="3549">
        <v>5153</v>
      </c>
      <c r="K34" s="1526">
        <v>5298</v>
      </c>
      <c r="L34" s="1524">
        <v>5122</v>
      </c>
      <c r="M34" s="1524">
        <v>5517</v>
      </c>
    </row>
    <row r="35" spans="1:13" s="1508" customFormat="1" ht="21" customHeight="1" x14ac:dyDescent="0.2">
      <c r="A35" s="1511" t="s">
        <v>2039</v>
      </c>
      <c r="B35" s="1524">
        <v>16162</v>
      </c>
      <c r="C35" s="1524">
        <v>11493</v>
      </c>
      <c r="D35" s="1525">
        <v>3902</v>
      </c>
      <c r="E35" s="3549">
        <v>4131</v>
      </c>
      <c r="F35" s="3549">
        <v>4091</v>
      </c>
      <c r="G35" s="3549">
        <v>4038</v>
      </c>
      <c r="H35" s="1525">
        <v>3739</v>
      </c>
      <c r="I35" s="3549">
        <v>676</v>
      </c>
      <c r="J35" s="3549">
        <v>3360</v>
      </c>
      <c r="K35" s="1526">
        <v>3718</v>
      </c>
      <c r="L35" s="1524">
        <v>2741</v>
      </c>
      <c r="M35" s="1524">
        <v>756</v>
      </c>
    </row>
    <row r="36" spans="1:13" s="1508" customFormat="1" ht="21" customHeight="1" x14ac:dyDescent="0.2">
      <c r="A36" s="1511" t="s">
        <v>1919</v>
      </c>
      <c r="B36" s="1524">
        <v>7147</v>
      </c>
      <c r="C36" s="1524">
        <v>5337</v>
      </c>
      <c r="D36" s="1532">
        <v>1653</v>
      </c>
      <c r="E36" s="1533">
        <v>1833</v>
      </c>
      <c r="F36" s="1533">
        <v>1833</v>
      </c>
      <c r="G36" s="1533">
        <v>1827</v>
      </c>
      <c r="H36" s="1525">
        <v>1535</v>
      </c>
      <c r="I36" s="3549">
        <v>494</v>
      </c>
      <c r="J36" s="3549">
        <v>1601</v>
      </c>
      <c r="K36" s="1526">
        <v>1708</v>
      </c>
      <c r="L36" s="1524">
        <v>1197</v>
      </c>
      <c r="M36" s="1524">
        <v>620</v>
      </c>
    </row>
    <row r="37" spans="1:13" s="1508" customFormat="1" ht="21" customHeight="1" x14ac:dyDescent="0.2">
      <c r="A37" s="1534" t="s">
        <v>2040</v>
      </c>
      <c r="B37" s="1535">
        <v>437528</v>
      </c>
      <c r="C37" s="1535">
        <v>379309</v>
      </c>
      <c r="D37" s="1532">
        <v>102419</v>
      </c>
      <c r="E37" s="1533">
        <v>108180</v>
      </c>
      <c r="F37" s="1536">
        <v>109360</v>
      </c>
      <c r="G37" s="1536">
        <v>117568</v>
      </c>
      <c r="H37" s="1537">
        <v>102444</v>
      </c>
      <c r="I37" s="1538">
        <v>73046</v>
      </c>
      <c r="J37" s="1538">
        <v>96533</v>
      </c>
      <c r="K37" s="1539">
        <v>107287</v>
      </c>
      <c r="L37" s="1535">
        <v>94926</v>
      </c>
      <c r="M37" s="1535">
        <v>87975</v>
      </c>
    </row>
    <row r="38" spans="1:13" s="1508" customFormat="1" ht="21" customHeight="1" x14ac:dyDescent="0.2">
      <c r="A38" s="1534" t="s">
        <v>4216</v>
      </c>
      <c r="B38" s="1540">
        <v>60727</v>
      </c>
      <c r="C38" s="1540">
        <v>50383</v>
      </c>
      <c r="D38" s="1541">
        <v>14760</v>
      </c>
      <c r="E38" s="1542">
        <v>15984</v>
      </c>
      <c r="F38" s="1542">
        <v>13850</v>
      </c>
      <c r="G38" s="1542">
        <v>16133</v>
      </c>
      <c r="H38" s="1541">
        <v>14486</v>
      </c>
      <c r="I38" s="1542">
        <v>10636</v>
      </c>
      <c r="J38" s="1542">
        <v>11404</v>
      </c>
      <c r="K38" s="1543">
        <v>13857</v>
      </c>
      <c r="L38" s="1540">
        <v>11702</v>
      </c>
      <c r="M38" s="1540">
        <v>11964</v>
      </c>
    </row>
    <row r="39" spans="1:13" s="1508" customFormat="1" ht="21" customHeight="1" x14ac:dyDescent="0.2">
      <c r="A39" s="1534" t="s">
        <v>2041</v>
      </c>
      <c r="B39" s="1540">
        <v>498254</v>
      </c>
      <c r="C39" s="1540">
        <v>429692</v>
      </c>
      <c r="D39" s="1541">
        <v>117179</v>
      </c>
      <c r="E39" s="1542">
        <v>124165</v>
      </c>
      <c r="F39" s="1542">
        <v>123209</v>
      </c>
      <c r="G39" s="1542">
        <v>133701</v>
      </c>
      <c r="H39" s="1541">
        <v>116930</v>
      </c>
      <c r="I39" s="1542">
        <v>83681</v>
      </c>
      <c r="J39" s="1542">
        <v>107937</v>
      </c>
      <c r="K39" s="1543">
        <v>121144</v>
      </c>
      <c r="L39" s="1540">
        <v>106628</v>
      </c>
      <c r="M39" s="1540">
        <v>99939</v>
      </c>
    </row>
    <row r="40" spans="1:13" s="3553" customFormat="1" ht="21" customHeight="1" x14ac:dyDescent="0.2">
      <c r="A40" s="3551"/>
      <c r="B40" s="3551"/>
      <c r="C40" s="3551"/>
      <c r="D40" s="3552"/>
      <c r="E40" s="3552"/>
      <c r="F40" s="3552"/>
      <c r="G40" s="3552"/>
      <c r="H40" s="2699"/>
      <c r="I40" s="2699"/>
      <c r="J40" s="2699"/>
      <c r="K40" s="2699"/>
      <c r="L40" s="2699"/>
      <c r="M40" s="2699"/>
    </row>
    <row r="41" spans="1:13" s="2692" customFormat="1" ht="21" customHeight="1" x14ac:dyDescent="0.2">
      <c r="A41" s="1544" t="s">
        <v>2042</v>
      </c>
      <c r="B41" s="1540">
        <v>18698</v>
      </c>
      <c r="C41" s="1541">
        <v>15985</v>
      </c>
      <c r="D41" s="1541">
        <v>4241</v>
      </c>
      <c r="E41" s="1542">
        <v>5251</v>
      </c>
      <c r="F41" s="1542">
        <v>5011</v>
      </c>
      <c r="G41" s="1542">
        <v>4195</v>
      </c>
      <c r="H41" s="1541">
        <v>4384</v>
      </c>
      <c r="I41" s="1542">
        <v>2512</v>
      </c>
      <c r="J41" s="1543">
        <v>5061</v>
      </c>
      <c r="K41" s="1541">
        <v>4027</v>
      </c>
      <c r="L41" s="1540">
        <v>3909</v>
      </c>
      <c r="M41" s="1540">
        <v>4501</v>
      </c>
    </row>
    <row r="42" spans="1:13" s="2692" customFormat="1" ht="0.75" customHeight="1" x14ac:dyDescent="0.2">
      <c r="A42" s="2697"/>
      <c r="B42" s="2700"/>
      <c r="C42" s="2700"/>
    </row>
    <row r="43" spans="1:13" s="2692" customFormat="1" ht="20.25" customHeight="1" x14ac:dyDescent="0.2">
      <c r="A43" s="3554" t="s">
        <v>4217</v>
      </c>
      <c r="B43" s="3554"/>
      <c r="C43" s="3555"/>
      <c r="D43" s="2701"/>
      <c r="E43" s="2701"/>
      <c r="F43" s="2701"/>
      <c r="G43" s="2701"/>
      <c r="H43" s="2701"/>
      <c r="I43" s="2701"/>
      <c r="J43" s="2701"/>
      <c r="K43" s="2701"/>
      <c r="L43" s="2701"/>
      <c r="M43" s="2701"/>
    </row>
    <row r="44" spans="1:13" s="2692" customFormat="1" ht="12.75" hidden="1" customHeight="1" x14ac:dyDescent="0.2">
      <c r="B44" s="2702"/>
      <c r="C44" s="2702"/>
    </row>
    <row r="45" spans="1:13" s="2692" customFormat="1" ht="12.75" hidden="1" customHeight="1" x14ac:dyDescent="0.2">
      <c r="B45" s="2702"/>
      <c r="C45" s="2702"/>
      <c r="D45" s="6472">
        <v>2017</v>
      </c>
      <c r="E45" s="6473"/>
      <c r="F45" s="6473"/>
      <c r="G45" s="6474"/>
    </row>
    <row r="46" spans="1:13" s="2692" customFormat="1" ht="15" hidden="1" customHeight="1" x14ac:dyDescent="0.2">
      <c r="B46" s="2702"/>
      <c r="C46" s="2702"/>
      <c r="D46" s="1513" t="s">
        <v>2043</v>
      </c>
      <c r="E46" s="1513" t="s">
        <v>2044</v>
      </c>
      <c r="F46" s="1513" t="s">
        <v>2045</v>
      </c>
      <c r="G46" s="1513" t="s">
        <v>2021</v>
      </c>
    </row>
    <row r="47" spans="1:13" s="2692" customFormat="1" ht="12.75" hidden="1" customHeight="1" x14ac:dyDescent="0.2">
      <c r="B47" s="2702"/>
      <c r="C47" s="2702"/>
    </row>
    <row r="48" spans="1:13" s="2692" customFormat="1" ht="12.75" hidden="1" customHeight="1" x14ac:dyDescent="0.2">
      <c r="B48" s="2702"/>
      <c r="C48" s="2702"/>
      <c r="D48" s="2692">
        <v>4079.7611611014968</v>
      </c>
      <c r="E48" s="2692">
        <v>5041.9854916007807</v>
      </c>
      <c r="F48" s="2692">
        <v>5636.4900170970404</v>
      </c>
      <c r="G48" s="2692">
        <v>5183.4221830306842</v>
      </c>
    </row>
    <row r="49" spans="2:3" s="2692" customFormat="1" ht="12.75" hidden="1" customHeight="1" x14ac:dyDescent="0.2">
      <c r="B49" s="2702"/>
      <c r="C49" s="2702"/>
    </row>
    <row r="50" spans="2:3" s="2692" customFormat="1" ht="12.75" hidden="1" customHeight="1" x14ac:dyDescent="0.2">
      <c r="B50" s="2702"/>
      <c r="C50" s="2702"/>
    </row>
    <row r="51" spans="2:3" s="2692" customFormat="1" ht="12.75" hidden="1" customHeight="1" x14ac:dyDescent="0.2">
      <c r="B51" s="2702"/>
      <c r="C51" s="2702"/>
    </row>
    <row r="52" spans="2:3" s="2692" customFormat="1" ht="12.75" hidden="1" customHeight="1" x14ac:dyDescent="0.2">
      <c r="B52" s="2702"/>
      <c r="C52" s="2702"/>
    </row>
    <row r="53" spans="2:3" s="2692" customFormat="1" ht="12.75" hidden="1" customHeight="1" x14ac:dyDescent="0.2">
      <c r="B53" s="2702"/>
      <c r="C53" s="2702"/>
    </row>
    <row r="54" spans="2:3" s="2692" customFormat="1" ht="12.75" hidden="1" customHeight="1" x14ac:dyDescent="0.2">
      <c r="B54" s="2702"/>
      <c r="C54" s="2702"/>
    </row>
    <row r="55" spans="2:3" s="2692" customFormat="1" ht="12.75" hidden="1" customHeight="1" x14ac:dyDescent="0.2">
      <c r="B55" s="2702"/>
      <c r="C55" s="2702"/>
    </row>
    <row r="56" spans="2:3" s="2692" customFormat="1" ht="12.75" hidden="1" customHeight="1" x14ac:dyDescent="0.2">
      <c r="B56" s="2702"/>
      <c r="C56" s="2702"/>
    </row>
    <row r="57" spans="2:3" s="2692" customFormat="1" ht="12.75" hidden="1" customHeight="1" x14ac:dyDescent="0.2">
      <c r="B57" s="2702"/>
      <c r="C57" s="2702"/>
    </row>
    <row r="58" spans="2:3" s="2692" customFormat="1" ht="12.75" hidden="1" customHeight="1" x14ac:dyDescent="0.2">
      <c r="B58" s="2702"/>
      <c r="C58" s="2702"/>
    </row>
    <row r="59" spans="2:3" s="2692" customFormat="1" ht="12.75" hidden="1" customHeight="1" x14ac:dyDescent="0.2">
      <c r="B59" s="2702"/>
      <c r="C59" s="2702"/>
    </row>
    <row r="60" spans="2:3" s="2692" customFormat="1" ht="12.75" hidden="1" customHeight="1" x14ac:dyDescent="0.2">
      <c r="B60" s="2702"/>
      <c r="C60" s="2702"/>
    </row>
    <row r="61" spans="2:3" s="2692" customFormat="1" ht="12.75" hidden="1" customHeight="1" x14ac:dyDescent="0.2">
      <c r="B61" s="2702"/>
      <c r="C61" s="2702"/>
    </row>
    <row r="62" spans="2:3" s="2692" customFormat="1" ht="12.75" hidden="1" customHeight="1" x14ac:dyDescent="0.2">
      <c r="B62" s="2702"/>
      <c r="C62" s="2702"/>
    </row>
    <row r="63" spans="2:3" s="2692" customFormat="1" ht="12.75" hidden="1" customHeight="1" x14ac:dyDescent="0.2">
      <c r="B63" s="2702"/>
      <c r="C63" s="2702"/>
    </row>
    <row r="64" spans="2:3" s="2692" customFormat="1" ht="12.75" hidden="1" customHeight="1" x14ac:dyDescent="0.2">
      <c r="B64" s="2702"/>
      <c r="C64" s="2702"/>
    </row>
    <row r="65" spans="2:13" s="2692" customFormat="1" ht="12.75" hidden="1" customHeight="1" x14ac:dyDescent="0.2">
      <c r="B65" s="2702"/>
      <c r="C65" s="2702"/>
    </row>
    <row r="66" spans="2:13" s="2692" customFormat="1" ht="12.75" hidden="1" customHeight="1" x14ac:dyDescent="0.2">
      <c r="B66" s="2702"/>
      <c r="C66" s="2702"/>
    </row>
    <row r="67" spans="2:13" s="2692" customFormat="1" ht="12.75" hidden="1" customHeight="1" x14ac:dyDescent="0.2">
      <c r="B67" s="2702"/>
      <c r="C67" s="2702"/>
    </row>
    <row r="68" spans="2:13" s="2692" customFormat="1" ht="12.75" hidden="1" customHeight="1" x14ac:dyDescent="0.2">
      <c r="B68" s="2702"/>
      <c r="C68" s="2702"/>
    </row>
    <row r="69" spans="2:13" s="2692" customFormat="1" ht="12.75" hidden="1" customHeight="1" x14ac:dyDescent="0.2">
      <c r="B69" s="2702"/>
      <c r="C69" s="2702"/>
    </row>
    <row r="70" spans="2:13" s="2692" customFormat="1" ht="12.75" hidden="1" customHeight="1" x14ac:dyDescent="0.2">
      <c r="B70" s="2702"/>
      <c r="C70" s="2702"/>
    </row>
    <row r="71" spans="2:13" s="2692" customFormat="1" x14ac:dyDescent="0.2">
      <c r="B71" s="2702"/>
      <c r="C71" s="2702"/>
      <c r="D71" s="2702"/>
      <c r="E71" s="2702"/>
      <c r="F71" s="2702"/>
      <c r="G71" s="2702"/>
      <c r="H71" s="2702"/>
      <c r="I71" s="2702"/>
      <c r="J71" s="2702"/>
      <c r="K71" s="2702"/>
      <c r="L71" s="2702"/>
      <c r="M71" s="2702"/>
    </row>
    <row r="72" spans="2:13" s="2692" customFormat="1" x14ac:dyDescent="0.2">
      <c r="B72" s="2702"/>
      <c r="C72" s="2702"/>
    </row>
    <row r="73" spans="2:13" s="2692" customFormat="1" x14ac:dyDescent="0.2">
      <c r="B73" s="2702"/>
      <c r="C73" s="2702"/>
    </row>
    <row r="74" spans="2:13" s="2692" customFormat="1" x14ac:dyDescent="0.2">
      <c r="B74" s="2702"/>
      <c r="C74" s="2702"/>
    </row>
    <row r="75" spans="2:13" s="2692" customFormat="1" x14ac:dyDescent="0.2">
      <c r="B75" s="2702"/>
      <c r="C75" s="2702"/>
    </row>
    <row r="76" spans="2:13" s="2692" customFormat="1" x14ac:dyDescent="0.2">
      <c r="B76" s="2702"/>
      <c r="C76" s="2702"/>
    </row>
    <row r="77" spans="2:13" s="2692" customFormat="1" x14ac:dyDescent="0.2">
      <c r="B77" s="2702"/>
      <c r="C77" s="2702"/>
    </row>
    <row r="78" spans="2:13" s="2692" customFormat="1" x14ac:dyDescent="0.2">
      <c r="B78" s="2702"/>
      <c r="C78" s="2702"/>
    </row>
    <row r="79" spans="2:13" s="2692" customFormat="1" x14ac:dyDescent="0.2">
      <c r="B79" s="2702"/>
      <c r="C79" s="2702"/>
    </row>
    <row r="80" spans="2:13" s="2692" customFormat="1" x14ac:dyDescent="0.2">
      <c r="B80" s="2702"/>
      <c r="C80" s="2702"/>
    </row>
    <row r="81" spans="2:3" s="2692" customFormat="1" x14ac:dyDescent="0.2">
      <c r="B81" s="2702"/>
      <c r="C81" s="2702"/>
    </row>
    <row r="82" spans="2:3" s="2692" customFormat="1" x14ac:dyDescent="0.2">
      <c r="B82" s="2702"/>
      <c r="C82" s="2702"/>
    </row>
    <row r="83" spans="2:3" s="2692" customFormat="1" x14ac:dyDescent="0.2">
      <c r="B83" s="2702"/>
      <c r="C83" s="2702"/>
    </row>
  </sheetData>
  <mergeCells count="8">
    <mergeCell ref="D45:G45"/>
    <mergeCell ref="A1:C1"/>
    <mergeCell ref="A2:L2"/>
    <mergeCell ref="K3:L3"/>
    <mergeCell ref="B4:C4"/>
    <mergeCell ref="D4:G4"/>
    <mergeCell ref="H4:K4"/>
    <mergeCell ref="L4:M4"/>
  </mergeCells>
  <hyperlinks>
    <hyperlink ref="A1" location="CONTENT!A1" display="Back to table of contents"/>
    <hyperlink ref="A1:C1" location="CONTENT!A1" display="Back to table of contents"/>
  </hyperlinks>
  <pageMargins left="0.5" right="0.5" top="0.5" bottom="0.5" header="0.3" footer="0.3"/>
  <pageSetup paperSize="9" scale="83" orientation="portrait" r:id="rId1"/>
  <headerFooter alignWithMargins="0"/>
  <ignoredErrors>
    <ignoredError sqref="D4:K4 B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21"/>
  <sheetViews>
    <sheetView showGridLines="0" workbookViewId="0">
      <selection sqref="A1:C1"/>
    </sheetView>
  </sheetViews>
  <sheetFormatPr defaultColWidth="10.6640625" defaultRowHeight="15.75" x14ac:dyDescent="0.25"/>
  <cols>
    <col min="1" max="1" width="26.33203125" style="69" customWidth="1"/>
    <col min="2" max="10" width="13.6640625" style="69" customWidth="1"/>
    <col min="11" max="11" width="6.1640625" style="69" customWidth="1"/>
    <col min="12" max="13" width="12.83203125" style="69" customWidth="1"/>
    <col min="14" max="14" width="10.33203125" style="69" customWidth="1"/>
    <col min="15" max="16384" width="10.6640625" style="69"/>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24" customHeight="1" x14ac:dyDescent="0.25">
      <c r="A2" s="2593" t="s">
        <v>746</v>
      </c>
    </row>
    <row r="3" spans="1:90" ht="20.25" customHeight="1" x14ac:dyDescent="0.25">
      <c r="A3" s="179" t="s">
        <v>105</v>
      </c>
    </row>
    <row r="4" spans="1:90" ht="12" customHeight="1" thickBot="1" x14ac:dyDescent="0.3">
      <c r="B4" s="180"/>
    </row>
    <row r="5" spans="1:90" ht="26.25" customHeight="1" thickBot="1" x14ac:dyDescent="0.3">
      <c r="A5" s="181"/>
      <c r="B5" s="182" t="s">
        <v>106</v>
      </c>
      <c r="C5" s="183" t="s">
        <v>107</v>
      </c>
      <c r="D5" s="183"/>
      <c r="E5" s="184"/>
      <c r="F5" s="185"/>
      <c r="G5" s="183" t="s">
        <v>747</v>
      </c>
      <c r="H5" s="183"/>
      <c r="I5" s="184"/>
      <c r="J5" s="185"/>
    </row>
    <row r="6" spans="1:90" ht="33.75" customHeight="1" thickBot="1" x14ac:dyDescent="0.3">
      <c r="A6" s="186" t="s">
        <v>89</v>
      </c>
      <c r="B6" s="187" t="s">
        <v>108</v>
      </c>
      <c r="C6" s="188" t="s">
        <v>4</v>
      </c>
      <c r="D6" s="189" t="s">
        <v>5</v>
      </c>
      <c r="E6" s="190" t="s">
        <v>6</v>
      </c>
      <c r="F6" s="191" t="s">
        <v>109</v>
      </c>
      <c r="G6" s="188" t="s">
        <v>4</v>
      </c>
      <c r="H6" s="189" t="s">
        <v>5</v>
      </c>
      <c r="I6" s="190" t="s">
        <v>6</v>
      </c>
      <c r="J6" s="191" t="s">
        <v>109</v>
      </c>
    </row>
    <row r="7" spans="1:90" s="344" customFormat="1" ht="29.1" customHeight="1" x14ac:dyDescent="0.2">
      <c r="A7" s="4399" t="s">
        <v>92</v>
      </c>
      <c r="B7" s="4416">
        <v>40.4</v>
      </c>
      <c r="C7" s="4417">
        <v>118455</v>
      </c>
      <c r="D7" s="4418">
        <v>58903</v>
      </c>
      <c r="E7" s="4418">
        <v>59552</v>
      </c>
      <c r="F7" s="4419">
        <v>2932.0544554455446</v>
      </c>
      <c r="G7" s="4417">
        <v>117880</v>
      </c>
      <c r="H7" s="4418">
        <v>58632</v>
      </c>
      <c r="I7" s="4418">
        <v>59248</v>
      </c>
      <c r="J7" s="4419">
        <v>2917.8217821782177</v>
      </c>
      <c r="L7" s="4420"/>
    </row>
    <row r="8" spans="1:90" s="344" customFormat="1" ht="29.1" customHeight="1" x14ac:dyDescent="0.2">
      <c r="A8" s="4391" t="s">
        <v>93</v>
      </c>
      <c r="B8" s="4421">
        <v>179.6</v>
      </c>
      <c r="C8" s="4422">
        <v>141586</v>
      </c>
      <c r="D8" s="533">
        <v>70177</v>
      </c>
      <c r="E8" s="533">
        <v>71409</v>
      </c>
      <c r="F8" s="4423">
        <v>788.34075723830733</v>
      </c>
      <c r="G8" s="4422">
        <v>141955</v>
      </c>
      <c r="H8" s="533">
        <v>70311</v>
      </c>
      <c r="I8" s="533">
        <v>71644</v>
      </c>
      <c r="J8" s="4423">
        <v>790.39532293986645</v>
      </c>
      <c r="L8" s="4420"/>
    </row>
    <row r="9" spans="1:90" s="344" customFormat="1" ht="29.1" customHeight="1" x14ac:dyDescent="0.2">
      <c r="A9" s="4391" t="s">
        <v>94</v>
      </c>
      <c r="B9" s="4421">
        <v>154.30000000000001</v>
      </c>
      <c r="C9" s="4422">
        <v>108009</v>
      </c>
      <c r="D9" s="533">
        <v>53476</v>
      </c>
      <c r="E9" s="533">
        <v>54533</v>
      </c>
      <c r="F9" s="4423">
        <v>699.99351911860003</v>
      </c>
      <c r="G9" s="4422">
        <v>108053</v>
      </c>
      <c r="H9" s="533">
        <v>53472</v>
      </c>
      <c r="I9" s="533">
        <v>54581</v>
      </c>
      <c r="J9" s="4423">
        <v>700.27867790019434</v>
      </c>
      <c r="L9" s="4420"/>
    </row>
    <row r="10" spans="1:90" s="344" customFormat="1" ht="29.1" customHeight="1" x14ac:dyDescent="0.2">
      <c r="A10" s="4391" t="s">
        <v>95</v>
      </c>
      <c r="B10" s="4421">
        <v>298.8</v>
      </c>
      <c r="C10" s="4422">
        <v>138736</v>
      </c>
      <c r="D10" s="533">
        <v>68901</v>
      </c>
      <c r="E10" s="533">
        <v>69835</v>
      </c>
      <c r="F10" s="4423">
        <v>464.31057563587683</v>
      </c>
      <c r="G10" s="4422">
        <v>138700</v>
      </c>
      <c r="H10" s="533">
        <v>68878</v>
      </c>
      <c r="I10" s="533">
        <v>69822</v>
      </c>
      <c r="J10" s="4423">
        <v>464.19009370816599</v>
      </c>
      <c r="L10" s="4420"/>
    </row>
    <row r="11" spans="1:90" s="344" customFormat="1" ht="29.1" customHeight="1" x14ac:dyDescent="0.2">
      <c r="A11" s="4391" t="s">
        <v>96</v>
      </c>
      <c r="B11" s="4421">
        <v>261.3</v>
      </c>
      <c r="C11" s="4422">
        <v>112847</v>
      </c>
      <c r="D11" s="533">
        <v>56161</v>
      </c>
      <c r="E11" s="533">
        <v>56686</v>
      </c>
      <c r="F11" s="4423">
        <v>431.86758515116725</v>
      </c>
      <c r="G11" s="4422">
        <v>112734</v>
      </c>
      <c r="H11" s="533">
        <v>56090</v>
      </c>
      <c r="I11" s="533">
        <v>56644</v>
      </c>
      <c r="J11" s="4423">
        <v>431.43513203214695</v>
      </c>
      <c r="L11" s="4420"/>
    </row>
    <row r="12" spans="1:90" s="344" customFormat="1" ht="29.1" customHeight="1" x14ac:dyDescent="0.2">
      <c r="A12" s="4391" t="s">
        <v>97</v>
      </c>
      <c r="B12" s="4421">
        <v>246.2</v>
      </c>
      <c r="C12" s="4422">
        <v>68309</v>
      </c>
      <c r="D12" s="533">
        <v>33942</v>
      </c>
      <c r="E12" s="533">
        <v>34367</v>
      </c>
      <c r="F12" s="4423">
        <v>277.45329000812347</v>
      </c>
      <c r="G12" s="4422">
        <v>68266</v>
      </c>
      <c r="H12" s="533">
        <v>33919</v>
      </c>
      <c r="I12" s="533">
        <v>34347</v>
      </c>
      <c r="J12" s="4423">
        <v>277.27863525588953</v>
      </c>
    </row>
    <row r="13" spans="1:90" s="344" customFormat="1" ht="29.1" customHeight="1" x14ac:dyDescent="0.2">
      <c r="A13" s="4391" t="s">
        <v>98</v>
      </c>
      <c r="B13" s="4421">
        <v>196.2</v>
      </c>
      <c r="C13" s="4422">
        <v>366961</v>
      </c>
      <c r="D13" s="533">
        <v>179661</v>
      </c>
      <c r="E13" s="533">
        <v>187300</v>
      </c>
      <c r="F13" s="4423">
        <v>1870.3414882772681</v>
      </c>
      <c r="G13" s="4422">
        <v>366153</v>
      </c>
      <c r="H13" s="4424">
        <v>179222</v>
      </c>
      <c r="I13" s="533">
        <v>186931</v>
      </c>
      <c r="J13" s="4423">
        <v>1866.2232415902142</v>
      </c>
    </row>
    <row r="14" spans="1:90" s="344" customFormat="1" ht="29.1" customHeight="1" x14ac:dyDescent="0.2">
      <c r="A14" s="4391" t="s">
        <v>99</v>
      </c>
      <c r="B14" s="4421">
        <v>234.4</v>
      </c>
      <c r="C14" s="4422">
        <v>83672</v>
      </c>
      <c r="D14" s="533">
        <v>41683</v>
      </c>
      <c r="E14" s="533">
        <v>41989</v>
      </c>
      <c r="F14" s="4423">
        <v>356.96245733788396</v>
      </c>
      <c r="G14" s="4422">
        <v>83729</v>
      </c>
      <c r="H14" s="533">
        <v>41723</v>
      </c>
      <c r="I14" s="533">
        <v>42006</v>
      </c>
      <c r="J14" s="4423">
        <v>357.20563139931738</v>
      </c>
    </row>
    <row r="15" spans="1:90" s="344" customFormat="1" ht="29.1" customHeight="1" thickBot="1" x14ac:dyDescent="0.25">
      <c r="A15" s="4391" t="s">
        <v>100</v>
      </c>
      <c r="B15" s="4421">
        <v>257.2</v>
      </c>
      <c r="C15" s="4425">
        <v>83765</v>
      </c>
      <c r="D15" s="533">
        <v>41992</v>
      </c>
      <c r="E15" s="533">
        <v>41773</v>
      </c>
      <c r="F15" s="4426">
        <v>325.68040435458789</v>
      </c>
      <c r="G15" s="4425">
        <v>84451</v>
      </c>
      <c r="H15" s="533">
        <v>42313</v>
      </c>
      <c r="I15" s="533">
        <v>42138</v>
      </c>
      <c r="J15" s="4426">
        <v>328.34758942457233</v>
      </c>
    </row>
    <row r="16" spans="1:90" s="170" customFormat="1" ht="29.1" customHeight="1" x14ac:dyDescent="0.2">
      <c r="A16" s="4399" t="s">
        <v>101</v>
      </c>
      <c r="B16" s="4427">
        <v>1868.4000000000003</v>
      </c>
      <c r="C16" s="4428">
        <v>1222340</v>
      </c>
      <c r="D16" s="4429">
        <v>604896</v>
      </c>
      <c r="E16" s="4429">
        <v>617444</v>
      </c>
      <c r="F16" s="4423">
        <v>654.2175123099978</v>
      </c>
      <c r="G16" s="4428">
        <v>1221921</v>
      </c>
      <c r="H16" s="4429">
        <v>604560</v>
      </c>
      <c r="I16" s="4429">
        <v>617361</v>
      </c>
      <c r="J16" s="4423">
        <v>653.99325626204222</v>
      </c>
    </row>
    <row r="17" spans="1:11" s="170" customFormat="1" ht="29.1" customHeight="1" thickBot="1" x14ac:dyDescent="0.25">
      <c r="A17" s="4405" t="s">
        <v>102</v>
      </c>
      <c r="B17" s="4430">
        <v>110.1</v>
      </c>
      <c r="C17" s="539">
        <v>43371</v>
      </c>
      <c r="D17" s="540">
        <v>21271</v>
      </c>
      <c r="E17" s="4431">
        <v>22100</v>
      </c>
      <c r="F17" s="4426">
        <v>393.92370572207085</v>
      </c>
      <c r="G17" s="539">
        <v>43819</v>
      </c>
      <c r="H17" s="540">
        <v>21468</v>
      </c>
      <c r="I17" s="4431">
        <v>22351</v>
      </c>
      <c r="J17" s="4426">
        <v>397.99273387829248</v>
      </c>
    </row>
    <row r="18" spans="1:11" s="170" customFormat="1" ht="29.1" customHeight="1" thickBot="1" x14ac:dyDescent="0.25">
      <c r="A18" s="4432" t="s">
        <v>14</v>
      </c>
      <c r="B18" s="4433">
        <v>1978.5000000000002</v>
      </c>
      <c r="C18" s="4434">
        <v>1265711</v>
      </c>
      <c r="D18" s="4435">
        <v>626167</v>
      </c>
      <c r="E18" s="4436">
        <v>639544</v>
      </c>
      <c r="F18" s="4437">
        <v>639.7326257265604</v>
      </c>
      <c r="G18" s="4434">
        <v>1265740</v>
      </c>
      <c r="H18" s="4435">
        <v>626028</v>
      </c>
      <c r="I18" s="4436">
        <v>639712</v>
      </c>
      <c r="J18" s="4437">
        <v>639.74728329542575</v>
      </c>
    </row>
    <row r="19" spans="1:11" ht="17.100000000000001" customHeight="1" x14ac:dyDescent="0.25">
      <c r="A19" s="106" t="s">
        <v>110</v>
      </c>
      <c r="B19" s="105"/>
      <c r="C19" s="105"/>
      <c r="D19" s="105"/>
      <c r="E19" s="105"/>
      <c r="F19" s="105"/>
      <c r="G19" s="105"/>
      <c r="H19" s="105"/>
      <c r="I19" s="105"/>
      <c r="J19" s="105"/>
      <c r="K19" s="105"/>
    </row>
    <row r="20" spans="1:11" ht="17.100000000000001" customHeight="1" x14ac:dyDescent="0.25">
      <c r="A20" s="192" t="s">
        <v>111</v>
      </c>
      <c r="B20" s="193"/>
      <c r="C20" s="37"/>
      <c r="D20" s="37"/>
      <c r="E20" s="37"/>
      <c r="F20" s="37"/>
      <c r="G20" s="105"/>
      <c r="H20" s="105"/>
      <c r="I20" s="105"/>
      <c r="J20" s="105"/>
      <c r="K20" s="105"/>
    </row>
    <row r="21" spans="1:11" ht="16.5" x14ac:dyDescent="0.25">
      <c r="A21" s="105" t="s">
        <v>112</v>
      </c>
      <c r="B21" s="105"/>
      <c r="C21" s="105"/>
      <c r="D21" s="105"/>
      <c r="E21" s="105"/>
      <c r="F21" s="105"/>
      <c r="G21" s="105"/>
      <c r="H21" s="105"/>
      <c r="I21" s="105"/>
      <c r="J21" s="105"/>
      <c r="K21" s="105"/>
    </row>
  </sheetData>
  <mergeCells count="1">
    <mergeCell ref="A1:C1"/>
  </mergeCells>
  <hyperlinks>
    <hyperlink ref="A1" location="CONTENT!A1" display="Back to table of contents"/>
  </hyperlinks>
  <pageMargins left="0.5" right="0.5" top="0.5" bottom="0.5" header="0.3" footer="0.3"/>
  <pageSetup paperSize="9" scale="9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showGridLines="0" zoomScaleNormal="100" workbookViewId="0">
      <selection sqref="A1:C1"/>
    </sheetView>
  </sheetViews>
  <sheetFormatPr defaultColWidth="9.33203125" defaultRowHeight="12.75" x14ac:dyDescent="0.2"/>
  <cols>
    <col min="1" max="1" width="35.33203125" style="3446" customWidth="1"/>
    <col min="2" max="13" width="7.33203125" style="3446" customWidth="1"/>
    <col min="14" max="16384" width="9.33203125" style="3446"/>
  </cols>
  <sheetData>
    <row r="1" spans="1:13" s="1032" customFormat="1" ht="15.75" x14ac:dyDescent="0.25">
      <c r="A1" s="6405" t="s">
        <v>801</v>
      </c>
      <c r="B1" s="6405"/>
      <c r="C1" s="6405"/>
    </row>
    <row r="2" spans="1:13" s="1545" customFormat="1" ht="27.75" customHeight="1" x14ac:dyDescent="0.2">
      <c r="A2" s="6483" t="s">
        <v>4218</v>
      </c>
      <c r="B2" s="6483"/>
      <c r="C2" s="6483"/>
      <c r="D2" s="6483"/>
      <c r="E2" s="6483"/>
      <c r="F2" s="6483"/>
      <c r="G2" s="6483"/>
      <c r="H2" s="6483"/>
      <c r="I2" s="6483"/>
      <c r="J2" s="6483"/>
      <c r="K2" s="6483"/>
      <c r="L2" s="6483"/>
    </row>
    <row r="3" spans="1:13" s="1546" customFormat="1" ht="10.5" customHeight="1" x14ac:dyDescent="0.2">
      <c r="A3" s="1605"/>
      <c r="B3" s="1605"/>
      <c r="C3" s="1605"/>
    </row>
    <row r="4" spans="1:13" s="1548" customFormat="1" ht="24" customHeight="1" x14ac:dyDescent="0.2">
      <c r="A4" s="1547"/>
      <c r="B4" s="6484" t="s">
        <v>2046</v>
      </c>
      <c r="C4" s="6485"/>
      <c r="D4" s="6486">
        <v>2019</v>
      </c>
      <c r="E4" s="6487"/>
      <c r="F4" s="6487"/>
      <c r="G4" s="6488"/>
      <c r="H4" s="6486" t="s">
        <v>2047</v>
      </c>
      <c r="I4" s="6487"/>
      <c r="J4" s="6487"/>
      <c r="K4" s="6487"/>
      <c r="L4" s="6472" t="s">
        <v>4215</v>
      </c>
      <c r="M4" s="6480"/>
    </row>
    <row r="5" spans="1:13" s="1551" customFormat="1" ht="20.45" customHeight="1" x14ac:dyDescent="0.2">
      <c r="A5" s="1549"/>
      <c r="B5" s="1550">
        <v>2019</v>
      </c>
      <c r="C5" s="1550" t="s">
        <v>2047</v>
      </c>
      <c r="D5" s="1513" t="s">
        <v>2018</v>
      </c>
      <c r="E5" s="1513" t="s">
        <v>2019</v>
      </c>
      <c r="F5" s="1513" t="s">
        <v>2020</v>
      </c>
      <c r="G5" s="1514" t="s">
        <v>2021</v>
      </c>
      <c r="H5" s="1513" t="s">
        <v>2018</v>
      </c>
      <c r="I5" s="1513" t="s">
        <v>2019</v>
      </c>
      <c r="J5" s="1513" t="s">
        <v>2020</v>
      </c>
      <c r="K5" s="1514" t="s">
        <v>2021</v>
      </c>
      <c r="L5" s="1513" t="s">
        <v>2018</v>
      </c>
      <c r="M5" s="1513" t="s">
        <v>2019</v>
      </c>
    </row>
    <row r="6" spans="1:13" s="1551" customFormat="1" ht="21.95" customHeight="1" x14ac:dyDescent="0.2">
      <c r="A6" s="1552" t="s">
        <v>1901</v>
      </c>
      <c r="B6" s="1553">
        <v>4.0999999999999996</v>
      </c>
      <c r="C6" s="1553">
        <v>-2.5</v>
      </c>
      <c r="D6" s="1554">
        <v>6.5</v>
      </c>
      <c r="E6" s="3556">
        <v>6.8</v>
      </c>
      <c r="F6" s="3556">
        <v>2.5</v>
      </c>
      <c r="G6" s="1556">
        <v>2.8</v>
      </c>
      <c r="H6" s="1557">
        <v>-4.3</v>
      </c>
      <c r="I6" s="1558">
        <v>-6.8</v>
      </c>
      <c r="J6" s="1558">
        <v>2.2000000000000002</v>
      </c>
      <c r="K6" s="1559">
        <v>-3.1</v>
      </c>
      <c r="L6" s="1560">
        <v>9.1</v>
      </c>
      <c r="M6" s="1560">
        <v>8.9</v>
      </c>
    </row>
    <row r="7" spans="1:13" s="1551" customFormat="1" ht="21.95" customHeight="1" x14ac:dyDescent="0.2">
      <c r="A7" s="1561" t="s">
        <v>2022</v>
      </c>
      <c r="B7" s="1562">
        <v>2.4</v>
      </c>
      <c r="C7" s="1562">
        <v>-18.100000000000001</v>
      </c>
      <c r="D7" s="1563">
        <v>3</v>
      </c>
      <c r="E7" s="3557">
        <v>2.1</v>
      </c>
      <c r="F7" s="3557">
        <v>3</v>
      </c>
      <c r="G7" s="1564">
        <v>2</v>
      </c>
      <c r="H7" s="1563">
        <v>-19.600000000000001</v>
      </c>
      <c r="I7" s="3557">
        <v>-19.100000000000001</v>
      </c>
      <c r="J7" s="3557">
        <v>-18</v>
      </c>
      <c r="K7" s="1564">
        <v>-17.2</v>
      </c>
      <c r="L7" s="1565">
        <v>-2.2999999999999998</v>
      </c>
      <c r="M7" s="1565">
        <v>-2</v>
      </c>
    </row>
    <row r="8" spans="1:13" s="1551" customFormat="1" ht="21.95" customHeight="1" x14ac:dyDescent="0.2">
      <c r="A8" s="1561" t="s">
        <v>2023</v>
      </c>
      <c r="B8" s="1562">
        <v>4.4000000000000004</v>
      </c>
      <c r="C8" s="1562">
        <v>-0.2</v>
      </c>
      <c r="D8" s="1563">
        <v>6.9</v>
      </c>
      <c r="E8" s="3557">
        <v>7.5</v>
      </c>
      <c r="F8" s="3557">
        <v>2.5</v>
      </c>
      <c r="G8" s="1564">
        <v>2.9</v>
      </c>
      <c r="H8" s="1563">
        <v>-2.5</v>
      </c>
      <c r="I8" s="3557">
        <v>-5.3</v>
      </c>
      <c r="J8" s="3557">
        <v>4.5999999999999996</v>
      </c>
      <c r="K8" s="1564">
        <v>-0.3</v>
      </c>
      <c r="L8" s="1565">
        <v>10.5</v>
      </c>
      <c r="M8" s="1565">
        <v>10.3</v>
      </c>
    </row>
    <row r="9" spans="1:13" s="1551" customFormat="1" ht="21.95" customHeight="1" x14ac:dyDescent="0.2">
      <c r="A9" s="1549" t="s">
        <v>1902</v>
      </c>
      <c r="B9" s="1566">
        <v>3.3</v>
      </c>
      <c r="C9" s="1566">
        <v>-16.600000000000001</v>
      </c>
      <c r="D9" s="1554">
        <v>3.2</v>
      </c>
      <c r="E9" s="3556">
        <v>3.8</v>
      </c>
      <c r="F9" s="3556">
        <v>4.8</v>
      </c>
      <c r="G9" s="1556">
        <v>1.5</v>
      </c>
      <c r="H9" s="1554">
        <v>-4.7</v>
      </c>
      <c r="I9" s="3556">
        <v>-50.9</v>
      </c>
      <c r="J9" s="3556">
        <v>-3.8</v>
      </c>
      <c r="K9" s="1556">
        <v>-5.7</v>
      </c>
      <c r="L9" s="1567">
        <v>1.9</v>
      </c>
      <c r="M9" s="1567">
        <v>82.6</v>
      </c>
    </row>
    <row r="10" spans="1:13" s="1551" customFormat="1" ht="21.95" customHeight="1" x14ac:dyDescent="0.2">
      <c r="A10" s="1549" t="s">
        <v>1903</v>
      </c>
      <c r="B10" s="1566">
        <v>0.5</v>
      </c>
      <c r="C10" s="1566">
        <v>-17.8</v>
      </c>
      <c r="D10" s="1554">
        <v>1.3</v>
      </c>
      <c r="E10" s="3558">
        <v>1.4</v>
      </c>
      <c r="F10" s="3556">
        <v>0.1</v>
      </c>
      <c r="G10" s="1556">
        <v>-0.5</v>
      </c>
      <c r="H10" s="1554">
        <v>-0.6</v>
      </c>
      <c r="I10" s="3556">
        <v>-41.5</v>
      </c>
      <c r="J10" s="3556">
        <v>-14.8</v>
      </c>
      <c r="K10" s="1556">
        <v>-11.3</v>
      </c>
      <c r="L10" s="1567">
        <v>-5.7</v>
      </c>
      <c r="M10" s="1567">
        <v>53.1</v>
      </c>
    </row>
    <row r="11" spans="1:13" s="1551" customFormat="1" ht="21.95" customHeight="1" x14ac:dyDescent="0.2">
      <c r="A11" s="1561" t="s">
        <v>2024</v>
      </c>
      <c r="B11" s="1562">
        <v>9.3000000000000007</v>
      </c>
      <c r="C11" s="1562">
        <v>-17.2</v>
      </c>
      <c r="D11" s="1563">
        <v>9.3000000000000007</v>
      </c>
      <c r="E11" s="3557">
        <v>9.3000000000000007</v>
      </c>
      <c r="F11" s="3557">
        <v>9.3000000000000007</v>
      </c>
      <c r="G11" s="1564">
        <v>9.3000000000000007</v>
      </c>
      <c r="H11" s="1563">
        <v>-17.2</v>
      </c>
      <c r="I11" s="3557">
        <v>-17.2</v>
      </c>
      <c r="J11" s="3557">
        <v>-17.2</v>
      </c>
      <c r="K11" s="1564">
        <v>-17.2</v>
      </c>
      <c r="L11" s="1565">
        <v>-0.3</v>
      </c>
      <c r="M11" s="1565">
        <v>-0.3</v>
      </c>
    </row>
    <row r="12" spans="1:13" s="1551" customFormat="1" ht="21.95" customHeight="1" x14ac:dyDescent="0.2">
      <c r="A12" s="1568" t="s">
        <v>2025</v>
      </c>
      <c r="B12" s="1562">
        <v>1.3</v>
      </c>
      <c r="C12" s="1562">
        <v>-10.4</v>
      </c>
      <c r="D12" s="1563">
        <v>3.4</v>
      </c>
      <c r="E12" s="3557">
        <v>-0.5</v>
      </c>
      <c r="F12" s="3557">
        <v>1.3</v>
      </c>
      <c r="G12" s="1564">
        <v>1.5</v>
      </c>
      <c r="H12" s="1563">
        <v>0.4</v>
      </c>
      <c r="I12" s="3557">
        <v>-24</v>
      </c>
      <c r="J12" s="3557">
        <v>-9.1</v>
      </c>
      <c r="K12" s="1564">
        <v>-8</v>
      </c>
      <c r="L12" s="1565">
        <v>-4.4000000000000004</v>
      </c>
      <c r="M12" s="1565">
        <v>24.9</v>
      </c>
    </row>
    <row r="13" spans="1:13" s="1551" customFormat="1" ht="21.95" customHeight="1" x14ac:dyDescent="0.2">
      <c r="A13" s="1568" t="s">
        <v>2026</v>
      </c>
      <c r="B13" s="1562">
        <v>-5.9</v>
      </c>
      <c r="C13" s="1562">
        <v>-28.6</v>
      </c>
      <c r="D13" s="1563">
        <v>-4.5999999999999996</v>
      </c>
      <c r="E13" s="3557">
        <v>5.5</v>
      </c>
      <c r="F13" s="3557">
        <v>-11.8</v>
      </c>
      <c r="G13" s="1564">
        <v>-10.199999999999999</v>
      </c>
      <c r="H13" s="2696">
        <v>-8.3000000000000007</v>
      </c>
      <c r="I13" s="3557">
        <v>-62.4</v>
      </c>
      <c r="J13" s="3557">
        <v>-23.4</v>
      </c>
      <c r="K13" s="1564">
        <v>-14.1</v>
      </c>
      <c r="L13" s="1565">
        <v>-14</v>
      </c>
      <c r="M13" s="1565">
        <v>96.6</v>
      </c>
    </row>
    <row r="14" spans="1:13" s="1551" customFormat="1" ht="21.95" customHeight="1" x14ac:dyDescent="0.2">
      <c r="A14" s="1568" t="s">
        <v>2023</v>
      </c>
      <c r="B14" s="1562">
        <v>4.4000000000000004</v>
      </c>
      <c r="C14" s="1562">
        <v>-17.2</v>
      </c>
      <c r="D14" s="1563">
        <v>4</v>
      </c>
      <c r="E14" s="3557">
        <v>1.9</v>
      </c>
      <c r="F14" s="3557">
        <v>8.1999999999999993</v>
      </c>
      <c r="G14" s="1564">
        <v>3.8</v>
      </c>
      <c r="H14" s="1563">
        <v>4.2</v>
      </c>
      <c r="I14" s="3557">
        <v>-42.1</v>
      </c>
      <c r="J14" s="3557">
        <v>-14.4</v>
      </c>
      <c r="K14" s="1564">
        <v>-11.8</v>
      </c>
      <c r="L14" s="1565">
        <v>-7</v>
      </c>
      <c r="M14" s="1565">
        <v>68</v>
      </c>
    </row>
    <row r="15" spans="1:13" s="1551" customFormat="1" ht="21.95" customHeight="1" x14ac:dyDescent="0.2">
      <c r="A15" s="1549" t="s">
        <v>2027</v>
      </c>
      <c r="B15" s="1566">
        <v>4.5</v>
      </c>
      <c r="C15" s="1566">
        <v>-13.8</v>
      </c>
      <c r="D15" s="1554">
        <v>4.7</v>
      </c>
      <c r="E15" s="3556">
        <v>4.4000000000000004</v>
      </c>
      <c r="F15" s="3556">
        <v>3.5</v>
      </c>
      <c r="G15" s="1556">
        <v>5.2</v>
      </c>
      <c r="H15" s="1554">
        <v>-4</v>
      </c>
      <c r="I15" s="3556">
        <v>-26.1</v>
      </c>
      <c r="J15" s="3556">
        <v>-11.1</v>
      </c>
      <c r="K15" s="1556">
        <v>-15</v>
      </c>
      <c r="L15" s="1567">
        <v>-9.1999999999999993</v>
      </c>
      <c r="M15" s="1567">
        <v>17.5</v>
      </c>
    </row>
    <row r="16" spans="1:13" s="1551" customFormat="1" ht="21.95" customHeight="1" x14ac:dyDescent="0.2">
      <c r="A16" s="1549" t="s">
        <v>1905</v>
      </c>
      <c r="B16" s="1566">
        <v>1.5</v>
      </c>
      <c r="C16" s="1566">
        <v>-3.8</v>
      </c>
      <c r="D16" s="1554">
        <v>2.4</v>
      </c>
      <c r="E16" s="3556">
        <v>1.6</v>
      </c>
      <c r="F16" s="3556">
        <v>1</v>
      </c>
      <c r="G16" s="1556">
        <v>1.1000000000000001</v>
      </c>
      <c r="H16" s="1554">
        <v>-4.8</v>
      </c>
      <c r="I16" s="3556">
        <v>-8.1999999999999993</v>
      </c>
      <c r="J16" s="3556">
        <v>-1.2</v>
      </c>
      <c r="K16" s="1556">
        <v>-1.3</v>
      </c>
      <c r="L16" s="1567">
        <v>1.8</v>
      </c>
      <c r="M16" s="1567">
        <v>1.8</v>
      </c>
    </row>
    <row r="17" spans="1:13" s="1551" customFormat="1" ht="21.95" customHeight="1" x14ac:dyDescent="0.2">
      <c r="A17" s="1549" t="s">
        <v>1906</v>
      </c>
      <c r="B17" s="1566">
        <v>8.5</v>
      </c>
      <c r="C17" s="1566">
        <v>-25.8</v>
      </c>
      <c r="D17" s="1554">
        <v>8</v>
      </c>
      <c r="E17" s="3556">
        <v>9.4</v>
      </c>
      <c r="F17" s="3556">
        <v>8.4</v>
      </c>
      <c r="G17" s="1556">
        <v>8</v>
      </c>
      <c r="H17" s="1554">
        <v>-6.5</v>
      </c>
      <c r="I17" s="3556">
        <v>-90.3</v>
      </c>
      <c r="J17" s="3556">
        <v>-9.9</v>
      </c>
      <c r="K17" s="1556">
        <v>-2.2000000000000002</v>
      </c>
      <c r="L17" s="1567">
        <v>0.6</v>
      </c>
      <c r="M17" s="1567">
        <v>567.70000000000005</v>
      </c>
    </row>
    <row r="18" spans="1:13" s="1551" customFormat="1" ht="21.95" customHeight="1" x14ac:dyDescent="0.2">
      <c r="A18" s="1569" t="s">
        <v>2048</v>
      </c>
      <c r="B18" s="1566">
        <v>3.4</v>
      </c>
      <c r="C18" s="1566">
        <v>-12</v>
      </c>
      <c r="D18" s="1554">
        <v>3.6</v>
      </c>
      <c r="E18" s="3556">
        <v>3.5</v>
      </c>
      <c r="F18" s="3556">
        <v>2.9</v>
      </c>
      <c r="G18" s="1556">
        <v>3.6</v>
      </c>
      <c r="H18" s="1554">
        <v>-3.7</v>
      </c>
      <c r="I18" s="3556">
        <v>-24.1</v>
      </c>
      <c r="J18" s="3556">
        <v>-12.9</v>
      </c>
      <c r="K18" s="1556">
        <v>-7.7</v>
      </c>
      <c r="L18" s="1567">
        <v>1.9</v>
      </c>
      <c r="M18" s="1567">
        <v>24.9</v>
      </c>
    </row>
    <row r="19" spans="1:13" s="1551" customFormat="1" ht="21.95" customHeight="1" x14ac:dyDescent="0.2">
      <c r="A19" s="1561" t="s">
        <v>2029</v>
      </c>
      <c r="B19" s="1562">
        <v>3.4</v>
      </c>
      <c r="C19" s="1562">
        <v>-11.9</v>
      </c>
      <c r="D19" s="1563">
        <v>3.6</v>
      </c>
      <c r="E19" s="3557">
        <v>3.4</v>
      </c>
      <c r="F19" s="3557">
        <v>2.9</v>
      </c>
      <c r="G19" s="1564">
        <v>3.5</v>
      </c>
      <c r="H19" s="1563">
        <v>-3.6</v>
      </c>
      <c r="I19" s="3557">
        <v>-22.9</v>
      </c>
      <c r="J19" s="3557">
        <v>-13.3</v>
      </c>
      <c r="K19" s="1564">
        <v>-8.1</v>
      </c>
      <c r="L19" s="1565">
        <v>2.2999999999999998</v>
      </c>
      <c r="M19" s="1565">
        <v>24.7</v>
      </c>
    </row>
    <row r="20" spans="1:13" s="1551" customFormat="1" ht="21.95" customHeight="1" x14ac:dyDescent="0.2">
      <c r="A20" s="1549" t="s">
        <v>1908</v>
      </c>
      <c r="B20" s="1566">
        <v>3.2</v>
      </c>
      <c r="C20" s="1566">
        <v>-27.7</v>
      </c>
      <c r="D20" s="1554">
        <v>3.4</v>
      </c>
      <c r="E20" s="3556">
        <v>3.1</v>
      </c>
      <c r="F20" s="3556">
        <v>3</v>
      </c>
      <c r="G20" s="1556">
        <v>3.3</v>
      </c>
      <c r="H20" s="1554">
        <v>-14.3</v>
      </c>
      <c r="I20" s="3556">
        <v>-60</v>
      </c>
      <c r="J20" s="3556">
        <v>-21.1</v>
      </c>
      <c r="K20" s="1556">
        <v>-19.8</v>
      </c>
      <c r="L20" s="1567">
        <v>-19.100000000000001</v>
      </c>
      <c r="M20" s="1567">
        <v>58.4</v>
      </c>
    </row>
    <row r="21" spans="1:13" s="1551" customFormat="1" ht="21.95" customHeight="1" x14ac:dyDescent="0.2">
      <c r="A21" s="1549" t="s">
        <v>2030</v>
      </c>
      <c r="B21" s="1566">
        <v>-1.1000000000000001</v>
      </c>
      <c r="C21" s="1566">
        <v>-65.8</v>
      </c>
      <c r="D21" s="1554">
        <v>-1.2</v>
      </c>
      <c r="E21" s="3556">
        <v>2.5</v>
      </c>
      <c r="F21" s="3556">
        <v>-1.3</v>
      </c>
      <c r="G21" s="1556">
        <v>-3.3</v>
      </c>
      <c r="H21" s="1554">
        <v>-14.8</v>
      </c>
      <c r="I21" s="3556">
        <v>-97.9</v>
      </c>
      <c r="J21" s="3556">
        <v>-87.4</v>
      </c>
      <c r="K21" s="1556">
        <v>-74.7</v>
      </c>
      <c r="L21" s="1567">
        <v>-83.6</v>
      </c>
      <c r="M21" s="1567">
        <v>35.799999999999997</v>
      </c>
    </row>
    <row r="22" spans="1:13" s="1546" customFormat="1" ht="21.95" customHeight="1" x14ac:dyDescent="0.2">
      <c r="A22" s="1549" t="s">
        <v>1910</v>
      </c>
      <c r="B22" s="1566">
        <v>5.5</v>
      </c>
      <c r="C22" s="1566">
        <v>5.9</v>
      </c>
      <c r="D22" s="1554">
        <v>5.6</v>
      </c>
      <c r="E22" s="3556">
        <v>5.5</v>
      </c>
      <c r="F22" s="3556">
        <v>5.4</v>
      </c>
      <c r="G22" s="1556">
        <v>5.6</v>
      </c>
      <c r="H22" s="1554">
        <v>4.9000000000000004</v>
      </c>
      <c r="I22" s="3556">
        <v>7.3</v>
      </c>
      <c r="J22" s="3556">
        <v>5.5</v>
      </c>
      <c r="K22" s="1556">
        <v>5.8</v>
      </c>
      <c r="L22" s="1567">
        <v>5.8</v>
      </c>
      <c r="M22" s="1567">
        <v>8.5</v>
      </c>
    </row>
    <row r="23" spans="1:13" s="1551" customFormat="1" ht="21.95" customHeight="1" x14ac:dyDescent="0.2">
      <c r="A23" s="1549" t="s">
        <v>1911</v>
      </c>
      <c r="B23" s="1566">
        <v>5.2</v>
      </c>
      <c r="C23" s="1566">
        <v>1</v>
      </c>
      <c r="D23" s="1554">
        <v>5.2</v>
      </c>
      <c r="E23" s="3556">
        <v>5.3</v>
      </c>
      <c r="F23" s="3556">
        <v>5.3</v>
      </c>
      <c r="G23" s="1556">
        <v>5.0999999999999996</v>
      </c>
      <c r="H23" s="1554">
        <v>4.2</v>
      </c>
      <c r="I23" s="3556">
        <v>-1.5</v>
      </c>
      <c r="J23" s="3556">
        <v>0.8</v>
      </c>
      <c r="K23" s="1556">
        <v>0.9</v>
      </c>
      <c r="L23" s="1567">
        <v>1.7</v>
      </c>
      <c r="M23" s="1567">
        <v>3.3</v>
      </c>
    </row>
    <row r="24" spans="1:13" s="1551" customFormat="1" ht="21.95" customHeight="1" x14ac:dyDescent="0.2">
      <c r="A24" s="1561" t="s">
        <v>2031</v>
      </c>
      <c r="B24" s="1562">
        <v>5.4</v>
      </c>
      <c r="C24" s="1562">
        <v>0.9</v>
      </c>
      <c r="D24" s="1563">
        <v>5.3</v>
      </c>
      <c r="E24" s="3557">
        <v>5.6</v>
      </c>
      <c r="F24" s="3557">
        <v>5.4</v>
      </c>
      <c r="G24" s="1564">
        <v>5.3</v>
      </c>
      <c r="H24" s="1563">
        <v>4.3</v>
      </c>
      <c r="I24" s="3557">
        <v>-1.4</v>
      </c>
      <c r="J24" s="3557">
        <v>0.3</v>
      </c>
      <c r="K24" s="1564">
        <v>0.8</v>
      </c>
      <c r="L24" s="1565">
        <v>1.6</v>
      </c>
      <c r="M24" s="1565">
        <v>2.9</v>
      </c>
    </row>
    <row r="25" spans="1:13" s="1551" customFormat="1" ht="21.95" customHeight="1" x14ac:dyDescent="0.2">
      <c r="A25" s="1561" t="s">
        <v>2049</v>
      </c>
      <c r="B25" s="1562">
        <v>6.3</v>
      </c>
      <c r="C25" s="1562">
        <v>1.2</v>
      </c>
      <c r="D25" s="1563">
        <v>5.9</v>
      </c>
      <c r="E25" s="3557">
        <v>6.5</v>
      </c>
      <c r="F25" s="3557">
        <v>6.4</v>
      </c>
      <c r="G25" s="1564">
        <v>6.7</v>
      </c>
      <c r="H25" s="1563">
        <v>4.4000000000000004</v>
      </c>
      <c r="I25" s="3557">
        <v>-0.8</v>
      </c>
      <c r="J25" s="3557">
        <v>0.4</v>
      </c>
      <c r="K25" s="1564">
        <v>1</v>
      </c>
      <c r="L25" s="1565">
        <v>0.2</v>
      </c>
      <c r="M25" s="1565">
        <v>0.9</v>
      </c>
    </row>
    <row r="26" spans="1:13" s="1551" customFormat="1" ht="21.95" customHeight="1" x14ac:dyDescent="0.2">
      <c r="A26" s="1561" t="s">
        <v>2033</v>
      </c>
      <c r="B26" s="1562">
        <v>5</v>
      </c>
      <c r="C26" s="1562">
        <v>2.4</v>
      </c>
      <c r="D26" s="1563">
        <v>5.0999999999999996</v>
      </c>
      <c r="E26" s="3557">
        <v>4.9000000000000004</v>
      </c>
      <c r="F26" s="3557">
        <v>5.4</v>
      </c>
      <c r="G26" s="1564">
        <v>4.8</v>
      </c>
      <c r="H26" s="1563">
        <v>4.5</v>
      </c>
      <c r="I26" s="3557">
        <v>1.4</v>
      </c>
      <c r="J26" s="3557">
        <v>2.6</v>
      </c>
      <c r="K26" s="1564">
        <v>1.4</v>
      </c>
      <c r="L26" s="1565">
        <v>2.9</v>
      </c>
      <c r="M26" s="1565">
        <v>2.4</v>
      </c>
    </row>
    <row r="27" spans="1:13" s="1551" customFormat="1" ht="21.95" customHeight="1" x14ac:dyDescent="0.2">
      <c r="A27" s="1561" t="s">
        <v>2034</v>
      </c>
      <c r="B27" s="1562">
        <v>4.0999999999999996</v>
      </c>
      <c r="C27" s="1562">
        <v>-1</v>
      </c>
      <c r="D27" s="1563">
        <v>4.2</v>
      </c>
      <c r="E27" s="3557">
        <v>4.3</v>
      </c>
      <c r="F27" s="3557">
        <v>4</v>
      </c>
      <c r="G27" s="1564">
        <v>3.9</v>
      </c>
      <c r="H27" s="1563">
        <v>2.9</v>
      </c>
      <c r="I27" s="3557">
        <v>-8.1</v>
      </c>
      <c r="J27" s="3557">
        <v>0.1</v>
      </c>
      <c r="K27" s="1564">
        <v>1</v>
      </c>
      <c r="L27" s="1565">
        <v>0.7</v>
      </c>
      <c r="M27" s="1565">
        <v>8.6</v>
      </c>
    </row>
    <row r="28" spans="1:13" s="1551" customFormat="1" ht="21.95" customHeight="1" x14ac:dyDescent="0.2">
      <c r="A28" s="1549" t="s">
        <v>2035</v>
      </c>
      <c r="B28" s="1566">
        <v>3.4</v>
      </c>
      <c r="C28" s="1566">
        <v>-1.9</v>
      </c>
      <c r="D28" s="1554">
        <v>3.1</v>
      </c>
      <c r="E28" s="3556">
        <v>3.1</v>
      </c>
      <c r="F28" s="3556">
        <v>3.8</v>
      </c>
      <c r="G28" s="1556">
        <v>3.7</v>
      </c>
      <c r="H28" s="1554">
        <v>0.4</v>
      </c>
      <c r="I28" s="3556">
        <v>-11.2</v>
      </c>
      <c r="J28" s="3556">
        <v>0.7</v>
      </c>
      <c r="K28" s="1556">
        <v>1.4</v>
      </c>
      <c r="L28" s="1567">
        <v>1.1000000000000001</v>
      </c>
      <c r="M28" s="1567">
        <v>0.1</v>
      </c>
    </row>
    <row r="29" spans="1:13" s="1551" customFormat="1" ht="21.95" customHeight="1" x14ac:dyDescent="0.2">
      <c r="A29" s="1561" t="s">
        <v>2036</v>
      </c>
      <c r="B29" s="1562">
        <v>3.1</v>
      </c>
      <c r="C29" s="1562">
        <v>1.5</v>
      </c>
      <c r="D29" s="1563">
        <v>2.7</v>
      </c>
      <c r="E29" s="3557">
        <v>2.7</v>
      </c>
      <c r="F29" s="3557">
        <v>3.5</v>
      </c>
      <c r="G29" s="1564">
        <v>3.5</v>
      </c>
      <c r="H29" s="1563">
        <v>1.6</v>
      </c>
      <c r="I29" s="3557">
        <v>-0.3</v>
      </c>
      <c r="J29" s="3557">
        <v>1.9</v>
      </c>
      <c r="K29" s="1564">
        <v>2.4</v>
      </c>
      <c r="L29" s="1565">
        <v>1</v>
      </c>
      <c r="M29" s="1565">
        <v>0</v>
      </c>
    </row>
    <row r="30" spans="1:13" s="1551" customFormat="1" ht="21.95" customHeight="1" x14ac:dyDescent="0.2">
      <c r="A30" s="1549" t="s">
        <v>2037</v>
      </c>
      <c r="B30" s="1566">
        <v>5.0999999999999996</v>
      </c>
      <c r="C30" s="1566">
        <v>-14.4</v>
      </c>
      <c r="D30" s="1554">
        <v>4.9000000000000004</v>
      </c>
      <c r="E30" s="3556">
        <v>5</v>
      </c>
      <c r="F30" s="3556">
        <v>5.2</v>
      </c>
      <c r="G30" s="1556">
        <v>5.2</v>
      </c>
      <c r="H30" s="1554">
        <v>-0.6</v>
      </c>
      <c r="I30" s="3556">
        <v>-41.4</v>
      </c>
      <c r="J30" s="3556">
        <v>-11.7</v>
      </c>
      <c r="K30" s="1556">
        <v>-4.0999999999999996</v>
      </c>
      <c r="L30" s="1570">
        <v>0.7</v>
      </c>
      <c r="M30" s="1570">
        <v>13.8</v>
      </c>
    </row>
    <row r="31" spans="1:13" s="1551" customFormat="1" ht="21.95" customHeight="1" x14ac:dyDescent="0.2">
      <c r="A31" s="1549" t="s">
        <v>1914</v>
      </c>
      <c r="B31" s="1566">
        <v>5.2</v>
      </c>
      <c r="C31" s="1566">
        <v>-19.8</v>
      </c>
      <c r="D31" s="1554">
        <v>5.2</v>
      </c>
      <c r="E31" s="3556">
        <v>5.3</v>
      </c>
      <c r="F31" s="3556">
        <v>5.3</v>
      </c>
      <c r="G31" s="1556">
        <v>5.0999999999999996</v>
      </c>
      <c r="H31" s="1554">
        <v>1.8</v>
      </c>
      <c r="I31" s="3556">
        <v>-38.5</v>
      </c>
      <c r="J31" s="3556">
        <v>-20.8</v>
      </c>
      <c r="K31" s="1556">
        <v>-20.8</v>
      </c>
      <c r="L31" s="1567">
        <v>1.2</v>
      </c>
      <c r="M31" s="1567">
        <v>7.7</v>
      </c>
    </row>
    <row r="32" spans="1:13" s="1551" customFormat="1" ht="21.95" customHeight="1" x14ac:dyDescent="0.2">
      <c r="A32" s="1549" t="s">
        <v>2038</v>
      </c>
      <c r="B32" s="1566">
        <v>1.4</v>
      </c>
      <c r="C32" s="1566">
        <v>-1.7</v>
      </c>
      <c r="D32" s="1554">
        <v>2.2000000000000002</v>
      </c>
      <c r="E32" s="3556">
        <v>0.1</v>
      </c>
      <c r="F32" s="3556">
        <v>0.9</v>
      </c>
      <c r="G32" s="1556">
        <v>2.4</v>
      </c>
      <c r="H32" s="1554">
        <v>4.7</v>
      </c>
      <c r="I32" s="3556">
        <v>-7</v>
      </c>
      <c r="J32" s="3556">
        <v>-1.1000000000000001</v>
      </c>
      <c r="K32" s="1556">
        <v>-2.1</v>
      </c>
      <c r="L32" s="1567">
        <v>5.6</v>
      </c>
      <c r="M32" s="1567">
        <v>2.7</v>
      </c>
    </row>
    <row r="33" spans="1:13" s="1551" customFormat="1" ht="21.95" customHeight="1" x14ac:dyDescent="0.2">
      <c r="A33" s="1549" t="s">
        <v>1916</v>
      </c>
      <c r="B33" s="1566">
        <v>1</v>
      </c>
      <c r="C33" s="1566">
        <v>-4.0999999999999996</v>
      </c>
      <c r="D33" s="1554">
        <v>0.3</v>
      </c>
      <c r="E33" s="3556">
        <v>1</v>
      </c>
      <c r="F33" s="3556">
        <v>1.4</v>
      </c>
      <c r="G33" s="1556">
        <v>1.5</v>
      </c>
      <c r="H33" s="1554">
        <v>-1.6</v>
      </c>
      <c r="I33" s="3556">
        <v>-11.9</v>
      </c>
      <c r="J33" s="3556">
        <v>-1.9</v>
      </c>
      <c r="K33" s="1556">
        <v>-1.1000000000000001</v>
      </c>
      <c r="L33" s="1567">
        <v>-5.2</v>
      </c>
      <c r="M33" s="1567">
        <v>3.5</v>
      </c>
    </row>
    <row r="34" spans="1:13" s="1551" customFormat="1" ht="21.95" customHeight="1" x14ac:dyDescent="0.2">
      <c r="A34" s="1549" t="s">
        <v>1917</v>
      </c>
      <c r="B34" s="1566">
        <v>3.2</v>
      </c>
      <c r="C34" s="1566">
        <v>-0.6</v>
      </c>
      <c r="D34" s="1554">
        <v>3.3</v>
      </c>
      <c r="E34" s="3556">
        <v>4.2</v>
      </c>
      <c r="F34" s="3556">
        <v>2.8</v>
      </c>
      <c r="G34" s="1556">
        <v>2.6</v>
      </c>
      <c r="H34" s="1554">
        <v>1.9</v>
      </c>
      <c r="I34" s="3556">
        <v>-4.2</v>
      </c>
      <c r="J34" s="3556">
        <v>-1.8</v>
      </c>
      <c r="K34" s="1556">
        <v>1.8</v>
      </c>
      <c r="L34" s="1567">
        <v>-2.7</v>
      </c>
      <c r="M34" s="1567">
        <v>5.5</v>
      </c>
    </row>
    <row r="35" spans="1:13" s="1551" customFormat="1" ht="21.95" customHeight="1" x14ac:dyDescent="0.2">
      <c r="A35" s="1549" t="s">
        <v>2039</v>
      </c>
      <c r="B35" s="1566">
        <v>4.2</v>
      </c>
      <c r="C35" s="1566">
        <v>-31</v>
      </c>
      <c r="D35" s="1554">
        <v>4.5</v>
      </c>
      <c r="E35" s="3556">
        <v>3.9</v>
      </c>
      <c r="F35" s="3556">
        <v>3.8</v>
      </c>
      <c r="G35" s="1556">
        <v>4.7</v>
      </c>
      <c r="H35" s="1554">
        <v>2.1</v>
      </c>
      <c r="I35" s="3556">
        <v>-84.9</v>
      </c>
      <c r="J35" s="3556">
        <v>-21.6</v>
      </c>
      <c r="K35" s="1556">
        <v>-17.100000000000001</v>
      </c>
      <c r="L35" s="1567">
        <v>-29.8</v>
      </c>
      <c r="M35" s="1567">
        <v>13.5</v>
      </c>
    </row>
    <row r="36" spans="1:13" s="1551" customFormat="1" ht="21.95" customHeight="1" x14ac:dyDescent="0.2">
      <c r="A36" s="1549" t="s">
        <v>1919</v>
      </c>
      <c r="B36" s="1566">
        <v>3.3</v>
      </c>
      <c r="C36" s="1566">
        <v>-27.6</v>
      </c>
      <c r="D36" s="1554">
        <v>3.5</v>
      </c>
      <c r="E36" s="3556">
        <v>3.3</v>
      </c>
      <c r="F36" s="3556">
        <v>3.7</v>
      </c>
      <c r="G36" s="1556">
        <v>2.8</v>
      </c>
      <c r="H36" s="1554">
        <v>2.1</v>
      </c>
      <c r="I36" s="3556">
        <v>-74.7</v>
      </c>
      <c r="J36" s="3556">
        <v>-21.3</v>
      </c>
      <c r="K36" s="1556">
        <v>-14.7</v>
      </c>
      <c r="L36" s="1567">
        <v>-21.6</v>
      </c>
      <c r="M36" s="1567">
        <v>27.8</v>
      </c>
    </row>
    <row r="37" spans="1:13" s="1551" customFormat="1" ht="21.95" customHeight="1" x14ac:dyDescent="0.2">
      <c r="A37" s="1571" t="s">
        <v>2040</v>
      </c>
      <c r="B37" s="1572">
        <v>3.2</v>
      </c>
      <c r="C37" s="1572">
        <v>-14.7</v>
      </c>
      <c r="D37" s="2932">
        <v>3.4</v>
      </c>
      <c r="E37" s="2934">
        <v>3.7</v>
      </c>
      <c r="F37" s="2934">
        <v>3</v>
      </c>
      <c r="G37" s="2933">
        <v>2.7</v>
      </c>
      <c r="H37" s="2932">
        <v>-2.2999999999999998</v>
      </c>
      <c r="I37" s="2934">
        <v>-33.1</v>
      </c>
      <c r="J37" s="2934">
        <v>-12.7</v>
      </c>
      <c r="K37" s="2933">
        <v>-11.1</v>
      </c>
      <c r="L37" s="1573">
        <v>-8.6999999999999993</v>
      </c>
      <c r="M37" s="1573">
        <v>19.3</v>
      </c>
    </row>
    <row r="38" spans="1:13" s="1551" customFormat="1" ht="21.95" customHeight="1" x14ac:dyDescent="0.2">
      <c r="A38" s="1574" t="s">
        <v>2050</v>
      </c>
      <c r="B38" s="1572">
        <v>1.9</v>
      </c>
      <c r="C38" s="1572">
        <v>-16</v>
      </c>
      <c r="D38" s="2932">
        <v>3.1</v>
      </c>
      <c r="E38" s="2934">
        <v>2.4</v>
      </c>
      <c r="F38" s="2934">
        <v>2.2999999999999998</v>
      </c>
      <c r="G38" s="2933">
        <v>0</v>
      </c>
      <c r="H38" s="2932">
        <v>-6.6</v>
      </c>
      <c r="I38" s="2934">
        <v>-32</v>
      </c>
      <c r="J38" s="2934">
        <v>-12</v>
      </c>
      <c r="K38" s="1575">
        <v>-12.6</v>
      </c>
      <c r="L38" s="1573">
        <v>-11.1</v>
      </c>
      <c r="M38" s="1573">
        <v>15.7</v>
      </c>
    </row>
    <row r="39" spans="1:13" s="1551" customFormat="1" ht="21.95" customHeight="1" x14ac:dyDescent="0.2">
      <c r="A39" s="1574" t="s">
        <v>2041</v>
      </c>
      <c r="B39" s="1572">
        <v>3</v>
      </c>
      <c r="C39" s="1572">
        <v>-14.9</v>
      </c>
      <c r="D39" s="2932">
        <v>3.3</v>
      </c>
      <c r="E39" s="2934">
        <v>3.5</v>
      </c>
      <c r="F39" s="2934">
        <v>2.9</v>
      </c>
      <c r="G39" s="2933">
        <v>2.4</v>
      </c>
      <c r="H39" s="2932">
        <v>-2.9</v>
      </c>
      <c r="I39" s="2934">
        <v>-33</v>
      </c>
      <c r="J39" s="2934">
        <v>-12.6</v>
      </c>
      <c r="K39" s="2933">
        <v>-11.3</v>
      </c>
      <c r="L39" s="1573">
        <v>-9</v>
      </c>
      <c r="M39" s="1573">
        <v>18.8</v>
      </c>
    </row>
    <row r="40" spans="1:13" s="1551" customFormat="1" ht="21.95" customHeight="1" x14ac:dyDescent="0.2">
      <c r="A40" s="1574"/>
      <c r="B40" s="1576"/>
      <c r="C40" s="3559"/>
      <c r="D40" s="1563"/>
      <c r="E40" s="3557"/>
      <c r="F40" s="3557"/>
      <c r="G40" s="1564"/>
      <c r="H40" s="1563"/>
      <c r="I40" s="3557"/>
      <c r="J40" s="3557"/>
      <c r="K40" s="1564"/>
      <c r="L40" s="1565"/>
      <c r="M40" s="1565"/>
    </row>
    <row r="41" spans="1:13" s="2697" customFormat="1" ht="21.95" customHeight="1" x14ac:dyDescent="0.2">
      <c r="A41" s="1534" t="s">
        <v>2042</v>
      </c>
      <c r="B41" s="1576">
        <v>-5.6</v>
      </c>
      <c r="C41" s="1576">
        <v>-21.3</v>
      </c>
      <c r="D41" s="2932">
        <v>-4.3</v>
      </c>
      <c r="E41" s="2934">
        <v>3.1</v>
      </c>
      <c r="F41" s="2934">
        <v>-9.9</v>
      </c>
      <c r="G41" s="2933">
        <v>-10.8</v>
      </c>
      <c r="H41" s="2932">
        <v>-6</v>
      </c>
      <c r="I41" s="2934">
        <v>-52.5</v>
      </c>
      <c r="J41" s="2934">
        <v>-7.8</v>
      </c>
      <c r="K41" s="2933">
        <v>-11.8</v>
      </c>
      <c r="L41" s="1573">
        <v>-8.8000000000000007</v>
      </c>
      <c r="M41" s="1573">
        <v>73</v>
      </c>
    </row>
    <row r="42" spans="1:13" s="3561" customFormat="1" ht="21.95" customHeight="1" x14ac:dyDescent="0.2">
      <c r="F42" s="1555"/>
    </row>
    <row r="43" spans="1:13" s="1546" customFormat="1" ht="21.95" customHeight="1" x14ac:dyDescent="0.2">
      <c r="A43" s="3555" t="s">
        <v>4219</v>
      </c>
      <c r="B43" s="3560"/>
      <c r="C43" s="3560"/>
    </row>
  </sheetData>
  <mergeCells count="6">
    <mergeCell ref="A1:C1"/>
    <mergeCell ref="A2:L2"/>
    <mergeCell ref="B4:C4"/>
    <mergeCell ref="D4:G4"/>
    <mergeCell ref="H4:K4"/>
    <mergeCell ref="L4:M4"/>
  </mergeCells>
  <hyperlinks>
    <hyperlink ref="A1" location="CONTENT!A1" display="Back to table of contents"/>
  </hyperlinks>
  <pageMargins left="0.5" right="0.5" top="0.5" bottom="0.5" header="0.3" footer="0.3"/>
  <pageSetup paperSize="9" scale="8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showGridLines="0" zoomScale="110" zoomScaleNormal="110" workbookViewId="0">
      <selection sqref="A1:C1"/>
    </sheetView>
  </sheetViews>
  <sheetFormatPr defaultColWidth="9.33203125" defaultRowHeight="12.75" x14ac:dyDescent="0.2"/>
  <cols>
    <col min="1" max="1" width="28" style="2658" customWidth="1"/>
    <col min="2" max="3" width="8.33203125" style="2658" customWidth="1"/>
    <col min="4" max="13" width="8" style="2658" customWidth="1"/>
    <col min="14" max="16384" width="9.33203125" style="2658"/>
  </cols>
  <sheetData>
    <row r="1" spans="1:13" s="1032" customFormat="1" ht="15.75" x14ac:dyDescent="0.25">
      <c r="A1" s="6405" t="s">
        <v>801</v>
      </c>
      <c r="B1" s="6405"/>
      <c r="C1" s="6405"/>
    </row>
    <row r="2" spans="1:13" s="2692" customFormat="1" ht="29.25" customHeight="1" x14ac:dyDescent="0.2">
      <c r="A2" s="6489" t="s">
        <v>4220</v>
      </c>
      <c r="B2" s="6489"/>
      <c r="C2" s="6489"/>
      <c r="D2" s="6489"/>
      <c r="E2" s="6489"/>
      <c r="F2" s="6489"/>
      <c r="G2" s="6489"/>
      <c r="H2" s="6489"/>
      <c r="I2" s="6489"/>
      <c r="J2" s="6489"/>
      <c r="K2" s="6489"/>
      <c r="L2" s="6489"/>
    </row>
    <row r="3" spans="1:13" s="2692" customFormat="1" ht="10.5" customHeight="1" x14ac:dyDescent="0.2">
      <c r="A3" s="1577"/>
      <c r="B3" s="3562"/>
      <c r="C3" s="3562"/>
      <c r="H3" s="1509"/>
      <c r="I3" s="1509"/>
      <c r="K3" s="6476" t="s">
        <v>2013</v>
      </c>
      <c r="L3" s="6476"/>
    </row>
    <row r="4" spans="1:13" s="2693" customFormat="1" ht="36" customHeight="1" x14ac:dyDescent="0.2">
      <c r="A4" s="1510"/>
      <c r="B4" s="6477" t="s">
        <v>2014</v>
      </c>
      <c r="C4" s="6478"/>
      <c r="D4" s="6486">
        <v>2019</v>
      </c>
      <c r="E4" s="6487"/>
      <c r="F4" s="6487"/>
      <c r="G4" s="6488"/>
      <c r="H4" s="6486" t="s">
        <v>2047</v>
      </c>
      <c r="I4" s="6487"/>
      <c r="J4" s="6487"/>
      <c r="K4" s="6488"/>
      <c r="L4" s="6472" t="s">
        <v>4215</v>
      </c>
      <c r="M4" s="6480"/>
    </row>
    <row r="5" spans="1:13" s="2693" customFormat="1" ht="31.15" customHeight="1" x14ac:dyDescent="0.2">
      <c r="A5" s="1552"/>
      <c r="B5" s="1512" t="s">
        <v>918</v>
      </c>
      <c r="C5" s="1550" t="s">
        <v>2047</v>
      </c>
      <c r="D5" s="1513" t="s">
        <v>2018</v>
      </c>
      <c r="E5" s="1513" t="s">
        <v>2019</v>
      </c>
      <c r="F5" s="1513" t="s">
        <v>2020</v>
      </c>
      <c r="G5" s="1513" t="s">
        <v>2021</v>
      </c>
      <c r="H5" s="1513" t="s">
        <v>2018</v>
      </c>
      <c r="I5" s="1513" t="s">
        <v>2019</v>
      </c>
      <c r="J5" s="1513" t="s">
        <v>2020</v>
      </c>
      <c r="K5" s="1513" t="s">
        <v>2021</v>
      </c>
      <c r="L5" s="1513" t="s">
        <v>2018</v>
      </c>
      <c r="M5" s="1513" t="s">
        <v>2019</v>
      </c>
    </row>
    <row r="6" spans="1:13" s="2692" customFormat="1" ht="33" customHeight="1" x14ac:dyDescent="0.2">
      <c r="A6" s="1552" t="s">
        <v>1802</v>
      </c>
      <c r="B6" s="1578">
        <v>454380</v>
      </c>
      <c r="C6" s="1578">
        <v>394301</v>
      </c>
      <c r="D6" s="1579">
        <v>104381</v>
      </c>
      <c r="E6" s="1580">
        <v>110498</v>
      </c>
      <c r="F6" s="1580">
        <v>115155</v>
      </c>
      <c r="G6" s="1581">
        <v>124346</v>
      </c>
      <c r="H6" s="1579">
        <v>102664</v>
      </c>
      <c r="I6" s="1580">
        <v>70447</v>
      </c>
      <c r="J6" s="1580">
        <v>102573</v>
      </c>
      <c r="K6" s="1581">
        <v>118617</v>
      </c>
      <c r="L6" s="1578">
        <v>99851</v>
      </c>
      <c r="M6" s="1578">
        <v>86492</v>
      </c>
    </row>
    <row r="7" spans="1:13" s="2692" customFormat="1" ht="33" customHeight="1" x14ac:dyDescent="0.2">
      <c r="A7" s="1568" t="s">
        <v>2051</v>
      </c>
      <c r="B7" s="1582">
        <v>378047</v>
      </c>
      <c r="C7" s="1582">
        <v>315109</v>
      </c>
      <c r="D7" s="1583">
        <v>86195</v>
      </c>
      <c r="E7" s="3563">
        <v>90353</v>
      </c>
      <c r="F7" s="3563">
        <v>96591</v>
      </c>
      <c r="G7" s="1584">
        <v>104908</v>
      </c>
      <c r="H7" s="1583">
        <v>83850</v>
      </c>
      <c r="I7" s="3563">
        <v>48318</v>
      </c>
      <c r="J7" s="3563">
        <v>84420</v>
      </c>
      <c r="K7" s="1584">
        <v>98520</v>
      </c>
      <c r="L7" s="1582">
        <v>81152</v>
      </c>
      <c r="M7" s="1582">
        <v>64818</v>
      </c>
    </row>
    <row r="8" spans="1:13" s="2692" customFormat="1" ht="33" customHeight="1" x14ac:dyDescent="0.2">
      <c r="A8" s="1568" t="s">
        <v>2052</v>
      </c>
      <c r="B8" s="1582">
        <v>76333</v>
      </c>
      <c r="C8" s="1582">
        <v>79193</v>
      </c>
      <c r="D8" s="1583">
        <v>18186</v>
      </c>
      <c r="E8" s="3563">
        <v>20145</v>
      </c>
      <c r="F8" s="3563">
        <v>18564</v>
      </c>
      <c r="G8" s="1584">
        <v>19437</v>
      </c>
      <c r="H8" s="1583">
        <v>18814</v>
      </c>
      <c r="I8" s="3563">
        <v>22128</v>
      </c>
      <c r="J8" s="3563">
        <v>18153</v>
      </c>
      <c r="K8" s="1584">
        <v>20097</v>
      </c>
      <c r="L8" s="1582">
        <v>18699</v>
      </c>
      <c r="M8" s="1582">
        <v>21674</v>
      </c>
    </row>
    <row r="9" spans="1:13" s="2692" customFormat="1" ht="33" customHeight="1" x14ac:dyDescent="0.2">
      <c r="A9" s="1552" t="s">
        <v>1807</v>
      </c>
      <c r="B9" s="1585">
        <v>97745</v>
      </c>
      <c r="C9" s="1585">
        <v>76916</v>
      </c>
      <c r="D9" s="1586">
        <v>22209</v>
      </c>
      <c r="E9" s="3564">
        <v>22976</v>
      </c>
      <c r="F9" s="3564">
        <v>26920</v>
      </c>
      <c r="G9" s="1587">
        <v>25640</v>
      </c>
      <c r="H9" s="1586">
        <v>21621</v>
      </c>
      <c r="I9" s="3564">
        <v>7597</v>
      </c>
      <c r="J9" s="3564">
        <v>22728</v>
      </c>
      <c r="K9" s="1587">
        <v>24970</v>
      </c>
      <c r="L9" s="1585">
        <v>22529</v>
      </c>
      <c r="M9" s="1585">
        <v>17444</v>
      </c>
    </row>
    <row r="10" spans="1:13" s="2692" customFormat="1" ht="33" customHeight="1" x14ac:dyDescent="0.2">
      <c r="A10" s="1588" t="s">
        <v>2053</v>
      </c>
      <c r="B10" s="1589">
        <v>62797</v>
      </c>
      <c r="C10" s="1589">
        <v>48877</v>
      </c>
      <c r="D10" s="1590">
        <v>14642</v>
      </c>
      <c r="E10" s="3565">
        <v>14786</v>
      </c>
      <c r="F10" s="3565">
        <v>16587</v>
      </c>
      <c r="G10" s="1591">
        <v>16783</v>
      </c>
      <c r="H10" s="1590">
        <v>14020</v>
      </c>
      <c r="I10" s="3565">
        <v>2242</v>
      </c>
      <c r="J10" s="3565">
        <v>15540</v>
      </c>
      <c r="K10" s="1591">
        <v>17074</v>
      </c>
      <c r="L10" s="1589">
        <v>14715</v>
      </c>
      <c r="M10" s="1589">
        <v>9928</v>
      </c>
    </row>
    <row r="11" spans="1:13" s="2692" customFormat="1" ht="33" customHeight="1" x14ac:dyDescent="0.2">
      <c r="A11" s="1568" t="s">
        <v>2054</v>
      </c>
      <c r="B11" s="1582">
        <v>26520</v>
      </c>
      <c r="C11" s="1582">
        <v>20850</v>
      </c>
      <c r="D11" s="1583">
        <v>6577</v>
      </c>
      <c r="E11" s="3563">
        <v>6038</v>
      </c>
      <c r="F11" s="3563">
        <v>6962</v>
      </c>
      <c r="G11" s="1584">
        <v>6943</v>
      </c>
      <c r="H11" s="1583">
        <v>6479</v>
      </c>
      <c r="I11" s="3563">
        <v>882</v>
      </c>
      <c r="J11" s="3563">
        <v>6420</v>
      </c>
      <c r="K11" s="1584">
        <v>7069</v>
      </c>
      <c r="L11" s="1582">
        <v>7109</v>
      </c>
      <c r="M11" s="1582">
        <v>3414</v>
      </c>
    </row>
    <row r="12" spans="1:13" s="2692" customFormat="1" ht="33" customHeight="1" x14ac:dyDescent="0.2">
      <c r="A12" s="1568" t="s">
        <v>2055</v>
      </c>
      <c r="B12" s="1582">
        <v>17288</v>
      </c>
      <c r="C12" s="1582">
        <v>12815</v>
      </c>
      <c r="D12" s="1583">
        <v>3608</v>
      </c>
      <c r="E12" s="3563">
        <v>4180</v>
      </c>
      <c r="F12" s="3563">
        <v>4685</v>
      </c>
      <c r="G12" s="1584">
        <v>4815</v>
      </c>
      <c r="H12" s="1583">
        <v>3021</v>
      </c>
      <c r="I12" s="3563">
        <v>445</v>
      </c>
      <c r="J12" s="3563">
        <v>4282</v>
      </c>
      <c r="K12" s="1584">
        <v>5067</v>
      </c>
      <c r="L12" s="1582">
        <v>3075</v>
      </c>
      <c r="M12" s="1582">
        <v>3532</v>
      </c>
    </row>
    <row r="13" spans="1:13" s="2692" customFormat="1" ht="33" customHeight="1" x14ac:dyDescent="0.2">
      <c r="A13" s="1568" t="s">
        <v>2056</v>
      </c>
      <c r="B13" s="1582">
        <v>18990</v>
      </c>
      <c r="C13" s="1582">
        <v>15212</v>
      </c>
      <c r="D13" s="1583">
        <v>4457</v>
      </c>
      <c r="E13" s="3563">
        <v>4568</v>
      </c>
      <c r="F13" s="3563">
        <v>4940</v>
      </c>
      <c r="G13" s="1584">
        <v>5026</v>
      </c>
      <c r="H13" s="2694">
        <v>4520</v>
      </c>
      <c r="I13" s="3563">
        <v>916</v>
      </c>
      <c r="J13" s="3563">
        <v>4838</v>
      </c>
      <c r="K13" s="1584">
        <v>4939</v>
      </c>
      <c r="L13" s="1582">
        <v>4531</v>
      </c>
      <c r="M13" s="1582">
        <v>2982</v>
      </c>
    </row>
    <row r="14" spans="1:13" s="2692" customFormat="1" ht="33" customHeight="1" x14ac:dyDescent="0.2">
      <c r="A14" s="1588" t="s">
        <v>2057</v>
      </c>
      <c r="B14" s="1589">
        <v>34948</v>
      </c>
      <c r="C14" s="1589">
        <v>28039</v>
      </c>
      <c r="D14" s="1590">
        <v>7568</v>
      </c>
      <c r="E14" s="3565">
        <v>8191</v>
      </c>
      <c r="F14" s="3565">
        <v>10333</v>
      </c>
      <c r="G14" s="1591">
        <v>8857</v>
      </c>
      <c r="H14" s="1590">
        <v>7601</v>
      </c>
      <c r="I14" s="3565">
        <v>5355</v>
      </c>
      <c r="J14" s="3565">
        <v>7188</v>
      </c>
      <c r="K14" s="1591">
        <v>7896</v>
      </c>
      <c r="L14" s="1589">
        <v>7814</v>
      </c>
      <c r="M14" s="1589">
        <v>7516</v>
      </c>
    </row>
    <row r="15" spans="1:13" s="2692" customFormat="1" ht="33" customHeight="1" x14ac:dyDescent="0.2">
      <c r="A15" s="1568" t="s">
        <v>2058</v>
      </c>
      <c r="B15" s="1582">
        <v>5198</v>
      </c>
      <c r="C15" s="1582">
        <v>3578</v>
      </c>
      <c r="D15" s="1583">
        <v>1155</v>
      </c>
      <c r="E15" s="3563">
        <v>1320</v>
      </c>
      <c r="F15" s="3563">
        <v>1393</v>
      </c>
      <c r="G15" s="1584">
        <v>1330</v>
      </c>
      <c r="H15" s="1583">
        <v>1115</v>
      </c>
      <c r="I15" s="3563">
        <v>490</v>
      </c>
      <c r="J15" s="3563">
        <v>1046</v>
      </c>
      <c r="K15" s="1584">
        <v>927</v>
      </c>
      <c r="L15" s="1582">
        <v>724</v>
      </c>
      <c r="M15" s="1582">
        <v>1326</v>
      </c>
    </row>
    <row r="16" spans="1:13" s="2692" customFormat="1" ht="33" customHeight="1" x14ac:dyDescent="0.2">
      <c r="A16" s="1568" t="s">
        <v>2059</v>
      </c>
      <c r="B16" s="1582">
        <v>5999</v>
      </c>
      <c r="C16" s="1582">
        <v>4578</v>
      </c>
      <c r="D16" s="1583">
        <v>916</v>
      </c>
      <c r="E16" s="3563">
        <v>1225</v>
      </c>
      <c r="F16" s="3563">
        <v>2375</v>
      </c>
      <c r="G16" s="1584">
        <v>1483</v>
      </c>
      <c r="H16" s="1583">
        <v>1918</v>
      </c>
      <c r="I16" s="3563">
        <v>912</v>
      </c>
      <c r="J16" s="3563">
        <v>1142</v>
      </c>
      <c r="K16" s="1584">
        <v>606</v>
      </c>
      <c r="L16" s="1582">
        <v>909</v>
      </c>
      <c r="M16" s="1582">
        <v>671</v>
      </c>
    </row>
    <row r="17" spans="1:13" s="2692" customFormat="1" ht="33" customHeight="1" x14ac:dyDescent="0.2">
      <c r="A17" s="1592" t="s">
        <v>2060</v>
      </c>
      <c r="B17" s="1593">
        <v>5587</v>
      </c>
      <c r="C17" s="1593">
        <v>4211</v>
      </c>
      <c r="D17" s="1594">
        <v>899</v>
      </c>
      <c r="E17" s="3566">
        <v>1162</v>
      </c>
      <c r="F17" s="3566">
        <v>2206</v>
      </c>
      <c r="G17" s="1595">
        <v>1320</v>
      </c>
      <c r="H17" s="1594">
        <v>1815</v>
      </c>
      <c r="I17" s="3566">
        <v>864</v>
      </c>
      <c r="J17" s="3566">
        <v>996</v>
      </c>
      <c r="K17" s="1595">
        <v>536</v>
      </c>
      <c r="L17" s="1593">
        <v>884</v>
      </c>
      <c r="M17" s="1593">
        <v>668</v>
      </c>
    </row>
    <row r="18" spans="1:13" s="2692" customFormat="1" ht="33" customHeight="1" x14ac:dyDescent="0.2">
      <c r="A18" s="1568" t="s">
        <v>2061</v>
      </c>
      <c r="B18" s="1582">
        <v>23751</v>
      </c>
      <c r="C18" s="1582">
        <v>19883</v>
      </c>
      <c r="D18" s="1583">
        <v>5497</v>
      </c>
      <c r="E18" s="3563">
        <v>5646</v>
      </c>
      <c r="F18" s="3563">
        <v>6565</v>
      </c>
      <c r="G18" s="1584">
        <v>6044</v>
      </c>
      <c r="H18" s="1583">
        <v>4568</v>
      </c>
      <c r="I18" s="3563">
        <v>3953</v>
      </c>
      <c r="J18" s="3563">
        <v>5000</v>
      </c>
      <c r="K18" s="1584">
        <v>6363</v>
      </c>
      <c r="L18" s="1582">
        <v>6181</v>
      </c>
      <c r="M18" s="1582">
        <v>5519</v>
      </c>
    </row>
    <row r="19" spans="1:13" s="2692" customFormat="1" ht="33" customHeight="1" x14ac:dyDescent="0.2">
      <c r="A19" s="1552" t="s">
        <v>2062</v>
      </c>
      <c r="B19" s="1585">
        <v>905</v>
      </c>
      <c r="C19" s="1585">
        <v>1305</v>
      </c>
      <c r="D19" s="1586">
        <v>386</v>
      </c>
      <c r="E19" s="3564">
        <v>258</v>
      </c>
      <c r="F19" s="3564">
        <v>150</v>
      </c>
      <c r="G19" s="1587">
        <v>110</v>
      </c>
      <c r="H19" s="1586">
        <v>-350</v>
      </c>
      <c r="I19" s="3564">
        <v>2133</v>
      </c>
      <c r="J19" s="3564">
        <v>-700</v>
      </c>
      <c r="K19" s="1587">
        <v>222</v>
      </c>
      <c r="L19" s="1585">
        <v>-380</v>
      </c>
      <c r="M19" s="1585">
        <v>540</v>
      </c>
    </row>
    <row r="20" spans="1:13" s="2692" customFormat="1" ht="33" customHeight="1" x14ac:dyDescent="0.2">
      <c r="A20" s="1552" t="s">
        <v>2063</v>
      </c>
      <c r="B20" s="1585">
        <v>191680</v>
      </c>
      <c r="C20" s="1585">
        <v>128925</v>
      </c>
      <c r="D20" s="1586">
        <v>47289</v>
      </c>
      <c r="E20" s="3564">
        <v>47623</v>
      </c>
      <c r="F20" s="3564">
        <v>46574</v>
      </c>
      <c r="G20" s="1587">
        <v>50194</v>
      </c>
      <c r="H20" s="1586">
        <v>45556</v>
      </c>
      <c r="I20" s="3564">
        <v>22348</v>
      </c>
      <c r="J20" s="3564">
        <v>30636</v>
      </c>
      <c r="K20" s="1587">
        <v>30387</v>
      </c>
      <c r="L20" s="1585">
        <v>27975</v>
      </c>
      <c r="M20" s="1585">
        <v>29985</v>
      </c>
    </row>
    <row r="21" spans="1:13" s="2692" customFormat="1" ht="33" customHeight="1" x14ac:dyDescent="0.2">
      <c r="A21" s="1568" t="s">
        <v>2064</v>
      </c>
      <c r="B21" s="1582">
        <v>78799</v>
      </c>
      <c r="C21" s="1582">
        <v>70324</v>
      </c>
      <c r="D21" s="1583">
        <v>19295</v>
      </c>
      <c r="E21" s="3563">
        <v>20437</v>
      </c>
      <c r="F21" s="3563">
        <v>19817</v>
      </c>
      <c r="G21" s="1584">
        <v>19250</v>
      </c>
      <c r="H21" s="1583">
        <v>19000</v>
      </c>
      <c r="I21" s="3563">
        <v>12279</v>
      </c>
      <c r="J21" s="3563">
        <v>19561</v>
      </c>
      <c r="K21" s="1584">
        <v>19485</v>
      </c>
      <c r="L21" s="1582">
        <v>17353</v>
      </c>
      <c r="M21" s="1582">
        <v>19447</v>
      </c>
    </row>
    <row r="22" spans="1:13" s="2692" customFormat="1" ht="33" customHeight="1" x14ac:dyDescent="0.2">
      <c r="A22" s="1568" t="s">
        <v>2065</v>
      </c>
      <c r="B22" s="1582">
        <v>112881</v>
      </c>
      <c r="C22" s="1582">
        <v>58601</v>
      </c>
      <c r="D22" s="1583">
        <v>27994</v>
      </c>
      <c r="E22" s="3563">
        <v>27186</v>
      </c>
      <c r="F22" s="3563">
        <v>26757</v>
      </c>
      <c r="G22" s="1584">
        <v>30944</v>
      </c>
      <c r="H22" s="1583">
        <v>26556</v>
      </c>
      <c r="I22" s="3563">
        <v>10069</v>
      </c>
      <c r="J22" s="3563">
        <v>11075</v>
      </c>
      <c r="K22" s="1584">
        <v>10902</v>
      </c>
      <c r="L22" s="1582">
        <v>10622</v>
      </c>
      <c r="M22" s="1582">
        <v>10538</v>
      </c>
    </row>
    <row r="23" spans="1:13" s="2692" customFormat="1" ht="33" customHeight="1" x14ac:dyDescent="0.2">
      <c r="A23" s="1552" t="s">
        <v>2066</v>
      </c>
      <c r="B23" s="1585">
        <v>267408</v>
      </c>
      <c r="C23" s="1585">
        <v>209228</v>
      </c>
      <c r="D23" s="1586">
        <v>62957</v>
      </c>
      <c r="E23" s="3564">
        <v>65002</v>
      </c>
      <c r="F23" s="3564">
        <v>68010</v>
      </c>
      <c r="G23" s="1587">
        <v>71439</v>
      </c>
      <c r="H23" s="1586">
        <v>60681</v>
      </c>
      <c r="I23" s="3564">
        <v>41870</v>
      </c>
      <c r="J23" s="3564">
        <v>49724</v>
      </c>
      <c r="K23" s="1587">
        <v>56954</v>
      </c>
      <c r="L23" s="1585">
        <v>53524</v>
      </c>
      <c r="M23" s="1585">
        <v>56869</v>
      </c>
    </row>
    <row r="24" spans="1:13" s="2692" customFormat="1" ht="33" customHeight="1" x14ac:dyDescent="0.2">
      <c r="A24" s="1568" t="s">
        <v>2064</v>
      </c>
      <c r="B24" s="1582">
        <v>188361</v>
      </c>
      <c r="C24" s="1582">
        <v>154380</v>
      </c>
      <c r="D24" s="1583">
        <v>43732</v>
      </c>
      <c r="E24" s="3563">
        <v>46035</v>
      </c>
      <c r="F24" s="3563">
        <v>48564</v>
      </c>
      <c r="G24" s="1584">
        <v>50030</v>
      </c>
      <c r="H24" s="1583">
        <v>41563</v>
      </c>
      <c r="I24" s="3563">
        <v>31884</v>
      </c>
      <c r="J24" s="3563">
        <v>37505</v>
      </c>
      <c r="K24" s="1584">
        <v>43428</v>
      </c>
      <c r="L24" s="1582">
        <v>40390</v>
      </c>
      <c r="M24" s="1582">
        <v>44141</v>
      </c>
    </row>
    <row r="25" spans="1:13" s="2692" customFormat="1" ht="33" customHeight="1" x14ac:dyDescent="0.2">
      <c r="A25" s="1596" t="s">
        <v>2065</v>
      </c>
      <c r="B25" s="1582">
        <v>79047</v>
      </c>
      <c r="C25" s="1582">
        <v>54848</v>
      </c>
      <c r="D25" s="1583">
        <v>19225</v>
      </c>
      <c r="E25" s="3563">
        <v>18967</v>
      </c>
      <c r="F25" s="3563">
        <v>19446</v>
      </c>
      <c r="G25" s="1584">
        <v>21409</v>
      </c>
      <c r="H25" s="1583">
        <v>19118</v>
      </c>
      <c r="I25" s="3563">
        <v>9986</v>
      </c>
      <c r="J25" s="3563">
        <v>12219</v>
      </c>
      <c r="K25" s="1584">
        <v>13525</v>
      </c>
      <c r="L25" s="1582">
        <v>13134</v>
      </c>
      <c r="M25" s="1582">
        <v>12728</v>
      </c>
    </row>
    <row r="26" spans="1:13" s="2692" customFormat="1" ht="33" customHeight="1" x14ac:dyDescent="0.2">
      <c r="A26" s="1597" t="s">
        <v>2067</v>
      </c>
      <c r="B26" s="1598">
        <v>20952</v>
      </c>
      <c r="C26" s="1598">
        <v>37473</v>
      </c>
      <c r="D26" s="1599">
        <v>5870</v>
      </c>
      <c r="E26" s="3567">
        <v>7811</v>
      </c>
      <c r="F26" s="3567">
        <v>2420</v>
      </c>
      <c r="G26" s="1600">
        <v>4850</v>
      </c>
      <c r="H26" s="1599">
        <v>8120</v>
      </c>
      <c r="I26" s="3567">
        <v>23026</v>
      </c>
      <c r="J26" s="3567">
        <v>2424</v>
      </c>
      <c r="K26" s="1600">
        <v>3902</v>
      </c>
      <c r="L26" s="1598">
        <v>10177</v>
      </c>
      <c r="M26" s="1598">
        <v>22347</v>
      </c>
    </row>
    <row r="27" spans="1:13" s="2692" customFormat="1" ht="36.6" customHeight="1" x14ac:dyDescent="0.2">
      <c r="A27" s="1571" t="s">
        <v>2068</v>
      </c>
      <c r="B27" s="1601">
        <v>498254</v>
      </c>
      <c r="C27" s="1601">
        <v>429692</v>
      </c>
      <c r="D27" s="1602">
        <v>117179</v>
      </c>
      <c r="E27" s="1603">
        <v>124165</v>
      </c>
      <c r="F27" s="1603">
        <v>123209</v>
      </c>
      <c r="G27" s="1604">
        <v>133701</v>
      </c>
      <c r="H27" s="1602">
        <v>116930</v>
      </c>
      <c r="I27" s="1603">
        <v>83681</v>
      </c>
      <c r="J27" s="1603">
        <v>107937</v>
      </c>
      <c r="K27" s="1604">
        <v>121144</v>
      </c>
      <c r="L27" s="1601">
        <v>106628</v>
      </c>
      <c r="M27" s="1601">
        <v>99939</v>
      </c>
    </row>
    <row r="28" spans="1:13" s="2692" customFormat="1" ht="19.899999999999999" customHeight="1" x14ac:dyDescent="0.2">
      <c r="A28" s="3560"/>
      <c r="B28" s="3564"/>
      <c r="C28" s="3564"/>
      <c r="D28" s="3564"/>
      <c r="E28" s="3564"/>
      <c r="F28" s="3564"/>
      <c r="G28" s="3564"/>
      <c r="H28" s="3564"/>
      <c r="I28" s="3564"/>
      <c r="J28" s="3564"/>
      <c r="K28" s="3564"/>
      <c r="L28" s="3564"/>
      <c r="M28" s="3564"/>
    </row>
    <row r="29" spans="1:13" s="2692" customFormat="1" ht="28.5" customHeight="1" x14ac:dyDescent="0.2">
      <c r="A29" s="3555" t="s">
        <v>4221</v>
      </c>
      <c r="B29" s="2695"/>
      <c r="C29" s="2695"/>
    </row>
  </sheetData>
  <mergeCells count="7">
    <mergeCell ref="A1:C1"/>
    <mergeCell ref="A2:L2"/>
    <mergeCell ref="K3:L3"/>
    <mergeCell ref="B4:C4"/>
    <mergeCell ref="D4:G4"/>
    <mergeCell ref="H4:K4"/>
    <mergeCell ref="L4:M4"/>
  </mergeCells>
  <hyperlinks>
    <hyperlink ref="A1" location="CONTENT!A1" display="Back to table of contents"/>
  </hyperlinks>
  <pageMargins left="0.5" right="0.5" top="0.5" bottom="0.5" header="0.3" footer="0.3"/>
  <pageSetup paperSize="9" scale="83"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workbookViewId="0">
      <selection sqref="A1:C1"/>
    </sheetView>
  </sheetViews>
  <sheetFormatPr defaultColWidth="8.83203125" defaultRowHeight="12.75" x14ac:dyDescent="0.2"/>
  <cols>
    <col min="1" max="1" width="38.6640625" style="3579" customWidth="1"/>
    <col min="2" max="13" width="8.83203125" style="3579"/>
    <col min="14" max="16" width="9.33203125" customWidth="1"/>
    <col min="17" max="16384" width="8.83203125" style="3579"/>
  </cols>
  <sheetData>
    <row r="1" spans="1:16" s="46" customFormat="1" ht="15.75" x14ac:dyDescent="0.2">
      <c r="A1" s="6490" t="s">
        <v>801</v>
      </c>
      <c r="B1" s="6490"/>
      <c r="C1" s="6490"/>
      <c r="N1"/>
      <c r="O1"/>
      <c r="P1"/>
    </row>
    <row r="2" spans="1:16" s="3578" customFormat="1" ht="23.25" customHeight="1" thickBot="1" x14ac:dyDescent="0.25">
      <c r="A2" s="3578" t="s">
        <v>4222</v>
      </c>
      <c r="N2"/>
      <c r="O2"/>
      <c r="P2"/>
    </row>
    <row r="3" spans="1:16" ht="21.6" customHeight="1" thickBot="1" x14ac:dyDescent="0.25">
      <c r="A3" s="3585"/>
      <c r="B3" s="6491" t="s">
        <v>2046</v>
      </c>
      <c r="C3" s="6492"/>
      <c r="D3" s="6491">
        <v>2019</v>
      </c>
      <c r="E3" s="6492"/>
      <c r="F3" s="6492"/>
      <c r="G3" s="6493"/>
      <c r="H3" s="6491" t="s">
        <v>4224</v>
      </c>
      <c r="I3" s="6492"/>
      <c r="J3" s="6492"/>
      <c r="K3" s="6493"/>
      <c r="L3" s="6491" t="s">
        <v>4225</v>
      </c>
      <c r="M3" s="6493"/>
    </row>
    <row r="4" spans="1:16" ht="21.6" customHeight="1" thickBot="1" x14ac:dyDescent="0.25">
      <c r="A4" s="3586"/>
      <c r="B4" s="3591" t="s">
        <v>2015</v>
      </c>
      <c r="C4" s="3591" t="s">
        <v>4226</v>
      </c>
      <c r="D4" s="3591" t="s">
        <v>2018</v>
      </c>
      <c r="E4" s="3591" t="s">
        <v>2019</v>
      </c>
      <c r="F4" s="3591" t="s">
        <v>2020</v>
      </c>
      <c r="G4" s="3591" t="s">
        <v>2021</v>
      </c>
      <c r="H4" s="3591" t="s">
        <v>2018</v>
      </c>
      <c r="I4" s="3591" t="s">
        <v>2019</v>
      </c>
      <c r="J4" s="3591" t="s">
        <v>2020</v>
      </c>
      <c r="K4" s="3591" t="s">
        <v>2021</v>
      </c>
      <c r="L4" s="3591" t="s">
        <v>2018</v>
      </c>
      <c r="M4" s="3591" t="s">
        <v>2019</v>
      </c>
    </row>
    <row r="5" spans="1:16" s="3578" customFormat="1" ht="20.100000000000001" customHeight="1" x14ac:dyDescent="0.2">
      <c r="A5" s="3587" t="s">
        <v>1802</v>
      </c>
      <c r="B5" s="3592">
        <v>3</v>
      </c>
      <c r="C5" s="3592">
        <v>-15.7</v>
      </c>
      <c r="D5" s="3594">
        <v>3</v>
      </c>
      <c r="E5" s="3595">
        <v>2.6</v>
      </c>
      <c r="F5" s="3595">
        <v>3.2</v>
      </c>
      <c r="G5" s="3596">
        <v>3.2</v>
      </c>
      <c r="H5" s="3594">
        <v>-5.5</v>
      </c>
      <c r="I5" s="3595">
        <v>-38.5</v>
      </c>
      <c r="J5" s="3595">
        <v>-12.4</v>
      </c>
      <c r="K5" s="3596">
        <v>-8.3000000000000007</v>
      </c>
      <c r="L5" s="3594">
        <v>-4.0999999999999996</v>
      </c>
      <c r="M5" s="3596">
        <v>20.2</v>
      </c>
      <c r="N5" s="3580"/>
      <c r="O5" s="3580"/>
      <c r="P5" s="3580"/>
    </row>
    <row r="6" spans="1:16" ht="20.100000000000001" customHeight="1" x14ac:dyDescent="0.2">
      <c r="A6" s="3586" t="s">
        <v>2051</v>
      </c>
      <c r="B6" s="3586">
        <v>3.2</v>
      </c>
      <c r="C6" s="3586">
        <v>-18.7</v>
      </c>
      <c r="D6" s="3597">
        <v>3.2</v>
      </c>
      <c r="E6" s="3598">
        <v>3.2</v>
      </c>
      <c r="F6" s="3598">
        <v>3.3</v>
      </c>
      <c r="G6" s="3599">
        <v>3.2</v>
      </c>
      <c r="H6" s="3597">
        <v>-6.3</v>
      </c>
      <c r="I6" s="3598">
        <v>-47.4</v>
      </c>
      <c r="J6" s="3598">
        <v>-13.5</v>
      </c>
      <c r="K6" s="3599">
        <v>-9.6</v>
      </c>
      <c r="L6" s="3597">
        <v>-4.2</v>
      </c>
      <c r="M6" s="3599">
        <v>30.1</v>
      </c>
    </row>
    <row r="7" spans="1:16" ht="20.100000000000001" customHeight="1" x14ac:dyDescent="0.2">
      <c r="A7" s="3586" t="s">
        <v>2052</v>
      </c>
      <c r="B7" s="3586">
        <v>2</v>
      </c>
      <c r="C7" s="3586">
        <v>-1.2</v>
      </c>
      <c r="D7" s="3597">
        <v>2.2999999999999998</v>
      </c>
      <c r="E7" s="3598">
        <v>0</v>
      </c>
      <c r="F7" s="3598">
        <v>2.7</v>
      </c>
      <c r="G7" s="3599">
        <v>3.1</v>
      </c>
      <c r="H7" s="3597">
        <v>-1.9</v>
      </c>
      <c r="I7" s="3598">
        <v>3.9</v>
      </c>
      <c r="J7" s="3598">
        <v>-6.5</v>
      </c>
      <c r="K7" s="3599">
        <v>-0.8</v>
      </c>
      <c r="L7" s="3597">
        <v>-3.5</v>
      </c>
      <c r="M7" s="3599">
        <v>-3.7</v>
      </c>
    </row>
    <row r="8" spans="1:16" s="3578" customFormat="1" ht="20.100000000000001" customHeight="1" x14ac:dyDescent="0.2">
      <c r="A8" s="3587" t="s">
        <v>2069</v>
      </c>
      <c r="B8" s="3587">
        <v>6.2</v>
      </c>
      <c r="C8" s="3587">
        <v>-26.2</v>
      </c>
      <c r="D8" s="3600">
        <v>11.4</v>
      </c>
      <c r="E8" s="3601">
        <v>1.4</v>
      </c>
      <c r="F8" s="3601">
        <v>9.8000000000000007</v>
      </c>
      <c r="G8" s="3602">
        <v>2.9</v>
      </c>
      <c r="H8" s="3600">
        <v>-6.3</v>
      </c>
      <c r="I8" s="3601">
        <v>-70.5</v>
      </c>
      <c r="J8" s="3601">
        <v>-20.9</v>
      </c>
      <c r="K8" s="3602">
        <v>-9.1</v>
      </c>
      <c r="L8" s="3600">
        <v>-1.7</v>
      </c>
      <c r="M8" s="3602">
        <v>123.2</v>
      </c>
      <c r="N8" s="3580"/>
      <c r="O8" s="3580"/>
      <c r="P8" s="3580"/>
    </row>
    <row r="9" spans="1:16" s="3582" customFormat="1" ht="20.100000000000001" customHeight="1" x14ac:dyDescent="0.25">
      <c r="A9" s="3588" t="s">
        <v>2053</v>
      </c>
      <c r="B9" s="3588">
        <v>8.5</v>
      </c>
      <c r="C9" s="3588">
        <v>-24.9</v>
      </c>
      <c r="D9" s="3603">
        <v>11.6</v>
      </c>
      <c r="E9" s="3604">
        <v>9.6</v>
      </c>
      <c r="F9" s="3604">
        <v>5.9</v>
      </c>
      <c r="G9" s="3605">
        <v>7.6</v>
      </c>
      <c r="H9" s="3603">
        <v>-7</v>
      </c>
      <c r="I9" s="3604">
        <v>-85.3</v>
      </c>
      <c r="J9" s="3604">
        <v>-9.5</v>
      </c>
      <c r="K9" s="3605">
        <v>-2.2999999999999998</v>
      </c>
      <c r="L9" s="3603">
        <v>0.9</v>
      </c>
      <c r="M9" s="3605">
        <v>320.3</v>
      </c>
      <c r="N9" s="3581"/>
      <c r="O9" s="3581"/>
      <c r="P9" s="3581"/>
    </row>
    <row r="10" spans="1:16" ht="20.100000000000001" customHeight="1" x14ac:dyDescent="0.2">
      <c r="A10" s="3586" t="s">
        <v>2054</v>
      </c>
      <c r="B10" s="3586">
        <v>6.4</v>
      </c>
      <c r="C10" s="3586">
        <v>-24.1</v>
      </c>
      <c r="D10" s="3597">
        <v>10.9</v>
      </c>
      <c r="E10" s="3598">
        <v>3.7</v>
      </c>
      <c r="F10" s="3598">
        <v>3</v>
      </c>
      <c r="G10" s="3599">
        <v>8.1</v>
      </c>
      <c r="H10" s="3597">
        <v>-4.3</v>
      </c>
      <c r="I10" s="3598">
        <v>-85.8</v>
      </c>
      <c r="J10" s="3598">
        <v>-10.9</v>
      </c>
      <c r="K10" s="3599">
        <v>-2.2000000000000002</v>
      </c>
      <c r="L10" s="3597">
        <v>5.4</v>
      </c>
      <c r="M10" s="3599">
        <v>267.5</v>
      </c>
    </row>
    <row r="11" spans="1:16" ht="20.100000000000001" customHeight="1" x14ac:dyDescent="0.2">
      <c r="A11" s="3586" t="s">
        <v>2055</v>
      </c>
      <c r="B11" s="3586">
        <v>24.1</v>
      </c>
      <c r="C11" s="3586">
        <v>-28.4</v>
      </c>
      <c r="D11" s="3597">
        <v>16.600000000000001</v>
      </c>
      <c r="E11" s="3598">
        <v>27.4</v>
      </c>
      <c r="F11" s="3598">
        <v>32.1</v>
      </c>
      <c r="G11" s="3599">
        <v>20.2</v>
      </c>
      <c r="H11" s="3597">
        <v>-18.5</v>
      </c>
      <c r="I11" s="3598">
        <v>-89.5</v>
      </c>
      <c r="J11" s="3598">
        <v>-11.6</v>
      </c>
      <c r="K11" s="3599">
        <v>1.2</v>
      </c>
      <c r="L11" s="3597">
        <v>-2</v>
      </c>
      <c r="M11" s="3599">
        <v>646.70000000000005</v>
      </c>
    </row>
    <row r="12" spans="1:16" ht="20.100000000000001" customHeight="1" x14ac:dyDescent="0.2">
      <c r="A12" s="3586" t="s">
        <v>2056</v>
      </c>
      <c r="B12" s="3586">
        <v>-0.1</v>
      </c>
      <c r="C12" s="3586">
        <v>-22.7</v>
      </c>
      <c r="D12" s="3597">
        <v>8.9</v>
      </c>
      <c r="E12" s="3598">
        <v>4.0999999999999996</v>
      </c>
      <c r="F12" s="3598">
        <v>-7.9</v>
      </c>
      <c r="G12" s="3599">
        <v>-2.8</v>
      </c>
      <c r="H12" s="3597">
        <v>-1.5</v>
      </c>
      <c r="I12" s="3598">
        <v>-80.599999999999994</v>
      </c>
      <c r="J12" s="3598">
        <v>-5.4</v>
      </c>
      <c r="K12" s="3599">
        <v>-5.6</v>
      </c>
      <c r="L12" s="3597">
        <v>-3.6</v>
      </c>
      <c r="M12" s="3599">
        <v>210.2</v>
      </c>
    </row>
    <row r="13" spans="1:16" s="3582" customFormat="1" ht="20.100000000000001" customHeight="1" x14ac:dyDescent="0.25">
      <c r="A13" s="3588" t="s">
        <v>2057</v>
      </c>
      <c r="B13" s="3588">
        <v>2.2999999999999998</v>
      </c>
      <c r="C13" s="3588">
        <v>-28.6</v>
      </c>
      <c r="D13" s="3603">
        <v>10.7</v>
      </c>
      <c r="E13" s="3604">
        <v>-10.4</v>
      </c>
      <c r="F13" s="3604">
        <v>16.7</v>
      </c>
      <c r="G13" s="3605">
        <v>-5</v>
      </c>
      <c r="H13" s="3603">
        <v>-4.9000000000000004</v>
      </c>
      <c r="I13" s="3604">
        <v>-44.1</v>
      </c>
      <c r="J13" s="3604">
        <v>-39.200000000000003</v>
      </c>
      <c r="K13" s="3605">
        <v>-22.1</v>
      </c>
      <c r="L13" s="3603">
        <v>-6.1</v>
      </c>
      <c r="M13" s="3605">
        <v>37.9</v>
      </c>
      <c r="N13" s="3581"/>
      <c r="O13" s="3581"/>
      <c r="P13" s="3581"/>
    </row>
    <row r="14" spans="1:16" ht="20.100000000000001" customHeight="1" x14ac:dyDescent="0.2">
      <c r="A14" s="3586" t="s">
        <v>2058</v>
      </c>
      <c r="B14" s="3586">
        <v>-2.2000000000000002</v>
      </c>
      <c r="C14" s="3586">
        <v>-38.4</v>
      </c>
      <c r="D14" s="3597">
        <v>8.8000000000000007</v>
      </c>
      <c r="E14" s="3598">
        <v>3.5</v>
      </c>
      <c r="F14" s="3598">
        <v>-9.9</v>
      </c>
      <c r="G14" s="3599">
        <v>-6.7</v>
      </c>
      <c r="H14" s="3597">
        <v>-5.8</v>
      </c>
      <c r="I14" s="3598">
        <v>-68.599999999999994</v>
      </c>
      <c r="J14" s="3598">
        <v>-33.700000000000003</v>
      </c>
      <c r="K14" s="3599">
        <v>-39.6</v>
      </c>
      <c r="L14" s="3597">
        <v>-44</v>
      </c>
      <c r="M14" s="3599">
        <v>173</v>
      </c>
    </row>
    <row r="15" spans="1:16" ht="21.6" customHeight="1" x14ac:dyDescent="0.2">
      <c r="A15" s="3586" t="s">
        <v>2059</v>
      </c>
      <c r="B15" s="3586">
        <v>74.2</v>
      </c>
      <c r="C15" s="3586">
        <v>-28.5</v>
      </c>
      <c r="D15" s="3597">
        <v>26.6</v>
      </c>
      <c r="E15" s="3598">
        <v>46.6</v>
      </c>
      <c r="F15" s="3598">
        <v>157.4</v>
      </c>
      <c r="G15" s="3599">
        <v>56.9</v>
      </c>
      <c r="H15" s="3597">
        <v>105.6</v>
      </c>
      <c r="I15" s="3598">
        <v>-34</v>
      </c>
      <c r="J15" s="3598">
        <v>-57.5</v>
      </c>
      <c r="K15" s="3599">
        <v>-64.900000000000006</v>
      </c>
      <c r="L15" s="3597">
        <v>-57.2</v>
      </c>
      <c r="M15" s="3599">
        <v>-25.4</v>
      </c>
    </row>
    <row r="16" spans="1:16" s="3584" customFormat="1" ht="21.6" customHeight="1" x14ac:dyDescent="0.2">
      <c r="A16" s="3589" t="s">
        <v>2060</v>
      </c>
      <c r="B16" s="3593">
        <v>63.4</v>
      </c>
      <c r="C16" s="3593">
        <v>-29.6</v>
      </c>
      <c r="D16" s="3606">
        <v>24.1</v>
      </c>
      <c r="E16" s="3607">
        <v>43.4</v>
      </c>
      <c r="F16" s="3607">
        <v>139.1</v>
      </c>
      <c r="G16" s="3608">
        <v>39.700000000000003</v>
      </c>
      <c r="H16" s="3606">
        <v>98.3</v>
      </c>
      <c r="I16" s="3607">
        <v>-34.200000000000003</v>
      </c>
      <c r="J16" s="3607">
        <v>-60.2</v>
      </c>
      <c r="K16" s="3608">
        <v>-65.3</v>
      </c>
      <c r="L16" s="3606">
        <v>-56</v>
      </c>
      <c r="M16" s="3608">
        <v>-21.5</v>
      </c>
      <c r="N16" s="3583"/>
      <c r="O16" s="3583"/>
      <c r="P16" s="3583"/>
    </row>
    <row r="17" spans="1:16" ht="20.100000000000001" customHeight="1" x14ac:dyDescent="0.2">
      <c r="A17" s="3586" t="s">
        <v>2061</v>
      </c>
      <c r="B17" s="3586">
        <v>-6.4</v>
      </c>
      <c r="C17" s="3586">
        <v>-26.5</v>
      </c>
      <c r="D17" s="3597">
        <v>8.8000000000000007</v>
      </c>
      <c r="E17" s="3598">
        <v>-19.600000000000001</v>
      </c>
      <c r="F17" s="3598">
        <v>3.3</v>
      </c>
      <c r="G17" s="3599">
        <v>-13.4</v>
      </c>
      <c r="H17" s="3597">
        <v>-23.5</v>
      </c>
      <c r="I17" s="3598">
        <v>-40.6</v>
      </c>
      <c r="J17" s="3598">
        <v>-34</v>
      </c>
      <c r="K17" s="3599">
        <v>-6.9</v>
      </c>
      <c r="L17" s="3597">
        <v>25.5</v>
      </c>
      <c r="M17" s="3599">
        <v>35.6</v>
      </c>
    </row>
    <row r="18" spans="1:16" s="3578" customFormat="1" ht="20.100000000000001" customHeight="1" x14ac:dyDescent="0.2">
      <c r="A18" s="3587" t="s">
        <v>2063</v>
      </c>
      <c r="B18" s="3587">
        <v>-4.2</v>
      </c>
      <c r="C18" s="3587">
        <v>-38</v>
      </c>
      <c r="D18" s="3600">
        <v>-3.5</v>
      </c>
      <c r="E18" s="3601">
        <v>0.9</v>
      </c>
      <c r="F18" s="3601">
        <v>-2.2000000000000002</v>
      </c>
      <c r="G18" s="3602">
        <v>-11.2</v>
      </c>
      <c r="H18" s="3600">
        <v>-5.6</v>
      </c>
      <c r="I18" s="3601">
        <v>-54.4</v>
      </c>
      <c r="J18" s="3601">
        <v>-50.5</v>
      </c>
      <c r="K18" s="3602">
        <v>-42.4</v>
      </c>
      <c r="L18" s="3600">
        <v>-45.5</v>
      </c>
      <c r="M18" s="3602">
        <v>20.3</v>
      </c>
      <c r="N18" s="3580"/>
      <c r="O18" s="3580"/>
      <c r="P18" s="3580"/>
    </row>
    <row r="19" spans="1:16" ht="20.100000000000001" customHeight="1" x14ac:dyDescent="0.2">
      <c r="A19" s="3586" t="s">
        <v>2064</v>
      </c>
      <c r="B19" s="3586">
        <v>-5.2</v>
      </c>
      <c r="C19" s="3586">
        <v>-23.1</v>
      </c>
      <c r="D19" s="3597">
        <v>6.8</v>
      </c>
      <c r="E19" s="3598">
        <v>1.5</v>
      </c>
      <c r="F19" s="3598">
        <v>-7.7</v>
      </c>
      <c r="G19" s="3599">
        <v>-19.5</v>
      </c>
      <c r="H19" s="3597">
        <v>-13.2</v>
      </c>
      <c r="I19" s="3598">
        <v>-49.3</v>
      </c>
      <c r="J19" s="3598">
        <v>-16.399999999999999</v>
      </c>
      <c r="K19" s="3599">
        <v>-11.1</v>
      </c>
      <c r="L19" s="3597">
        <v>-16.8</v>
      </c>
      <c r="M19" s="3599">
        <v>52.6</v>
      </c>
    </row>
    <row r="20" spans="1:16" ht="20.100000000000001" customHeight="1" x14ac:dyDescent="0.2">
      <c r="A20" s="3586" t="s">
        <v>2065</v>
      </c>
      <c r="B20" s="3586">
        <v>-3.5</v>
      </c>
      <c r="C20" s="3586">
        <v>-48.4</v>
      </c>
      <c r="D20" s="3597">
        <v>-9.9</v>
      </c>
      <c r="E20" s="3598">
        <v>0.5</v>
      </c>
      <c r="F20" s="3598">
        <v>2.5</v>
      </c>
      <c r="G20" s="3599">
        <v>-5.4</v>
      </c>
      <c r="H20" s="3597">
        <v>0</v>
      </c>
      <c r="I20" s="3598">
        <v>-58.3</v>
      </c>
      <c r="J20" s="3598">
        <v>-76.3</v>
      </c>
      <c r="K20" s="3599">
        <v>-61</v>
      </c>
      <c r="L20" s="3597">
        <v>-63.6</v>
      </c>
      <c r="M20" s="3599">
        <v>-10.3</v>
      </c>
    </row>
    <row r="21" spans="1:16" ht="20.100000000000001" customHeight="1" x14ac:dyDescent="0.2">
      <c r="A21" s="3586" t="s">
        <v>2066</v>
      </c>
      <c r="B21" s="3586">
        <v>2.1</v>
      </c>
      <c r="C21" s="3586">
        <v>-28.9</v>
      </c>
      <c r="D21" s="3597">
        <v>15</v>
      </c>
      <c r="E21" s="3598">
        <v>1.2</v>
      </c>
      <c r="F21" s="3598">
        <v>-0.2</v>
      </c>
      <c r="G21" s="3599">
        <v>-5.2</v>
      </c>
      <c r="H21" s="3597">
        <v>-15</v>
      </c>
      <c r="I21" s="3598">
        <v>-41.1</v>
      </c>
      <c r="J21" s="3598">
        <v>-32.6</v>
      </c>
      <c r="K21" s="3599">
        <v>-28</v>
      </c>
      <c r="L21" s="3597">
        <v>-15</v>
      </c>
      <c r="M21" s="3599">
        <v>21.9</v>
      </c>
    </row>
    <row r="22" spans="1:16" ht="20.100000000000001" customHeight="1" x14ac:dyDescent="0.2">
      <c r="A22" s="3586" t="s">
        <v>2064</v>
      </c>
      <c r="B22" s="3586">
        <v>3.5</v>
      </c>
      <c r="C22" s="3586">
        <v>-25.5</v>
      </c>
      <c r="D22" s="3597">
        <v>14.9</v>
      </c>
      <c r="E22" s="3598">
        <v>1.2</v>
      </c>
      <c r="F22" s="3598">
        <v>2.4</v>
      </c>
      <c r="G22" s="3599">
        <v>-2.5</v>
      </c>
      <c r="H22" s="3597">
        <v>-15</v>
      </c>
      <c r="I22" s="3598">
        <v>-36.5</v>
      </c>
      <c r="J22" s="3598">
        <v>-29.1</v>
      </c>
      <c r="K22" s="3599">
        <v>-22.2</v>
      </c>
      <c r="L22" s="3597">
        <v>-9</v>
      </c>
      <c r="M22" s="3599">
        <v>21.6</v>
      </c>
    </row>
    <row r="23" spans="1:16" ht="21.6" customHeight="1" thickBot="1" x14ac:dyDescent="0.25">
      <c r="A23" s="3590" t="s">
        <v>2065</v>
      </c>
      <c r="B23" s="3590">
        <v>-1.2</v>
      </c>
      <c r="C23" s="3590">
        <v>-37</v>
      </c>
      <c r="D23" s="3609">
        <v>15.2</v>
      </c>
      <c r="E23" s="3610">
        <v>2.1</v>
      </c>
      <c r="F23" s="3610">
        <v>-6</v>
      </c>
      <c r="G23" s="3611">
        <v>-12</v>
      </c>
      <c r="H23" s="3609">
        <v>-12.7</v>
      </c>
      <c r="I23" s="3610">
        <v>-52</v>
      </c>
      <c r="J23" s="3610">
        <v>-42.2</v>
      </c>
      <c r="K23" s="3611">
        <v>-43.2</v>
      </c>
      <c r="L23" s="3609">
        <v>-34.700000000000003</v>
      </c>
      <c r="M23" s="3611">
        <v>11.1</v>
      </c>
    </row>
    <row r="24" spans="1:16" ht="15.95" customHeight="1" x14ac:dyDescent="0.2">
      <c r="A24" s="3579" t="s">
        <v>4223</v>
      </c>
    </row>
  </sheetData>
  <mergeCells count="5">
    <mergeCell ref="A1:C1"/>
    <mergeCell ref="B3:C3"/>
    <mergeCell ref="D3:G3"/>
    <mergeCell ref="H3:K3"/>
    <mergeCell ref="L3:M3"/>
  </mergeCells>
  <hyperlinks>
    <hyperlink ref="A1" location="CONTENT!A1" display="Back to table of contents"/>
  </hyperlinks>
  <pageMargins left="0.7" right="0.7" top="0.75" bottom="0.75" header="0.3" footer="0.3"/>
  <pageSetup paperSize="9" orientation="landscape" r:id="rId1"/>
  <ignoredErrors>
    <ignoredError sqref="B4"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0"/>
  <sheetViews>
    <sheetView showGridLines="0" workbookViewId="0">
      <selection sqref="A1:C1"/>
    </sheetView>
  </sheetViews>
  <sheetFormatPr defaultColWidth="9.1640625" defaultRowHeight="15.75" x14ac:dyDescent="0.25"/>
  <cols>
    <col min="1" max="8" width="11.83203125" style="1304" customWidth="1"/>
    <col min="9" max="9" width="8.33203125" style="1304" customWidth="1"/>
    <col min="10" max="10" width="4.83203125" style="1304" customWidth="1"/>
    <col min="11" max="256" width="9.1640625" style="1304"/>
    <col min="257" max="257" width="9.5" style="1304" customWidth="1"/>
    <col min="258" max="258" width="9.33203125" style="1304" customWidth="1"/>
    <col min="259" max="260" width="11" style="1304" customWidth="1"/>
    <col min="261" max="261" width="9.5" style="1304" customWidth="1"/>
    <col min="262" max="262" width="9.1640625" style="1304" customWidth="1"/>
    <col min="263" max="263" width="10.1640625" style="1304" customWidth="1"/>
    <col min="264" max="264" width="8.6640625" style="1304" customWidth="1"/>
    <col min="265" max="265" width="8.33203125" style="1304" customWidth="1"/>
    <col min="266" max="266" width="4.83203125" style="1304" customWidth="1"/>
    <col min="267" max="512" width="9.1640625" style="1304"/>
    <col min="513" max="513" width="9.5" style="1304" customWidth="1"/>
    <col min="514" max="514" width="9.33203125" style="1304" customWidth="1"/>
    <col min="515" max="516" width="11" style="1304" customWidth="1"/>
    <col min="517" max="517" width="9.5" style="1304" customWidth="1"/>
    <col min="518" max="518" width="9.1640625" style="1304" customWidth="1"/>
    <col min="519" max="519" width="10.1640625" style="1304" customWidth="1"/>
    <col min="520" max="520" width="8.6640625" style="1304" customWidth="1"/>
    <col min="521" max="521" width="8.33203125" style="1304" customWidth="1"/>
    <col min="522" max="522" width="4.83203125" style="1304" customWidth="1"/>
    <col min="523" max="768" width="9.1640625" style="1304"/>
    <col min="769" max="769" width="9.5" style="1304" customWidth="1"/>
    <col min="770" max="770" width="9.33203125" style="1304" customWidth="1"/>
    <col min="771" max="772" width="11" style="1304" customWidth="1"/>
    <col min="773" max="773" width="9.5" style="1304" customWidth="1"/>
    <col min="774" max="774" width="9.1640625" style="1304" customWidth="1"/>
    <col min="775" max="775" width="10.1640625" style="1304" customWidth="1"/>
    <col min="776" max="776" width="8.6640625" style="1304" customWidth="1"/>
    <col min="777" max="777" width="8.33203125" style="1304" customWidth="1"/>
    <col min="778" max="778" width="4.83203125" style="1304" customWidth="1"/>
    <col min="779" max="1024" width="9.1640625" style="1304"/>
    <col min="1025" max="1025" width="9.5" style="1304" customWidth="1"/>
    <col min="1026" max="1026" width="9.33203125" style="1304" customWidth="1"/>
    <col min="1027" max="1028" width="11" style="1304" customWidth="1"/>
    <col min="1029" max="1029" width="9.5" style="1304" customWidth="1"/>
    <col min="1030" max="1030" width="9.1640625" style="1304" customWidth="1"/>
    <col min="1031" max="1031" width="10.1640625" style="1304" customWidth="1"/>
    <col min="1032" max="1032" width="8.6640625" style="1304" customWidth="1"/>
    <col min="1033" max="1033" width="8.33203125" style="1304" customWidth="1"/>
    <col min="1034" max="1034" width="4.83203125" style="1304" customWidth="1"/>
    <col min="1035" max="1280" width="9.1640625" style="1304"/>
    <col min="1281" max="1281" width="9.5" style="1304" customWidth="1"/>
    <col min="1282" max="1282" width="9.33203125" style="1304" customWidth="1"/>
    <col min="1283" max="1284" width="11" style="1304" customWidth="1"/>
    <col min="1285" max="1285" width="9.5" style="1304" customWidth="1"/>
    <col min="1286" max="1286" width="9.1640625" style="1304" customWidth="1"/>
    <col min="1287" max="1287" width="10.1640625" style="1304" customWidth="1"/>
    <col min="1288" max="1288" width="8.6640625" style="1304" customWidth="1"/>
    <col min="1289" max="1289" width="8.33203125" style="1304" customWidth="1"/>
    <col min="1290" max="1290" width="4.83203125" style="1304" customWidth="1"/>
    <col min="1291" max="1536" width="9.1640625" style="1304"/>
    <col min="1537" max="1537" width="9.5" style="1304" customWidth="1"/>
    <col min="1538" max="1538" width="9.33203125" style="1304" customWidth="1"/>
    <col min="1539" max="1540" width="11" style="1304" customWidth="1"/>
    <col min="1541" max="1541" width="9.5" style="1304" customWidth="1"/>
    <col min="1542" max="1542" width="9.1640625" style="1304" customWidth="1"/>
    <col min="1543" max="1543" width="10.1640625" style="1304" customWidth="1"/>
    <col min="1544" max="1544" width="8.6640625" style="1304" customWidth="1"/>
    <col min="1545" max="1545" width="8.33203125" style="1304" customWidth="1"/>
    <col min="1546" max="1546" width="4.83203125" style="1304" customWidth="1"/>
    <col min="1547" max="1792" width="9.1640625" style="1304"/>
    <col min="1793" max="1793" width="9.5" style="1304" customWidth="1"/>
    <col min="1794" max="1794" width="9.33203125" style="1304" customWidth="1"/>
    <col min="1795" max="1796" width="11" style="1304" customWidth="1"/>
    <col min="1797" max="1797" width="9.5" style="1304" customWidth="1"/>
    <col min="1798" max="1798" width="9.1640625" style="1304" customWidth="1"/>
    <col min="1799" max="1799" width="10.1640625" style="1304" customWidth="1"/>
    <col min="1800" max="1800" width="8.6640625" style="1304" customWidth="1"/>
    <col min="1801" max="1801" width="8.33203125" style="1304" customWidth="1"/>
    <col min="1802" max="1802" width="4.83203125" style="1304" customWidth="1"/>
    <col min="1803" max="2048" width="9.1640625" style="1304"/>
    <col min="2049" max="2049" width="9.5" style="1304" customWidth="1"/>
    <col min="2050" max="2050" width="9.33203125" style="1304" customWidth="1"/>
    <col min="2051" max="2052" width="11" style="1304" customWidth="1"/>
    <col min="2053" max="2053" width="9.5" style="1304" customWidth="1"/>
    <col min="2054" max="2054" width="9.1640625" style="1304" customWidth="1"/>
    <col min="2055" max="2055" width="10.1640625" style="1304" customWidth="1"/>
    <col min="2056" max="2056" width="8.6640625" style="1304" customWidth="1"/>
    <col min="2057" max="2057" width="8.33203125" style="1304" customWidth="1"/>
    <col min="2058" max="2058" width="4.83203125" style="1304" customWidth="1"/>
    <col min="2059" max="2304" width="9.1640625" style="1304"/>
    <col min="2305" max="2305" width="9.5" style="1304" customWidth="1"/>
    <col min="2306" max="2306" width="9.33203125" style="1304" customWidth="1"/>
    <col min="2307" max="2308" width="11" style="1304" customWidth="1"/>
    <col min="2309" max="2309" width="9.5" style="1304" customWidth="1"/>
    <col min="2310" max="2310" width="9.1640625" style="1304" customWidth="1"/>
    <col min="2311" max="2311" width="10.1640625" style="1304" customWidth="1"/>
    <col min="2312" max="2312" width="8.6640625" style="1304" customWidth="1"/>
    <col min="2313" max="2313" width="8.33203125" style="1304" customWidth="1"/>
    <col min="2314" max="2314" width="4.83203125" style="1304" customWidth="1"/>
    <col min="2315" max="2560" width="9.1640625" style="1304"/>
    <col min="2561" max="2561" width="9.5" style="1304" customWidth="1"/>
    <col min="2562" max="2562" width="9.33203125" style="1304" customWidth="1"/>
    <col min="2563" max="2564" width="11" style="1304" customWidth="1"/>
    <col min="2565" max="2565" width="9.5" style="1304" customWidth="1"/>
    <col min="2566" max="2566" width="9.1640625" style="1304" customWidth="1"/>
    <col min="2567" max="2567" width="10.1640625" style="1304" customWidth="1"/>
    <col min="2568" max="2568" width="8.6640625" style="1304" customWidth="1"/>
    <col min="2569" max="2569" width="8.33203125" style="1304" customWidth="1"/>
    <col min="2570" max="2570" width="4.83203125" style="1304" customWidth="1"/>
    <col min="2571" max="2816" width="9.1640625" style="1304"/>
    <col min="2817" max="2817" width="9.5" style="1304" customWidth="1"/>
    <col min="2818" max="2818" width="9.33203125" style="1304" customWidth="1"/>
    <col min="2819" max="2820" width="11" style="1304" customWidth="1"/>
    <col min="2821" max="2821" width="9.5" style="1304" customWidth="1"/>
    <col min="2822" max="2822" width="9.1640625" style="1304" customWidth="1"/>
    <col min="2823" max="2823" width="10.1640625" style="1304" customWidth="1"/>
    <col min="2824" max="2824" width="8.6640625" style="1304" customWidth="1"/>
    <col min="2825" max="2825" width="8.33203125" style="1304" customWidth="1"/>
    <col min="2826" max="2826" width="4.83203125" style="1304" customWidth="1"/>
    <col min="2827" max="3072" width="9.1640625" style="1304"/>
    <col min="3073" max="3073" width="9.5" style="1304" customWidth="1"/>
    <col min="3074" max="3074" width="9.33203125" style="1304" customWidth="1"/>
    <col min="3075" max="3076" width="11" style="1304" customWidth="1"/>
    <col min="3077" max="3077" width="9.5" style="1304" customWidth="1"/>
    <col min="3078" max="3078" width="9.1640625" style="1304" customWidth="1"/>
    <col min="3079" max="3079" width="10.1640625" style="1304" customWidth="1"/>
    <col min="3080" max="3080" width="8.6640625" style="1304" customWidth="1"/>
    <col min="3081" max="3081" width="8.33203125" style="1304" customWidth="1"/>
    <col min="3082" max="3082" width="4.83203125" style="1304" customWidth="1"/>
    <col min="3083" max="3328" width="9.1640625" style="1304"/>
    <col min="3329" max="3329" width="9.5" style="1304" customWidth="1"/>
    <col min="3330" max="3330" width="9.33203125" style="1304" customWidth="1"/>
    <col min="3331" max="3332" width="11" style="1304" customWidth="1"/>
    <col min="3333" max="3333" width="9.5" style="1304" customWidth="1"/>
    <col min="3334" max="3334" width="9.1640625" style="1304" customWidth="1"/>
    <col min="3335" max="3335" width="10.1640625" style="1304" customWidth="1"/>
    <col min="3336" max="3336" width="8.6640625" style="1304" customWidth="1"/>
    <col min="3337" max="3337" width="8.33203125" style="1304" customWidth="1"/>
    <col min="3338" max="3338" width="4.83203125" style="1304" customWidth="1"/>
    <col min="3339" max="3584" width="9.1640625" style="1304"/>
    <col min="3585" max="3585" width="9.5" style="1304" customWidth="1"/>
    <col min="3586" max="3586" width="9.33203125" style="1304" customWidth="1"/>
    <col min="3587" max="3588" width="11" style="1304" customWidth="1"/>
    <col min="3589" max="3589" width="9.5" style="1304" customWidth="1"/>
    <col min="3590" max="3590" width="9.1640625" style="1304" customWidth="1"/>
    <col min="3591" max="3591" width="10.1640625" style="1304" customWidth="1"/>
    <col min="3592" max="3592" width="8.6640625" style="1304" customWidth="1"/>
    <col min="3593" max="3593" width="8.33203125" style="1304" customWidth="1"/>
    <col min="3594" max="3594" width="4.83203125" style="1304" customWidth="1"/>
    <col min="3595" max="3840" width="9.1640625" style="1304"/>
    <col min="3841" max="3841" width="9.5" style="1304" customWidth="1"/>
    <col min="3842" max="3842" width="9.33203125" style="1304" customWidth="1"/>
    <col min="3843" max="3844" width="11" style="1304" customWidth="1"/>
    <col min="3845" max="3845" width="9.5" style="1304" customWidth="1"/>
    <col min="3846" max="3846" width="9.1640625" style="1304" customWidth="1"/>
    <col min="3847" max="3847" width="10.1640625" style="1304" customWidth="1"/>
    <col min="3848" max="3848" width="8.6640625" style="1304" customWidth="1"/>
    <col min="3849" max="3849" width="8.33203125" style="1304" customWidth="1"/>
    <col min="3850" max="3850" width="4.83203125" style="1304" customWidth="1"/>
    <col min="3851" max="4096" width="9.1640625" style="1304"/>
    <col min="4097" max="4097" width="9.5" style="1304" customWidth="1"/>
    <col min="4098" max="4098" width="9.33203125" style="1304" customWidth="1"/>
    <col min="4099" max="4100" width="11" style="1304" customWidth="1"/>
    <col min="4101" max="4101" width="9.5" style="1304" customWidth="1"/>
    <col min="4102" max="4102" width="9.1640625" style="1304" customWidth="1"/>
    <col min="4103" max="4103" width="10.1640625" style="1304" customWidth="1"/>
    <col min="4104" max="4104" width="8.6640625" style="1304" customWidth="1"/>
    <col min="4105" max="4105" width="8.33203125" style="1304" customWidth="1"/>
    <col min="4106" max="4106" width="4.83203125" style="1304" customWidth="1"/>
    <col min="4107" max="4352" width="9.1640625" style="1304"/>
    <col min="4353" max="4353" width="9.5" style="1304" customWidth="1"/>
    <col min="4354" max="4354" width="9.33203125" style="1304" customWidth="1"/>
    <col min="4355" max="4356" width="11" style="1304" customWidth="1"/>
    <col min="4357" max="4357" width="9.5" style="1304" customWidth="1"/>
    <col min="4358" max="4358" width="9.1640625" style="1304" customWidth="1"/>
    <col min="4359" max="4359" width="10.1640625" style="1304" customWidth="1"/>
    <col min="4360" max="4360" width="8.6640625" style="1304" customWidth="1"/>
    <col min="4361" max="4361" width="8.33203125" style="1304" customWidth="1"/>
    <col min="4362" max="4362" width="4.83203125" style="1304" customWidth="1"/>
    <col min="4363" max="4608" width="9.1640625" style="1304"/>
    <col min="4609" max="4609" width="9.5" style="1304" customWidth="1"/>
    <col min="4610" max="4610" width="9.33203125" style="1304" customWidth="1"/>
    <col min="4611" max="4612" width="11" style="1304" customWidth="1"/>
    <col min="4613" max="4613" width="9.5" style="1304" customWidth="1"/>
    <col min="4614" max="4614" width="9.1640625" style="1304" customWidth="1"/>
    <col min="4615" max="4615" width="10.1640625" style="1304" customWidth="1"/>
    <col min="4616" max="4616" width="8.6640625" style="1304" customWidth="1"/>
    <col min="4617" max="4617" width="8.33203125" style="1304" customWidth="1"/>
    <col min="4618" max="4618" width="4.83203125" style="1304" customWidth="1"/>
    <col min="4619" max="4864" width="9.1640625" style="1304"/>
    <col min="4865" max="4865" width="9.5" style="1304" customWidth="1"/>
    <col min="4866" max="4866" width="9.33203125" style="1304" customWidth="1"/>
    <col min="4867" max="4868" width="11" style="1304" customWidth="1"/>
    <col min="4869" max="4869" width="9.5" style="1304" customWidth="1"/>
    <col min="4870" max="4870" width="9.1640625" style="1304" customWidth="1"/>
    <col min="4871" max="4871" width="10.1640625" style="1304" customWidth="1"/>
    <col min="4872" max="4872" width="8.6640625" style="1304" customWidth="1"/>
    <col min="4873" max="4873" width="8.33203125" style="1304" customWidth="1"/>
    <col min="4874" max="4874" width="4.83203125" style="1304" customWidth="1"/>
    <col min="4875" max="5120" width="9.1640625" style="1304"/>
    <col min="5121" max="5121" width="9.5" style="1304" customWidth="1"/>
    <col min="5122" max="5122" width="9.33203125" style="1304" customWidth="1"/>
    <col min="5123" max="5124" width="11" style="1304" customWidth="1"/>
    <col min="5125" max="5125" width="9.5" style="1304" customWidth="1"/>
    <col min="5126" max="5126" width="9.1640625" style="1304" customWidth="1"/>
    <col min="5127" max="5127" width="10.1640625" style="1304" customWidth="1"/>
    <col min="5128" max="5128" width="8.6640625" style="1304" customWidth="1"/>
    <col min="5129" max="5129" width="8.33203125" style="1304" customWidth="1"/>
    <col min="5130" max="5130" width="4.83203125" style="1304" customWidth="1"/>
    <col min="5131" max="5376" width="9.1640625" style="1304"/>
    <col min="5377" max="5377" width="9.5" style="1304" customWidth="1"/>
    <col min="5378" max="5378" width="9.33203125" style="1304" customWidth="1"/>
    <col min="5379" max="5380" width="11" style="1304" customWidth="1"/>
    <col min="5381" max="5381" width="9.5" style="1304" customWidth="1"/>
    <col min="5382" max="5382" width="9.1640625" style="1304" customWidth="1"/>
    <col min="5383" max="5383" width="10.1640625" style="1304" customWidth="1"/>
    <col min="5384" max="5384" width="8.6640625" style="1304" customWidth="1"/>
    <col min="5385" max="5385" width="8.33203125" style="1304" customWidth="1"/>
    <col min="5386" max="5386" width="4.83203125" style="1304" customWidth="1"/>
    <col min="5387" max="5632" width="9.1640625" style="1304"/>
    <col min="5633" max="5633" width="9.5" style="1304" customWidth="1"/>
    <col min="5634" max="5634" width="9.33203125" style="1304" customWidth="1"/>
    <col min="5635" max="5636" width="11" style="1304" customWidth="1"/>
    <col min="5637" max="5637" width="9.5" style="1304" customWidth="1"/>
    <col min="5638" max="5638" width="9.1640625" style="1304" customWidth="1"/>
    <col min="5639" max="5639" width="10.1640625" style="1304" customWidth="1"/>
    <col min="5640" max="5640" width="8.6640625" style="1304" customWidth="1"/>
    <col min="5641" max="5641" width="8.33203125" style="1304" customWidth="1"/>
    <col min="5642" max="5642" width="4.83203125" style="1304" customWidth="1"/>
    <col min="5643" max="5888" width="9.1640625" style="1304"/>
    <col min="5889" max="5889" width="9.5" style="1304" customWidth="1"/>
    <col min="5890" max="5890" width="9.33203125" style="1304" customWidth="1"/>
    <col min="5891" max="5892" width="11" style="1304" customWidth="1"/>
    <col min="5893" max="5893" width="9.5" style="1304" customWidth="1"/>
    <col min="5894" max="5894" width="9.1640625" style="1304" customWidth="1"/>
    <col min="5895" max="5895" width="10.1640625" style="1304" customWidth="1"/>
    <col min="5896" max="5896" width="8.6640625" style="1304" customWidth="1"/>
    <col min="5897" max="5897" width="8.33203125" style="1304" customWidth="1"/>
    <col min="5898" max="5898" width="4.83203125" style="1304" customWidth="1"/>
    <col min="5899" max="6144" width="9.1640625" style="1304"/>
    <col min="6145" max="6145" width="9.5" style="1304" customWidth="1"/>
    <col min="6146" max="6146" width="9.33203125" style="1304" customWidth="1"/>
    <col min="6147" max="6148" width="11" style="1304" customWidth="1"/>
    <col min="6149" max="6149" width="9.5" style="1304" customWidth="1"/>
    <col min="6150" max="6150" width="9.1640625" style="1304" customWidth="1"/>
    <col min="6151" max="6151" width="10.1640625" style="1304" customWidth="1"/>
    <col min="6152" max="6152" width="8.6640625" style="1304" customWidth="1"/>
    <col min="6153" max="6153" width="8.33203125" style="1304" customWidth="1"/>
    <col min="6154" max="6154" width="4.83203125" style="1304" customWidth="1"/>
    <col min="6155" max="6400" width="9.1640625" style="1304"/>
    <col min="6401" max="6401" width="9.5" style="1304" customWidth="1"/>
    <col min="6402" max="6402" width="9.33203125" style="1304" customWidth="1"/>
    <col min="6403" max="6404" width="11" style="1304" customWidth="1"/>
    <col min="6405" max="6405" width="9.5" style="1304" customWidth="1"/>
    <col min="6406" max="6406" width="9.1640625" style="1304" customWidth="1"/>
    <col min="6407" max="6407" width="10.1640625" style="1304" customWidth="1"/>
    <col min="6408" max="6408" width="8.6640625" style="1304" customWidth="1"/>
    <col min="6409" max="6409" width="8.33203125" style="1304" customWidth="1"/>
    <col min="6410" max="6410" width="4.83203125" style="1304" customWidth="1"/>
    <col min="6411" max="6656" width="9.1640625" style="1304"/>
    <col min="6657" max="6657" width="9.5" style="1304" customWidth="1"/>
    <col min="6658" max="6658" width="9.33203125" style="1304" customWidth="1"/>
    <col min="6659" max="6660" width="11" style="1304" customWidth="1"/>
    <col min="6661" max="6661" width="9.5" style="1304" customWidth="1"/>
    <col min="6662" max="6662" width="9.1640625" style="1304" customWidth="1"/>
    <col min="6663" max="6663" width="10.1640625" style="1304" customWidth="1"/>
    <col min="6664" max="6664" width="8.6640625" style="1304" customWidth="1"/>
    <col min="6665" max="6665" width="8.33203125" style="1304" customWidth="1"/>
    <col min="6666" max="6666" width="4.83203125" style="1304" customWidth="1"/>
    <col min="6667" max="6912" width="9.1640625" style="1304"/>
    <col min="6913" max="6913" width="9.5" style="1304" customWidth="1"/>
    <col min="6914" max="6914" width="9.33203125" style="1304" customWidth="1"/>
    <col min="6915" max="6916" width="11" style="1304" customWidth="1"/>
    <col min="6917" max="6917" width="9.5" style="1304" customWidth="1"/>
    <col min="6918" max="6918" width="9.1640625" style="1304" customWidth="1"/>
    <col min="6919" max="6919" width="10.1640625" style="1304" customWidth="1"/>
    <col min="6920" max="6920" width="8.6640625" style="1304" customWidth="1"/>
    <col min="6921" max="6921" width="8.33203125" style="1304" customWidth="1"/>
    <col min="6922" max="6922" width="4.83203125" style="1304" customWidth="1"/>
    <col min="6923" max="7168" width="9.1640625" style="1304"/>
    <col min="7169" max="7169" width="9.5" style="1304" customWidth="1"/>
    <col min="7170" max="7170" width="9.33203125" style="1304" customWidth="1"/>
    <col min="7171" max="7172" width="11" style="1304" customWidth="1"/>
    <col min="7173" max="7173" width="9.5" style="1304" customWidth="1"/>
    <col min="7174" max="7174" width="9.1640625" style="1304" customWidth="1"/>
    <col min="7175" max="7175" width="10.1640625" style="1304" customWidth="1"/>
    <col min="7176" max="7176" width="8.6640625" style="1304" customWidth="1"/>
    <col min="7177" max="7177" width="8.33203125" style="1304" customWidth="1"/>
    <col min="7178" max="7178" width="4.83203125" style="1304" customWidth="1"/>
    <col min="7179" max="7424" width="9.1640625" style="1304"/>
    <col min="7425" max="7425" width="9.5" style="1304" customWidth="1"/>
    <col min="7426" max="7426" width="9.33203125" style="1304" customWidth="1"/>
    <col min="7427" max="7428" width="11" style="1304" customWidth="1"/>
    <col min="7429" max="7429" width="9.5" style="1304" customWidth="1"/>
    <col min="7430" max="7430" width="9.1640625" style="1304" customWidth="1"/>
    <col min="7431" max="7431" width="10.1640625" style="1304" customWidth="1"/>
    <col min="7432" max="7432" width="8.6640625" style="1304" customWidth="1"/>
    <col min="7433" max="7433" width="8.33203125" style="1304" customWidth="1"/>
    <col min="7434" max="7434" width="4.83203125" style="1304" customWidth="1"/>
    <col min="7435" max="7680" width="9.1640625" style="1304"/>
    <col min="7681" max="7681" width="9.5" style="1304" customWidth="1"/>
    <col min="7682" max="7682" width="9.33203125" style="1304" customWidth="1"/>
    <col min="7683" max="7684" width="11" style="1304" customWidth="1"/>
    <col min="7685" max="7685" width="9.5" style="1304" customWidth="1"/>
    <col min="7686" max="7686" width="9.1640625" style="1304" customWidth="1"/>
    <col min="7687" max="7687" width="10.1640625" style="1304" customWidth="1"/>
    <col min="7688" max="7688" width="8.6640625" style="1304" customWidth="1"/>
    <col min="7689" max="7689" width="8.33203125" style="1304" customWidth="1"/>
    <col min="7690" max="7690" width="4.83203125" style="1304" customWidth="1"/>
    <col min="7691" max="7936" width="9.1640625" style="1304"/>
    <col min="7937" max="7937" width="9.5" style="1304" customWidth="1"/>
    <col min="7938" max="7938" width="9.33203125" style="1304" customWidth="1"/>
    <col min="7939" max="7940" width="11" style="1304" customWidth="1"/>
    <col min="7941" max="7941" width="9.5" style="1304" customWidth="1"/>
    <col min="7942" max="7942" width="9.1640625" style="1304" customWidth="1"/>
    <col min="7943" max="7943" width="10.1640625" style="1304" customWidth="1"/>
    <col min="7944" max="7944" width="8.6640625" style="1304" customWidth="1"/>
    <col min="7945" max="7945" width="8.33203125" style="1304" customWidth="1"/>
    <col min="7946" max="7946" width="4.83203125" style="1304" customWidth="1"/>
    <col min="7947" max="8192" width="9.1640625" style="1304"/>
    <col min="8193" max="8193" width="9.5" style="1304" customWidth="1"/>
    <col min="8194" max="8194" width="9.33203125" style="1304" customWidth="1"/>
    <col min="8195" max="8196" width="11" style="1304" customWidth="1"/>
    <col min="8197" max="8197" width="9.5" style="1304" customWidth="1"/>
    <col min="8198" max="8198" width="9.1640625" style="1304" customWidth="1"/>
    <col min="8199" max="8199" width="10.1640625" style="1304" customWidth="1"/>
    <col min="8200" max="8200" width="8.6640625" style="1304" customWidth="1"/>
    <col min="8201" max="8201" width="8.33203125" style="1304" customWidth="1"/>
    <col min="8202" max="8202" width="4.83203125" style="1304" customWidth="1"/>
    <col min="8203" max="8448" width="9.1640625" style="1304"/>
    <col min="8449" max="8449" width="9.5" style="1304" customWidth="1"/>
    <col min="8450" max="8450" width="9.33203125" style="1304" customWidth="1"/>
    <col min="8451" max="8452" width="11" style="1304" customWidth="1"/>
    <col min="8453" max="8453" width="9.5" style="1304" customWidth="1"/>
    <col min="8454" max="8454" width="9.1640625" style="1304" customWidth="1"/>
    <col min="8455" max="8455" width="10.1640625" style="1304" customWidth="1"/>
    <col min="8456" max="8456" width="8.6640625" style="1304" customWidth="1"/>
    <col min="8457" max="8457" width="8.33203125" style="1304" customWidth="1"/>
    <col min="8458" max="8458" width="4.83203125" style="1304" customWidth="1"/>
    <col min="8459" max="8704" width="9.1640625" style="1304"/>
    <col min="8705" max="8705" width="9.5" style="1304" customWidth="1"/>
    <col min="8706" max="8706" width="9.33203125" style="1304" customWidth="1"/>
    <col min="8707" max="8708" width="11" style="1304" customWidth="1"/>
    <col min="8709" max="8709" width="9.5" style="1304" customWidth="1"/>
    <col min="8710" max="8710" width="9.1640625" style="1304" customWidth="1"/>
    <col min="8711" max="8711" width="10.1640625" style="1304" customWidth="1"/>
    <col min="8712" max="8712" width="8.6640625" style="1304" customWidth="1"/>
    <col min="8713" max="8713" width="8.33203125" style="1304" customWidth="1"/>
    <col min="8714" max="8714" width="4.83203125" style="1304" customWidth="1"/>
    <col min="8715" max="8960" width="9.1640625" style="1304"/>
    <col min="8961" max="8961" width="9.5" style="1304" customWidth="1"/>
    <col min="8962" max="8962" width="9.33203125" style="1304" customWidth="1"/>
    <col min="8963" max="8964" width="11" style="1304" customWidth="1"/>
    <col min="8965" max="8965" width="9.5" style="1304" customWidth="1"/>
    <col min="8966" max="8966" width="9.1640625" style="1304" customWidth="1"/>
    <col min="8967" max="8967" width="10.1640625" style="1304" customWidth="1"/>
    <col min="8968" max="8968" width="8.6640625" style="1304" customWidth="1"/>
    <col min="8969" max="8969" width="8.33203125" style="1304" customWidth="1"/>
    <col min="8970" max="8970" width="4.83203125" style="1304" customWidth="1"/>
    <col min="8971" max="9216" width="9.1640625" style="1304"/>
    <col min="9217" max="9217" width="9.5" style="1304" customWidth="1"/>
    <col min="9218" max="9218" width="9.33203125" style="1304" customWidth="1"/>
    <col min="9219" max="9220" width="11" style="1304" customWidth="1"/>
    <col min="9221" max="9221" width="9.5" style="1304" customWidth="1"/>
    <col min="9222" max="9222" width="9.1640625" style="1304" customWidth="1"/>
    <col min="9223" max="9223" width="10.1640625" style="1304" customWidth="1"/>
    <col min="9224" max="9224" width="8.6640625" style="1304" customWidth="1"/>
    <col min="9225" max="9225" width="8.33203125" style="1304" customWidth="1"/>
    <col min="9226" max="9226" width="4.83203125" style="1304" customWidth="1"/>
    <col min="9227" max="9472" width="9.1640625" style="1304"/>
    <col min="9473" max="9473" width="9.5" style="1304" customWidth="1"/>
    <col min="9474" max="9474" width="9.33203125" style="1304" customWidth="1"/>
    <col min="9475" max="9476" width="11" style="1304" customWidth="1"/>
    <col min="9477" max="9477" width="9.5" style="1304" customWidth="1"/>
    <col min="9478" max="9478" width="9.1640625" style="1304" customWidth="1"/>
    <col min="9479" max="9479" width="10.1640625" style="1304" customWidth="1"/>
    <col min="9480" max="9480" width="8.6640625" style="1304" customWidth="1"/>
    <col min="9481" max="9481" width="8.33203125" style="1304" customWidth="1"/>
    <col min="9482" max="9482" width="4.83203125" style="1304" customWidth="1"/>
    <col min="9483" max="9728" width="9.1640625" style="1304"/>
    <col min="9729" max="9729" width="9.5" style="1304" customWidth="1"/>
    <col min="9730" max="9730" width="9.33203125" style="1304" customWidth="1"/>
    <col min="9731" max="9732" width="11" style="1304" customWidth="1"/>
    <col min="9733" max="9733" width="9.5" style="1304" customWidth="1"/>
    <col min="9734" max="9734" width="9.1640625" style="1304" customWidth="1"/>
    <col min="9735" max="9735" width="10.1640625" style="1304" customWidth="1"/>
    <col min="9736" max="9736" width="8.6640625" style="1304" customWidth="1"/>
    <col min="9737" max="9737" width="8.33203125" style="1304" customWidth="1"/>
    <col min="9738" max="9738" width="4.83203125" style="1304" customWidth="1"/>
    <col min="9739" max="9984" width="9.1640625" style="1304"/>
    <col min="9985" max="9985" width="9.5" style="1304" customWidth="1"/>
    <col min="9986" max="9986" width="9.33203125" style="1304" customWidth="1"/>
    <col min="9987" max="9988" width="11" style="1304" customWidth="1"/>
    <col min="9989" max="9989" width="9.5" style="1304" customWidth="1"/>
    <col min="9990" max="9990" width="9.1640625" style="1304" customWidth="1"/>
    <col min="9991" max="9991" width="10.1640625" style="1304" customWidth="1"/>
    <col min="9992" max="9992" width="8.6640625" style="1304" customWidth="1"/>
    <col min="9993" max="9993" width="8.33203125" style="1304" customWidth="1"/>
    <col min="9994" max="9994" width="4.83203125" style="1304" customWidth="1"/>
    <col min="9995" max="10240" width="9.1640625" style="1304"/>
    <col min="10241" max="10241" width="9.5" style="1304" customWidth="1"/>
    <col min="10242" max="10242" width="9.33203125" style="1304" customWidth="1"/>
    <col min="10243" max="10244" width="11" style="1304" customWidth="1"/>
    <col min="10245" max="10245" width="9.5" style="1304" customWidth="1"/>
    <col min="10246" max="10246" width="9.1640625" style="1304" customWidth="1"/>
    <col min="10247" max="10247" width="10.1640625" style="1304" customWidth="1"/>
    <col min="10248" max="10248" width="8.6640625" style="1304" customWidth="1"/>
    <col min="10249" max="10249" width="8.33203125" style="1304" customWidth="1"/>
    <col min="10250" max="10250" width="4.83203125" style="1304" customWidth="1"/>
    <col min="10251" max="10496" width="9.1640625" style="1304"/>
    <col min="10497" max="10497" width="9.5" style="1304" customWidth="1"/>
    <col min="10498" max="10498" width="9.33203125" style="1304" customWidth="1"/>
    <col min="10499" max="10500" width="11" style="1304" customWidth="1"/>
    <col min="10501" max="10501" width="9.5" style="1304" customWidth="1"/>
    <col min="10502" max="10502" width="9.1640625" style="1304" customWidth="1"/>
    <col min="10503" max="10503" width="10.1640625" style="1304" customWidth="1"/>
    <col min="10504" max="10504" width="8.6640625" style="1304" customWidth="1"/>
    <col min="10505" max="10505" width="8.33203125" style="1304" customWidth="1"/>
    <col min="10506" max="10506" width="4.83203125" style="1304" customWidth="1"/>
    <col min="10507" max="10752" width="9.1640625" style="1304"/>
    <col min="10753" max="10753" width="9.5" style="1304" customWidth="1"/>
    <col min="10754" max="10754" width="9.33203125" style="1304" customWidth="1"/>
    <col min="10755" max="10756" width="11" style="1304" customWidth="1"/>
    <col min="10757" max="10757" width="9.5" style="1304" customWidth="1"/>
    <col min="10758" max="10758" width="9.1640625" style="1304" customWidth="1"/>
    <col min="10759" max="10759" width="10.1640625" style="1304" customWidth="1"/>
    <col min="10760" max="10760" width="8.6640625" style="1304" customWidth="1"/>
    <col min="10761" max="10761" width="8.33203125" style="1304" customWidth="1"/>
    <col min="10762" max="10762" width="4.83203125" style="1304" customWidth="1"/>
    <col min="10763" max="11008" width="9.1640625" style="1304"/>
    <col min="11009" max="11009" width="9.5" style="1304" customWidth="1"/>
    <col min="11010" max="11010" width="9.33203125" style="1304" customWidth="1"/>
    <col min="11011" max="11012" width="11" style="1304" customWidth="1"/>
    <col min="11013" max="11013" width="9.5" style="1304" customWidth="1"/>
    <col min="11014" max="11014" width="9.1640625" style="1304" customWidth="1"/>
    <col min="11015" max="11015" width="10.1640625" style="1304" customWidth="1"/>
    <col min="11016" max="11016" width="8.6640625" style="1304" customWidth="1"/>
    <col min="11017" max="11017" width="8.33203125" style="1304" customWidth="1"/>
    <col min="11018" max="11018" width="4.83203125" style="1304" customWidth="1"/>
    <col min="11019" max="11264" width="9.1640625" style="1304"/>
    <col min="11265" max="11265" width="9.5" style="1304" customWidth="1"/>
    <col min="11266" max="11266" width="9.33203125" style="1304" customWidth="1"/>
    <col min="11267" max="11268" width="11" style="1304" customWidth="1"/>
    <col min="11269" max="11269" width="9.5" style="1304" customWidth="1"/>
    <col min="11270" max="11270" width="9.1640625" style="1304" customWidth="1"/>
    <col min="11271" max="11271" width="10.1640625" style="1304" customWidth="1"/>
    <col min="11272" max="11272" width="8.6640625" style="1304" customWidth="1"/>
    <col min="11273" max="11273" width="8.33203125" style="1304" customWidth="1"/>
    <col min="11274" max="11274" width="4.83203125" style="1304" customWidth="1"/>
    <col min="11275" max="11520" width="9.1640625" style="1304"/>
    <col min="11521" max="11521" width="9.5" style="1304" customWidth="1"/>
    <col min="11522" max="11522" width="9.33203125" style="1304" customWidth="1"/>
    <col min="11523" max="11524" width="11" style="1304" customWidth="1"/>
    <col min="11525" max="11525" width="9.5" style="1304" customWidth="1"/>
    <col min="11526" max="11526" width="9.1640625" style="1304" customWidth="1"/>
    <col min="11527" max="11527" width="10.1640625" style="1304" customWidth="1"/>
    <col min="11528" max="11528" width="8.6640625" style="1304" customWidth="1"/>
    <col min="11529" max="11529" width="8.33203125" style="1304" customWidth="1"/>
    <col min="11530" max="11530" width="4.83203125" style="1304" customWidth="1"/>
    <col min="11531" max="11776" width="9.1640625" style="1304"/>
    <col min="11777" max="11777" width="9.5" style="1304" customWidth="1"/>
    <col min="11778" max="11778" width="9.33203125" style="1304" customWidth="1"/>
    <col min="11779" max="11780" width="11" style="1304" customWidth="1"/>
    <col min="11781" max="11781" width="9.5" style="1304" customWidth="1"/>
    <col min="11782" max="11782" width="9.1640625" style="1304" customWidth="1"/>
    <col min="11783" max="11783" width="10.1640625" style="1304" customWidth="1"/>
    <col min="11784" max="11784" width="8.6640625" style="1304" customWidth="1"/>
    <col min="11785" max="11785" width="8.33203125" style="1304" customWidth="1"/>
    <col min="11786" max="11786" width="4.83203125" style="1304" customWidth="1"/>
    <col min="11787" max="12032" width="9.1640625" style="1304"/>
    <col min="12033" max="12033" width="9.5" style="1304" customWidth="1"/>
    <col min="12034" max="12034" width="9.33203125" style="1304" customWidth="1"/>
    <col min="12035" max="12036" width="11" style="1304" customWidth="1"/>
    <col min="12037" max="12037" width="9.5" style="1304" customWidth="1"/>
    <col min="12038" max="12038" width="9.1640625" style="1304" customWidth="1"/>
    <col min="12039" max="12039" width="10.1640625" style="1304" customWidth="1"/>
    <col min="12040" max="12040" width="8.6640625" style="1304" customWidth="1"/>
    <col min="12041" max="12041" width="8.33203125" style="1304" customWidth="1"/>
    <col min="12042" max="12042" width="4.83203125" style="1304" customWidth="1"/>
    <col min="12043" max="12288" width="9.1640625" style="1304"/>
    <col min="12289" max="12289" width="9.5" style="1304" customWidth="1"/>
    <col min="12290" max="12290" width="9.33203125" style="1304" customWidth="1"/>
    <col min="12291" max="12292" width="11" style="1304" customWidth="1"/>
    <col min="12293" max="12293" width="9.5" style="1304" customWidth="1"/>
    <col min="12294" max="12294" width="9.1640625" style="1304" customWidth="1"/>
    <col min="12295" max="12295" width="10.1640625" style="1304" customWidth="1"/>
    <col min="12296" max="12296" width="8.6640625" style="1304" customWidth="1"/>
    <col min="12297" max="12297" width="8.33203125" style="1304" customWidth="1"/>
    <col min="12298" max="12298" width="4.83203125" style="1304" customWidth="1"/>
    <col min="12299" max="12544" width="9.1640625" style="1304"/>
    <col min="12545" max="12545" width="9.5" style="1304" customWidth="1"/>
    <col min="12546" max="12546" width="9.33203125" style="1304" customWidth="1"/>
    <col min="12547" max="12548" width="11" style="1304" customWidth="1"/>
    <col min="12549" max="12549" width="9.5" style="1304" customWidth="1"/>
    <col min="12550" max="12550" width="9.1640625" style="1304" customWidth="1"/>
    <col min="12551" max="12551" width="10.1640625" style="1304" customWidth="1"/>
    <col min="12552" max="12552" width="8.6640625" style="1304" customWidth="1"/>
    <col min="12553" max="12553" width="8.33203125" style="1304" customWidth="1"/>
    <col min="12554" max="12554" width="4.83203125" style="1304" customWidth="1"/>
    <col min="12555" max="12800" width="9.1640625" style="1304"/>
    <col min="12801" max="12801" width="9.5" style="1304" customWidth="1"/>
    <col min="12802" max="12802" width="9.33203125" style="1304" customWidth="1"/>
    <col min="12803" max="12804" width="11" style="1304" customWidth="1"/>
    <col min="12805" max="12805" width="9.5" style="1304" customWidth="1"/>
    <col min="12806" max="12806" width="9.1640625" style="1304" customWidth="1"/>
    <col min="12807" max="12807" width="10.1640625" style="1304" customWidth="1"/>
    <col min="12808" max="12808" width="8.6640625" style="1304" customWidth="1"/>
    <col min="12809" max="12809" width="8.33203125" style="1304" customWidth="1"/>
    <col min="12810" max="12810" width="4.83203125" style="1304" customWidth="1"/>
    <col min="12811" max="13056" width="9.1640625" style="1304"/>
    <col min="13057" max="13057" width="9.5" style="1304" customWidth="1"/>
    <col min="13058" max="13058" width="9.33203125" style="1304" customWidth="1"/>
    <col min="13059" max="13060" width="11" style="1304" customWidth="1"/>
    <col min="13061" max="13061" width="9.5" style="1304" customWidth="1"/>
    <col min="13062" max="13062" width="9.1640625" style="1304" customWidth="1"/>
    <col min="13063" max="13063" width="10.1640625" style="1304" customWidth="1"/>
    <col min="13064" max="13064" width="8.6640625" style="1304" customWidth="1"/>
    <col min="13065" max="13065" width="8.33203125" style="1304" customWidth="1"/>
    <col min="13066" max="13066" width="4.83203125" style="1304" customWidth="1"/>
    <col min="13067" max="13312" width="9.1640625" style="1304"/>
    <col min="13313" max="13313" width="9.5" style="1304" customWidth="1"/>
    <col min="13314" max="13314" width="9.33203125" style="1304" customWidth="1"/>
    <col min="13315" max="13316" width="11" style="1304" customWidth="1"/>
    <col min="13317" max="13317" width="9.5" style="1304" customWidth="1"/>
    <col min="13318" max="13318" width="9.1640625" style="1304" customWidth="1"/>
    <col min="13319" max="13319" width="10.1640625" style="1304" customWidth="1"/>
    <col min="13320" max="13320" width="8.6640625" style="1304" customWidth="1"/>
    <col min="13321" max="13321" width="8.33203125" style="1304" customWidth="1"/>
    <col min="13322" max="13322" width="4.83203125" style="1304" customWidth="1"/>
    <col min="13323" max="13568" width="9.1640625" style="1304"/>
    <col min="13569" max="13569" width="9.5" style="1304" customWidth="1"/>
    <col min="13570" max="13570" width="9.33203125" style="1304" customWidth="1"/>
    <col min="13571" max="13572" width="11" style="1304" customWidth="1"/>
    <col min="13573" max="13573" width="9.5" style="1304" customWidth="1"/>
    <col min="13574" max="13574" width="9.1640625" style="1304" customWidth="1"/>
    <col min="13575" max="13575" width="10.1640625" style="1304" customWidth="1"/>
    <col min="13576" max="13576" width="8.6640625" style="1304" customWidth="1"/>
    <col min="13577" max="13577" width="8.33203125" style="1304" customWidth="1"/>
    <col min="13578" max="13578" width="4.83203125" style="1304" customWidth="1"/>
    <col min="13579" max="13824" width="9.1640625" style="1304"/>
    <col min="13825" max="13825" width="9.5" style="1304" customWidth="1"/>
    <col min="13826" max="13826" width="9.33203125" style="1304" customWidth="1"/>
    <col min="13827" max="13828" width="11" style="1304" customWidth="1"/>
    <col min="13829" max="13829" width="9.5" style="1304" customWidth="1"/>
    <col min="13830" max="13830" width="9.1640625" style="1304" customWidth="1"/>
    <col min="13831" max="13831" width="10.1640625" style="1304" customWidth="1"/>
    <col min="13832" max="13832" width="8.6640625" style="1304" customWidth="1"/>
    <col min="13833" max="13833" width="8.33203125" style="1304" customWidth="1"/>
    <col min="13834" max="13834" width="4.83203125" style="1304" customWidth="1"/>
    <col min="13835" max="14080" width="9.1640625" style="1304"/>
    <col min="14081" max="14081" width="9.5" style="1304" customWidth="1"/>
    <col min="14082" max="14082" width="9.33203125" style="1304" customWidth="1"/>
    <col min="14083" max="14084" width="11" style="1304" customWidth="1"/>
    <col min="14085" max="14085" width="9.5" style="1304" customWidth="1"/>
    <col min="14086" max="14086" width="9.1640625" style="1304" customWidth="1"/>
    <col min="14087" max="14087" width="10.1640625" style="1304" customWidth="1"/>
    <col min="14088" max="14088" width="8.6640625" style="1304" customWidth="1"/>
    <col min="14089" max="14089" width="8.33203125" style="1304" customWidth="1"/>
    <col min="14090" max="14090" width="4.83203125" style="1304" customWidth="1"/>
    <col min="14091" max="14336" width="9.1640625" style="1304"/>
    <col min="14337" max="14337" width="9.5" style="1304" customWidth="1"/>
    <col min="14338" max="14338" width="9.33203125" style="1304" customWidth="1"/>
    <col min="14339" max="14340" width="11" style="1304" customWidth="1"/>
    <col min="14341" max="14341" width="9.5" style="1304" customWidth="1"/>
    <col min="14342" max="14342" width="9.1640625" style="1304" customWidth="1"/>
    <col min="14343" max="14343" width="10.1640625" style="1304" customWidth="1"/>
    <col min="14344" max="14344" width="8.6640625" style="1304" customWidth="1"/>
    <col min="14345" max="14345" width="8.33203125" style="1304" customWidth="1"/>
    <col min="14346" max="14346" width="4.83203125" style="1304" customWidth="1"/>
    <col min="14347" max="14592" width="9.1640625" style="1304"/>
    <col min="14593" max="14593" width="9.5" style="1304" customWidth="1"/>
    <col min="14594" max="14594" width="9.33203125" style="1304" customWidth="1"/>
    <col min="14595" max="14596" width="11" style="1304" customWidth="1"/>
    <col min="14597" max="14597" width="9.5" style="1304" customWidth="1"/>
    <col min="14598" max="14598" width="9.1640625" style="1304" customWidth="1"/>
    <col min="14599" max="14599" width="10.1640625" style="1304" customWidth="1"/>
    <col min="14600" max="14600" width="8.6640625" style="1304" customWidth="1"/>
    <col min="14601" max="14601" width="8.33203125" style="1304" customWidth="1"/>
    <col min="14602" max="14602" width="4.83203125" style="1304" customWidth="1"/>
    <col min="14603" max="14848" width="9.1640625" style="1304"/>
    <col min="14849" max="14849" width="9.5" style="1304" customWidth="1"/>
    <col min="14850" max="14850" width="9.33203125" style="1304" customWidth="1"/>
    <col min="14851" max="14852" width="11" style="1304" customWidth="1"/>
    <col min="14853" max="14853" width="9.5" style="1304" customWidth="1"/>
    <col min="14854" max="14854" width="9.1640625" style="1304" customWidth="1"/>
    <col min="14855" max="14855" width="10.1640625" style="1304" customWidth="1"/>
    <col min="14856" max="14856" width="8.6640625" style="1304" customWidth="1"/>
    <col min="14857" max="14857" width="8.33203125" style="1304" customWidth="1"/>
    <col min="14858" max="14858" width="4.83203125" style="1304" customWidth="1"/>
    <col min="14859" max="15104" width="9.1640625" style="1304"/>
    <col min="15105" max="15105" width="9.5" style="1304" customWidth="1"/>
    <col min="15106" max="15106" width="9.33203125" style="1304" customWidth="1"/>
    <col min="15107" max="15108" width="11" style="1304" customWidth="1"/>
    <col min="15109" max="15109" width="9.5" style="1304" customWidth="1"/>
    <col min="15110" max="15110" width="9.1640625" style="1304" customWidth="1"/>
    <col min="15111" max="15111" width="10.1640625" style="1304" customWidth="1"/>
    <col min="15112" max="15112" width="8.6640625" style="1304" customWidth="1"/>
    <col min="15113" max="15113" width="8.33203125" style="1304" customWidth="1"/>
    <col min="15114" max="15114" width="4.83203125" style="1304" customWidth="1"/>
    <col min="15115" max="15360" width="9.1640625" style="1304"/>
    <col min="15361" max="15361" width="9.5" style="1304" customWidth="1"/>
    <col min="15362" max="15362" width="9.33203125" style="1304" customWidth="1"/>
    <col min="15363" max="15364" width="11" style="1304" customWidth="1"/>
    <col min="15365" max="15365" width="9.5" style="1304" customWidth="1"/>
    <col min="15366" max="15366" width="9.1640625" style="1304" customWidth="1"/>
    <col min="15367" max="15367" width="10.1640625" style="1304" customWidth="1"/>
    <col min="15368" max="15368" width="8.6640625" style="1304" customWidth="1"/>
    <col min="15369" max="15369" width="8.33203125" style="1304" customWidth="1"/>
    <col min="15370" max="15370" width="4.83203125" style="1304" customWidth="1"/>
    <col min="15371" max="15616" width="9.1640625" style="1304"/>
    <col min="15617" max="15617" width="9.5" style="1304" customWidth="1"/>
    <col min="15618" max="15618" width="9.33203125" style="1304" customWidth="1"/>
    <col min="15619" max="15620" width="11" style="1304" customWidth="1"/>
    <col min="15621" max="15621" width="9.5" style="1304" customWidth="1"/>
    <col min="15622" max="15622" width="9.1640625" style="1304" customWidth="1"/>
    <col min="15623" max="15623" width="10.1640625" style="1304" customWidth="1"/>
    <col min="15624" max="15624" width="8.6640625" style="1304" customWidth="1"/>
    <col min="15625" max="15625" width="8.33203125" style="1304" customWidth="1"/>
    <col min="15626" max="15626" width="4.83203125" style="1304" customWidth="1"/>
    <col min="15627" max="15872" width="9.1640625" style="1304"/>
    <col min="15873" max="15873" width="9.5" style="1304" customWidth="1"/>
    <col min="15874" max="15874" width="9.33203125" style="1304" customWidth="1"/>
    <col min="15875" max="15876" width="11" style="1304" customWidth="1"/>
    <col min="15877" max="15877" width="9.5" style="1304" customWidth="1"/>
    <col min="15878" max="15878" width="9.1640625" style="1304" customWidth="1"/>
    <col min="15879" max="15879" width="10.1640625" style="1304" customWidth="1"/>
    <col min="15880" max="15880" width="8.6640625" style="1304" customWidth="1"/>
    <col min="15881" max="15881" width="8.33203125" style="1304" customWidth="1"/>
    <col min="15882" max="15882" width="4.83203125" style="1304" customWidth="1"/>
    <col min="15883" max="16128" width="9.1640625" style="1304"/>
    <col min="16129" max="16129" width="9.5" style="1304" customWidth="1"/>
    <col min="16130" max="16130" width="9.33203125" style="1304" customWidth="1"/>
    <col min="16131" max="16132" width="11" style="1304" customWidth="1"/>
    <col min="16133" max="16133" width="9.5" style="1304" customWidth="1"/>
    <col min="16134" max="16134" width="9.1640625" style="1304" customWidth="1"/>
    <col min="16135" max="16135" width="10.1640625" style="1304" customWidth="1"/>
    <col min="16136" max="16136" width="8.6640625" style="1304" customWidth="1"/>
    <col min="16137" max="16137" width="8.33203125" style="1304" customWidth="1"/>
    <col min="16138" max="16138" width="4.83203125" style="1304" customWidth="1"/>
    <col min="16139" max="16384" width="9.1640625" style="1304"/>
  </cols>
  <sheetData>
    <row r="1" spans="1:90" s="758" customFormat="1"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9.75" customHeight="1" x14ac:dyDescent="0.25"/>
    <row r="3" spans="1:90" s="1213" customFormat="1" ht="18.75" x14ac:dyDescent="0.3">
      <c r="A3" s="6389" t="s">
        <v>4012</v>
      </c>
      <c r="B3" s="6389"/>
      <c r="C3" s="6389"/>
      <c r="D3" s="6389"/>
      <c r="E3" s="6389"/>
      <c r="F3" s="6389"/>
      <c r="G3" s="6389"/>
      <c r="H3" s="6389"/>
      <c r="I3" s="6389"/>
    </row>
    <row r="4" spans="1:90" s="1213" customFormat="1" ht="4.5" customHeight="1" x14ac:dyDescent="0.3">
      <c r="A4" s="2496"/>
      <c r="B4" s="2496"/>
      <c r="C4" s="2496"/>
      <c r="D4" s="2496"/>
      <c r="E4" s="2496"/>
      <c r="F4" s="2496"/>
      <c r="G4" s="2496"/>
      <c r="H4" s="2496"/>
      <c r="I4" s="2496"/>
    </row>
    <row r="5" spans="1:90" s="1274" customFormat="1" ht="29.45" customHeight="1" x14ac:dyDescent="0.25">
      <c r="A5" s="840" t="s">
        <v>4013</v>
      </c>
    </row>
    <row r="6" spans="1:90" ht="12.75" customHeight="1" x14ac:dyDescent="0.25">
      <c r="B6" s="1304" t="s">
        <v>4014</v>
      </c>
    </row>
    <row r="7" spans="1:90" ht="3.75" customHeight="1" thickBot="1" x14ac:dyDescent="0.3"/>
    <row r="8" spans="1:90" ht="18" customHeight="1" x14ac:dyDescent="0.25">
      <c r="A8" s="6501" t="s">
        <v>313</v>
      </c>
      <c r="B8" s="6502"/>
      <c r="C8" s="6503"/>
      <c r="D8" s="6507" t="s">
        <v>3487</v>
      </c>
      <c r="E8" s="6503"/>
      <c r="F8" s="6507" t="s">
        <v>3488</v>
      </c>
      <c r="G8" s="6503"/>
      <c r="H8" s="6507" t="s">
        <v>3211</v>
      </c>
      <c r="I8" s="6509"/>
    </row>
    <row r="9" spans="1:90" ht="9.75" customHeight="1" x14ac:dyDescent="0.25">
      <c r="A9" s="6504"/>
      <c r="B9" s="6505"/>
      <c r="C9" s="6506"/>
      <c r="D9" s="6508"/>
      <c r="E9" s="6506"/>
      <c r="F9" s="6508"/>
      <c r="G9" s="6506"/>
      <c r="H9" s="6508"/>
      <c r="I9" s="6510"/>
    </row>
    <row r="10" spans="1:90" ht="24" customHeight="1" x14ac:dyDescent="0.25">
      <c r="A10" s="2497" t="s">
        <v>4015</v>
      </c>
      <c r="B10" s="2498"/>
      <c r="C10" s="2499"/>
      <c r="D10" s="6499">
        <v>98.5</v>
      </c>
      <c r="E10" s="6499"/>
      <c r="F10" s="6499">
        <v>98.5</v>
      </c>
      <c r="G10" s="6499"/>
      <c r="H10" s="6499">
        <v>98.5</v>
      </c>
      <c r="I10" s="6500"/>
    </row>
    <row r="11" spans="1:90" ht="21" customHeight="1" x14ac:dyDescent="0.25">
      <c r="A11" s="2500" t="s">
        <v>4016</v>
      </c>
      <c r="B11" s="2501"/>
      <c r="C11" s="2502"/>
      <c r="D11" s="6496">
        <v>100.5</v>
      </c>
      <c r="E11" s="6496"/>
      <c r="F11" s="6496">
        <v>100.2</v>
      </c>
      <c r="G11" s="6496"/>
      <c r="H11" s="6496">
        <v>100.3</v>
      </c>
      <c r="I11" s="6497"/>
    </row>
    <row r="12" spans="1:90" ht="19.5" customHeight="1" x14ac:dyDescent="0.25">
      <c r="A12" s="2500" t="s">
        <v>4017</v>
      </c>
      <c r="B12" s="2501"/>
      <c r="C12" s="2502"/>
      <c r="D12" s="6496">
        <v>102.3</v>
      </c>
      <c r="E12" s="6496"/>
      <c r="F12" s="6496">
        <v>102</v>
      </c>
      <c r="G12" s="6496"/>
      <c r="H12" s="6496">
        <v>102.1</v>
      </c>
      <c r="I12" s="6497"/>
    </row>
    <row r="13" spans="1:90" ht="21" customHeight="1" x14ac:dyDescent="0.25">
      <c r="A13" s="2500" t="s">
        <v>4018</v>
      </c>
      <c r="B13" s="2501"/>
      <c r="C13" s="2502"/>
      <c r="D13" s="6496">
        <v>105</v>
      </c>
      <c r="E13" s="6496"/>
      <c r="F13" s="6496">
        <v>104.5</v>
      </c>
      <c r="G13" s="6496"/>
      <c r="H13" s="6498">
        <v>104.7</v>
      </c>
      <c r="I13" s="6497"/>
    </row>
    <row r="14" spans="1:90" ht="21.75" customHeight="1" x14ac:dyDescent="0.25">
      <c r="A14" s="2500" t="s">
        <v>4019</v>
      </c>
      <c r="B14" s="2501"/>
      <c r="C14" s="2502"/>
      <c r="D14" s="6496">
        <v>106.6</v>
      </c>
      <c r="E14" s="6496"/>
      <c r="F14" s="6496">
        <v>106.6</v>
      </c>
      <c r="G14" s="6496"/>
      <c r="H14" s="6496">
        <v>106.6</v>
      </c>
      <c r="I14" s="6497"/>
    </row>
    <row r="15" spans="1:90" ht="21" customHeight="1" x14ac:dyDescent="0.25">
      <c r="A15" s="2500" t="s">
        <v>4020</v>
      </c>
      <c r="B15" s="2501"/>
      <c r="C15" s="2502"/>
      <c r="D15" s="6496">
        <v>113</v>
      </c>
      <c r="E15" s="6496"/>
      <c r="F15" s="6496">
        <v>114.9</v>
      </c>
      <c r="G15" s="6496"/>
      <c r="H15" s="6496">
        <v>114.1</v>
      </c>
      <c r="I15" s="6497"/>
    </row>
    <row r="16" spans="1:90" ht="21.75" customHeight="1" x14ac:dyDescent="0.25">
      <c r="A16" s="2500" t="s">
        <v>4021</v>
      </c>
      <c r="B16" s="2501"/>
      <c r="C16" s="2502"/>
      <c r="D16" s="6496">
        <v>115.6</v>
      </c>
      <c r="E16" s="6496"/>
      <c r="F16" s="6496">
        <v>117.6</v>
      </c>
      <c r="G16" s="6496"/>
      <c r="H16" s="6496">
        <v>116.7</v>
      </c>
      <c r="I16" s="6497"/>
    </row>
    <row r="17" spans="1:9" ht="22.5" customHeight="1" x14ac:dyDescent="0.25">
      <c r="A17" s="2500" t="s">
        <v>4022</v>
      </c>
      <c r="B17" s="2501"/>
      <c r="C17" s="2502"/>
      <c r="D17" s="6496">
        <v>117.6</v>
      </c>
      <c r="E17" s="6496"/>
      <c r="F17" s="6496">
        <v>119.2</v>
      </c>
      <c r="G17" s="6496"/>
      <c r="H17" s="6496">
        <v>118.5</v>
      </c>
      <c r="I17" s="6497"/>
    </row>
    <row r="18" spans="1:9" ht="21.75" customHeight="1" x14ac:dyDescent="0.25">
      <c r="A18" s="2500" t="s">
        <v>4023</v>
      </c>
      <c r="B18" s="2501"/>
      <c r="C18" s="2502"/>
      <c r="D18" s="6496">
        <v>118.3</v>
      </c>
      <c r="E18" s="6496"/>
      <c r="F18" s="6496">
        <v>119.4</v>
      </c>
      <c r="G18" s="6496"/>
      <c r="H18" s="6496">
        <v>118.9</v>
      </c>
      <c r="I18" s="6497"/>
    </row>
    <row r="19" spans="1:9" ht="21" customHeight="1" x14ac:dyDescent="0.25">
      <c r="A19" s="2500" t="s">
        <v>4024</v>
      </c>
      <c r="B19" s="2501"/>
      <c r="C19" s="2502"/>
      <c r="D19" s="6496">
        <v>125.8</v>
      </c>
      <c r="E19" s="6496"/>
      <c r="F19" s="6496">
        <v>124.9</v>
      </c>
      <c r="G19" s="6496"/>
      <c r="H19" s="6496">
        <v>125.3</v>
      </c>
      <c r="I19" s="6497"/>
    </row>
    <row r="20" spans="1:9" ht="21" customHeight="1" x14ac:dyDescent="0.25">
      <c r="A20" s="2500" t="s">
        <v>4025</v>
      </c>
      <c r="B20" s="2501"/>
      <c r="C20" s="2502"/>
      <c r="D20" s="6496">
        <v>144</v>
      </c>
      <c r="E20" s="6496"/>
      <c r="F20" s="6496">
        <v>140.80000000000001</v>
      </c>
      <c r="G20" s="6496"/>
      <c r="H20" s="6496">
        <v>142.19999999999999</v>
      </c>
      <c r="I20" s="6497"/>
    </row>
    <row r="21" spans="1:9" ht="22.5" customHeight="1" x14ac:dyDescent="0.25">
      <c r="A21" s="2500" t="s">
        <v>4026</v>
      </c>
      <c r="B21" s="2501"/>
      <c r="C21" s="2502"/>
      <c r="D21" s="6496">
        <v>185.8</v>
      </c>
      <c r="E21" s="6496"/>
      <c r="F21" s="6496">
        <v>181.9</v>
      </c>
      <c r="G21" s="6496"/>
      <c r="H21" s="6496">
        <v>183.6</v>
      </c>
      <c r="I21" s="6497"/>
    </row>
    <row r="22" spans="1:9" ht="22.5" customHeight="1" x14ac:dyDescent="0.25">
      <c r="A22" s="2500" t="s">
        <v>4027</v>
      </c>
      <c r="B22" s="2501"/>
      <c r="C22" s="2502"/>
      <c r="D22" s="6496">
        <v>214.7</v>
      </c>
      <c r="E22" s="6496"/>
      <c r="F22" s="6496">
        <v>207.6</v>
      </c>
      <c r="G22" s="6496"/>
      <c r="H22" s="6496">
        <v>210.6</v>
      </c>
      <c r="I22" s="6497"/>
    </row>
    <row r="23" spans="1:9" ht="22.5" customHeight="1" x14ac:dyDescent="0.25">
      <c r="A23" s="2503" t="s">
        <v>4028</v>
      </c>
      <c r="B23" s="2504"/>
      <c r="C23" s="2505"/>
      <c r="D23" s="6496">
        <v>241.6</v>
      </c>
      <c r="E23" s="6496"/>
      <c r="F23" s="6496">
        <v>231.9</v>
      </c>
      <c r="G23" s="6496"/>
      <c r="H23" s="6496">
        <v>236.1</v>
      </c>
      <c r="I23" s="6497"/>
    </row>
    <row r="24" spans="1:9" ht="6.75" customHeight="1" thickBot="1" x14ac:dyDescent="0.3">
      <c r="A24" s="2506"/>
      <c r="B24" s="2507"/>
      <c r="C24" s="2508"/>
      <c r="D24" s="2509"/>
      <c r="E24" s="834"/>
      <c r="F24" s="2509"/>
      <c r="G24" s="834"/>
      <c r="H24" s="2509"/>
      <c r="I24" s="835"/>
    </row>
    <row r="25" spans="1:9" ht="8.25" customHeight="1" x14ac:dyDescent="0.25"/>
    <row r="26" spans="1:9" s="1274" customFormat="1" ht="30.75" customHeight="1" x14ac:dyDescent="0.25">
      <c r="A26" s="2510" t="s">
        <v>4029</v>
      </c>
    </row>
    <row r="27" spans="1:9" ht="4.5" customHeight="1" thickBot="1" x14ac:dyDescent="0.3"/>
    <row r="28" spans="1:9" s="801" customFormat="1" ht="30" customHeight="1" thickBot="1" x14ac:dyDescent="0.25">
      <c r="A28" s="6494" t="s">
        <v>4030</v>
      </c>
      <c r="B28" s="6495"/>
      <c r="C28" s="6494" t="s">
        <v>4031</v>
      </c>
      <c r="D28" s="6495"/>
      <c r="E28" s="6494" t="s">
        <v>4032</v>
      </c>
      <c r="F28" s="6495"/>
      <c r="G28" s="6494" t="s">
        <v>4033</v>
      </c>
      <c r="H28" s="6495"/>
    </row>
    <row r="29" spans="1:9" ht="38.25" customHeight="1" thickBot="1" x14ac:dyDescent="0.3">
      <c r="A29" s="2511" t="s">
        <v>313</v>
      </c>
      <c r="B29" s="2512" t="s">
        <v>3499</v>
      </c>
      <c r="C29" s="2511" t="s">
        <v>313</v>
      </c>
      <c r="D29" s="2512" t="s">
        <v>3499</v>
      </c>
      <c r="E29" s="2511" t="s">
        <v>313</v>
      </c>
      <c r="F29" s="2512" t="s">
        <v>3499</v>
      </c>
      <c r="G29" s="2511" t="s">
        <v>313</v>
      </c>
      <c r="H29" s="2512" t="s">
        <v>3499</v>
      </c>
    </row>
    <row r="30" spans="1:9" ht="10.5" customHeight="1" x14ac:dyDescent="0.25">
      <c r="A30" s="2513"/>
      <c r="B30" s="2514"/>
      <c r="C30" s="2513"/>
      <c r="D30" s="2515"/>
      <c r="E30" s="2513"/>
      <c r="F30" s="2513"/>
      <c r="G30" s="2513"/>
      <c r="H30" s="2513"/>
    </row>
    <row r="31" spans="1:9" ht="21.75" customHeight="1" x14ac:dyDescent="0.25">
      <c r="A31" s="2516">
        <v>1976</v>
      </c>
      <c r="B31" s="2517">
        <v>101.2</v>
      </c>
      <c r="C31" s="2516">
        <v>1982</v>
      </c>
      <c r="D31" s="2517">
        <v>100.9</v>
      </c>
      <c r="E31" s="2516">
        <v>1987</v>
      </c>
      <c r="F31" s="2518">
        <v>100.1</v>
      </c>
      <c r="G31" s="2518">
        <v>1992</v>
      </c>
      <c r="H31" s="2518">
        <v>103.5</v>
      </c>
    </row>
    <row r="32" spans="1:9" ht="23.25" customHeight="1" x14ac:dyDescent="0.25">
      <c r="A32" s="2516">
        <v>1977</v>
      </c>
      <c r="B32" s="2517">
        <v>110.5</v>
      </c>
      <c r="C32" s="2516">
        <v>1983</v>
      </c>
      <c r="D32" s="2517">
        <v>106.6</v>
      </c>
      <c r="E32" s="2516">
        <v>1988</v>
      </c>
      <c r="F32" s="2518">
        <v>109.3</v>
      </c>
      <c r="G32" s="2518">
        <v>1993</v>
      </c>
      <c r="H32" s="2518">
        <v>114.4</v>
      </c>
    </row>
    <row r="33" spans="1:8" ht="24" customHeight="1" x14ac:dyDescent="0.25">
      <c r="A33" s="2516">
        <v>1978</v>
      </c>
      <c r="B33" s="2517">
        <v>119.9</v>
      </c>
      <c r="C33" s="2516">
        <v>1984</v>
      </c>
      <c r="D33" s="2517">
        <v>114.5</v>
      </c>
      <c r="E33" s="2516">
        <v>1989</v>
      </c>
      <c r="F33" s="2518">
        <v>123.1</v>
      </c>
      <c r="G33" s="2518">
        <v>1994</v>
      </c>
      <c r="H33" s="2518">
        <v>122.7</v>
      </c>
    </row>
    <row r="34" spans="1:8" ht="23.25" customHeight="1" x14ac:dyDescent="0.25">
      <c r="A34" s="2516">
        <v>1979</v>
      </c>
      <c r="B34" s="2517">
        <v>137.30000000000001</v>
      </c>
      <c r="C34" s="2516">
        <v>1985</v>
      </c>
      <c r="D34" s="2517">
        <v>122.1</v>
      </c>
      <c r="E34" s="2516">
        <v>1990</v>
      </c>
      <c r="F34" s="2518">
        <v>139.69999999999999</v>
      </c>
      <c r="G34" s="2518">
        <v>1995</v>
      </c>
      <c r="H34" s="2518">
        <v>130.1</v>
      </c>
    </row>
    <row r="35" spans="1:8" ht="24.75" customHeight="1" x14ac:dyDescent="0.25">
      <c r="A35" s="2516">
        <v>1980</v>
      </c>
      <c r="B35" s="2517">
        <v>194.9</v>
      </c>
      <c r="C35" s="2516">
        <v>1986</v>
      </c>
      <c r="D35" s="2517">
        <v>124.3</v>
      </c>
      <c r="E35" s="2516">
        <v>1991</v>
      </c>
      <c r="F35" s="2518">
        <v>149.5</v>
      </c>
      <c r="G35" s="2518">
        <v>1996</v>
      </c>
      <c r="H35" s="2518">
        <v>138.69999999999999</v>
      </c>
    </row>
    <row r="36" spans="1:8" ht="29.25" customHeight="1" thickBot="1" x14ac:dyDescent="0.3">
      <c r="A36" s="2519">
        <v>1981</v>
      </c>
      <c r="B36" s="2520">
        <v>223.1</v>
      </c>
      <c r="C36" s="2521"/>
      <c r="D36" s="2520"/>
      <c r="E36" s="2521"/>
      <c r="F36" s="2521"/>
      <c r="G36" s="2521"/>
      <c r="H36" s="2521"/>
    </row>
    <row r="37" spans="1:8" ht="5.25" customHeight="1" x14ac:dyDescent="0.25"/>
    <row r="38" spans="1:8" ht="14.1" customHeight="1" x14ac:dyDescent="0.25"/>
    <row r="39" spans="1:8" ht="14.1" customHeight="1" x14ac:dyDescent="0.25"/>
    <row r="40" spans="1:8" ht="8.25" customHeight="1" x14ac:dyDescent="0.25"/>
  </sheetData>
  <mergeCells count="52">
    <mergeCell ref="A1:C1"/>
    <mergeCell ref="A3:I3"/>
    <mergeCell ref="A8:C9"/>
    <mergeCell ref="D8:E9"/>
    <mergeCell ref="F8:G9"/>
    <mergeCell ref="H8:I9"/>
    <mergeCell ref="D10:E10"/>
    <mergeCell ref="F10:G10"/>
    <mergeCell ref="H10:I10"/>
    <mergeCell ref="D11:E11"/>
    <mergeCell ref="F11:G11"/>
    <mergeCell ref="H11:I11"/>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A28:B28"/>
    <mergeCell ref="C28:D28"/>
    <mergeCell ref="E28:F28"/>
    <mergeCell ref="G28:H28"/>
    <mergeCell ref="D22:E22"/>
    <mergeCell ref="F22:G22"/>
    <mergeCell ref="H22:I22"/>
    <mergeCell ref="D23:E23"/>
    <mergeCell ref="F23:G23"/>
    <mergeCell ref="H23:I23"/>
  </mergeCells>
  <hyperlinks>
    <hyperlink ref="A1" location="CONTENT!A1" display="Back to table of contents"/>
  </hyperlinks>
  <pageMargins left="0.5" right="0.5" top="0.5" bottom="0.5" header="0.3" footer="0.3"/>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9"/>
  <sheetViews>
    <sheetView showGridLines="0" workbookViewId="0">
      <selection sqref="A1:C1"/>
    </sheetView>
  </sheetViews>
  <sheetFormatPr defaultColWidth="9.1640625" defaultRowHeight="12.75" x14ac:dyDescent="0.2"/>
  <cols>
    <col min="1" max="1" width="17" style="801" customWidth="1"/>
    <col min="2" max="13" width="12.83203125" style="801" customWidth="1"/>
    <col min="14" max="14" width="5.5" style="801" customWidth="1"/>
    <col min="15" max="255" width="9.1640625" style="801"/>
    <col min="256" max="256" width="17" style="801" customWidth="1"/>
    <col min="257" max="268" width="11.83203125" style="801" customWidth="1"/>
    <col min="269" max="269" width="5.6640625" style="801" customWidth="1"/>
    <col min="270" max="270" width="5.5" style="801" customWidth="1"/>
    <col min="271" max="511" width="9.1640625" style="801"/>
    <col min="512" max="512" width="17" style="801" customWidth="1"/>
    <col min="513" max="524" width="11.83203125" style="801" customWidth="1"/>
    <col min="525" max="525" width="5.6640625" style="801" customWidth="1"/>
    <col min="526" max="526" width="5.5" style="801" customWidth="1"/>
    <col min="527" max="767" width="9.1640625" style="801"/>
    <col min="768" max="768" width="17" style="801" customWidth="1"/>
    <col min="769" max="780" width="11.83203125" style="801" customWidth="1"/>
    <col min="781" max="781" width="5.6640625" style="801" customWidth="1"/>
    <col min="782" max="782" width="5.5" style="801" customWidth="1"/>
    <col min="783" max="1023" width="9.1640625" style="801"/>
    <col min="1024" max="1024" width="17" style="801" customWidth="1"/>
    <col min="1025" max="1036" width="11.83203125" style="801" customWidth="1"/>
    <col min="1037" max="1037" width="5.6640625" style="801" customWidth="1"/>
    <col min="1038" max="1038" width="5.5" style="801" customWidth="1"/>
    <col min="1039" max="1279" width="9.1640625" style="801"/>
    <col min="1280" max="1280" width="17" style="801" customWidth="1"/>
    <col min="1281" max="1292" width="11.83203125" style="801" customWidth="1"/>
    <col min="1293" max="1293" width="5.6640625" style="801" customWidth="1"/>
    <col min="1294" max="1294" width="5.5" style="801" customWidth="1"/>
    <col min="1295" max="1535" width="9.1640625" style="801"/>
    <col min="1536" max="1536" width="17" style="801" customWidth="1"/>
    <col min="1537" max="1548" width="11.83203125" style="801" customWidth="1"/>
    <col min="1549" max="1549" width="5.6640625" style="801" customWidth="1"/>
    <col min="1550" max="1550" width="5.5" style="801" customWidth="1"/>
    <col min="1551" max="1791" width="9.1640625" style="801"/>
    <col min="1792" max="1792" width="17" style="801" customWidth="1"/>
    <col min="1793" max="1804" width="11.83203125" style="801" customWidth="1"/>
    <col min="1805" max="1805" width="5.6640625" style="801" customWidth="1"/>
    <col min="1806" max="1806" width="5.5" style="801" customWidth="1"/>
    <col min="1807" max="2047" width="9.1640625" style="801"/>
    <col min="2048" max="2048" width="17" style="801" customWidth="1"/>
    <col min="2049" max="2060" width="11.83203125" style="801" customWidth="1"/>
    <col min="2061" max="2061" width="5.6640625" style="801" customWidth="1"/>
    <col min="2062" max="2062" width="5.5" style="801" customWidth="1"/>
    <col min="2063" max="2303" width="9.1640625" style="801"/>
    <col min="2304" max="2304" width="17" style="801" customWidth="1"/>
    <col min="2305" max="2316" width="11.83203125" style="801" customWidth="1"/>
    <col min="2317" max="2317" width="5.6640625" style="801" customWidth="1"/>
    <col min="2318" max="2318" width="5.5" style="801" customWidth="1"/>
    <col min="2319" max="2559" width="9.1640625" style="801"/>
    <col min="2560" max="2560" width="17" style="801" customWidth="1"/>
    <col min="2561" max="2572" width="11.83203125" style="801" customWidth="1"/>
    <col min="2573" max="2573" width="5.6640625" style="801" customWidth="1"/>
    <col min="2574" max="2574" width="5.5" style="801" customWidth="1"/>
    <col min="2575" max="2815" width="9.1640625" style="801"/>
    <col min="2816" max="2816" width="17" style="801" customWidth="1"/>
    <col min="2817" max="2828" width="11.83203125" style="801" customWidth="1"/>
    <col min="2829" max="2829" width="5.6640625" style="801" customWidth="1"/>
    <col min="2830" max="2830" width="5.5" style="801" customWidth="1"/>
    <col min="2831" max="3071" width="9.1640625" style="801"/>
    <col min="3072" max="3072" width="17" style="801" customWidth="1"/>
    <col min="3073" max="3084" width="11.83203125" style="801" customWidth="1"/>
    <col min="3085" max="3085" width="5.6640625" style="801" customWidth="1"/>
    <col min="3086" max="3086" width="5.5" style="801" customWidth="1"/>
    <col min="3087" max="3327" width="9.1640625" style="801"/>
    <col min="3328" max="3328" width="17" style="801" customWidth="1"/>
    <col min="3329" max="3340" width="11.83203125" style="801" customWidth="1"/>
    <col min="3341" max="3341" width="5.6640625" style="801" customWidth="1"/>
    <col min="3342" max="3342" width="5.5" style="801" customWidth="1"/>
    <col min="3343" max="3583" width="9.1640625" style="801"/>
    <col min="3584" max="3584" width="17" style="801" customWidth="1"/>
    <col min="3585" max="3596" width="11.83203125" style="801" customWidth="1"/>
    <col min="3597" max="3597" width="5.6640625" style="801" customWidth="1"/>
    <col min="3598" max="3598" width="5.5" style="801" customWidth="1"/>
    <col min="3599" max="3839" width="9.1640625" style="801"/>
    <col min="3840" max="3840" width="17" style="801" customWidth="1"/>
    <col min="3841" max="3852" width="11.83203125" style="801" customWidth="1"/>
    <col min="3853" max="3853" width="5.6640625" style="801" customWidth="1"/>
    <col min="3854" max="3854" width="5.5" style="801" customWidth="1"/>
    <col min="3855" max="4095" width="9.1640625" style="801"/>
    <col min="4096" max="4096" width="17" style="801" customWidth="1"/>
    <col min="4097" max="4108" width="11.83203125" style="801" customWidth="1"/>
    <col min="4109" max="4109" width="5.6640625" style="801" customWidth="1"/>
    <col min="4110" max="4110" width="5.5" style="801" customWidth="1"/>
    <col min="4111" max="4351" width="9.1640625" style="801"/>
    <col min="4352" max="4352" width="17" style="801" customWidth="1"/>
    <col min="4353" max="4364" width="11.83203125" style="801" customWidth="1"/>
    <col min="4365" max="4365" width="5.6640625" style="801" customWidth="1"/>
    <col min="4366" max="4366" width="5.5" style="801" customWidth="1"/>
    <col min="4367" max="4607" width="9.1640625" style="801"/>
    <col min="4608" max="4608" width="17" style="801" customWidth="1"/>
    <col min="4609" max="4620" width="11.83203125" style="801" customWidth="1"/>
    <col min="4621" max="4621" width="5.6640625" style="801" customWidth="1"/>
    <col min="4622" max="4622" width="5.5" style="801" customWidth="1"/>
    <col min="4623" max="4863" width="9.1640625" style="801"/>
    <col min="4864" max="4864" width="17" style="801" customWidth="1"/>
    <col min="4865" max="4876" width="11.83203125" style="801" customWidth="1"/>
    <col min="4877" max="4877" width="5.6640625" style="801" customWidth="1"/>
    <col min="4878" max="4878" width="5.5" style="801" customWidth="1"/>
    <col min="4879" max="5119" width="9.1640625" style="801"/>
    <col min="5120" max="5120" width="17" style="801" customWidth="1"/>
    <col min="5121" max="5132" width="11.83203125" style="801" customWidth="1"/>
    <col min="5133" max="5133" width="5.6640625" style="801" customWidth="1"/>
    <col min="5134" max="5134" width="5.5" style="801" customWidth="1"/>
    <col min="5135" max="5375" width="9.1640625" style="801"/>
    <col min="5376" max="5376" width="17" style="801" customWidth="1"/>
    <col min="5377" max="5388" width="11.83203125" style="801" customWidth="1"/>
    <col min="5389" max="5389" width="5.6640625" style="801" customWidth="1"/>
    <col min="5390" max="5390" width="5.5" style="801" customWidth="1"/>
    <col min="5391" max="5631" width="9.1640625" style="801"/>
    <col min="5632" max="5632" width="17" style="801" customWidth="1"/>
    <col min="5633" max="5644" width="11.83203125" style="801" customWidth="1"/>
    <col min="5645" max="5645" width="5.6640625" style="801" customWidth="1"/>
    <col min="5646" max="5646" width="5.5" style="801" customWidth="1"/>
    <col min="5647" max="5887" width="9.1640625" style="801"/>
    <col min="5888" max="5888" width="17" style="801" customWidth="1"/>
    <col min="5889" max="5900" width="11.83203125" style="801" customWidth="1"/>
    <col min="5901" max="5901" width="5.6640625" style="801" customWidth="1"/>
    <col min="5902" max="5902" width="5.5" style="801" customWidth="1"/>
    <col min="5903" max="6143" width="9.1640625" style="801"/>
    <col min="6144" max="6144" width="17" style="801" customWidth="1"/>
    <col min="6145" max="6156" width="11.83203125" style="801" customWidth="1"/>
    <col min="6157" max="6157" width="5.6640625" style="801" customWidth="1"/>
    <col min="6158" max="6158" width="5.5" style="801" customWidth="1"/>
    <col min="6159" max="6399" width="9.1640625" style="801"/>
    <col min="6400" max="6400" width="17" style="801" customWidth="1"/>
    <col min="6401" max="6412" width="11.83203125" style="801" customWidth="1"/>
    <col min="6413" max="6413" width="5.6640625" style="801" customWidth="1"/>
    <col min="6414" max="6414" width="5.5" style="801" customWidth="1"/>
    <col min="6415" max="6655" width="9.1640625" style="801"/>
    <col min="6656" max="6656" width="17" style="801" customWidth="1"/>
    <col min="6657" max="6668" width="11.83203125" style="801" customWidth="1"/>
    <col min="6669" max="6669" width="5.6640625" style="801" customWidth="1"/>
    <col min="6670" max="6670" width="5.5" style="801" customWidth="1"/>
    <col min="6671" max="6911" width="9.1640625" style="801"/>
    <col min="6912" max="6912" width="17" style="801" customWidth="1"/>
    <col min="6913" max="6924" width="11.83203125" style="801" customWidth="1"/>
    <col min="6925" max="6925" width="5.6640625" style="801" customWidth="1"/>
    <col min="6926" max="6926" width="5.5" style="801" customWidth="1"/>
    <col min="6927" max="7167" width="9.1640625" style="801"/>
    <col min="7168" max="7168" width="17" style="801" customWidth="1"/>
    <col min="7169" max="7180" width="11.83203125" style="801" customWidth="1"/>
    <col min="7181" max="7181" width="5.6640625" style="801" customWidth="1"/>
    <col min="7182" max="7182" width="5.5" style="801" customWidth="1"/>
    <col min="7183" max="7423" width="9.1640625" style="801"/>
    <col min="7424" max="7424" width="17" style="801" customWidth="1"/>
    <col min="7425" max="7436" width="11.83203125" style="801" customWidth="1"/>
    <col min="7437" max="7437" width="5.6640625" style="801" customWidth="1"/>
    <col min="7438" max="7438" width="5.5" style="801" customWidth="1"/>
    <col min="7439" max="7679" width="9.1640625" style="801"/>
    <col min="7680" max="7680" width="17" style="801" customWidth="1"/>
    <col min="7681" max="7692" width="11.83203125" style="801" customWidth="1"/>
    <col min="7693" max="7693" width="5.6640625" style="801" customWidth="1"/>
    <col min="7694" max="7694" width="5.5" style="801" customWidth="1"/>
    <col min="7695" max="7935" width="9.1640625" style="801"/>
    <col min="7936" max="7936" width="17" style="801" customWidth="1"/>
    <col min="7937" max="7948" width="11.83203125" style="801" customWidth="1"/>
    <col min="7949" max="7949" width="5.6640625" style="801" customWidth="1"/>
    <col min="7950" max="7950" width="5.5" style="801" customWidth="1"/>
    <col min="7951" max="8191" width="9.1640625" style="801"/>
    <col min="8192" max="8192" width="17" style="801" customWidth="1"/>
    <col min="8193" max="8204" width="11.83203125" style="801" customWidth="1"/>
    <col min="8205" max="8205" width="5.6640625" style="801" customWidth="1"/>
    <col min="8206" max="8206" width="5.5" style="801" customWidth="1"/>
    <col min="8207" max="8447" width="9.1640625" style="801"/>
    <col min="8448" max="8448" width="17" style="801" customWidth="1"/>
    <col min="8449" max="8460" width="11.83203125" style="801" customWidth="1"/>
    <col min="8461" max="8461" width="5.6640625" style="801" customWidth="1"/>
    <col min="8462" max="8462" width="5.5" style="801" customWidth="1"/>
    <col min="8463" max="8703" width="9.1640625" style="801"/>
    <col min="8704" max="8704" width="17" style="801" customWidth="1"/>
    <col min="8705" max="8716" width="11.83203125" style="801" customWidth="1"/>
    <col min="8717" max="8717" width="5.6640625" style="801" customWidth="1"/>
    <col min="8718" max="8718" width="5.5" style="801" customWidth="1"/>
    <col min="8719" max="8959" width="9.1640625" style="801"/>
    <col min="8960" max="8960" width="17" style="801" customWidth="1"/>
    <col min="8961" max="8972" width="11.83203125" style="801" customWidth="1"/>
    <col min="8973" max="8973" width="5.6640625" style="801" customWidth="1"/>
    <col min="8974" max="8974" width="5.5" style="801" customWidth="1"/>
    <col min="8975" max="9215" width="9.1640625" style="801"/>
    <col min="9216" max="9216" width="17" style="801" customWidth="1"/>
    <col min="9217" max="9228" width="11.83203125" style="801" customWidth="1"/>
    <col min="9229" max="9229" width="5.6640625" style="801" customWidth="1"/>
    <col min="9230" max="9230" width="5.5" style="801" customWidth="1"/>
    <col min="9231" max="9471" width="9.1640625" style="801"/>
    <col min="9472" max="9472" width="17" style="801" customWidth="1"/>
    <col min="9473" max="9484" width="11.83203125" style="801" customWidth="1"/>
    <col min="9485" max="9485" width="5.6640625" style="801" customWidth="1"/>
    <col min="9486" max="9486" width="5.5" style="801" customWidth="1"/>
    <col min="9487" max="9727" width="9.1640625" style="801"/>
    <col min="9728" max="9728" width="17" style="801" customWidth="1"/>
    <col min="9729" max="9740" width="11.83203125" style="801" customWidth="1"/>
    <col min="9741" max="9741" width="5.6640625" style="801" customWidth="1"/>
    <col min="9742" max="9742" width="5.5" style="801" customWidth="1"/>
    <col min="9743" max="9983" width="9.1640625" style="801"/>
    <col min="9984" max="9984" width="17" style="801" customWidth="1"/>
    <col min="9985" max="9996" width="11.83203125" style="801" customWidth="1"/>
    <col min="9997" max="9997" width="5.6640625" style="801" customWidth="1"/>
    <col min="9998" max="9998" width="5.5" style="801" customWidth="1"/>
    <col min="9999" max="10239" width="9.1640625" style="801"/>
    <col min="10240" max="10240" width="17" style="801" customWidth="1"/>
    <col min="10241" max="10252" width="11.83203125" style="801" customWidth="1"/>
    <col min="10253" max="10253" width="5.6640625" style="801" customWidth="1"/>
    <col min="10254" max="10254" width="5.5" style="801" customWidth="1"/>
    <col min="10255" max="10495" width="9.1640625" style="801"/>
    <col min="10496" max="10496" width="17" style="801" customWidth="1"/>
    <col min="10497" max="10508" width="11.83203125" style="801" customWidth="1"/>
    <col min="10509" max="10509" width="5.6640625" style="801" customWidth="1"/>
    <col min="10510" max="10510" width="5.5" style="801" customWidth="1"/>
    <col min="10511" max="10751" width="9.1640625" style="801"/>
    <col min="10752" max="10752" width="17" style="801" customWidth="1"/>
    <col min="10753" max="10764" width="11.83203125" style="801" customWidth="1"/>
    <col min="10765" max="10765" width="5.6640625" style="801" customWidth="1"/>
    <col min="10766" max="10766" width="5.5" style="801" customWidth="1"/>
    <col min="10767" max="11007" width="9.1640625" style="801"/>
    <col min="11008" max="11008" width="17" style="801" customWidth="1"/>
    <col min="11009" max="11020" width="11.83203125" style="801" customWidth="1"/>
    <col min="11021" max="11021" width="5.6640625" style="801" customWidth="1"/>
    <col min="11022" max="11022" width="5.5" style="801" customWidth="1"/>
    <col min="11023" max="11263" width="9.1640625" style="801"/>
    <col min="11264" max="11264" width="17" style="801" customWidth="1"/>
    <col min="11265" max="11276" width="11.83203125" style="801" customWidth="1"/>
    <col min="11277" max="11277" width="5.6640625" style="801" customWidth="1"/>
    <col min="11278" max="11278" width="5.5" style="801" customWidth="1"/>
    <col min="11279" max="11519" width="9.1640625" style="801"/>
    <col min="11520" max="11520" width="17" style="801" customWidth="1"/>
    <col min="11521" max="11532" width="11.83203125" style="801" customWidth="1"/>
    <col min="11533" max="11533" width="5.6640625" style="801" customWidth="1"/>
    <col min="11534" max="11534" width="5.5" style="801" customWidth="1"/>
    <col min="11535" max="11775" width="9.1640625" style="801"/>
    <col min="11776" max="11776" width="17" style="801" customWidth="1"/>
    <col min="11777" max="11788" width="11.83203125" style="801" customWidth="1"/>
    <col min="11789" max="11789" width="5.6640625" style="801" customWidth="1"/>
    <col min="11790" max="11790" width="5.5" style="801" customWidth="1"/>
    <col min="11791" max="12031" width="9.1640625" style="801"/>
    <col min="12032" max="12032" width="17" style="801" customWidth="1"/>
    <col min="12033" max="12044" width="11.83203125" style="801" customWidth="1"/>
    <col min="12045" max="12045" width="5.6640625" style="801" customWidth="1"/>
    <col min="12046" max="12046" width="5.5" style="801" customWidth="1"/>
    <col min="12047" max="12287" width="9.1640625" style="801"/>
    <col min="12288" max="12288" width="17" style="801" customWidth="1"/>
    <col min="12289" max="12300" width="11.83203125" style="801" customWidth="1"/>
    <col min="12301" max="12301" width="5.6640625" style="801" customWidth="1"/>
    <col min="12302" max="12302" width="5.5" style="801" customWidth="1"/>
    <col min="12303" max="12543" width="9.1640625" style="801"/>
    <col min="12544" max="12544" width="17" style="801" customWidth="1"/>
    <col min="12545" max="12556" width="11.83203125" style="801" customWidth="1"/>
    <col min="12557" max="12557" width="5.6640625" style="801" customWidth="1"/>
    <col min="12558" max="12558" width="5.5" style="801" customWidth="1"/>
    <col min="12559" max="12799" width="9.1640625" style="801"/>
    <col min="12800" max="12800" width="17" style="801" customWidth="1"/>
    <col min="12801" max="12812" width="11.83203125" style="801" customWidth="1"/>
    <col min="12813" max="12813" width="5.6640625" style="801" customWidth="1"/>
    <col min="12814" max="12814" width="5.5" style="801" customWidth="1"/>
    <col min="12815" max="13055" width="9.1640625" style="801"/>
    <col min="13056" max="13056" width="17" style="801" customWidth="1"/>
    <col min="13057" max="13068" width="11.83203125" style="801" customWidth="1"/>
    <col min="13069" max="13069" width="5.6640625" style="801" customWidth="1"/>
    <col min="13070" max="13070" width="5.5" style="801" customWidth="1"/>
    <col min="13071" max="13311" width="9.1640625" style="801"/>
    <col min="13312" max="13312" width="17" style="801" customWidth="1"/>
    <col min="13313" max="13324" width="11.83203125" style="801" customWidth="1"/>
    <col min="13325" max="13325" width="5.6640625" style="801" customWidth="1"/>
    <col min="13326" max="13326" width="5.5" style="801" customWidth="1"/>
    <col min="13327" max="13567" width="9.1640625" style="801"/>
    <col min="13568" max="13568" width="17" style="801" customWidth="1"/>
    <col min="13569" max="13580" width="11.83203125" style="801" customWidth="1"/>
    <col min="13581" max="13581" width="5.6640625" style="801" customWidth="1"/>
    <col min="13582" max="13582" width="5.5" style="801" customWidth="1"/>
    <col min="13583" max="13823" width="9.1640625" style="801"/>
    <col min="13824" max="13824" width="17" style="801" customWidth="1"/>
    <col min="13825" max="13836" width="11.83203125" style="801" customWidth="1"/>
    <col min="13837" max="13837" width="5.6640625" style="801" customWidth="1"/>
    <col min="13838" max="13838" width="5.5" style="801" customWidth="1"/>
    <col min="13839" max="14079" width="9.1640625" style="801"/>
    <col min="14080" max="14080" width="17" style="801" customWidth="1"/>
    <col min="14081" max="14092" width="11.83203125" style="801" customWidth="1"/>
    <col min="14093" max="14093" width="5.6640625" style="801" customWidth="1"/>
    <col min="14094" max="14094" width="5.5" style="801" customWidth="1"/>
    <col min="14095" max="14335" width="9.1640625" style="801"/>
    <col min="14336" max="14336" width="17" style="801" customWidth="1"/>
    <col min="14337" max="14348" width="11.83203125" style="801" customWidth="1"/>
    <col min="14349" max="14349" width="5.6640625" style="801" customWidth="1"/>
    <col min="14350" max="14350" width="5.5" style="801" customWidth="1"/>
    <col min="14351" max="14591" width="9.1640625" style="801"/>
    <col min="14592" max="14592" width="17" style="801" customWidth="1"/>
    <col min="14593" max="14604" width="11.83203125" style="801" customWidth="1"/>
    <col min="14605" max="14605" width="5.6640625" style="801" customWidth="1"/>
    <col min="14606" max="14606" width="5.5" style="801" customWidth="1"/>
    <col min="14607" max="14847" width="9.1640625" style="801"/>
    <col min="14848" max="14848" width="17" style="801" customWidth="1"/>
    <col min="14849" max="14860" width="11.83203125" style="801" customWidth="1"/>
    <col min="14861" max="14861" width="5.6640625" style="801" customWidth="1"/>
    <col min="14862" max="14862" width="5.5" style="801" customWidth="1"/>
    <col min="14863" max="15103" width="9.1640625" style="801"/>
    <col min="15104" max="15104" width="17" style="801" customWidth="1"/>
    <col min="15105" max="15116" width="11.83203125" style="801" customWidth="1"/>
    <col min="15117" max="15117" width="5.6640625" style="801" customWidth="1"/>
    <col min="15118" max="15118" width="5.5" style="801" customWidth="1"/>
    <col min="15119" max="15359" width="9.1640625" style="801"/>
    <col min="15360" max="15360" width="17" style="801" customWidth="1"/>
    <col min="15361" max="15372" width="11.83203125" style="801" customWidth="1"/>
    <col min="15373" max="15373" width="5.6640625" style="801" customWidth="1"/>
    <col min="15374" max="15374" width="5.5" style="801" customWidth="1"/>
    <col min="15375" max="15615" width="9.1640625" style="801"/>
    <col min="15616" max="15616" width="17" style="801" customWidth="1"/>
    <col min="15617" max="15628" width="11.83203125" style="801" customWidth="1"/>
    <col min="15629" max="15629" width="5.6640625" style="801" customWidth="1"/>
    <col min="15630" max="15630" width="5.5" style="801" customWidth="1"/>
    <col min="15631" max="15871" width="9.1640625" style="801"/>
    <col min="15872" max="15872" width="17" style="801" customWidth="1"/>
    <col min="15873" max="15884" width="11.83203125" style="801" customWidth="1"/>
    <col min="15885" max="15885" width="5.6640625" style="801" customWidth="1"/>
    <col min="15886" max="15886" width="5.5" style="801" customWidth="1"/>
    <col min="15887" max="16127" width="9.1640625" style="801"/>
    <col min="16128" max="16128" width="17" style="801" customWidth="1"/>
    <col min="16129" max="16140" width="11.83203125" style="801" customWidth="1"/>
    <col min="16141" max="16141" width="5.6640625" style="801" customWidth="1"/>
    <col min="16142" max="16142" width="5.5" style="801" customWidth="1"/>
    <col min="16143" max="16384" width="9.1640625" style="801"/>
  </cols>
  <sheetData>
    <row r="1" spans="1:89"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row>
    <row r="2" spans="1:89" ht="16.5" customHeight="1" x14ac:dyDescent="0.25">
      <c r="A2" s="2395" t="s">
        <v>4034</v>
      </c>
      <c r="H2" s="2522"/>
      <c r="I2" s="2522"/>
      <c r="N2" s="812"/>
    </row>
    <row r="3" spans="1:89" ht="5.25" customHeight="1" thickBot="1" x14ac:dyDescent="0.3">
      <c r="A3" s="2396"/>
      <c r="H3" s="2522"/>
      <c r="N3" s="812"/>
    </row>
    <row r="4" spans="1:89" ht="28.5" customHeight="1" thickBot="1" x14ac:dyDescent="0.25">
      <c r="A4" s="2398" t="s">
        <v>2</v>
      </c>
      <c r="B4" s="2399" t="s">
        <v>362</v>
      </c>
      <c r="C4" s="2400" t="s">
        <v>363</v>
      </c>
      <c r="D4" s="2400" t="s">
        <v>364</v>
      </c>
      <c r="E4" s="2400">
        <v>2000</v>
      </c>
      <c r="F4" s="2400">
        <v>2001</v>
      </c>
      <c r="G4" s="2523">
        <v>2002</v>
      </c>
      <c r="H4" s="2399">
        <v>2002</v>
      </c>
      <c r="I4" s="2400">
        <v>2003</v>
      </c>
      <c r="J4" s="2600">
        <v>2004</v>
      </c>
      <c r="K4" s="2600">
        <v>2005</v>
      </c>
      <c r="L4" s="2600">
        <v>2006</v>
      </c>
      <c r="M4" s="2601">
        <v>2007</v>
      </c>
      <c r="N4" s="812"/>
    </row>
    <row r="5" spans="1:89" ht="30.6" customHeight="1" thickBot="1" x14ac:dyDescent="0.25">
      <c r="A5" s="2405" t="s">
        <v>3932</v>
      </c>
      <c r="B5" s="6511" t="s">
        <v>4035</v>
      </c>
      <c r="C5" s="6512"/>
      <c r="D5" s="6512"/>
      <c r="E5" s="6512"/>
      <c r="F5" s="6512"/>
      <c r="G5" s="6513"/>
      <c r="H5" s="6511" t="s">
        <v>4036</v>
      </c>
      <c r="I5" s="6512"/>
      <c r="J5" s="6512"/>
      <c r="K5" s="6512"/>
      <c r="L5" s="6512"/>
      <c r="M5" s="6513"/>
      <c r="N5" s="2691"/>
      <c r="O5" s="812"/>
    </row>
    <row r="6" spans="1:89" ht="35.1" customHeight="1" x14ac:dyDescent="0.2">
      <c r="A6" s="2406" t="s">
        <v>481</v>
      </c>
      <c r="B6" s="2524"/>
      <c r="C6" s="2525">
        <v>105.5</v>
      </c>
      <c r="D6" s="2525">
        <v>114.6</v>
      </c>
      <c r="E6" s="2525">
        <v>120</v>
      </c>
      <c r="F6" s="2525">
        <v>125.9</v>
      </c>
      <c r="G6" s="2526">
        <v>133.5</v>
      </c>
      <c r="H6" s="2527"/>
      <c r="I6" s="2525">
        <v>105.5</v>
      </c>
      <c r="J6" s="2528">
        <v>109.7</v>
      </c>
      <c r="K6" s="2528">
        <v>116.1</v>
      </c>
      <c r="L6" s="2529">
        <v>123.1</v>
      </c>
      <c r="M6" s="2530">
        <v>133.9</v>
      </c>
    </row>
    <row r="7" spans="1:89" ht="35.1" customHeight="1" x14ac:dyDescent="0.2">
      <c r="A7" s="2406" t="s">
        <v>482</v>
      </c>
      <c r="B7" s="2531"/>
      <c r="C7" s="2525">
        <v>106</v>
      </c>
      <c r="D7" s="2525">
        <v>114.9</v>
      </c>
      <c r="E7" s="2525">
        <v>120.6</v>
      </c>
      <c r="F7" s="2525">
        <v>126.5</v>
      </c>
      <c r="G7" s="2532">
        <v>134.69999999999999</v>
      </c>
      <c r="H7" s="2527"/>
      <c r="I7" s="2528">
        <v>105.7</v>
      </c>
      <c r="J7" s="2528">
        <v>110.1</v>
      </c>
      <c r="K7" s="2528">
        <v>116.7</v>
      </c>
      <c r="L7" s="2528">
        <v>123.5</v>
      </c>
      <c r="M7" s="2533">
        <v>134.9</v>
      </c>
    </row>
    <row r="8" spans="1:89" ht="35.1" customHeight="1" x14ac:dyDescent="0.2">
      <c r="A8" s="2406" t="s">
        <v>483</v>
      </c>
      <c r="B8" s="2531"/>
      <c r="C8" s="2525">
        <v>106.7</v>
      </c>
      <c r="D8" s="2525">
        <v>115.1</v>
      </c>
      <c r="E8" s="2525">
        <v>121</v>
      </c>
      <c r="F8" s="2525">
        <v>126.3</v>
      </c>
      <c r="G8" s="2532">
        <v>135.4</v>
      </c>
      <c r="H8" s="2527"/>
      <c r="I8" s="2528">
        <v>105.6</v>
      </c>
      <c r="J8" s="2528">
        <v>110.1</v>
      </c>
      <c r="K8" s="2528">
        <v>117.1</v>
      </c>
      <c r="L8" s="2528">
        <v>124.2</v>
      </c>
      <c r="M8" s="2533">
        <v>136.1</v>
      </c>
    </row>
    <row r="9" spans="1:89" ht="35.1" customHeight="1" x14ac:dyDescent="0.2">
      <c r="A9" s="2406" t="s">
        <v>484</v>
      </c>
      <c r="B9" s="2531"/>
      <c r="C9" s="2525">
        <v>107.4</v>
      </c>
      <c r="D9" s="2525">
        <v>115.6</v>
      </c>
      <c r="E9" s="2525">
        <v>120.9</v>
      </c>
      <c r="F9" s="2525">
        <v>126.5</v>
      </c>
      <c r="G9" s="2532">
        <v>135.69999999999999</v>
      </c>
      <c r="H9" s="2527"/>
      <c r="I9" s="2528">
        <v>105.8</v>
      </c>
      <c r="J9" s="2528">
        <v>110.4</v>
      </c>
      <c r="K9" s="2528">
        <v>117.1</v>
      </c>
      <c r="L9" s="2528">
        <v>124</v>
      </c>
      <c r="M9" s="2533">
        <v>137.5</v>
      </c>
    </row>
    <row r="10" spans="1:89" ht="35.1" customHeight="1" x14ac:dyDescent="0.2">
      <c r="A10" s="2406" t="s">
        <v>485</v>
      </c>
      <c r="B10" s="2531"/>
      <c r="C10" s="2525">
        <v>108</v>
      </c>
      <c r="D10" s="2525">
        <v>115.8</v>
      </c>
      <c r="E10" s="2525">
        <v>121</v>
      </c>
      <c r="F10" s="2525">
        <v>126.8</v>
      </c>
      <c r="G10" s="2532">
        <v>135.9</v>
      </c>
      <c r="H10" s="2527"/>
      <c r="I10" s="2528">
        <v>106.5</v>
      </c>
      <c r="J10" s="2528">
        <v>110.7</v>
      </c>
      <c r="K10" s="2528">
        <v>117.2</v>
      </c>
      <c r="L10" s="2528">
        <v>124.3</v>
      </c>
      <c r="M10" s="2533">
        <v>138.1</v>
      </c>
    </row>
    <row r="11" spans="1:89" ht="35.1" customHeight="1" x14ac:dyDescent="0.2">
      <c r="A11" s="2406" t="s">
        <v>486</v>
      </c>
      <c r="B11" s="2531"/>
      <c r="C11" s="2525">
        <v>109.6</v>
      </c>
      <c r="D11" s="2525">
        <v>117.4</v>
      </c>
      <c r="E11" s="2525">
        <v>121</v>
      </c>
      <c r="F11" s="2525">
        <v>127.8</v>
      </c>
      <c r="G11" s="2532">
        <v>135.9</v>
      </c>
      <c r="H11" s="2527"/>
      <c r="I11" s="2528">
        <v>106.9</v>
      </c>
      <c r="J11" s="2528">
        <v>111.3</v>
      </c>
      <c r="K11" s="2528">
        <v>117.3</v>
      </c>
      <c r="L11" s="2528">
        <v>126.2</v>
      </c>
      <c r="M11" s="2533">
        <v>138.80000000000001</v>
      </c>
    </row>
    <row r="12" spans="1:89" ht="35.1" customHeight="1" x14ac:dyDescent="0.2">
      <c r="A12" s="2406" t="s">
        <v>487</v>
      </c>
      <c r="B12" s="2531">
        <v>103</v>
      </c>
      <c r="C12" s="2525">
        <v>109.7</v>
      </c>
      <c r="D12" s="2525">
        <v>117.8</v>
      </c>
      <c r="E12" s="2525">
        <v>121.3</v>
      </c>
      <c r="F12" s="2525">
        <v>129.69999999999999</v>
      </c>
      <c r="G12" s="2532"/>
      <c r="H12" s="2531">
        <v>103.1</v>
      </c>
      <c r="I12" s="2525">
        <v>107.5</v>
      </c>
      <c r="J12" s="2528">
        <v>112.5</v>
      </c>
      <c r="K12" s="2528">
        <v>118</v>
      </c>
      <c r="L12" s="2528">
        <v>129.9</v>
      </c>
      <c r="M12" s="2534"/>
    </row>
    <row r="13" spans="1:89" ht="35.1" customHeight="1" x14ac:dyDescent="0.2">
      <c r="A13" s="2406" t="s">
        <v>488</v>
      </c>
      <c r="B13" s="2531">
        <v>103.3</v>
      </c>
      <c r="C13" s="2525">
        <v>110</v>
      </c>
      <c r="D13" s="2525">
        <v>118.3</v>
      </c>
      <c r="E13" s="2525">
        <v>121.7</v>
      </c>
      <c r="F13" s="2525">
        <v>129.9</v>
      </c>
      <c r="G13" s="2532"/>
      <c r="H13" s="2531">
        <v>103.6</v>
      </c>
      <c r="I13" s="2525">
        <v>107.4</v>
      </c>
      <c r="J13" s="2528">
        <v>112.7</v>
      </c>
      <c r="K13" s="2528">
        <v>118</v>
      </c>
      <c r="L13" s="2528">
        <v>130.9</v>
      </c>
      <c r="M13" s="2534"/>
    </row>
    <row r="14" spans="1:89" ht="35.1" customHeight="1" x14ac:dyDescent="0.2">
      <c r="A14" s="2406" t="s">
        <v>489</v>
      </c>
      <c r="B14" s="2531">
        <v>103.6</v>
      </c>
      <c r="C14" s="2525">
        <v>112.1</v>
      </c>
      <c r="D14" s="2525">
        <v>118.5</v>
      </c>
      <c r="E14" s="2525">
        <v>121.9</v>
      </c>
      <c r="F14" s="2525">
        <v>130.1</v>
      </c>
      <c r="G14" s="2532"/>
      <c r="H14" s="2531">
        <v>104</v>
      </c>
      <c r="I14" s="2525">
        <v>107.9</v>
      </c>
      <c r="J14" s="2528">
        <v>113.1</v>
      </c>
      <c r="K14" s="2528">
        <v>117.3</v>
      </c>
      <c r="L14" s="2528">
        <v>131.69999999999999</v>
      </c>
      <c r="M14" s="2534"/>
    </row>
    <row r="15" spans="1:89" ht="35.1" customHeight="1" x14ac:dyDescent="0.2">
      <c r="A15" s="2406" t="s">
        <v>490</v>
      </c>
      <c r="B15" s="2531">
        <v>103.5</v>
      </c>
      <c r="C15" s="2525">
        <v>112.7</v>
      </c>
      <c r="D15" s="2525">
        <v>118.5</v>
      </c>
      <c r="E15" s="2525">
        <v>124.6</v>
      </c>
      <c r="F15" s="2525">
        <v>130.5</v>
      </c>
      <c r="G15" s="2532"/>
      <c r="H15" s="2531">
        <v>105</v>
      </c>
      <c r="I15" s="2525">
        <v>108.3</v>
      </c>
      <c r="J15" s="2528">
        <v>114.6</v>
      </c>
      <c r="K15" s="2528">
        <v>118.2</v>
      </c>
      <c r="L15" s="2528">
        <v>132.30000000000001</v>
      </c>
      <c r="M15" s="2534"/>
    </row>
    <row r="16" spans="1:89" ht="35.1" customHeight="1" x14ac:dyDescent="0.2">
      <c r="A16" s="2406" t="s">
        <v>491</v>
      </c>
      <c r="B16" s="2531">
        <v>103.6</v>
      </c>
      <c r="C16" s="2525">
        <v>113.1</v>
      </c>
      <c r="D16" s="2525">
        <v>118.9</v>
      </c>
      <c r="E16" s="2525">
        <v>124.8</v>
      </c>
      <c r="F16" s="2525">
        <v>131.1</v>
      </c>
      <c r="G16" s="2532"/>
      <c r="H16" s="2531">
        <v>104.9</v>
      </c>
      <c r="I16" s="2525">
        <v>108.4</v>
      </c>
      <c r="J16" s="2528">
        <v>114.7</v>
      </c>
      <c r="K16" s="2528">
        <v>118.8</v>
      </c>
      <c r="L16" s="2528">
        <v>133.30000000000001</v>
      </c>
      <c r="M16" s="2534"/>
    </row>
    <row r="17" spans="1:13" ht="35.1" customHeight="1" x14ac:dyDescent="0.2">
      <c r="A17" s="2406" t="s">
        <v>492</v>
      </c>
      <c r="B17" s="2531">
        <v>103.9</v>
      </c>
      <c r="C17" s="2525">
        <v>113.4</v>
      </c>
      <c r="D17" s="2525">
        <v>119.6</v>
      </c>
      <c r="E17" s="2525">
        <v>125.2</v>
      </c>
      <c r="F17" s="2525">
        <v>131.80000000000001</v>
      </c>
      <c r="G17" s="2532"/>
      <c r="H17" s="2531">
        <v>104.8</v>
      </c>
      <c r="I17" s="2525">
        <v>108.9</v>
      </c>
      <c r="J17" s="2528">
        <v>115</v>
      </c>
      <c r="K17" s="2528">
        <v>119.5</v>
      </c>
      <c r="L17" s="2528">
        <v>133.69999999999999</v>
      </c>
      <c r="M17" s="2534"/>
    </row>
    <row r="18" spans="1:13" s="894" customFormat="1" ht="46.5" customHeight="1" thickBot="1" x14ac:dyDescent="0.25">
      <c r="A18" s="2419" t="s">
        <v>3936</v>
      </c>
      <c r="B18" s="2535">
        <v>102.5</v>
      </c>
      <c r="C18" s="2536">
        <v>109.5</v>
      </c>
      <c r="D18" s="2536">
        <v>117.1</v>
      </c>
      <c r="E18" s="2536">
        <v>122</v>
      </c>
      <c r="F18" s="2536">
        <v>128.6</v>
      </c>
      <c r="G18" s="2537"/>
      <c r="H18" s="2535">
        <v>103</v>
      </c>
      <c r="I18" s="2536">
        <v>107</v>
      </c>
      <c r="J18" s="2538">
        <v>112.1</v>
      </c>
      <c r="K18" s="2538">
        <v>117.6</v>
      </c>
      <c r="L18" s="2538">
        <v>128.1</v>
      </c>
      <c r="M18" s="2539"/>
    </row>
    <row r="19" spans="1:13" ht="13.5" customHeight="1" x14ac:dyDescent="0.25">
      <c r="A19" s="2426"/>
      <c r="H19" s="2540"/>
    </row>
  </sheetData>
  <mergeCells count="3">
    <mergeCell ref="A1:C1"/>
    <mergeCell ref="B5:G5"/>
    <mergeCell ref="H5:M5"/>
  </mergeCells>
  <hyperlinks>
    <hyperlink ref="A1" location="CONTENT!A1" display="Back to table of contents"/>
  </hyperlinks>
  <pageMargins left="0.5" right="0.5" top="0.5" bottom="0.5" header="0.3" footer="0.3"/>
  <pageSetup paperSize="9" scale="89" orientation="landscape" r:id="rId1"/>
  <headerFooter alignWithMargins="0"/>
  <ignoredErrors>
    <ignoredError sqref="B4:D4"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
  <sheetViews>
    <sheetView showGridLines="0" workbookViewId="0">
      <selection sqref="A1:C1"/>
    </sheetView>
  </sheetViews>
  <sheetFormatPr defaultColWidth="9.1640625" defaultRowHeight="12.75" x14ac:dyDescent="0.2"/>
  <cols>
    <col min="1" max="1" width="9" customWidth="1"/>
    <col min="2" max="16" width="9.83203125" customWidth="1"/>
  </cols>
  <sheetData>
    <row r="1" spans="1:17" ht="15.75" x14ac:dyDescent="0.25">
      <c r="A1" s="6263" t="s">
        <v>801</v>
      </c>
      <c r="B1" s="6263"/>
      <c r="C1" s="6263"/>
      <c r="D1" s="758"/>
      <c r="E1" s="758"/>
      <c r="F1" s="758"/>
      <c r="G1" s="758"/>
      <c r="H1" s="759"/>
      <c r="I1" s="759"/>
      <c r="J1" s="759"/>
      <c r="K1" s="759"/>
      <c r="L1" s="759"/>
      <c r="M1" s="759"/>
      <c r="N1" s="759"/>
      <c r="O1" s="759"/>
      <c r="P1" s="759"/>
      <c r="Q1" s="759"/>
    </row>
    <row r="2" spans="1:17" ht="16.5" x14ac:dyDescent="0.25">
      <c r="A2" s="2395" t="s">
        <v>3931</v>
      </c>
      <c r="B2" s="801"/>
      <c r="C2" s="812"/>
      <c r="D2" s="812"/>
      <c r="E2" s="812"/>
      <c r="F2" s="812"/>
      <c r="G2" s="812"/>
      <c r="H2" s="812"/>
      <c r="I2" s="812"/>
      <c r="J2" s="812"/>
      <c r="K2" s="812"/>
      <c r="L2" s="812"/>
      <c r="M2" s="812"/>
      <c r="N2" s="812"/>
      <c r="O2" s="812"/>
      <c r="P2" s="801"/>
      <c r="Q2" s="801"/>
    </row>
    <row r="3" spans="1:17" ht="16.5" thickBot="1" x14ac:dyDescent="0.3">
      <c r="A3" s="2396"/>
      <c r="B3" s="812"/>
      <c r="C3" s="812"/>
      <c r="D3" s="812"/>
      <c r="E3" s="812"/>
      <c r="F3" s="812"/>
      <c r="G3" s="812"/>
      <c r="H3" s="812"/>
      <c r="I3" s="812"/>
      <c r="J3" s="812"/>
      <c r="K3" s="812"/>
      <c r="L3" s="812"/>
      <c r="M3" s="812"/>
      <c r="N3" s="812"/>
      <c r="O3" s="812"/>
      <c r="P3" s="858"/>
      <c r="Q3" s="2397"/>
    </row>
    <row r="4" spans="1:17" ht="22.5" customHeight="1" thickBot="1" x14ac:dyDescent="0.25">
      <c r="A4" s="2398" t="s">
        <v>2</v>
      </c>
      <c r="B4" s="2399">
        <v>2007</v>
      </c>
      <c r="C4" s="2400">
        <v>2008</v>
      </c>
      <c r="D4" s="2600">
        <v>2009</v>
      </c>
      <c r="E4" s="2600">
        <v>2010</v>
      </c>
      <c r="F4" s="2600">
        <v>2011</v>
      </c>
      <c r="G4" s="2600">
        <v>2012</v>
      </c>
      <c r="H4" s="2601">
        <v>2013</v>
      </c>
      <c r="I4" s="2401">
        <v>2013</v>
      </c>
      <c r="J4" s="2401">
        <v>2014</v>
      </c>
      <c r="K4" s="2401">
        <v>2015</v>
      </c>
      <c r="L4" s="2401">
        <v>2016</v>
      </c>
      <c r="M4" s="2401">
        <v>2017</v>
      </c>
      <c r="N4" s="2600">
        <v>2018</v>
      </c>
      <c r="O4" s="2402">
        <v>2018</v>
      </c>
      <c r="P4" s="2403">
        <v>2019</v>
      </c>
      <c r="Q4" s="2404">
        <v>2020</v>
      </c>
    </row>
    <row r="5" spans="1:17" ht="21" customHeight="1" thickBot="1" x14ac:dyDescent="0.25">
      <c r="A5" s="2405" t="s">
        <v>3932</v>
      </c>
      <c r="B5" s="6514" t="s">
        <v>3933</v>
      </c>
      <c r="C5" s="6515"/>
      <c r="D5" s="6515"/>
      <c r="E5" s="6515"/>
      <c r="F5" s="6515"/>
      <c r="G5" s="6515"/>
      <c r="H5" s="6516"/>
      <c r="I5" s="6517" t="s">
        <v>3934</v>
      </c>
      <c r="J5" s="6518"/>
      <c r="K5" s="6518"/>
      <c r="L5" s="6518"/>
      <c r="M5" s="6518"/>
      <c r="N5" s="6519"/>
      <c r="O5" s="6517" t="s">
        <v>3935</v>
      </c>
      <c r="P5" s="6518"/>
      <c r="Q5" s="6509"/>
    </row>
    <row r="6" spans="1:17" ht="35.1" customHeight="1" x14ac:dyDescent="0.2">
      <c r="A6" s="2406" t="s">
        <v>481</v>
      </c>
      <c r="B6" s="2407"/>
      <c r="C6" s="2408">
        <v>109.6</v>
      </c>
      <c r="D6" s="2408">
        <v>115.3</v>
      </c>
      <c r="E6" s="2408">
        <v>118.2</v>
      </c>
      <c r="F6" s="2408">
        <v>125.8</v>
      </c>
      <c r="G6" s="2409">
        <v>131.9</v>
      </c>
      <c r="H6" s="2410">
        <v>135.69999999999999</v>
      </c>
      <c r="I6" s="2409"/>
      <c r="J6" s="858">
        <v>107.2</v>
      </c>
      <c r="K6" s="869">
        <v>107.9</v>
      </c>
      <c r="L6" s="869">
        <v>108.3</v>
      </c>
      <c r="M6" s="869">
        <v>110.2</v>
      </c>
      <c r="N6" s="2411">
        <v>117</v>
      </c>
      <c r="O6" s="2412"/>
      <c r="P6" s="869">
        <v>103.8</v>
      </c>
      <c r="Q6" s="2413">
        <v>105.9</v>
      </c>
    </row>
    <row r="7" spans="1:17" ht="35.1" customHeight="1" x14ac:dyDescent="0.2">
      <c r="A7" s="2406" t="s">
        <v>482</v>
      </c>
      <c r="B7" s="2407"/>
      <c r="C7" s="2408">
        <v>110.7</v>
      </c>
      <c r="D7" s="2408">
        <v>115.8</v>
      </c>
      <c r="E7" s="2408">
        <v>118.6</v>
      </c>
      <c r="F7" s="2408">
        <v>126.7</v>
      </c>
      <c r="G7" s="2409">
        <v>131.9</v>
      </c>
      <c r="H7" s="2414">
        <v>136.6</v>
      </c>
      <c r="I7" s="2409"/>
      <c r="J7" s="858">
        <v>108.5</v>
      </c>
      <c r="K7" s="858">
        <v>110.7</v>
      </c>
      <c r="L7" s="858">
        <v>110.1</v>
      </c>
      <c r="M7" s="858">
        <v>111.5</v>
      </c>
      <c r="N7" s="2415">
        <v>119.3</v>
      </c>
      <c r="O7" s="2412"/>
      <c r="P7" s="858">
        <v>104.4</v>
      </c>
      <c r="Q7" s="2416">
        <v>106.6</v>
      </c>
    </row>
    <row r="8" spans="1:17" ht="35.1" customHeight="1" x14ac:dyDescent="0.2">
      <c r="A8" s="2406" t="s">
        <v>483</v>
      </c>
      <c r="B8" s="2407"/>
      <c r="C8" s="2408">
        <v>110.8</v>
      </c>
      <c r="D8" s="2408">
        <v>116.1</v>
      </c>
      <c r="E8" s="2408">
        <v>118.8</v>
      </c>
      <c r="F8" s="2408">
        <v>127.4</v>
      </c>
      <c r="G8" s="2409">
        <v>132.30000000000001</v>
      </c>
      <c r="H8" s="2414">
        <v>137.1</v>
      </c>
      <c r="I8" s="2409"/>
      <c r="J8" s="858">
        <v>107.7</v>
      </c>
      <c r="K8" s="858">
        <v>110.1</v>
      </c>
      <c r="L8" s="858">
        <v>111.1</v>
      </c>
      <c r="M8" s="858">
        <v>112.5</v>
      </c>
      <c r="N8" s="2415">
        <v>120</v>
      </c>
      <c r="O8" s="2412"/>
      <c r="P8" s="858">
        <v>104.4</v>
      </c>
      <c r="Q8" s="2416">
        <v>107.4</v>
      </c>
    </row>
    <row r="9" spans="1:17" ht="35.1" customHeight="1" x14ac:dyDescent="0.2">
      <c r="A9" s="2406" t="s">
        <v>484</v>
      </c>
      <c r="B9" s="2407"/>
      <c r="C9" s="2408">
        <v>111.9</v>
      </c>
      <c r="D9" s="2408">
        <v>116.2</v>
      </c>
      <c r="E9" s="2408">
        <v>119.3</v>
      </c>
      <c r="F9" s="2408">
        <v>127.6</v>
      </c>
      <c r="G9" s="2409">
        <v>132.5</v>
      </c>
      <c r="H9" s="2414"/>
      <c r="I9" s="2409">
        <v>103.4</v>
      </c>
      <c r="J9" s="858">
        <v>107.7</v>
      </c>
      <c r="K9" s="858">
        <v>110</v>
      </c>
      <c r="L9" s="858">
        <v>110.2</v>
      </c>
      <c r="M9" s="858">
        <v>113.4</v>
      </c>
      <c r="N9" s="2415"/>
      <c r="O9" s="2412">
        <v>103.8</v>
      </c>
      <c r="P9" s="858">
        <v>104.4</v>
      </c>
      <c r="Q9" s="2416">
        <v>108.8</v>
      </c>
    </row>
    <row r="10" spans="1:17" ht="35.1" customHeight="1" x14ac:dyDescent="0.2">
      <c r="A10" s="2406" t="s">
        <v>485</v>
      </c>
      <c r="B10" s="2407"/>
      <c r="C10" s="2408">
        <v>113</v>
      </c>
      <c r="D10" s="2408">
        <v>116.2</v>
      </c>
      <c r="E10" s="2408">
        <v>119.1</v>
      </c>
      <c r="F10" s="2408">
        <v>127.6</v>
      </c>
      <c r="G10" s="2409">
        <v>132.5</v>
      </c>
      <c r="H10" s="2414"/>
      <c r="I10" s="2409">
        <v>103.3</v>
      </c>
      <c r="J10" s="858">
        <v>106.8</v>
      </c>
      <c r="K10" s="858">
        <v>107.3</v>
      </c>
      <c r="L10" s="858">
        <v>108.2</v>
      </c>
      <c r="M10" s="858">
        <v>114.6</v>
      </c>
      <c r="N10" s="2415"/>
      <c r="O10" s="2412">
        <v>103.6</v>
      </c>
      <c r="P10" s="858">
        <v>104.4</v>
      </c>
      <c r="Q10" s="2416">
        <v>107.3</v>
      </c>
    </row>
    <row r="11" spans="1:17" ht="35.1" customHeight="1" x14ac:dyDescent="0.2">
      <c r="A11" s="2406" t="s">
        <v>486</v>
      </c>
      <c r="B11" s="2407"/>
      <c r="C11" s="2408">
        <v>113.4</v>
      </c>
      <c r="D11" s="2408">
        <v>117.1</v>
      </c>
      <c r="E11" s="2408">
        <v>119.9</v>
      </c>
      <c r="F11" s="2408">
        <v>127.8</v>
      </c>
      <c r="G11" s="2409">
        <v>132.80000000000001</v>
      </c>
      <c r="H11" s="2414"/>
      <c r="I11" s="2409">
        <v>103.4</v>
      </c>
      <c r="J11" s="858">
        <v>106.8</v>
      </c>
      <c r="K11" s="858">
        <v>107.2</v>
      </c>
      <c r="L11" s="858">
        <v>108.4</v>
      </c>
      <c r="M11" s="858">
        <v>115.3</v>
      </c>
      <c r="N11" s="2415"/>
      <c r="O11" s="2412">
        <v>102.8</v>
      </c>
      <c r="P11" s="858">
        <v>103.4</v>
      </c>
      <c r="Q11" s="2416">
        <v>105.2</v>
      </c>
    </row>
    <row r="12" spans="1:17" ht="35.1" customHeight="1" x14ac:dyDescent="0.2">
      <c r="A12" s="2406" t="s">
        <v>487</v>
      </c>
      <c r="B12" s="2407">
        <v>103.7</v>
      </c>
      <c r="C12" s="2408">
        <v>115.6</v>
      </c>
      <c r="D12" s="2408">
        <v>117.8</v>
      </c>
      <c r="E12" s="2408">
        <v>120.2</v>
      </c>
      <c r="F12" s="2408">
        <v>128.19999999999999</v>
      </c>
      <c r="G12" s="2409">
        <v>133</v>
      </c>
      <c r="H12" s="2414"/>
      <c r="I12" s="2409">
        <v>103.6</v>
      </c>
      <c r="J12" s="858">
        <v>106.8</v>
      </c>
      <c r="K12" s="858">
        <v>107.4</v>
      </c>
      <c r="L12" s="858">
        <v>108.5</v>
      </c>
      <c r="M12" s="858">
        <v>114.3</v>
      </c>
      <c r="N12" s="2415"/>
      <c r="O12" s="2412">
        <v>102.6</v>
      </c>
      <c r="P12" s="858">
        <v>103.4</v>
      </c>
      <c r="Q12" s="2416">
        <v>104.9</v>
      </c>
    </row>
    <row r="13" spans="1:17" ht="35.1" customHeight="1" x14ac:dyDescent="0.2">
      <c r="A13" s="2406" t="s">
        <v>488</v>
      </c>
      <c r="B13" s="2407">
        <v>104.1</v>
      </c>
      <c r="C13" s="2408">
        <v>116.3</v>
      </c>
      <c r="D13" s="2408">
        <v>117.5</v>
      </c>
      <c r="E13" s="2408">
        <v>120.6</v>
      </c>
      <c r="F13" s="2408">
        <v>128.4</v>
      </c>
      <c r="G13" s="2409">
        <v>133.19999999999999</v>
      </c>
      <c r="H13" s="2414"/>
      <c r="I13" s="2409">
        <v>103.3</v>
      </c>
      <c r="J13" s="858">
        <v>107.2</v>
      </c>
      <c r="K13" s="858">
        <v>108.4</v>
      </c>
      <c r="L13" s="858">
        <v>109.4</v>
      </c>
      <c r="M13" s="858">
        <v>114.4</v>
      </c>
      <c r="N13" s="2415"/>
      <c r="O13" s="2412">
        <v>101.9</v>
      </c>
      <c r="P13" s="858">
        <v>103.7</v>
      </c>
      <c r="Q13" s="2416">
        <v>105.3</v>
      </c>
    </row>
    <row r="14" spans="1:17" ht="35.1" customHeight="1" x14ac:dyDescent="0.2">
      <c r="A14" s="2406" t="s">
        <v>489</v>
      </c>
      <c r="B14" s="2407">
        <v>105.3</v>
      </c>
      <c r="C14" s="2408">
        <v>116.7</v>
      </c>
      <c r="D14" s="2408">
        <v>117.8</v>
      </c>
      <c r="E14" s="2408">
        <v>120.7</v>
      </c>
      <c r="F14" s="2408">
        <v>128.30000000000001</v>
      </c>
      <c r="G14" s="2409">
        <v>133.30000000000001</v>
      </c>
      <c r="H14" s="2414"/>
      <c r="I14" s="2409">
        <v>103.5</v>
      </c>
      <c r="J14" s="858">
        <v>106.5</v>
      </c>
      <c r="K14" s="858">
        <v>108.6</v>
      </c>
      <c r="L14" s="858">
        <v>109.6</v>
      </c>
      <c r="M14" s="858">
        <v>113.4</v>
      </c>
      <c r="N14" s="2415"/>
      <c r="O14" s="2412">
        <v>102</v>
      </c>
      <c r="P14" s="858">
        <v>103.3</v>
      </c>
      <c r="Q14" s="2417">
        <v>106</v>
      </c>
    </row>
    <row r="15" spans="1:17" ht="35.1" customHeight="1" x14ac:dyDescent="0.2">
      <c r="A15" s="2406" t="s">
        <v>490</v>
      </c>
      <c r="B15" s="2407">
        <v>106.8</v>
      </c>
      <c r="C15" s="2408">
        <v>117.2</v>
      </c>
      <c r="D15" s="2408">
        <v>117.3</v>
      </c>
      <c r="E15" s="2408">
        <v>121</v>
      </c>
      <c r="F15" s="2408">
        <v>128.19999999999999</v>
      </c>
      <c r="G15" s="2409">
        <v>133.6</v>
      </c>
      <c r="H15" s="2414"/>
      <c r="I15" s="2409">
        <v>103.9</v>
      </c>
      <c r="J15" s="858">
        <v>105.9</v>
      </c>
      <c r="K15" s="858">
        <v>107.5</v>
      </c>
      <c r="L15" s="858">
        <v>109.1</v>
      </c>
      <c r="M15" s="858">
        <v>112.9</v>
      </c>
      <c r="N15" s="2415"/>
      <c r="O15" s="2412">
        <v>102.4</v>
      </c>
      <c r="P15" s="858">
        <v>102.8</v>
      </c>
      <c r="Q15" s="2416">
        <v>106.1</v>
      </c>
    </row>
    <row r="16" spans="1:17" ht="35.1" customHeight="1" x14ac:dyDescent="0.2">
      <c r="A16" s="2406" t="s">
        <v>491</v>
      </c>
      <c r="B16" s="2407">
        <v>107.6</v>
      </c>
      <c r="C16" s="2408">
        <v>116.5</v>
      </c>
      <c r="D16" s="2408">
        <v>117.3</v>
      </c>
      <c r="E16" s="2408">
        <v>121.9</v>
      </c>
      <c r="F16" s="2408">
        <v>130.4</v>
      </c>
      <c r="G16" s="2409">
        <v>134.4</v>
      </c>
      <c r="H16" s="2414"/>
      <c r="I16" s="2409">
        <v>105</v>
      </c>
      <c r="J16" s="858">
        <v>105.9</v>
      </c>
      <c r="K16" s="858">
        <v>107</v>
      </c>
      <c r="L16" s="858">
        <v>109.4</v>
      </c>
      <c r="M16" s="858">
        <v>113.3</v>
      </c>
      <c r="N16" s="2415"/>
      <c r="O16" s="2412">
        <v>102.8</v>
      </c>
      <c r="P16" s="858">
        <v>103.1</v>
      </c>
      <c r="Q16" s="2416">
        <v>106.3</v>
      </c>
    </row>
    <row r="17" spans="1:17" ht="35.1" customHeight="1" x14ac:dyDescent="0.2">
      <c r="A17" s="2406" t="s">
        <v>492</v>
      </c>
      <c r="B17" s="2407">
        <v>108.2</v>
      </c>
      <c r="C17" s="2408">
        <v>115.5</v>
      </c>
      <c r="D17" s="2408">
        <v>117.2</v>
      </c>
      <c r="E17" s="2408">
        <v>124.4</v>
      </c>
      <c r="F17" s="2408">
        <v>130.4</v>
      </c>
      <c r="G17" s="2409">
        <v>134.6</v>
      </c>
      <c r="H17" s="2414"/>
      <c r="I17" s="2409">
        <v>105.3</v>
      </c>
      <c r="J17" s="858">
        <v>105.5</v>
      </c>
      <c r="K17" s="858">
        <v>106.9</v>
      </c>
      <c r="L17" s="858">
        <v>109.4</v>
      </c>
      <c r="M17" s="2418">
        <v>114</v>
      </c>
      <c r="N17" s="2415"/>
      <c r="O17" s="2412">
        <v>102.4</v>
      </c>
      <c r="P17" s="858">
        <v>103.3</v>
      </c>
      <c r="Q17" s="2416">
        <v>106.1</v>
      </c>
    </row>
    <row r="18" spans="1:17" ht="40.5" customHeight="1" thickBot="1" x14ac:dyDescent="0.25">
      <c r="A18" s="2419" t="s">
        <v>3936</v>
      </c>
      <c r="B18" s="2420">
        <v>103.8</v>
      </c>
      <c r="C18" s="2421">
        <v>113.93333333333334</v>
      </c>
      <c r="D18" s="2421">
        <v>116.8</v>
      </c>
      <c r="E18" s="2421">
        <v>120.2</v>
      </c>
      <c r="F18" s="2421">
        <v>128.1</v>
      </c>
      <c r="G18" s="2421">
        <f>AVERAGE(G6:G17)</f>
        <v>133</v>
      </c>
      <c r="H18" s="2422"/>
      <c r="I18" s="2421">
        <v>103.5</v>
      </c>
      <c r="J18" s="2421">
        <v>106.9</v>
      </c>
      <c r="K18" s="2421">
        <v>108.3</v>
      </c>
      <c r="L18" s="2421">
        <v>109.3</v>
      </c>
      <c r="M18" s="2421">
        <v>113.3</v>
      </c>
      <c r="N18" s="2423"/>
      <c r="O18" s="2424">
        <v>103.2</v>
      </c>
      <c r="P18" s="2421">
        <v>103.7</v>
      </c>
      <c r="Q18" s="2425">
        <v>106.3</v>
      </c>
    </row>
  </sheetData>
  <mergeCells count="4">
    <mergeCell ref="A1:C1"/>
    <mergeCell ref="B5:H5"/>
    <mergeCell ref="I5:N5"/>
    <mergeCell ref="O5:Q5"/>
  </mergeCells>
  <hyperlinks>
    <hyperlink ref="A1" location="CONTENT!A1" display="Back to table of contents"/>
  </hyperlinks>
  <pageMargins left="0.5" right="0.5" top="0.5" bottom="0.5" header="0.3" footer="0.3"/>
  <pageSetup paperSize="9" scale="92"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51"/>
  <sheetViews>
    <sheetView showGridLines="0" workbookViewId="0">
      <selection sqref="A1:C1"/>
    </sheetView>
  </sheetViews>
  <sheetFormatPr defaultColWidth="9.1640625" defaultRowHeight="12.75" x14ac:dyDescent="0.2"/>
  <cols>
    <col min="1" max="12" width="8.83203125" style="801" customWidth="1"/>
    <col min="13" max="13" width="2.5" style="801" customWidth="1"/>
    <col min="14" max="14" width="34.5" style="801" customWidth="1"/>
    <col min="15" max="256" width="9.1640625" style="801"/>
    <col min="257" max="257" width="1.33203125" style="801" customWidth="1"/>
    <col min="258" max="258" width="10.6640625" style="801" customWidth="1"/>
    <col min="259" max="259" width="7.5" style="801" customWidth="1"/>
    <col min="260" max="260" width="3.1640625" style="801" customWidth="1"/>
    <col min="261" max="261" width="7.83203125" style="801" customWidth="1"/>
    <col min="262" max="262" width="8.5" style="801" customWidth="1"/>
    <col min="263" max="263" width="4" style="801" customWidth="1"/>
    <col min="264" max="264" width="20.83203125" style="801" customWidth="1"/>
    <col min="265" max="265" width="0" style="801" hidden="1" customWidth="1"/>
    <col min="266" max="266" width="5.33203125" style="801" customWidth="1"/>
    <col min="267" max="267" width="7.33203125" style="801" customWidth="1"/>
    <col min="268" max="268" width="7.1640625" style="801" customWidth="1"/>
    <col min="269" max="269" width="2.5" style="801" customWidth="1"/>
    <col min="270" max="270" width="34.5" style="801" customWidth="1"/>
    <col min="271" max="512" width="9.1640625" style="801"/>
    <col min="513" max="513" width="1.33203125" style="801" customWidth="1"/>
    <col min="514" max="514" width="10.6640625" style="801" customWidth="1"/>
    <col min="515" max="515" width="7.5" style="801" customWidth="1"/>
    <col min="516" max="516" width="3.1640625" style="801" customWidth="1"/>
    <col min="517" max="517" width="7.83203125" style="801" customWidth="1"/>
    <col min="518" max="518" width="8.5" style="801" customWidth="1"/>
    <col min="519" max="519" width="4" style="801" customWidth="1"/>
    <col min="520" max="520" width="20.83203125" style="801" customWidth="1"/>
    <col min="521" max="521" width="0" style="801" hidden="1" customWidth="1"/>
    <col min="522" max="522" width="5.33203125" style="801" customWidth="1"/>
    <col min="523" max="523" width="7.33203125" style="801" customWidth="1"/>
    <col min="524" max="524" width="7.1640625" style="801" customWidth="1"/>
    <col min="525" max="525" width="2.5" style="801" customWidth="1"/>
    <col min="526" max="526" width="34.5" style="801" customWidth="1"/>
    <col min="527" max="768" width="9.1640625" style="801"/>
    <col min="769" max="769" width="1.33203125" style="801" customWidth="1"/>
    <col min="770" max="770" width="10.6640625" style="801" customWidth="1"/>
    <col min="771" max="771" width="7.5" style="801" customWidth="1"/>
    <col min="772" max="772" width="3.1640625" style="801" customWidth="1"/>
    <col min="773" max="773" width="7.83203125" style="801" customWidth="1"/>
    <col min="774" max="774" width="8.5" style="801" customWidth="1"/>
    <col min="775" max="775" width="4" style="801" customWidth="1"/>
    <col min="776" max="776" width="20.83203125" style="801" customWidth="1"/>
    <col min="777" max="777" width="0" style="801" hidden="1" customWidth="1"/>
    <col min="778" max="778" width="5.33203125" style="801" customWidth="1"/>
    <col min="779" max="779" width="7.33203125" style="801" customWidth="1"/>
    <col min="780" max="780" width="7.1640625" style="801" customWidth="1"/>
    <col min="781" max="781" width="2.5" style="801" customWidth="1"/>
    <col min="782" max="782" width="34.5" style="801" customWidth="1"/>
    <col min="783" max="1024" width="9.1640625" style="801"/>
    <col min="1025" max="1025" width="1.33203125" style="801" customWidth="1"/>
    <col min="1026" max="1026" width="10.6640625" style="801" customWidth="1"/>
    <col min="1027" max="1027" width="7.5" style="801" customWidth="1"/>
    <col min="1028" max="1028" width="3.1640625" style="801" customWidth="1"/>
    <col min="1029" max="1029" width="7.83203125" style="801" customWidth="1"/>
    <col min="1030" max="1030" width="8.5" style="801" customWidth="1"/>
    <col min="1031" max="1031" width="4" style="801" customWidth="1"/>
    <col min="1032" max="1032" width="20.83203125" style="801" customWidth="1"/>
    <col min="1033" max="1033" width="0" style="801" hidden="1" customWidth="1"/>
    <col min="1034" max="1034" width="5.33203125" style="801" customWidth="1"/>
    <col min="1035" max="1035" width="7.33203125" style="801" customWidth="1"/>
    <col min="1036" max="1036" width="7.1640625" style="801" customWidth="1"/>
    <col min="1037" max="1037" width="2.5" style="801" customWidth="1"/>
    <col min="1038" max="1038" width="34.5" style="801" customWidth="1"/>
    <col min="1039" max="1280" width="9.1640625" style="801"/>
    <col min="1281" max="1281" width="1.33203125" style="801" customWidth="1"/>
    <col min="1282" max="1282" width="10.6640625" style="801" customWidth="1"/>
    <col min="1283" max="1283" width="7.5" style="801" customWidth="1"/>
    <col min="1284" max="1284" width="3.1640625" style="801" customWidth="1"/>
    <col min="1285" max="1285" width="7.83203125" style="801" customWidth="1"/>
    <col min="1286" max="1286" width="8.5" style="801" customWidth="1"/>
    <col min="1287" max="1287" width="4" style="801" customWidth="1"/>
    <col min="1288" max="1288" width="20.83203125" style="801" customWidth="1"/>
    <col min="1289" max="1289" width="0" style="801" hidden="1" customWidth="1"/>
    <col min="1290" max="1290" width="5.33203125" style="801" customWidth="1"/>
    <col min="1291" max="1291" width="7.33203125" style="801" customWidth="1"/>
    <col min="1292" max="1292" width="7.1640625" style="801" customWidth="1"/>
    <col min="1293" max="1293" width="2.5" style="801" customWidth="1"/>
    <col min="1294" max="1294" width="34.5" style="801" customWidth="1"/>
    <col min="1295" max="1536" width="9.1640625" style="801"/>
    <col min="1537" max="1537" width="1.33203125" style="801" customWidth="1"/>
    <col min="1538" max="1538" width="10.6640625" style="801" customWidth="1"/>
    <col min="1539" max="1539" width="7.5" style="801" customWidth="1"/>
    <col min="1540" max="1540" width="3.1640625" style="801" customWidth="1"/>
    <col min="1541" max="1541" width="7.83203125" style="801" customWidth="1"/>
    <col min="1542" max="1542" width="8.5" style="801" customWidth="1"/>
    <col min="1543" max="1543" width="4" style="801" customWidth="1"/>
    <col min="1544" max="1544" width="20.83203125" style="801" customWidth="1"/>
    <col min="1545" max="1545" width="0" style="801" hidden="1" customWidth="1"/>
    <col min="1546" max="1546" width="5.33203125" style="801" customWidth="1"/>
    <col min="1547" max="1547" width="7.33203125" style="801" customWidth="1"/>
    <col min="1548" max="1548" width="7.1640625" style="801" customWidth="1"/>
    <col min="1549" max="1549" width="2.5" style="801" customWidth="1"/>
    <col min="1550" max="1550" width="34.5" style="801" customWidth="1"/>
    <col min="1551" max="1792" width="9.1640625" style="801"/>
    <col min="1793" max="1793" width="1.33203125" style="801" customWidth="1"/>
    <col min="1794" max="1794" width="10.6640625" style="801" customWidth="1"/>
    <col min="1795" max="1795" width="7.5" style="801" customWidth="1"/>
    <col min="1796" max="1796" width="3.1640625" style="801" customWidth="1"/>
    <col min="1797" max="1797" width="7.83203125" style="801" customWidth="1"/>
    <col min="1798" max="1798" width="8.5" style="801" customWidth="1"/>
    <col min="1799" max="1799" width="4" style="801" customWidth="1"/>
    <col min="1800" max="1800" width="20.83203125" style="801" customWidth="1"/>
    <col min="1801" max="1801" width="0" style="801" hidden="1" customWidth="1"/>
    <col min="1802" max="1802" width="5.33203125" style="801" customWidth="1"/>
    <col min="1803" max="1803" width="7.33203125" style="801" customWidth="1"/>
    <col min="1804" max="1804" width="7.1640625" style="801" customWidth="1"/>
    <col min="1805" max="1805" width="2.5" style="801" customWidth="1"/>
    <col min="1806" max="1806" width="34.5" style="801" customWidth="1"/>
    <col min="1807" max="2048" width="9.1640625" style="801"/>
    <col min="2049" max="2049" width="1.33203125" style="801" customWidth="1"/>
    <col min="2050" max="2050" width="10.6640625" style="801" customWidth="1"/>
    <col min="2051" max="2051" width="7.5" style="801" customWidth="1"/>
    <col min="2052" max="2052" width="3.1640625" style="801" customWidth="1"/>
    <col min="2053" max="2053" width="7.83203125" style="801" customWidth="1"/>
    <col min="2054" max="2054" width="8.5" style="801" customWidth="1"/>
    <col min="2055" max="2055" width="4" style="801" customWidth="1"/>
    <col min="2056" max="2056" width="20.83203125" style="801" customWidth="1"/>
    <col min="2057" max="2057" width="0" style="801" hidden="1" customWidth="1"/>
    <col min="2058" max="2058" width="5.33203125" style="801" customWidth="1"/>
    <col min="2059" max="2059" width="7.33203125" style="801" customWidth="1"/>
    <col min="2060" max="2060" width="7.1640625" style="801" customWidth="1"/>
    <col min="2061" max="2061" width="2.5" style="801" customWidth="1"/>
    <col min="2062" max="2062" width="34.5" style="801" customWidth="1"/>
    <col min="2063" max="2304" width="9.1640625" style="801"/>
    <col min="2305" max="2305" width="1.33203125" style="801" customWidth="1"/>
    <col min="2306" max="2306" width="10.6640625" style="801" customWidth="1"/>
    <col min="2307" max="2307" width="7.5" style="801" customWidth="1"/>
    <col min="2308" max="2308" width="3.1640625" style="801" customWidth="1"/>
    <col min="2309" max="2309" width="7.83203125" style="801" customWidth="1"/>
    <col min="2310" max="2310" width="8.5" style="801" customWidth="1"/>
    <col min="2311" max="2311" width="4" style="801" customWidth="1"/>
    <col min="2312" max="2312" width="20.83203125" style="801" customWidth="1"/>
    <col min="2313" max="2313" width="0" style="801" hidden="1" customWidth="1"/>
    <col min="2314" max="2314" width="5.33203125" style="801" customWidth="1"/>
    <col min="2315" max="2315" width="7.33203125" style="801" customWidth="1"/>
    <col min="2316" max="2316" width="7.1640625" style="801" customWidth="1"/>
    <col min="2317" max="2317" width="2.5" style="801" customWidth="1"/>
    <col min="2318" max="2318" width="34.5" style="801" customWidth="1"/>
    <col min="2319" max="2560" width="9.1640625" style="801"/>
    <col min="2561" max="2561" width="1.33203125" style="801" customWidth="1"/>
    <col min="2562" max="2562" width="10.6640625" style="801" customWidth="1"/>
    <col min="2563" max="2563" width="7.5" style="801" customWidth="1"/>
    <col min="2564" max="2564" width="3.1640625" style="801" customWidth="1"/>
    <col min="2565" max="2565" width="7.83203125" style="801" customWidth="1"/>
    <col min="2566" max="2566" width="8.5" style="801" customWidth="1"/>
    <col min="2567" max="2567" width="4" style="801" customWidth="1"/>
    <col min="2568" max="2568" width="20.83203125" style="801" customWidth="1"/>
    <col min="2569" max="2569" width="0" style="801" hidden="1" customWidth="1"/>
    <col min="2570" max="2570" width="5.33203125" style="801" customWidth="1"/>
    <col min="2571" max="2571" width="7.33203125" style="801" customWidth="1"/>
    <col min="2572" max="2572" width="7.1640625" style="801" customWidth="1"/>
    <col min="2573" max="2573" width="2.5" style="801" customWidth="1"/>
    <col min="2574" max="2574" width="34.5" style="801" customWidth="1"/>
    <col min="2575" max="2816" width="9.1640625" style="801"/>
    <col min="2817" max="2817" width="1.33203125" style="801" customWidth="1"/>
    <col min="2818" max="2818" width="10.6640625" style="801" customWidth="1"/>
    <col min="2819" max="2819" width="7.5" style="801" customWidth="1"/>
    <col min="2820" max="2820" width="3.1640625" style="801" customWidth="1"/>
    <col min="2821" max="2821" width="7.83203125" style="801" customWidth="1"/>
    <col min="2822" max="2822" width="8.5" style="801" customWidth="1"/>
    <col min="2823" max="2823" width="4" style="801" customWidth="1"/>
    <col min="2824" max="2824" width="20.83203125" style="801" customWidth="1"/>
    <col min="2825" max="2825" width="0" style="801" hidden="1" customWidth="1"/>
    <col min="2826" max="2826" width="5.33203125" style="801" customWidth="1"/>
    <col min="2827" max="2827" width="7.33203125" style="801" customWidth="1"/>
    <col min="2828" max="2828" width="7.1640625" style="801" customWidth="1"/>
    <col min="2829" max="2829" width="2.5" style="801" customWidth="1"/>
    <col min="2830" max="2830" width="34.5" style="801" customWidth="1"/>
    <col min="2831" max="3072" width="9.1640625" style="801"/>
    <col min="3073" max="3073" width="1.33203125" style="801" customWidth="1"/>
    <col min="3074" max="3074" width="10.6640625" style="801" customWidth="1"/>
    <col min="3075" max="3075" width="7.5" style="801" customWidth="1"/>
    <col min="3076" max="3076" width="3.1640625" style="801" customWidth="1"/>
    <col min="3077" max="3077" width="7.83203125" style="801" customWidth="1"/>
    <col min="3078" max="3078" width="8.5" style="801" customWidth="1"/>
    <col min="3079" max="3079" width="4" style="801" customWidth="1"/>
    <col min="3080" max="3080" width="20.83203125" style="801" customWidth="1"/>
    <col min="3081" max="3081" width="0" style="801" hidden="1" customWidth="1"/>
    <col min="3082" max="3082" width="5.33203125" style="801" customWidth="1"/>
    <col min="3083" max="3083" width="7.33203125" style="801" customWidth="1"/>
    <col min="3084" max="3084" width="7.1640625" style="801" customWidth="1"/>
    <col min="3085" max="3085" width="2.5" style="801" customWidth="1"/>
    <col min="3086" max="3086" width="34.5" style="801" customWidth="1"/>
    <col min="3087" max="3328" width="9.1640625" style="801"/>
    <col min="3329" max="3329" width="1.33203125" style="801" customWidth="1"/>
    <col min="3330" max="3330" width="10.6640625" style="801" customWidth="1"/>
    <col min="3331" max="3331" width="7.5" style="801" customWidth="1"/>
    <col min="3332" max="3332" width="3.1640625" style="801" customWidth="1"/>
    <col min="3333" max="3333" width="7.83203125" style="801" customWidth="1"/>
    <col min="3334" max="3334" width="8.5" style="801" customWidth="1"/>
    <col min="3335" max="3335" width="4" style="801" customWidth="1"/>
    <col min="3336" max="3336" width="20.83203125" style="801" customWidth="1"/>
    <col min="3337" max="3337" width="0" style="801" hidden="1" customWidth="1"/>
    <col min="3338" max="3338" width="5.33203125" style="801" customWidth="1"/>
    <col min="3339" max="3339" width="7.33203125" style="801" customWidth="1"/>
    <col min="3340" max="3340" width="7.1640625" style="801" customWidth="1"/>
    <col min="3341" max="3341" width="2.5" style="801" customWidth="1"/>
    <col min="3342" max="3342" width="34.5" style="801" customWidth="1"/>
    <col min="3343" max="3584" width="9.1640625" style="801"/>
    <col min="3585" max="3585" width="1.33203125" style="801" customWidth="1"/>
    <col min="3586" max="3586" width="10.6640625" style="801" customWidth="1"/>
    <col min="3587" max="3587" width="7.5" style="801" customWidth="1"/>
    <col min="3588" max="3588" width="3.1640625" style="801" customWidth="1"/>
    <col min="3589" max="3589" width="7.83203125" style="801" customWidth="1"/>
    <col min="3590" max="3590" width="8.5" style="801" customWidth="1"/>
    <col min="3591" max="3591" width="4" style="801" customWidth="1"/>
    <col min="3592" max="3592" width="20.83203125" style="801" customWidth="1"/>
    <col min="3593" max="3593" width="0" style="801" hidden="1" customWidth="1"/>
    <col min="3594" max="3594" width="5.33203125" style="801" customWidth="1"/>
    <col min="3595" max="3595" width="7.33203125" style="801" customWidth="1"/>
    <col min="3596" max="3596" width="7.1640625" style="801" customWidth="1"/>
    <col min="3597" max="3597" width="2.5" style="801" customWidth="1"/>
    <col min="3598" max="3598" width="34.5" style="801" customWidth="1"/>
    <col min="3599" max="3840" width="9.1640625" style="801"/>
    <col min="3841" max="3841" width="1.33203125" style="801" customWidth="1"/>
    <col min="3842" max="3842" width="10.6640625" style="801" customWidth="1"/>
    <col min="3843" max="3843" width="7.5" style="801" customWidth="1"/>
    <col min="3844" max="3844" width="3.1640625" style="801" customWidth="1"/>
    <col min="3845" max="3845" width="7.83203125" style="801" customWidth="1"/>
    <col min="3846" max="3846" width="8.5" style="801" customWidth="1"/>
    <col min="3847" max="3847" width="4" style="801" customWidth="1"/>
    <col min="3848" max="3848" width="20.83203125" style="801" customWidth="1"/>
    <col min="3849" max="3849" width="0" style="801" hidden="1" customWidth="1"/>
    <col min="3850" max="3850" width="5.33203125" style="801" customWidth="1"/>
    <col min="3851" max="3851" width="7.33203125" style="801" customWidth="1"/>
    <col min="3852" max="3852" width="7.1640625" style="801" customWidth="1"/>
    <col min="3853" max="3853" width="2.5" style="801" customWidth="1"/>
    <col min="3854" max="3854" width="34.5" style="801" customWidth="1"/>
    <col min="3855" max="4096" width="9.1640625" style="801"/>
    <col min="4097" max="4097" width="1.33203125" style="801" customWidth="1"/>
    <col min="4098" max="4098" width="10.6640625" style="801" customWidth="1"/>
    <col min="4099" max="4099" width="7.5" style="801" customWidth="1"/>
    <col min="4100" max="4100" width="3.1640625" style="801" customWidth="1"/>
    <col min="4101" max="4101" width="7.83203125" style="801" customWidth="1"/>
    <col min="4102" max="4102" width="8.5" style="801" customWidth="1"/>
    <col min="4103" max="4103" width="4" style="801" customWidth="1"/>
    <col min="4104" max="4104" width="20.83203125" style="801" customWidth="1"/>
    <col min="4105" max="4105" width="0" style="801" hidden="1" customWidth="1"/>
    <col min="4106" max="4106" width="5.33203125" style="801" customWidth="1"/>
    <col min="4107" max="4107" width="7.33203125" style="801" customWidth="1"/>
    <col min="4108" max="4108" width="7.1640625" style="801" customWidth="1"/>
    <col min="4109" max="4109" width="2.5" style="801" customWidth="1"/>
    <col min="4110" max="4110" width="34.5" style="801" customWidth="1"/>
    <col min="4111" max="4352" width="9.1640625" style="801"/>
    <col min="4353" max="4353" width="1.33203125" style="801" customWidth="1"/>
    <col min="4354" max="4354" width="10.6640625" style="801" customWidth="1"/>
    <col min="4355" max="4355" width="7.5" style="801" customWidth="1"/>
    <col min="4356" max="4356" width="3.1640625" style="801" customWidth="1"/>
    <col min="4357" max="4357" width="7.83203125" style="801" customWidth="1"/>
    <col min="4358" max="4358" width="8.5" style="801" customWidth="1"/>
    <col min="4359" max="4359" width="4" style="801" customWidth="1"/>
    <col min="4360" max="4360" width="20.83203125" style="801" customWidth="1"/>
    <col min="4361" max="4361" width="0" style="801" hidden="1" customWidth="1"/>
    <col min="4362" max="4362" width="5.33203125" style="801" customWidth="1"/>
    <col min="4363" max="4363" width="7.33203125" style="801" customWidth="1"/>
    <col min="4364" max="4364" width="7.1640625" style="801" customWidth="1"/>
    <col min="4365" max="4365" width="2.5" style="801" customWidth="1"/>
    <col min="4366" max="4366" width="34.5" style="801" customWidth="1"/>
    <col min="4367" max="4608" width="9.1640625" style="801"/>
    <col min="4609" max="4609" width="1.33203125" style="801" customWidth="1"/>
    <col min="4610" max="4610" width="10.6640625" style="801" customWidth="1"/>
    <col min="4611" max="4611" width="7.5" style="801" customWidth="1"/>
    <col min="4612" max="4612" width="3.1640625" style="801" customWidth="1"/>
    <col min="4613" max="4613" width="7.83203125" style="801" customWidth="1"/>
    <col min="4614" max="4614" width="8.5" style="801" customWidth="1"/>
    <col min="4615" max="4615" width="4" style="801" customWidth="1"/>
    <col min="4616" max="4616" width="20.83203125" style="801" customWidth="1"/>
    <col min="4617" max="4617" width="0" style="801" hidden="1" customWidth="1"/>
    <col min="4618" max="4618" width="5.33203125" style="801" customWidth="1"/>
    <col min="4619" max="4619" width="7.33203125" style="801" customWidth="1"/>
    <col min="4620" max="4620" width="7.1640625" style="801" customWidth="1"/>
    <col min="4621" max="4621" width="2.5" style="801" customWidth="1"/>
    <col min="4622" max="4622" width="34.5" style="801" customWidth="1"/>
    <col min="4623" max="4864" width="9.1640625" style="801"/>
    <col min="4865" max="4865" width="1.33203125" style="801" customWidth="1"/>
    <col min="4866" max="4866" width="10.6640625" style="801" customWidth="1"/>
    <col min="4867" max="4867" width="7.5" style="801" customWidth="1"/>
    <col min="4868" max="4868" width="3.1640625" style="801" customWidth="1"/>
    <col min="4869" max="4869" width="7.83203125" style="801" customWidth="1"/>
    <col min="4870" max="4870" width="8.5" style="801" customWidth="1"/>
    <col min="4871" max="4871" width="4" style="801" customWidth="1"/>
    <col min="4872" max="4872" width="20.83203125" style="801" customWidth="1"/>
    <col min="4873" max="4873" width="0" style="801" hidden="1" customWidth="1"/>
    <col min="4874" max="4874" width="5.33203125" style="801" customWidth="1"/>
    <col min="4875" max="4875" width="7.33203125" style="801" customWidth="1"/>
    <col min="4876" max="4876" width="7.1640625" style="801" customWidth="1"/>
    <col min="4877" max="4877" width="2.5" style="801" customWidth="1"/>
    <col min="4878" max="4878" width="34.5" style="801" customWidth="1"/>
    <col min="4879" max="5120" width="9.1640625" style="801"/>
    <col min="5121" max="5121" width="1.33203125" style="801" customWidth="1"/>
    <col min="5122" max="5122" width="10.6640625" style="801" customWidth="1"/>
    <col min="5123" max="5123" width="7.5" style="801" customWidth="1"/>
    <col min="5124" max="5124" width="3.1640625" style="801" customWidth="1"/>
    <col min="5125" max="5125" width="7.83203125" style="801" customWidth="1"/>
    <col min="5126" max="5126" width="8.5" style="801" customWidth="1"/>
    <col min="5127" max="5127" width="4" style="801" customWidth="1"/>
    <col min="5128" max="5128" width="20.83203125" style="801" customWidth="1"/>
    <col min="5129" max="5129" width="0" style="801" hidden="1" customWidth="1"/>
    <col min="5130" max="5130" width="5.33203125" style="801" customWidth="1"/>
    <col min="5131" max="5131" width="7.33203125" style="801" customWidth="1"/>
    <col min="5132" max="5132" width="7.1640625" style="801" customWidth="1"/>
    <col min="5133" max="5133" width="2.5" style="801" customWidth="1"/>
    <col min="5134" max="5134" width="34.5" style="801" customWidth="1"/>
    <col min="5135" max="5376" width="9.1640625" style="801"/>
    <col min="5377" max="5377" width="1.33203125" style="801" customWidth="1"/>
    <col min="5378" max="5378" width="10.6640625" style="801" customWidth="1"/>
    <col min="5379" max="5379" width="7.5" style="801" customWidth="1"/>
    <col min="5380" max="5380" width="3.1640625" style="801" customWidth="1"/>
    <col min="5381" max="5381" width="7.83203125" style="801" customWidth="1"/>
    <col min="5382" max="5382" width="8.5" style="801" customWidth="1"/>
    <col min="5383" max="5383" width="4" style="801" customWidth="1"/>
    <col min="5384" max="5384" width="20.83203125" style="801" customWidth="1"/>
    <col min="5385" max="5385" width="0" style="801" hidden="1" customWidth="1"/>
    <col min="5386" max="5386" width="5.33203125" style="801" customWidth="1"/>
    <col min="5387" max="5387" width="7.33203125" style="801" customWidth="1"/>
    <col min="5388" max="5388" width="7.1640625" style="801" customWidth="1"/>
    <col min="5389" max="5389" width="2.5" style="801" customWidth="1"/>
    <col min="5390" max="5390" width="34.5" style="801" customWidth="1"/>
    <col min="5391" max="5632" width="9.1640625" style="801"/>
    <col min="5633" max="5633" width="1.33203125" style="801" customWidth="1"/>
    <col min="5634" max="5634" width="10.6640625" style="801" customWidth="1"/>
    <col min="5635" max="5635" width="7.5" style="801" customWidth="1"/>
    <col min="5636" max="5636" width="3.1640625" style="801" customWidth="1"/>
    <col min="5637" max="5637" width="7.83203125" style="801" customWidth="1"/>
    <col min="5638" max="5638" width="8.5" style="801" customWidth="1"/>
    <col min="5639" max="5639" width="4" style="801" customWidth="1"/>
    <col min="5640" max="5640" width="20.83203125" style="801" customWidth="1"/>
    <col min="5641" max="5641" width="0" style="801" hidden="1" customWidth="1"/>
    <col min="5642" max="5642" width="5.33203125" style="801" customWidth="1"/>
    <col min="5643" max="5643" width="7.33203125" style="801" customWidth="1"/>
    <col min="5644" max="5644" width="7.1640625" style="801" customWidth="1"/>
    <col min="5645" max="5645" width="2.5" style="801" customWidth="1"/>
    <col min="5646" max="5646" width="34.5" style="801" customWidth="1"/>
    <col min="5647" max="5888" width="9.1640625" style="801"/>
    <col min="5889" max="5889" width="1.33203125" style="801" customWidth="1"/>
    <col min="5890" max="5890" width="10.6640625" style="801" customWidth="1"/>
    <col min="5891" max="5891" width="7.5" style="801" customWidth="1"/>
    <col min="5892" max="5892" width="3.1640625" style="801" customWidth="1"/>
    <col min="5893" max="5893" width="7.83203125" style="801" customWidth="1"/>
    <col min="5894" max="5894" width="8.5" style="801" customWidth="1"/>
    <col min="5895" max="5895" width="4" style="801" customWidth="1"/>
    <col min="5896" max="5896" width="20.83203125" style="801" customWidth="1"/>
    <col min="5897" max="5897" width="0" style="801" hidden="1" customWidth="1"/>
    <col min="5898" max="5898" width="5.33203125" style="801" customWidth="1"/>
    <col min="5899" max="5899" width="7.33203125" style="801" customWidth="1"/>
    <col min="5900" max="5900" width="7.1640625" style="801" customWidth="1"/>
    <col min="5901" max="5901" width="2.5" style="801" customWidth="1"/>
    <col min="5902" max="5902" width="34.5" style="801" customWidth="1"/>
    <col min="5903" max="6144" width="9.1640625" style="801"/>
    <col min="6145" max="6145" width="1.33203125" style="801" customWidth="1"/>
    <col min="6146" max="6146" width="10.6640625" style="801" customWidth="1"/>
    <col min="6147" max="6147" width="7.5" style="801" customWidth="1"/>
    <col min="6148" max="6148" width="3.1640625" style="801" customWidth="1"/>
    <col min="6149" max="6149" width="7.83203125" style="801" customWidth="1"/>
    <col min="6150" max="6150" width="8.5" style="801" customWidth="1"/>
    <col min="6151" max="6151" width="4" style="801" customWidth="1"/>
    <col min="6152" max="6152" width="20.83203125" style="801" customWidth="1"/>
    <col min="6153" max="6153" width="0" style="801" hidden="1" customWidth="1"/>
    <col min="6154" max="6154" width="5.33203125" style="801" customWidth="1"/>
    <col min="6155" max="6155" width="7.33203125" style="801" customWidth="1"/>
    <col min="6156" max="6156" width="7.1640625" style="801" customWidth="1"/>
    <col min="6157" max="6157" width="2.5" style="801" customWidth="1"/>
    <col min="6158" max="6158" width="34.5" style="801" customWidth="1"/>
    <col min="6159" max="6400" width="9.1640625" style="801"/>
    <col min="6401" max="6401" width="1.33203125" style="801" customWidth="1"/>
    <col min="6402" max="6402" width="10.6640625" style="801" customWidth="1"/>
    <col min="6403" max="6403" width="7.5" style="801" customWidth="1"/>
    <col min="6404" max="6404" width="3.1640625" style="801" customWidth="1"/>
    <col min="6405" max="6405" width="7.83203125" style="801" customWidth="1"/>
    <col min="6406" max="6406" width="8.5" style="801" customWidth="1"/>
    <col min="6407" max="6407" width="4" style="801" customWidth="1"/>
    <col min="6408" max="6408" width="20.83203125" style="801" customWidth="1"/>
    <col min="6409" max="6409" width="0" style="801" hidden="1" customWidth="1"/>
    <col min="6410" max="6410" width="5.33203125" style="801" customWidth="1"/>
    <col min="6411" max="6411" width="7.33203125" style="801" customWidth="1"/>
    <col min="6412" max="6412" width="7.1640625" style="801" customWidth="1"/>
    <col min="6413" max="6413" width="2.5" style="801" customWidth="1"/>
    <col min="6414" max="6414" width="34.5" style="801" customWidth="1"/>
    <col min="6415" max="6656" width="9.1640625" style="801"/>
    <col min="6657" max="6657" width="1.33203125" style="801" customWidth="1"/>
    <col min="6658" max="6658" width="10.6640625" style="801" customWidth="1"/>
    <col min="6659" max="6659" width="7.5" style="801" customWidth="1"/>
    <col min="6660" max="6660" width="3.1640625" style="801" customWidth="1"/>
    <col min="6661" max="6661" width="7.83203125" style="801" customWidth="1"/>
    <col min="6662" max="6662" width="8.5" style="801" customWidth="1"/>
    <col min="6663" max="6663" width="4" style="801" customWidth="1"/>
    <col min="6664" max="6664" width="20.83203125" style="801" customWidth="1"/>
    <col min="6665" max="6665" width="0" style="801" hidden="1" customWidth="1"/>
    <col min="6666" max="6666" width="5.33203125" style="801" customWidth="1"/>
    <col min="6667" max="6667" width="7.33203125" style="801" customWidth="1"/>
    <col min="6668" max="6668" width="7.1640625" style="801" customWidth="1"/>
    <col min="6669" max="6669" width="2.5" style="801" customWidth="1"/>
    <col min="6670" max="6670" width="34.5" style="801" customWidth="1"/>
    <col min="6671" max="6912" width="9.1640625" style="801"/>
    <col min="6913" max="6913" width="1.33203125" style="801" customWidth="1"/>
    <col min="6914" max="6914" width="10.6640625" style="801" customWidth="1"/>
    <col min="6915" max="6915" width="7.5" style="801" customWidth="1"/>
    <col min="6916" max="6916" width="3.1640625" style="801" customWidth="1"/>
    <col min="6917" max="6917" width="7.83203125" style="801" customWidth="1"/>
    <col min="6918" max="6918" width="8.5" style="801" customWidth="1"/>
    <col min="6919" max="6919" width="4" style="801" customWidth="1"/>
    <col min="6920" max="6920" width="20.83203125" style="801" customWidth="1"/>
    <col min="6921" max="6921" width="0" style="801" hidden="1" customWidth="1"/>
    <col min="6922" max="6922" width="5.33203125" style="801" customWidth="1"/>
    <col min="6923" max="6923" width="7.33203125" style="801" customWidth="1"/>
    <col min="6924" max="6924" width="7.1640625" style="801" customWidth="1"/>
    <col min="6925" max="6925" width="2.5" style="801" customWidth="1"/>
    <col min="6926" max="6926" width="34.5" style="801" customWidth="1"/>
    <col min="6927" max="7168" width="9.1640625" style="801"/>
    <col min="7169" max="7169" width="1.33203125" style="801" customWidth="1"/>
    <col min="7170" max="7170" width="10.6640625" style="801" customWidth="1"/>
    <col min="7171" max="7171" width="7.5" style="801" customWidth="1"/>
    <col min="7172" max="7172" width="3.1640625" style="801" customWidth="1"/>
    <col min="7173" max="7173" width="7.83203125" style="801" customWidth="1"/>
    <col min="7174" max="7174" width="8.5" style="801" customWidth="1"/>
    <col min="7175" max="7175" width="4" style="801" customWidth="1"/>
    <col min="7176" max="7176" width="20.83203125" style="801" customWidth="1"/>
    <col min="7177" max="7177" width="0" style="801" hidden="1" customWidth="1"/>
    <col min="7178" max="7178" width="5.33203125" style="801" customWidth="1"/>
    <col min="7179" max="7179" width="7.33203125" style="801" customWidth="1"/>
    <col min="7180" max="7180" width="7.1640625" style="801" customWidth="1"/>
    <col min="7181" max="7181" width="2.5" style="801" customWidth="1"/>
    <col min="7182" max="7182" width="34.5" style="801" customWidth="1"/>
    <col min="7183" max="7424" width="9.1640625" style="801"/>
    <col min="7425" max="7425" width="1.33203125" style="801" customWidth="1"/>
    <col min="7426" max="7426" width="10.6640625" style="801" customWidth="1"/>
    <col min="7427" max="7427" width="7.5" style="801" customWidth="1"/>
    <col min="7428" max="7428" width="3.1640625" style="801" customWidth="1"/>
    <col min="7429" max="7429" width="7.83203125" style="801" customWidth="1"/>
    <col min="7430" max="7430" width="8.5" style="801" customWidth="1"/>
    <col min="7431" max="7431" width="4" style="801" customWidth="1"/>
    <col min="7432" max="7432" width="20.83203125" style="801" customWidth="1"/>
    <col min="7433" max="7433" width="0" style="801" hidden="1" customWidth="1"/>
    <col min="7434" max="7434" width="5.33203125" style="801" customWidth="1"/>
    <col min="7435" max="7435" width="7.33203125" style="801" customWidth="1"/>
    <col min="7436" max="7436" width="7.1640625" style="801" customWidth="1"/>
    <col min="7437" max="7437" width="2.5" style="801" customWidth="1"/>
    <col min="7438" max="7438" width="34.5" style="801" customWidth="1"/>
    <col min="7439" max="7680" width="9.1640625" style="801"/>
    <col min="7681" max="7681" width="1.33203125" style="801" customWidth="1"/>
    <col min="7682" max="7682" width="10.6640625" style="801" customWidth="1"/>
    <col min="7683" max="7683" width="7.5" style="801" customWidth="1"/>
    <col min="7684" max="7684" width="3.1640625" style="801" customWidth="1"/>
    <col min="7685" max="7685" width="7.83203125" style="801" customWidth="1"/>
    <col min="7686" max="7686" width="8.5" style="801" customWidth="1"/>
    <col min="7687" max="7687" width="4" style="801" customWidth="1"/>
    <col min="7688" max="7688" width="20.83203125" style="801" customWidth="1"/>
    <col min="7689" max="7689" width="0" style="801" hidden="1" customWidth="1"/>
    <col min="7690" max="7690" width="5.33203125" style="801" customWidth="1"/>
    <col min="7691" max="7691" width="7.33203125" style="801" customWidth="1"/>
    <col min="7692" max="7692" width="7.1640625" style="801" customWidth="1"/>
    <col min="7693" max="7693" width="2.5" style="801" customWidth="1"/>
    <col min="7694" max="7694" width="34.5" style="801" customWidth="1"/>
    <col min="7695" max="7936" width="9.1640625" style="801"/>
    <col min="7937" max="7937" width="1.33203125" style="801" customWidth="1"/>
    <col min="7938" max="7938" width="10.6640625" style="801" customWidth="1"/>
    <col min="7939" max="7939" width="7.5" style="801" customWidth="1"/>
    <col min="7940" max="7940" width="3.1640625" style="801" customWidth="1"/>
    <col min="7941" max="7941" width="7.83203125" style="801" customWidth="1"/>
    <col min="7942" max="7942" width="8.5" style="801" customWidth="1"/>
    <col min="7943" max="7943" width="4" style="801" customWidth="1"/>
    <col min="7944" max="7944" width="20.83203125" style="801" customWidth="1"/>
    <col min="7945" max="7945" width="0" style="801" hidden="1" customWidth="1"/>
    <col min="7946" max="7946" width="5.33203125" style="801" customWidth="1"/>
    <col min="7947" max="7947" width="7.33203125" style="801" customWidth="1"/>
    <col min="7948" max="7948" width="7.1640625" style="801" customWidth="1"/>
    <col min="7949" max="7949" width="2.5" style="801" customWidth="1"/>
    <col min="7950" max="7950" width="34.5" style="801" customWidth="1"/>
    <col min="7951" max="8192" width="9.1640625" style="801"/>
    <col min="8193" max="8193" width="1.33203125" style="801" customWidth="1"/>
    <col min="8194" max="8194" width="10.6640625" style="801" customWidth="1"/>
    <col min="8195" max="8195" width="7.5" style="801" customWidth="1"/>
    <col min="8196" max="8196" width="3.1640625" style="801" customWidth="1"/>
    <col min="8197" max="8197" width="7.83203125" style="801" customWidth="1"/>
    <col min="8198" max="8198" width="8.5" style="801" customWidth="1"/>
    <col min="8199" max="8199" width="4" style="801" customWidth="1"/>
    <col min="8200" max="8200" width="20.83203125" style="801" customWidth="1"/>
    <col min="8201" max="8201" width="0" style="801" hidden="1" customWidth="1"/>
    <col min="8202" max="8202" width="5.33203125" style="801" customWidth="1"/>
    <col min="8203" max="8203" width="7.33203125" style="801" customWidth="1"/>
    <col min="8204" max="8204" width="7.1640625" style="801" customWidth="1"/>
    <col min="8205" max="8205" width="2.5" style="801" customWidth="1"/>
    <col min="8206" max="8206" width="34.5" style="801" customWidth="1"/>
    <col min="8207" max="8448" width="9.1640625" style="801"/>
    <col min="8449" max="8449" width="1.33203125" style="801" customWidth="1"/>
    <col min="8450" max="8450" width="10.6640625" style="801" customWidth="1"/>
    <col min="8451" max="8451" width="7.5" style="801" customWidth="1"/>
    <col min="8452" max="8452" width="3.1640625" style="801" customWidth="1"/>
    <col min="8453" max="8453" width="7.83203125" style="801" customWidth="1"/>
    <col min="8454" max="8454" width="8.5" style="801" customWidth="1"/>
    <col min="8455" max="8455" width="4" style="801" customWidth="1"/>
    <col min="8456" max="8456" width="20.83203125" style="801" customWidth="1"/>
    <col min="8457" max="8457" width="0" style="801" hidden="1" customWidth="1"/>
    <col min="8458" max="8458" width="5.33203125" style="801" customWidth="1"/>
    <col min="8459" max="8459" width="7.33203125" style="801" customWidth="1"/>
    <col min="8460" max="8460" width="7.1640625" style="801" customWidth="1"/>
    <col min="8461" max="8461" width="2.5" style="801" customWidth="1"/>
    <col min="8462" max="8462" width="34.5" style="801" customWidth="1"/>
    <col min="8463" max="8704" width="9.1640625" style="801"/>
    <col min="8705" max="8705" width="1.33203125" style="801" customWidth="1"/>
    <col min="8706" max="8706" width="10.6640625" style="801" customWidth="1"/>
    <col min="8707" max="8707" width="7.5" style="801" customWidth="1"/>
    <col min="8708" max="8708" width="3.1640625" style="801" customWidth="1"/>
    <col min="8709" max="8709" width="7.83203125" style="801" customWidth="1"/>
    <col min="8710" max="8710" width="8.5" style="801" customWidth="1"/>
    <col min="8711" max="8711" width="4" style="801" customWidth="1"/>
    <col min="8712" max="8712" width="20.83203125" style="801" customWidth="1"/>
    <col min="8713" max="8713" width="0" style="801" hidden="1" customWidth="1"/>
    <col min="8714" max="8714" width="5.33203125" style="801" customWidth="1"/>
    <col min="8715" max="8715" width="7.33203125" style="801" customWidth="1"/>
    <col min="8716" max="8716" width="7.1640625" style="801" customWidth="1"/>
    <col min="8717" max="8717" width="2.5" style="801" customWidth="1"/>
    <col min="8718" max="8718" width="34.5" style="801" customWidth="1"/>
    <col min="8719" max="8960" width="9.1640625" style="801"/>
    <col min="8961" max="8961" width="1.33203125" style="801" customWidth="1"/>
    <col min="8962" max="8962" width="10.6640625" style="801" customWidth="1"/>
    <col min="8963" max="8963" width="7.5" style="801" customWidth="1"/>
    <col min="8964" max="8964" width="3.1640625" style="801" customWidth="1"/>
    <col min="8965" max="8965" width="7.83203125" style="801" customWidth="1"/>
    <col min="8966" max="8966" width="8.5" style="801" customWidth="1"/>
    <col min="8967" max="8967" width="4" style="801" customWidth="1"/>
    <col min="8968" max="8968" width="20.83203125" style="801" customWidth="1"/>
    <col min="8969" max="8969" width="0" style="801" hidden="1" customWidth="1"/>
    <col min="8970" max="8970" width="5.33203125" style="801" customWidth="1"/>
    <col min="8971" max="8971" width="7.33203125" style="801" customWidth="1"/>
    <col min="8972" max="8972" width="7.1640625" style="801" customWidth="1"/>
    <col min="8973" max="8973" width="2.5" style="801" customWidth="1"/>
    <col min="8974" max="8974" width="34.5" style="801" customWidth="1"/>
    <col min="8975" max="9216" width="9.1640625" style="801"/>
    <col min="9217" max="9217" width="1.33203125" style="801" customWidth="1"/>
    <col min="9218" max="9218" width="10.6640625" style="801" customWidth="1"/>
    <col min="9219" max="9219" width="7.5" style="801" customWidth="1"/>
    <col min="9220" max="9220" width="3.1640625" style="801" customWidth="1"/>
    <col min="9221" max="9221" width="7.83203125" style="801" customWidth="1"/>
    <col min="9222" max="9222" width="8.5" style="801" customWidth="1"/>
    <col min="9223" max="9223" width="4" style="801" customWidth="1"/>
    <col min="9224" max="9224" width="20.83203125" style="801" customWidth="1"/>
    <col min="9225" max="9225" width="0" style="801" hidden="1" customWidth="1"/>
    <col min="9226" max="9226" width="5.33203125" style="801" customWidth="1"/>
    <col min="9227" max="9227" width="7.33203125" style="801" customWidth="1"/>
    <col min="9228" max="9228" width="7.1640625" style="801" customWidth="1"/>
    <col min="9229" max="9229" width="2.5" style="801" customWidth="1"/>
    <col min="9230" max="9230" width="34.5" style="801" customWidth="1"/>
    <col min="9231" max="9472" width="9.1640625" style="801"/>
    <col min="9473" max="9473" width="1.33203125" style="801" customWidth="1"/>
    <col min="9474" max="9474" width="10.6640625" style="801" customWidth="1"/>
    <col min="9475" max="9475" width="7.5" style="801" customWidth="1"/>
    <col min="9476" max="9476" width="3.1640625" style="801" customWidth="1"/>
    <col min="9477" max="9477" width="7.83203125" style="801" customWidth="1"/>
    <col min="9478" max="9478" width="8.5" style="801" customWidth="1"/>
    <col min="9479" max="9479" width="4" style="801" customWidth="1"/>
    <col min="9480" max="9480" width="20.83203125" style="801" customWidth="1"/>
    <col min="9481" max="9481" width="0" style="801" hidden="1" customWidth="1"/>
    <col min="9482" max="9482" width="5.33203125" style="801" customWidth="1"/>
    <col min="9483" max="9483" width="7.33203125" style="801" customWidth="1"/>
    <col min="9484" max="9484" width="7.1640625" style="801" customWidth="1"/>
    <col min="9485" max="9485" width="2.5" style="801" customWidth="1"/>
    <col min="9486" max="9486" width="34.5" style="801" customWidth="1"/>
    <col min="9487" max="9728" width="9.1640625" style="801"/>
    <col min="9729" max="9729" width="1.33203125" style="801" customWidth="1"/>
    <col min="9730" max="9730" width="10.6640625" style="801" customWidth="1"/>
    <col min="9731" max="9731" width="7.5" style="801" customWidth="1"/>
    <col min="9732" max="9732" width="3.1640625" style="801" customWidth="1"/>
    <col min="9733" max="9733" width="7.83203125" style="801" customWidth="1"/>
    <col min="9734" max="9734" width="8.5" style="801" customWidth="1"/>
    <col min="9735" max="9735" width="4" style="801" customWidth="1"/>
    <col min="9736" max="9736" width="20.83203125" style="801" customWidth="1"/>
    <col min="9737" max="9737" width="0" style="801" hidden="1" customWidth="1"/>
    <col min="9738" max="9738" width="5.33203125" style="801" customWidth="1"/>
    <col min="9739" max="9739" width="7.33203125" style="801" customWidth="1"/>
    <col min="9740" max="9740" width="7.1640625" style="801" customWidth="1"/>
    <col min="9741" max="9741" width="2.5" style="801" customWidth="1"/>
    <col min="9742" max="9742" width="34.5" style="801" customWidth="1"/>
    <col min="9743" max="9984" width="9.1640625" style="801"/>
    <col min="9985" max="9985" width="1.33203125" style="801" customWidth="1"/>
    <col min="9986" max="9986" width="10.6640625" style="801" customWidth="1"/>
    <col min="9987" max="9987" width="7.5" style="801" customWidth="1"/>
    <col min="9988" max="9988" width="3.1640625" style="801" customWidth="1"/>
    <col min="9989" max="9989" width="7.83203125" style="801" customWidth="1"/>
    <col min="9990" max="9990" width="8.5" style="801" customWidth="1"/>
    <col min="9991" max="9991" width="4" style="801" customWidth="1"/>
    <col min="9992" max="9992" width="20.83203125" style="801" customWidth="1"/>
    <col min="9993" max="9993" width="0" style="801" hidden="1" customWidth="1"/>
    <col min="9994" max="9994" width="5.33203125" style="801" customWidth="1"/>
    <col min="9995" max="9995" width="7.33203125" style="801" customWidth="1"/>
    <col min="9996" max="9996" width="7.1640625" style="801" customWidth="1"/>
    <col min="9997" max="9997" width="2.5" style="801" customWidth="1"/>
    <col min="9998" max="9998" width="34.5" style="801" customWidth="1"/>
    <col min="9999" max="10240" width="9.1640625" style="801"/>
    <col min="10241" max="10241" width="1.33203125" style="801" customWidth="1"/>
    <col min="10242" max="10242" width="10.6640625" style="801" customWidth="1"/>
    <col min="10243" max="10243" width="7.5" style="801" customWidth="1"/>
    <col min="10244" max="10244" width="3.1640625" style="801" customWidth="1"/>
    <col min="10245" max="10245" width="7.83203125" style="801" customWidth="1"/>
    <col min="10246" max="10246" width="8.5" style="801" customWidth="1"/>
    <col min="10247" max="10247" width="4" style="801" customWidth="1"/>
    <col min="10248" max="10248" width="20.83203125" style="801" customWidth="1"/>
    <col min="10249" max="10249" width="0" style="801" hidden="1" customWidth="1"/>
    <col min="10250" max="10250" width="5.33203125" style="801" customWidth="1"/>
    <col min="10251" max="10251" width="7.33203125" style="801" customWidth="1"/>
    <col min="10252" max="10252" width="7.1640625" style="801" customWidth="1"/>
    <col min="10253" max="10253" width="2.5" style="801" customWidth="1"/>
    <col min="10254" max="10254" width="34.5" style="801" customWidth="1"/>
    <col min="10255" max="10496" width="9.1640625" style="801"/>
    <col min="10497" max="10497" width="1.33203125" style="801" customWidth="1"/>
    <col min="10498" max="10498" width="10.6640625" style="801" customWidth="1"/>
    <col min="10499" max="10499" width="7.5" style="801" customWidth="1"/>
    <col min="10500" max="10500" width="3.1640625" style="801" customWidth="1"/>
    <col min="10501" max="10501" width="7.83203125" style="801" customWidth="1"/>
    <col min="10502" max="10502" width="8.5" style="801" customWidth="1"/>
    <col min="10503" max="10503" width="4" style="801" customWidth="1"/>
    <col min="10504" max="10504" width="20.83203125" style="801" customWidth="1"/>
    <col min="10505" max="10505" width="0" style="801" hidden="1" customWidth="1"/>
    <col min="10506" max="10506" width="5.33203125" style="801" customWidth="1"/>
    <col min="10507" max="10507" width="7.33203125" style="801" customWidth="1"/>
    <col min="10508" max="10508" width="7.1640625" style="801" customWidth="1"/>
    <col min="10509" max="10509" width="2.5" style="801" customWidth="1"/>
    <col min="10510" max="10510" width="34.5" style="801" customWidth="1"/>
    <col min="10511" max="10752" width="9.1640625" style="801"/>
    <col min="10753" max="10753" width="1.33203125" style="801" customWidth="1"/>
    <col min="10754" max="10754" width="10.6640625" style="801" customWidth="1"/>
    <col min="10755" max="10755" width="7.5" style="801" customWidth="1"/>
    <col min="10756" max="10756" width="3.1640625" style="801" customWidth="1"/>
    <col min="10757" max="10757" width="7.83203125" style="801" customWidth="1"/>
    <col min="10758" max="10758" width="8.5" style="801" customWidth="1"/>
    <col min="10759" max="10759" width="4" style="801" customWidth="1"/>
    <col min="10760" max="10760" width="20.83203125" style="801" customWidth="1"/>
    <col min="10761" max="10761" width="0" style="801" hidden="1" customWidth="1"/>
    <col min="10762" max="10762" width="5.33203125" style="801" customWidth="1"/>
    <col min="10763" max="10763" width="7.33203125" style="801" customWidth="1"/>
    <col min="10764" max="10764" width="7.1640625" style="801" customWidth="1"/>
    <col min="10765" max="10765" width="2.5" style="801" customWidth="1"/>
    <col min="10766" max="10766" width="34.5" style="801" customWidth="1"/>
    <col min="10767" max="11008" width="9.1640625" style="801"/>
    <col min="11009" max="11009" width="1.33203125" style="801" customWidth="1"/>
    <col min="11010" max="11010" width="10.6640625" style="801" customWidth="1"/>
    <col min="11011" max="11011" width="7.5" style="801" customWidth="1"/>
    <col min="11012" max="11012" width="3.1640625" style="801" customWidth="1"/>
    <col min="11013" max="11013" width="7.83203125" style="801" customWidth="1"/>
    <col min="11014" max="11014" width="8.5" style="801" customWidth="1"/>
    <col min="11015" max="11015" width="4" style="801" customWidth="1"/>
    <col min="11016" max="11016" width="20.83203125" style="801" customWidth="1"/>
    <col min="11017" max="11017" width="0" style="801" hidden="1" customWidth="1"/>
    <col min="11018" max="11018" width="5.33203125" style="801" customWidth="1"/>
    <col min="11019" max="11019" width="7.33203125" style="801" customWidth="1"/>
    <col min="11020" max="11020" width="7.1640625" style="801" customWidth="1"/>
    <col min="11021" max="11021" width="2.5" style="801" customWidth="1"/>
    <col min="11022" max="11022" width="34.5" style="801" customWidth="1"/>
    <col min="11023" max="11264" width="9.1640625" style="801"/>
    <col min="11265" max="11265" width="1.33203125" style="801" customWidth="1"/>
    <col min="11266" max="11266" width="10.6640625" style="801" customWidth="1"/>
    <col min="11267" max="11267" width="7.5" style="801" customWidth="1"/>
    <col min="11268" max="11268" width="3.1640625" style="801" customWidth="1"/>
    <col min="11269" max="11269" width="7.83203125" style="801" customWidth="1"/>
    <col min="11270" max="11270" width="8.5" style="801" customWidth="1"/>
    <col min="11271" max="11271" width="4" style="801" customWidth="1"/>
    <col min="11272" max="11272" width="20.83203125" style="801" customWidth="1"/>
    <col min="11273" max="11273" width="0" style="801" hidden="1" customWidth="1"/>
    <col min="11274" max="11274" width="5.33203125" style="801" customWidth="1"/>
    <col min="11275" max="11275" width="7.33203125" style="801" customWidth="1"/>
    <col min="11276" max="11276" width="7.1640625" style="801" customWidth="1"/>
    <col min="11277" max="11277" width="2.5" style="801" customWidth="1"/>
    <col min="11278" max="11278" width="34.5" style="801" customWidth="1"/>
    <col min="11279" max="11520" width="9.1640625" style="801"/>
    <col min="11521" max="11521" width="1.33203125" style="801" customWidth="1"/>
    <col min="11522" max="11522" width="10.6640625" style="801" customWidth="1"/>
    <col min="11523" max="11523" width="7.5" style="801" customWidth="1"/>
    <col min="11524" max="11524" width="3.1640625" style="801" customWidth="1"/>
    <col min="11525" max="11525" width="7.83203125" style="801" customWidth="1"/>
    <col min="11526" max="11526" width="8.5" style="801" customWidth="1"/>
    <col min="11527" max="11527" width="4" style="801" customWidth="1"/>
    <col min="11528" max="11528" width="20.83203125" style="801" customWidth="1"/>
    <col min="11529" max="11529" width="0" style="801" hidden="1" customWidth="1"/>
    <col min="11530" max="11530" width="5.33203125" style="801" customWidth="1"/>
    <col min="11531" max="11531" width="7.33203125" style="801" customWidth="1"/>
    <col min="11532" max="11532" width="7.1640625" style="801" customWidth="1"/>
    <col min="11533" max="11533" width="2.5" style="801" customWidth="1"/>
    <col min="11534" max="11534" width="34.5" style="801" customWidth="1"/>
    <col min="11535" max="11776" width="9.1640625" style="801"/>
    <col min="11777" max="11777" width="1.33203125" style="801" customWidth="1"/>
    <col min="11778" max="11778" width="10.6640625" style="801" customWidth="1"/>
    <col min="11779" max="11779" width="7.5" style="801" customWidth="1"/>
    <col min="11780" max="11780" width="3.1640625" style="801" customWidth="1"/>
    <col min="11781" max="11781" width="7.83203125" style="801" customWidth="1"/>
    <col min="11782" max="11782" width="8.5" style="801" customWidth="1"/>
    <col min="11783" max="11783" width="4" style="801" customWidth="1"/>
    <col min="11784" max="11784" width="20.83203125" style="801" customWidth="1"/>
    <col min="11785" max="11785" width="0" style="801" hidden="1" customWidth="1"/>
    <col min="11786" max="11786" width="5.33203125" style="801" customWidth="1"/>
    <col min="11787" max="11787" width="7.33203125" style="801" customWidth="1"/>
    <col min="11788" max="11788" width="7.1640625" style="801" customWidth="1"/>
    <col min="11789" max="11789" width="2.5" style="801" customWidth="1"/>
    <col min="11790" max="11790" width="34.5" style="801" customWidth="1"/>
    <col min="11791" max="12032" width="9.1640625" style="801"/>
    <col min="12033" max="12033" width="1.33203125" style="801" customWidth="1"/>
    <col min="12034" max="12034" width="10.6640625" style="801" customWidth="1"/>
    <col min="12035" max="12035" width="7.5" style="801" customWidth="1"/>
    <col min="12036" max="12036" width="3.1640625" style="801" customWidth="1"/>
    <col min="12037" max="12037" width="7.83203125" style="801" customWidth="1"/>
    <col min="12038" max="12038" width="8.5" style="801" customWidth="1"/>
    <col min="12039" max="12039" width="4" style="801" customWidth="1"/>
    <col min="12040" max="12040" width="20.83203125" style="801" customWidth="1"/>
    <col min="12041" max="12041" width="0" style="801" hidden="1" customWidth="1"/>
    <col min="12042" max="12042" width="5.33203125" style="801" customWidth="1"/>
    <col min="12043" max="12043" width="7.33203125" style="801" customWidth="1"/>
    <col min="12044" max="12044" width="7.1640625" style="801" customWidth="1"/>
    <col min="12045" max="12045" width="2.5" style="801" customWidth="1"/>
    <col min="12046" max="12046" width="34.5" style="801" customWidth="1"/>
    <col min="12047" max="12288" width="9.1640625" style="801"/>
    <col min="12289" max="12289" width="1.33203125" style="801" customWidth="1"/>
    <col min="12290" max="12290" width="10.6640625" style="801" customWidth="1"/>
    <col min="12291" max="12291" width="7.5" style="801" customWidth="1"/>
    <col min="12292" max="12292" width="3.1640625" style="801" customWidth="1"/>
    <col min="12293" max="12293" width="7.83203125" style="801" customWidth="1"/>
    <col min="12294" max="12294" width="8.5" style="801" customWidth="1"/>
    <col min="12295" max="12295" width="4" style="801" customWidth="1"/>
    <col min="12296" max="12296" width="20.83203125" style="801" customWidth="1"/>
    <col min="12297" max="12297" width="0" style="801" hidden="1" customWidth="1"/>
    <col min="12298" max="12298" width="5.33203125" style="801" customWidth="1"/>
    <col min="12299" max="12299" width="7.33203125" style="801" customWidth="1"/>
    <col min="12300" max="12300" width="7.1640625" style="801" customWidth="1"/>
    <col min="12301" max="12301" width="2.5" style="801" customWidth="1"/>
    <col min="12302" max="12302" width="34.5" style="801" customWidth="1"/>
    <col min="12303" max="12544" width="9.1640625" style="801"/>
    <col min="12545" max="12545" width="1.33203125" style="801" customWidth="1"/>
    <col min="12546" max="12546" width="10.6640625" style="801" customWidth="1"/>
    <col min="12547" max="12547" width="7.5" style="801" customWidth="1"/>
    <col min="12548" max="12548" width="3.1640625" style="801" customWidth="1"/>
    <col min="12549" max="12549" width="7.83203125" style="801" customWidth="1"/>
    <col min="12550" max="12550" width="8.5" style="801" customWidth="1"/>
    <col min="12551" max="12551" width="4" style="801" customWidth="1"/>
    <col min="12552" max="12552" width="20.83203125" style="801" customWidth="1"/>
    <col min="12553" max="12553" width="0" style="801" hidden="1" customWidth="1"/>
    <col min="12554" max="12554" width="5.33203125" style="801" customWidth="1"/>
    <col min="12555" max="12555" width="7.33203125" style="801" customWidth="1"/>
    <col min="12556" max="12556" width="7.1640625" style="801" customWidth="1"/>
    <col min="12557" max="12557" width="2.5" style="801" customWidth="1"/>
    <col min="12558" max="12558" width="34.5" style="801" customWidth="1"/>
    <col min="12559" max="12800" width="9.1640625" style="801"/>
    <col min="12801" max="12801" width="1.33203125" style="801" customWidth="1"/>
    <col min="12802" max="12802" width="10.6640625" style="801" customWidth="1"/>
    <col min="12803" max="12803" width="7.5" style="801" customWidth="1"/>
    <col min="12804" max="12804" width="3.1640625" style="801" customWidth="1"/>
    <col min="12805" max="12805" width="7.83203125" style="801" customWidth="1"/>
    <col min="12806" max="12806" width="8.5" style="801" customWidth="1"/>
    <col min="12807" max="12807" width="4" style="801" customWidth="1"/>
    <col min="12808" max="12808" width="20.83203125" style="801" customWidth="1"/>
    <col min="12809" max="12809" width="0" style="801" hidden="1" customWidth="1"/>
    <col min="12810" max="12810" width="5.33203125" style="801" customWidth="1"/>
    <col min="12811" max="12811" width="7.33203125" style="801" customWidth="1"/>
    <col min="12812" max="12812" width="7.1640625" style="801" customWidth="1"/>
    <col min="12813" max="12813" width="2.5" style="801" customWidth="1"/>
    <col min="12814" max="12814" width="34.5" style="801" customWidth="1"/>
    <col min="12815" max="13056" width="9.1640625" style="801"/>
    <col min="13057" max="13057" width="1.33203125" style="801" customWidth="1"/>
    <col min="13058" max="13058" width="10.6640625" style="801" customWidth="1"/>
    <col min="13059" max="13059" width="7.5" style="801" customWidth="1"/>
    <col min="13060" max="13060" width="3.1640625" style="801" customWidth="1"/>
    <col min="13061" max="13061" width="7.83203125" style="801" customWidth="1"/>
    <col min="13062" max="13062" width="8.5" style="801" customWidth="1"/>
    <col min="13063" max="13063" width="4" style="801" customWidth="1"/>
    <col min="13064" max="13064" width="20.83203125" style="801" customWidth="1"/>
    <col min="13065" max="13065" width="0" style="801" hidden="1" customWidth="1"/>
    <col min="13066" max="13066" width="5.33203125" style="801" customWidth="1"/>
    <col min="13067" max="13067" width="7.33203125" style="801" customWidth="1"/>
    <col min="13068" max="13068" width="7.1640625" style="801" customWidth="1"/>
    <col min="13069" max="13069" width="2.5" style="801" customWidth="1"/>
    <col min="13070" max="13070" width="34.5" style="801" customWidth="1"/>
    <col min="13071" max="13312" width="9.1640625" style="801"/>
    <col min="13313" max="13313" width="1.33203125" style="801" customWidth="1"/>
    <col min="13314" max="13314" width="10.6640625" style="801" customWidth="1"/>
    <col min="13315" max="13315" width="7.5" style="801" customWidth="1"/>
    <col min="13316" max="13316" width="3.1640625" style="801" customWidth="1"/>
    <col min="13317" max="13317" width="7.83203125" style="801" customWidth="1"/>
    <col min="13318" max="13318" width="8.5" style="801" customWidth="1"/>
    <col min="13319" max="13319" width="4" style="801" customWidth="1"/>
    <col min="13320" max="13320" width="20.83203125" style="801" customWidth="1"/>
    <col min="13321" max="13321" width="0" style="801" hidden="1" customWidth="1"/>
    <col min="13322" max="13322" width="5.33203125" style="801" customWidth="1"/>
    <col min="13323" max="13323" width="7.33203125" style="801" customWidth="1"/>
    <col min="13324" max="13324" width="7.1640625" style="801" customWidth="1"/>
    <col min="13325" max="13325" width="2.5" style="801" customWidth="1"/>
    <col min="13326" max="13326" width="34.5" style="801" customWidth="1"/>
    <col min="13327" max="13568" width="9.1640625" style="801"/>
    <col min="13569" max="13569" width="1.33203125" style="801" customWidth="1"/>
    <col min="13570" max="13570" width="10.6640625" style="801" customWidth="1"/>
    <col min="13571" max="13571" width="7.5" style="801" customWidth="1"/>
    <col min="13572" max="13572" width="3.1640625" style="801" customWidth="1"/>
    <col min="13573" max="13573" width="7.83203125" style="801" customWidth="1"/>
    <col min="13574" max="13574" width="8.5" style="801" customWidth="1"/>
    <col min="13575" max="13575" width="4" style="801" customWidth="1"/>
    <col min="13576" max="13576" width="20.83203125" style="801" customWidth="1"/>
    <col min="13577" max="13577" width="0" style="801" hidden="1" customWidth="1"/>
    <col min="13578" max="13578" width="5.33203125" style="801" customWidth="1"/>
    <col min="13579" max="13579" width="7.33203125" style="801" customWidth="1"/>
    <col min="13580" max="13580" width="7.1640625" style="801" customWidth="1"/>
    <col min="13581" max="13581" width="2.5" style="801" customWidth="1"/>
    <col min="13582" max="13582" width="34.5" style="801" customWidth="1"/>
    <col min="13583" max="13824" width="9.1640625" style="801"/>
    <col min="13825" max="13825" width="1.33203125" style="801" customWidth="1"/>
    <col min="13826" max="13826" width="10.6640625" style="801" customWidth="1"/>
    <col min="13827" max="13827" width="7.5" style="801" customWidth="1"/>
    <col min="13828" max="13828" width="3.1640625" style="801" customWidth="1"/>
    <col min="13829" max="13829" width="7.83203125" style="801" customWidth="1"/>
    <col min="13830" max="13830" width="8.5" style="801" customWidth="1"/>
    <col min="13831" max="13831" width="4" style="801" customWidth="1"/>
    <col min="13832" max="13832" width="20.83203125" style="801" customWidth="1"/>
    <col min="13833" max="13833" width="0" style="801" hidden="1" customWidth="1"/>
    <col min="13834" max="13834" width="5.33203125" style="801" customWidth="1"/>
    <col min="13835" max="13835" width="7.33203125" style="801" customWidth="1"/>
    <col min="13836" max="13836" width="7.1640625" style="801" customWidth="1"/>
    <col min="13837" max="13837" width="2.5" style="801" customWidth="1"/>
    <col min="13838" max="13838" width="34.5" style="801" customWidth="1"/>
    <col min="13839" max="14080" width="9.1640625" style="801"/>
    <col min="14081" max="14081" width="1.33203125" style="801" customWidth="1"/>
    <col min="14082" max="14082" width="10.6640625" style="801" customWidth="1"/>
    <col min="14083" max="14083" width="7.5" style="801" customWidth="1"/>
    <col min="14084" max="14084" width="3.1640625" style="801" customWidth="1"/>
    <col min="14085" max="14085" width="7.83203125" style="801" customWidth="1"/>
    <col min="14086" max="14086" width="8.5" style="801" customWidth="1"/>
    <col min="14087" max="14087" width="4" style="801" customWidth="1"/>
    <col min="14088" max="14088" width="20.83203125" style="801" customWidth="1"/>
    <col min="14089" max="14089" width="0" style="801" hidden="1" customWidth="1"/>
    <col min="14090" max="14090" width="5.33203125" style="801" customWidth="1"/>
    <col min="14091" max="14091" width="7.33203125" style="801" customWidth="1"/>
    <col min="14092" max="14092" width="7.1640625" style="801" customWidth="1"/>
    <col min="14093" max="14093" width="2.5" style="801" customWidth="1"/>
    <col min="14094" max="14094" width="34.5" style="801" customWidth="1"/>
    <col min="14095" max="14336" width="9.1640625" style="801"/>
    <col min="14337" max="14337" width="1.33203125" style="801" customWidth="1"/>
    <col min="14338" max="14338" width="10.6640625" style="801" customWidth="1"/>
    <col min="14339" max="14339" width="7.5" style="801" customWidth="1"/>
    <col min="14340" max="14340" width="3.1640625" style="801" customWidth="1"/>
    <col min="14341" max="14341" width="7.83203125" style="801" customWidth="1"/>
    <col min="14342" max="14342" width="8.5" style="801" customWidth="1"/>
    <col min="14343" max="14343" width="4" style="801" customWidth="1"/>
    <col min="14344" max="14344" width="20.83203125" style="801" customWidth="1"/>
    <col min="14345" max="14345" width="0" style="801" hidden="1" customWidth="1"/>
    <col min="14346" max="14346" width="5.33203125" style="801" customWidth="1"/>
    <col min="14347" max="14347" width="7.33203125" style="801" customWidth="1"/>
    <col min="14348" max="14348" width="7.1640625" style="801" customWidth="1"/>
    <col min="14349" max="14349" width="2.5" style="801" customWidth="1"/>
    <col min="14350" max="14350" width="34.5" style="801" customWidth="1"/>
    <col min="14351" max="14592" width="9.1640625" style="801"/>
    <col min="14593" max="14593" width="1.33203125" style="801" customWidth="1"/>
    <col min="14594" max="14594" width="10.6640625" style="801" customWidth="1"/>
    <col min="14595" max="14595" width="7.5" style="801" customWidth="1"/>
    <col min="14596" max="14596" width="3.1640625" style="801" customWidth="1"/>
    <col min="14597" max="14597" width="7.83203125" style="801" customWidth="1"/>
    <col min="14598" max="14598" width="8.5" style="801" customWidth="1"/>
    <col min="14599" max="14599" width="4" style="801" customWidth="1"/>
    <col min="14600" max="14600" width="20.83203125" style="801" customWidth="1"/>
    <col min="14601" max="14601" width="0" style="801" hidden="1" customWidth="1"/>
    <col min="14602" max="14602" width="5.33203125" style="801" customWidth="1"/>
    <col min="14603" max="14603" width="7.33203125" style="801" customWidth="1"/>
    <col min="14604" max="14604" width="7.1640625" style="801" customWidth="1"/>
    <col min="14605" max="14605" width="2.5" style="801" customWidth="1"/>
    <col min="14606" max="14606" width="34.5" style="801" customWidth="1"/>
    <col min="14607" max="14848" width="9.1640625" style="801"/>
    <col min="14849" max="14849" width="1.33203125" style="801" customWidth="1"/>
    <col min="14850" max="14850" width="10.6640625" style="801" customWidth="1"/>
    <col min="14851" max="14851" width="7.5" style="801" customWidth="1"/>
    <col min="14852" max="14852" width="3.1640625" style="801" customWidth="1"/>
    <col min="14853" max="14853" width="7.83203125" style="801" customWidth="1"/>
    <col min="14854" max="14854" width="8.5" style="801" customWidth="1"/>
    <col min="14855" max="14855" width="4" style="801" customWidth="1"/>
    <col min="14856" max="14856" width="20.83203125" style="801" customWidth="1"/>
    <col min="14857" max="14857" width="0" style="801" hidden="1" customWidth="1"/>
    <col min="14858" max="14858" width="5.33203125" style="801" customWidth="1"/>
    <col min="14859" max="14859" width="7.33203125" style="801" customWidth="1"/>
    <col min="14860" max="14860" width="7.1640625" style="801" customWidth="1"/>
    <col min="14861" max="14861" width="2.5" style="801" customWidth="1"/>
    <col min="14862" max="14862" width="34.5" style="801" customWidth="1"/>
    <col min="14863" max="15104" width="9.1640625" style="801"/>
    <col min="15105" max="15105" width="1.33203125" style="801" customWidth="1"/>
    <col min="15106" max="15106" width="10.6640625" style="801" customWidth="1"/>
    <col min="15107" max="15107" width="7.5" style="801" customWidth="1"/>
    <col min="15108" max="15108" width="3.1640625" style="801" customWidth="1"/>
    <col min="15109" max="15109" width="7.83203125" style="801" customWidth="1"/>
    <col min="15110" max="15110" width="8.5" style="801" customWidth="1"/>
    <col min="15111" max="15111" width="4" style="801" customWidth="1"/>
    <col min="15112" max="15112" width="20.83203125" style="801" customWidth="1"/>
    <col min="15113" max="15113" width="0" style="801" hidden="1" customWidth="1"/>
    <col min="15114" max="15114" width="5.33203125" style="801" customWidth="1"/>
    <col min="15115" max="15115" width="7.33203125" style="801" customWidth="1"/>
    <col min="15116" max="15116" width="7.1640625" style="801" customWidth="1"/>
    <col min="15117" max="15117" width="2.5" style="801" customWidth="1"/>
    <col min="15118" max="15118" width="34.5" style="801" customWidth="1"/>
    <col min="15119" max="15360" width="9.1640625" style="801"/>
    <col min="15361" max="15361" width="1.33203125" style="801" customWidth="1"/>
    <col min="15362" max="15362" width="10.6640625" style="801" customWidth="1"/>
    <col min="15363" max="15363" width="7.5" style="801" customWidth="1"/>
    <col min="15364" max="15364" width="3.1640625" style="801" customWidth="1"/>
    <col min="15365" max="15365" width="7.83203125" style="801" customWidth="1"/>
    <col min="15366" max="15366" width="8.5" style="801" customWidth="1"/>
    <col min="15367" max="15367" width="4" style="801" customWidth="1"/>
    <col min="15368" max="15368" width="20.83203125" style="801" customWidth="1"/>
    <col min="15369" max="15369" width="0" style="801" hidden="1" customWidth="1"/>
    <col min="15370" max="15370" width="5.33203125" style="801" customWidth="1"/>
    <col min="15371" max="15371" width="7.33203125" style="801" customWidth="1"/>
    <col min="15372" max="15372" width="7.1640625" style="801" customWidth="1"/>
    <col min="15373" max="15373" width="2.5" style="801" customWidth="1"/>
    <col min="15374" max="15374" width="34.5" style="801" customWidth="1"/>
    <col min="15375" max="15616" width="9.1640625" style="801"/>
    <col min="15617" max="15617" width="1.33203125" style="801" customWidth="1"/>
    <col min="15618" max="15618" width="10.6640625" style="801" customWidth="1"/>
    <col min="15619" max="15619" width="7.5" style="801" customWidth="1"/>
    <col min="15620" max="15620" width="3.1640625" style="801" customWidth="1"/>
    <col min="15621" max="15621" width="7.83203125" style="801" customWidth="1"/>
    <col min="15622" max="15622" width="8.5" style="801" customWidth="1"/>
    <col min="15623" max="15623" width="4" style="801" customWidth="1"/>
    <col min="15624" max="15624" width="20.83203125" style="801" customWidth="1"/>
    <col min="15625" max="15625" width="0" style="801" hidden="1" customWidth="1"/>
    <col min="15626" max="15626" width="5.33203125" style="801" customWidth="1"/>
    <col min="15627" max="15627" width="7.33203125" style="801" customWidth="1"/>
    <col min="15628" max="15628" width="7.1640625" style="801" customWidth="1"/>
    <col min="15629" max="15629" width="2.5" style="801" customWidth="1"/>
    <col min="15630" max="15630" width="34.5" style="801" customWidth="1"/>
    <col min="15631" max="15872" width="9.1640625" style="801"/>
    <col min="15873" max="15873" width="1.33203125" style="801" customWidth="1"/>
    <col min="15874" max="15874" width="10.6640625" style="801" customWidth="1"/>
    <col min="15875" max="15875" width="7.5" style="801" customWidth="1"/>
    <col min="15876" max="15876" width="3.1640625" style="801" customWidth="1"/>
    <col min="15877" max="15877" width="7.83203125" style="801" customWidth="1"/>
    <col min="15878" max="15878" width="8.5" style="801" customWidth="1"/>
    <col min="15879" max="15879" width="4" style="801" customWidth="1"/>
    <col min="15880" max="15880" width="20.83203125" style="801" customWidth="1"/>
    <col min="15881" max="15881" width="0" style="801" hidden="1" customWidth="1"/>
    <col min="15882" max="15882" width="5.33203125" style="801" customWidth="1"/>
    <col min="15883" max="15883" width="7.33203125" style="801" customWidth="1"/>
    <col min="15884" max="15884" width="7.1640625" style="801" customWidth="1"/>
    <col min="15885" max="15885" width="2.5" style="801" customWidth="1"/>
    <col min="15886" max="15886" width="34.5" style="801" customWidth="1"/>
    <col min="15887" max="16128" width="9.1640625" style="801"/>
    <col min="16129" max="16129" width="1.33203125" style="801" customWidth="1"/>
    <col min="16130" max="16130" width="10.6640625" style="801" customWidth="1"/>
    <col min="16131" max="16131" width="7.5" style="801" customWidth="1"/>
    <col min="16132" max="16132" width="3.1640625" style="801" customWidth="1"/>
    <col min="16133" max="16133" width="7.83203125" style="801" customWidth="1"/>
    <col min="16134" max="16134" width="8.5" style="801" customWidth="1"/>
    <col min="16135" max="16135" width="4" style="801" customWidth="1"/>
    <col min="16136" max="16136" width="20.83203125" style="801" customWidth="1"/>
    <col min="16137" max="16137" width="0" style="801" hidden="1" customWidth="1"/>
    <col min="16138" max="16138" width="5.33203125" style="801" customWidth="1"/>
    <col min="16139" max="16139" width="7.33203125" style="801" customWidth="1"/>
    <col min="16140" max="16140" width="7.1640625" style="801" customWidth="1"/>
    <col min="16141" max="16141" width="2.5" style="801" customWidth="1"/>
    <col min="16142" max="16142" width="34.5" style="801" customWidth="1"/>
    <col min="16143" max="16384" width="9.1640625" style="801"/>
  </cols>
  <sheetData>
    <row r="1" spans="1:90" s="758" customFormat="1" ht="15.75" x14ac:dyDescent="0.25">
      <c r="A1" s="6263" t="s">
        <v>801</v>
      </c>
      <c r="B1" s="6263"/>
      <c r="C1" s="6263"/>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row>
    <row r="2" spans="1:90" ht="16.5" x14ac:dyDescent="0.2">
      <c r="A2" s="2427" t="s">
        <v>3937</v>
      </c>
    </row>
    <row r="3" spans="1:90" ht="17.25" thickBot="1" x14ac:dyDescent="0.3">
      <c r="A3" s="2428"/>
    </row>
    <row r="4" spans="1:90" ht="16.5" thickBot="1" x14ac:dyDescent="0.25">
      <c r="A4" s="6524" t="s">
        <v>3938</v>
      </c>
      <c r="B4" s="6521"/>
      <c r="C4" s="6523"/>
      <c r="D4" s="6520" t="s">
        <v>3939</v>
      </c>
      <c r="E4" s="6521"/>
      <c r="F4" s="6522"/>
      <c r="G4" s="6521" t="s">
        <v>2</v>
      </c>
      <c r="H4" s="6521"/>
      <c r="I4" s="6523"/>
      <c r="J4" s="2429"/>
      <c r="K4" s="2602" t="s">
        <v>3939</v>
      </c>
      <c r="L4" s="2430"/>
    </row>
    <row r="5" spans="1:90" ht="29.45" customHeight="1" x14ac:dyDescent="0.2">
      <c r="A5" s="811"/>
      <c r="B5" s="2431">
        <v>1975</v>
      </c>
      <c r="C5" s="2432"/>
      <c r="D5" s="2433"/>
      <c r="E5" s="2434">
        <v>14.7</v>
      </c>
      <c r="F5" s="2435"/>
      <c r="G5" s="878"/>
      <c r="H5" s="2436" t="s">
        <v>3940</v>
      </c>
      <c r="I5" s="2432"/>
      <c r="J5" s="2433"/>
      <c r="K5" s="2434">
        <v>20.6</v>
      </c>
      <c r="L5" s="881"/>
    </row>
    <row r="6" spans="1:90" ht="13.5" customHeight="1" x14ac:dyDescent="0.2">
      <c r="A6" s="811"/>
      <c r="B6" s="2431">
        <v>1976</v>
      </c>
      <c r="C6" s="2432"/>
      <c r="D6" s="2433"/>
      <c r="E6" s="2434">
        <v>13.4</v>
      </c>
      <c r="F6" s="2435"/>
      <c r="G6" s="878"/>
      <c r="H6" s="1252" t="s">
        <v>3941</v>
      </c>
      <c r="I6" s="2432"/>
      <c r="J6" s="2433"/>
      <c r="K6" s="2434">
        <v>14.7</v>
      </c>
      <c r="L6" s="881"/>
    </row>
    <row r="7" spans="1:90" ht="15.95" customHeight="1" x14ac:dyDescent="0.2">
      <c r="A7" s="811"/>
      <c r="B7" s="2431">
        <v>1977</v>
      </c>
      <c r="C7" s="2432"/>
      <c r="D7" s="2433"/>
      <c r="E7" s="2434">
        <v>9.1999999999999993</v>
      </c>
      <c r="F7" s="2435"/>
      <c r="G7" s="878"/>
      <c r="H7" s="1252" t="s">
        <v>3942</v>
      </c>
      <c r="I7" s="2432"/>
      <c r="J7" s="2433"/>
      <c r="K7" s="2434">
        <v>9.6</v>
      </c>
      <c r="L7" s="881"/>
    </row>
    <row r="8" spans="1:90" ht="15.95" customHeight="1" x14ac:dyDescent="0.2">
      <c r="A8" s="811"/>
      <c r="B8" s="2431">
        <v>1978</v>
      </c>
      <c r="C8" s="2432"/>
      <c r="D8" s="2433"/>
      <c r="E8" s="2434">
        <v>8.5</v>
      </c>
      <c r="F8" s="2435"/>
      <c r="G8" s="878"/>
      <c r="H8" s="1252" t="s">
        <v>3943</v>
      </c>
      <c r="I8" s="2432"/>
      <c r="J8" s="2433"/>
      <c r="K8" s="2434">
        <v>10.1</v>
      </c>
      <c r="L8" s="881"/>
    </row>
    <row r="9" spans="1:90" ht="15.95" customHeight="1" x14ac:dyDescent="0.2">
      <c r="A9" s="811"/>
      <c r="B9" s="2431">
        <v>1979</v>
      </c>
      <c r="C9" s="2432"/>
      <c r="D9" s="2433"/>
      <c r="E9" s="2434">
        <v>14.5</v>
      </c>
      <c r="F9" s="2435"/>
      <c r="G9" s="878"/>
      <c r="H9" s="1252" t="s">
        <v>3944</v>
      </c>
      <c r="I9" s="2432"/>
      <c r="J9" s="2433"/>
      <c r="K9" s="2434">
        <v>8</v>
      </c>
      <c r="L9" s="881"/>
    </row>
    <row r="10" spans="1:90" ht="15.95" customHeight="1" x14ac:dyDescent="0.2">
      <c r="A10" s="811"/>
      <c r="B10" s="2431">
        <v>1980</v>
      </c>
      <c r="C10" s="2432"/>
      <c r="D10" s="2433"/>
      <c r="E10" s="2434">
        <v>42</v>
      </c>
      <c r="F10" s="2435"/>
      <c r="G10" s="878"/>
      <c r="H10" s="1252" t="s">
        <v>3945</v>
      </c>
      <c r="I10" s="2432"/>
      <c r="J10" s="2433"/>
      <c r="K10" s="2434">
        <v>33</v>
      </c>
      <c r="L10" s="881"/>
    </row>
    <row r="11" spans="1:90" ht="15.95" customHeight="1" x14ac:dyDescent="0.2">
      <c r="A11" s="811"/>
      <c r="B11" s="2431">
        <v>1981</v>
      </c>
      <c r="C11" s="2432"/>
      <c r="D11" s="2433"/>
      <c r="E11" s="2434">
        <v>14.5</v>
      </c>
      <c r="F11" s="2435"/>
      <c r="G11" s="878"/>
      <c r="H11" s="1252" t="s">
        <v>3946</v>
      </c>
      <c r="I11" s="2432"/>
      <c r="J11" s="2433"/>
      <c r="K11" s="2434">
        <v>26.5</v>
      </c>
      <c r="L11" s="881"/>
    </row>
    <row r="12" spans="1:90" ht="15.95" customHeight="1" x14ac:dyDescent="0.2">
      <c r="A12" s="811"/>
      <c r="B12" s="2431">
        <v>1982</v>
      </c>
      <c r="C12" s="2432"/>
      <c r="D12" s="2433"/>
      <c r="E12" s="2434">
        <v>11.4</v>
      </c>
      <c r="F12" s="2435"/>
      <c r="G12" s="878"/>
      <c r="H12" s="1252" t="s">
        <v>3947</v>
      </c>
      <c r="I12" s="2432"/>
      <c r="J12" s="2433"/>
      <c r="K12" s="2434">
        <v>13.4</v>
      </c>
      <c r="L12" s="881"/>
    </row>
    <row r="13" spans="1:90" ht="15.95" customHeight="1" x14ac:dyDescent="0.2">
      <c r="A13" s="811"/>
      <c r="B13" s="2431">
        <v>1983</v>
      </c>
      <c r="C13" s="2432"/>
      <c r="D13" s="2433"/>
      <c r="E13" s="2434">
        <v>5.6</v>
      </c>
      <c r="F13" s="2435"/>
      <c r="G13" s="878"/>
      <c r="H13" s="1252" t="s">
        <v>3948</v>
      </c>
      <c r="I13" s="2432"/>
      <c r="J13" s="2433"/>
      <c r="K13" s="2434">
        <v>7.5</v>
      </c>
      <c r="L13" s="881"/>
    </row>
    <row r="14" spans="1:90" ht="15.95" customHeight="1" x14ac:dyDescent="0.2">
      <c r="A14" s="811"/>
      <c r="B14" s="2431">
        <v>1984</v>
      </c>
      <c r="C14" s="2432"/>
      <c r="D14" s="2433"/>
      <c r="E14" s="2434">
        <v>7.3</v>
      </c>
      <c r="F14" s="2435"/>
      <c r="G14" s="878"/>
      <c r="H14" s="1252" t="s">
        <v>3949</v>
      </c>
      <c r="I14" s="2432"/>
      <c r="J14" s="2433"/>
      <c r="K14" s="2434">
        <v>5.6</v>
      </c>
      <c r="L14" s="881"/>
    </row>
    <row r="15" spans="1:90" ht="15.95" customHeight="1" x14ac:dyDescent="0.2">
      <c r="A15" s="811"/>
      <c r="B15" s="2431">
        <v>1985</v>
      </c>
      <c r="C15" s="2432"/>
      <c r="D15" s="2433"/>
      <c r="E15" s="2434">
        <v>6.7</v>
      </c>
      <c r="F15" s="2435"/>
      <c r="G15" s="878"/>
      <c r="H15" s="1252" t="s">
        <v>3950</v>
      </c>
      <c r="I15" s="2432"/>
      <c r="J15" s="2433"/>
      <c r="K15" s="2434">
        <v>8.3000000000000007</v>
      </c>
      <c r="L15" s="881"/>
    </row>
    <row r="16" spans="1:90" ht="15.95" customHeight="1" x14ac:dyDescent="0.2">
      <c r="A16" s="811"/>
      <c r="B16" s="2431">
        <v>1986</v>
      </c>
      <c r="C16" s="2432"/>
      <c r="D16" s="2433"/>
      <c r="E16" s="2434">
        <v>1.8</v>
      </c>
      <c r="F16" s="2435"/>
      <c r="G16" s="878"/>
      <c r="H16" s="1252" t="s">
        <v>3951</v>
      </c>
      <c r="I16" s="2432"/>
      <c r="J16" s="2433"/>
      <c r="K16" s="2434">
        <v>4.3</v>
      </c>
      <c r="L16" s="881"/>
    </row>
    <row r="17" spans="1:12" ht="15.95" customHeight="1" x14ac:dyDescent="0.2">
      <c r="A17" s="811"/>
      <c r="B17" s="2431">
        <v>1987</v>
      </c>
      <c r="C17" s="2432"/>
      <c r="D17" s="2433"/>
      <c r="E17" s="2434">
        <v>0.6</v>
      </c>
      <c r="F17" s="2435"/>
      <c r="G17" s="878"/>
      <c r="H17" s="1252" t="s">
        <v>3952</v>
      </c>
      <c r="I17" s="2432"/>
      <c r="J17" s="2433"/>
      <c r="K17" s="2434">
        <v>0.7</v>
      </c>
      <c r="L17" s="881"/>
    </row>
    <row r="18" spans="1:12" ht="15.95" customHeight="1" x14ac:dyDescent="0.2">
      <c r="A18" s="811"/>
      <c r="B18" s="2431">
        <v>1988</v>
      </c>
      <c r="C18" s="2432"/>
      <c r="D18" s="2433"/>
      <c r="E18" s="2434">
        <v>9.1999999999999993</v>
      </c>
      <c r="F18" s="2435"/>
      <c r="G18" s="878"/>
      <c r="H18" s="1252" t="s">
        <v>3953</v>
      </c>
      <c r="I18" s="2432"/>
      <c r="J18" s="2433"/>
      <c r="K18" s="2434">
        <v>1.5</v>
      </c>
      <c r="L18" s="881"/>
    </row>
    <row r="19" spans="1:12" ht="15.95" customHeight="1" x14ac:dyDescent="0.2">
      <c r="A19" s="811"/>
      <c r="B19" s="2431">
        <v>1989</v>
      </c>
      <c r="C19" s="2432"/>
      <c r="D19" s="2433"/>
      <c r="E19" s="2434">
        <v>12.6</v>
      </c>
      <c r="F19" s="2435"/>
      <c r="G19" s="878"/>
      <c r="H19" s="1252" t="s">
        <v>3954</v>
      </c>
      <c r="I19" s="2432"/>
      <c r="J19" s="2433"/>
      <c r="K19" s="2434">
        <v>16</v>
      </c>
      <c r="L19" s="881"/>
    </row>
    <row r="20" spans="1:12" ht="15.95" customHeight="1" x14ac:dyDescent="0.2">
      <c r="A20" s="811"/>
      <c r="B20" s="2431">
        <v>1990</v>
      </c>
      <c r="C20" s="2432"/>
      <c r="D20" s="2433"/>
      <c r="E20" s="2434">
        <v>13.5</v>
      </c>
      <c r="F20" s="2435"/>
      <c r="G20" s="878"/>
      <c r="H20" s="1252" t="s">
        <v>3955</v>
      </c>
      <c r="I20" s="2432"/>
      <c r="J20" s="2433"/>
      <c r="K20" s="2434">
        <v>10.7</v>
      </c>
      <c r="L20" s="881"/>
    </row>
    <row r="21" spans="1:12" ht="15.95" customHeight="1" x14ac:dyDescent="0.2">
      <c r="A21" s="811"/>
      <c r="B21" s="2431">
        <v>1991</v>
      </c>
      <c r="C21" s="2432"/>
      <c r="D21" s="2433"/>
      <c r="E21" s="2434">
        <v>7</v>
      </c>
      <c r="F21" s="2435"/>
      <c r="G21" s="878"/>
      <c r="H21" s="1252" t="s">
        <v>3956</v>
      </c>
      <c r="I21" s="2432"/>
      <c r="J21" s="2433"/>
      <c r="K21" s="2434">
        <v>12.8</v>
      </c>
      <c r="L21" s="881"/>
    </row>
    <row r="22" spans="1:12" ht="15.95" customHeight="1" x14ac:dyDescent="0.2">
      <c r="A22" s="811"/>
      <c r="B22" s="2431">
        <v>1992</v>
      </c>
      <c r="C22" s="2432"/>
      <c r="D22" s="2433"/>
      <c r="E22" s="2434">
        <v>4.5999999999999996</v>
      </c>
      <c r="F22" s="2435"/>
      <c r="G22" s="878"/>
      <c r="H22" s="1252" t="s">
        <v>3957</v>
      </c>
      <c r="I22" s="2432"/>
      <c r="J22" s="2433"/>
      <c r="K22" s="2434">
        <v>2.9</v>
      </c>
      <c r="L22" s="881"/>
    </row>
    <row r="23" spans="1:12" ht="15.95" customHeight="1" x14ac:dyDescent="0.2">
      <c r="A23" s="811"/>
      <c r="B23" s="2431">
        <v>1993</v>
      </c>
      <c r="C23" s="2432"/>
      <c r="D23" s="2433"/>
      <c r="E23" s="2434">
        <v>10.5</v>
      </c>
      <c r="F23" s="2435"/>
      <c r="G23" s="878"/>
      <c r="H23" s="1252" t="s">
        <v>3958</v>
      </c>
      <c r="I23" s="2432"/>
      <c r="J23" s="2433"/>
      <c r="K23" s="2434">
        <v>8.9</v>
      </c>
      <c r="L23" s="881"/>
    </row>
    <row r="24" spans="1:12" ht="15.95" customHeight="1" x14ac:dyDescent="0.2">
      <c r="A24" s="811"/>
      <c r="B24" s="2431">
        <v>1994</v>
      </c>
      <c r="C24" s="2432"/>
      <c r="D24" s="2433"/>
      <c r="E24" s="2434">
        <v>7.3</v>
      </c>
      <c r="F24" s="2435"/>
      <c r="G24" s="878"/>
      <c r="H24" s="1252" t="s">
        <v>3959</v>
      </c>
      <c r="I24" s="2432"/>
      <c r="J24" s="2433"/>
      <c r="K24" s="2434">
        <v>9.4</v>
      </c>
      <c r="L24" s="881"/>
    </row>
    <row r="25" spans="1:12" ht="15.95" customHeight="1" x14ac:dyDescent="0.2">
      <c r="A25" s="811"/>
      <c r="B25" s="2431">
        <v>1995</v>
      </c>
      <c r="C25" s="2432"/>
      <c r="D25" s="2433"/>
      <c r="E25" s="2434">
        <v>6</v>
      </c>
      <c r="F25" s="2435"/>
      <c r="G25" s="878"/>
      <c r="H25" s="1252" t="s">
        <v>3960</v>
      </c>
      <c r="I25" s="2432"/>
      <c r="J25" s="2433"/>
      <c r="K25" s="2434">
        <v>6.1</v>
      </c>
      <c r="L25" s="881"/>
    </row>
    <row r="26" spans="1:12" ht="15.95" customHeight="1" x14ac:dyDescent="0.2">
      <c r="A26" s="811"/>
      <c r="B26" s="2431">
        <v>1996</v>
      </c>
      <c r="C26" s="2432"/>
      <c r="D26" s="2433"/>
      <c r="E26" s="2434">
        <v>6.6</v>
      </c>
      <c r="F26" s="2435"/>
      <c r="G26" s="878"/>
      <c r="H26" s="1252" t="s">
        <v>3961</v>
      </c>
      <c r="I26" s="2432"/>
      <c r="J26" s="2433"/>
      <c r="K26" s="2434">
        <v>5.8</v>
      </c>
      <c r="L26" s="881"/>
    </row>
    <row r="27" spans="1:12" ht="15.95" customHeight="1" x14ac:dyDescent="0.2">
      <c r="A27" s="811"/>
      <c r="B27" s="2431">
        <v>1997</v>
      </c>
      <c r="C27" s="2432"/>
      <c r="D27" s="2433"/>
      <c r="E27" s="2434">
        <v>6.6</v>
      </c>
      <c r="F27" s="2435"/>
      <c r="G27" s="878"/>
      <c r="H27" s="1252" t="s">
        <v>3962</v>
      </c>
      <c r="I27" s="2432"/>
      <c r="J27" s="2433"/>
      <c r="K27" s="2434">
        <v>7.9</v>
      </c>
      <c r="L27" s="881"/>
    </row>
    <row r="28" spans="1:12" ht="15.95" customHeight="1" x14ac:dyDescent="0.2">
      <c r="A28" s="811"/>
      <c r="B28" s="2431">
        <v>1998</v>
      </c>
      <c r="C28" s="2432"/>
      <c r="D28" s="2433"/>
      <c r="E28" s="2434">
        <v>6.8</v>
      </c>
      <c r="F28" s="2435"/>
      <c r="G28" s="878"/>
      <c r="H28" s="1252" t="s">
        <v>3963</v>
      </c>
      <c r="I28" s="2432"/>
      <c r="J28" s="2433"/>
      <c r="K28" s="2434">
        <v>5.4</v>
      </c>
      <c r="L28" s="881"/>
    </row>
    <row r="29" spans="1:12" ht="15.95" customHeight="1" x14ac:dyDescent="0.2">
      <c r="A29" s="811"/>
      <c r="B29" s="2431">
        <v>1999</v>
      </c>
      <c r="C29" s="2432"/>
      <c r="D29" s="2433"/>
      <c r="E29" s="2434">
        <v>6.9</v>
      </c>
      <c r="F29" s="2435"/>
      <c r="G29" s="878"/>
      <c r="H29" s="1252" t="s">
        <v>3964</v>
      </c>
      <c r="I29" s="2432"/>
      <c r="J29" s="2433"/>
      <c r="K29" s="2434">
        <v>7.9</v>
      </c>
      <c r="L29" s="881"/>
    </row>
    <row r="30" spans="1:12" ht="15.95" customHeight="1" x14ac:dyDescent="0.2">
      <c r="A30" s="811"/>
      <c r="B30" s="2431">
        <v>2000</v>
      </c>
      <c r="C30" s="2432"/>
      <c r="D30" s="2433"/>
      <c r="E30" s="2434">
        <v>4.2</v>
      </c>
      <c r="F30" s="2435"/>
      <c r="G30" s="878"/>
      <c r="H30" s="1252" t="s">
        <v>3965</v>
      </c>
      <c r="I30" s="2432"/>
      <c r="J30" s="2433"/>
      <c r="K30" s="2434">
        <v>5.3</v>
      </c>
      <c r="L30" s="881"/>
    </row>
    <row r="31" spans="1:12" ht="15.95" customHeight="1" x14ac:dyDescent="0.2">
      <c r="A31" s="811"/>
      <c r="B31" s="2431">
        <v>2001</v>
      </c>
      <c r="C31" s="2432"/>
      <c r="D31" s="2433"/>
      <c r="E31" s="2434">
        <v>5.4</v>
      </c>
      <c r="F31" s="2435"/>
      <c r="G31" s="878"/>
      <c r="H31" s="1252" t="s">
        <v>3966</v>
      </c>
      <c r="I31" s="2432"/>
      <c r="J31" s="2433"/>
      <c r="K31" s="2434">
        <v>4.4000000000000004</v>
      </c>
      <c r="L31" s="881"/>
    </row>
    <row r="32" spans="1:12" ht="15.95" customHeight="1" x14ac:dyDescent="0.2">
      <c r="A32" s="811"/>
      <c r="B32" s="2431">
        <v>2002</v>
      </c>
      <c r="C32" s="2432"/>
      <c r="D32" s="2433"/>
      <c r="E32" s="2434">
        <v>6.4</v>
      </c>
      <c r="F32" s="2435"/>
      <c r="G32" s="878"/>
      <c r="H32" s="1252" t="s">
        <v>3967</v>
      </c>
      <c r="I32" s="2432"/>
      <c r="J32" s="2433"/>
      <c r="K32" s="2434">
        <v>6.3</v>
      </c>
      <c r="L32" s="881"/>
    </row>
    <row r="33" spans="1:12" ht="15.95" customHeight="1" x14ac:dyDescent="0.2">
      <c r="A33" s="811"/>
      <c r="B33" s="2431">
        <v>2003</v>
      </c>
      <c r="C33" s="2432"/>
      <c r="D33" s="2433"/>
      <c r="E33" s="2434">
        <v>3.9</v>
      </c>
      <c r="F33" s="2435"/>
      <c r="G33" s="878"/>
      <c r="H33" s="1252" t="s">
        <v>3968</v>
      </c>
      <c r="I33" s="2432"/>
      <c r="J33" s="2433"/>
      <c r="K33" s="2434">
        <v>5.0999999999999996</v>
      </c>
      <c r="L33" s="881"/>
    </row>
    <row r="34" spans="1:12" s="812" customFormat="1" ht="15.95" customHeight="1" x14ac:dyDescent="0.2">
      <c r="A34" s="811"/>
      <c r="B34" s="2431">
        <v>2004</v>
      </c>
      <c r="C34" s="2432"/>
      <c r="D34" s="2433"/>
      <c r="E34" s="2434">
        <v>4.7</v>
      </c>
      <c r="F34" s="2435"/>
      <c r="G34" s="878"/>
      <c r="H34" s="1252" t="s">
        <v>3969</v>
      </c>
      <c r="I34" s="2432"/>
      <c r="J34" s="2433"/>
      <c r="K34" s="2434">
        <v>3.9</v>
      </c>
      <c r="L34" s="881"/>
    </row>
    <row r="35" spans="1:12" s="812" customFormat="1" ht="15.95" customHeight="1" x14ac:dyDescent="0.2">
      <c r="A35" s="811"/>
      <c r="B35" s="2431">
        <v>2005</v>
      </c>
      <c r="C35" s="2432"/>
      <c r="D35" s="2433"/>
      <c r="E35" s="2434">
        <v>4.9000000000000004</v>
      </c>
      <c r="F35" s="2435"/>
      <c r="G35" s="878"/>
      <c r="H35" s="1252" t="s">
        <v>3970</v>
      </c>
      <c r="I35" s="2432"/>
      <c r="J35" s="2433"/>
      <c r="K35" s="2434">
        <v>5.6</v>
      </c>
      <c r="L35" s="881"/>
    </row>
    <row r="36" spans="1:12" s="812" customFormat="1" ht="15.95" customHeight="1" x14ac:dyDescent="0.2">
      <c r="A36" s="811"/>
      <c r="B36" s="2431">
        <v>2006</v>
      </c>
      <c r="C36" s="2432"/>
      <c r="D36" s="878"/>
      <c r="E36" s="2434">
        <v>8.9</v>
      </c>
      <c r="F36" s="2435"/>
      <c r="G36" s="878"/>
      <c r="H36" s="1252" t="s">
        <v>3971</v>
      </c>
      <c r="I36" s="2432"/>
      <c r="J36" s="2433"/>
      <c r="K36" s="2434">
        <v>5.0999999999999996</v>
      </c>
      <c r="L36" s="881"/>
    </row>
    <row r="37" spans="1:12" s="812" customFormat="1" ht="15.95" customHeight="1" x14ac:dyDescent="0.2">
      <c r="A37" s="811"/>
      <c r="B37" s="2431">
        <v>2007</v>
      </c>
      <c r="C37" s="2432"/>
      <c r="D37" s="878"/>
      <c r="E37" s="2434">
        <v>8.8000000000000007</v>
      </c>
      <c r="F37" s="2435"/>
      <c r="G37" s="878"/>
      <c r="H37" s="1252" t="s">
        <v>3972</v>
      </c>
      <c r="I37" s="2437"/>
      <c r="J37" s="2433"/>
      <c r="K37" s="2434">
        <v>10.7</v>
      </c>
      <c r="L37" s="881"/>
    </row>
    <row r="38" spans="1:12" s="812" customFormat="1" ht="15.95" customHeight="1" x14ac:dyDescent="0.2">
      <c r="A38" s="811"/>
      <c r="B38" s="2431">
        <v>2008</v>
      </c>
      <c r="C38" s="2432"/>
      <c r="D38" s="878"/>
      <c r="E38" s="2434">
        <v>9.6999999999999993</v>
      </c>
      <c r="F38" s="2435"/>
      <c r="G38" s="878"/>
      <c r="H38" s="1252" t="s">
        <v>3973</v>
      </c>
      <c r="I38" s="2437"/>
      <c r="J38" s="2433"/>
      <c r="K38" s="2434">
        <v>8.8000000000000007</v>
      </c>
      <c r="L38" s="881"/>
    </row>
    <row r="39" spans="1:12" s="812" customFormat="1" ht="15.95" customHeight="1" x14ac:dyDescent="0.2">
      <c r="A39" s="811"/>
      <c r="B39" s="2431">
        <v>2009</v>
      </c>
      <c r="C39" s="2432"/>
      <c r="D39" s="878"/>
      <c r="E39" s="2434">
        <v>2.5</v>
      </c>
      <c r="F39" s="2435"/>
      <c r="G39" s="878"/>
      <c r="H39" s="1252" t="s">
        <v>3974</v>
      </c>
      <c r="I39" s="2437"/>
      <c r="J39" s="2433"/>
      <c r="K39" s="2434">
        <v>6.9</v>
      </c>
      <c r="L39" s="881"/>
    </row>
    <row r="40" spans="1:12" s="812" customFormat="1" ht="15.95" customHeight="1" x14ac:dyDescent="0.2">
      <c r="A40" s="811"/>
      <c r="B40" s="2431">
        <v>2010</v>
      </c>
      <c r="C40" s="2432"/>
      <c r="D40" s="878"/>
      <c r="E40" s="2434">
        <v>2.9</v>
      </c>
      <c r="F40" s="2435"/>
      <c r="G40" s="878"/>
      <c r="H40" s="1252" t="s">
        <v>3975</v>
      </c>
      <c r="I40" s="2437"/>
      <c r="J40" s="2433"/>
      <c r="K40" s="2434">
        <v>1.7</v>
      </c>
      <c r="L40" s="881"/>
    </row>
    <row r="41" spans="1:12" s="812" customFormat="1" ht="15.95" customHeight="1" x14ac:dyDescent="0.2">
      <c r="A41" s="811"/>
      <c r="B41" s="2431">
        <v>2011</v>
      </c>
      <c r="C41" s="2432"/>
      <c r="D41" s="878"/>
      <c r="E41" s="2434">
        <v>6.5</v>
      </c>
      <c r="F41" s="2435"/>
      <c r="G41" s="878"/>
      <c r="H41" s="1252" t="s">
        <v>3976</v>
      </c>
      <c r="I41" s="2437"/>
      <c r="J41" s="2433"/>
      <c r="K41" s="2434">
        <v>5.0999999999999996</v>
      </c>
      <c r="L41" s="881"/>
    </row>
    <row r="42" spans="1:12" s="812" customFormat="1" ht="15.95" customHeight="1" x14ac:dyDescent="0.2">
      <c r="A42" s="811"/>
      <c r="B42" s="2431">
        <v>2012</v>
      </c>
      <c r="C42" s="2432"/>
      <c r="D42" s="878"/>
      <c r="E42" s="2434">
        <v>3.9</v>
      </c>
      <c r="F42" s="2435"/>
      <c r="G42" s="878"/>
      <c r="H42" s="1252" t="s">
        <v>3977</v>
      </c>
      <c r="I42" s="2437"/>
      <c r="J42" s="2433"/>
      <c r="K42" s="2434">
        <v>5.0999999999999996</v>
      </c>
      <c r="L42" s="881"/>
    </row>
    <row r="43" spans="1:12" s="812" customFormat="1" ht="15.95" customHeight="1" x14ac:dyDescent="0.2">
      <c r="A43" s="811"/>
      <c r="B43" s="2431">
        <v>2013</v>
      </c>
      <c r="C43" s="2432"/>
      <c r="D43" s="878"/>
      <c r="E43" s="2434">
        <v>3.5</v>
      </c>
      <c r="F43" s="2435"/>
      <c r="G43" s="878"/>
      <c r="H43" s="1252" t="s">
        <v>3978</v>
      </c>
      <c r="I43" s="2437"/>
      <c r="J43" s="2433"/>
      <c r="K43" s="2434">
        <v>3.6</v>
      </c>
      <c r="L43" s="881"/>
    </row>
    <row r="44" spans="1:12" s="812" customFormat="1" ht="15.95" customHeight="1" x14ac:dyDescent="0.2">
      <c r="A44" s="811"/>
      <c r="B44" s="2431">
        <v>2014</v>
      </c>
      <c r="C44" s="2432"/>
      <c r="D44" s="878"/>
      <c r="E44" s="2434">
        <v>3.2</v>
      </c>
      <c r="F44" s="2435"/>
      <c r="G44" s="878"/>
      <c r="H44" s="1252" t="s">
        <v>3979</v>
      </c>
      <c r="I44" s="2437"/>
      <c r="J44" s="2433"/>
      <c r="K44" s="2434">
        <v>4</v>
      </c>
      <c r="L44" s="881"/>
    </row>
    <row r="45" spans="1:12" s="812" customFormat="1" ht="15.95" customHeight="1" x14ac:dyDescent="0.2">
      <c r="A45" s="811"/>
      <c r="B45" s="2431">
        <v>2015</v>
      </c>
      <c r="C45" s="2432"/>
      <c r="D45" s="878"/>
      <c r="E45" s="2434">
        <v>1.3</v>
      </c>
      <c r="F45" s="2435"/>
      <c r="G45" s="878"/>
      <c r="H45" s="1252" t="s">
        <v>3980</v>
      </c>
      <c r="I45" s="2437"/>
      <c r="J45" s="2433"/>
      <c r="K45" s="2434">
        <v>1.7</v>
      </c>
      <c r="L45" s="881"/>
    </row>
    <row r="46" spans="1:12" s="812" customFormat="1" ht="15.95" customHeight="1" x14ac:dyDescent="0.2">
      <c r="A46" s="811"/>
      <c r="B46" s="2431">
        <v>2016</v>
      </c>
      <c r="C46" s="2432"/>
      <c r="D46" s="878"/>
      <c r="E46" s="2434">
        <v>1</v>
      </c>
      <c r="F46" s="2435"/>
      <c r="G46" s="878"/>
      <c r="H46" s="1252" t="s">
        <v>3981</v>
      </c>
      <c r="I46" s="2437"/>
      <c r="J46" s="2433"/>
      <c r="K46" s="2434">
        <v>0.9</v>
      </c>
      <c r="L46" s="881"/>
    </row>
    <row r="47" spans="1:12" s="812" customFormat="1" ht="15.95" customHeight="1" x14ac:dyDescent="0.2">
      <c r="A47" s="811"/>
      <c r="B47" s="2431">
        <v>2017</v>
      </c>
      <c r="C47" s="2432"/>
      <c r="D47" s="878"/>
      <c r="E47" s="2434">
        <v>3.7</v>
      </c>
      <c r="F47" s="2435"/>
      <c r="G47" s="878"/>
      <c r="H47" s="1252" t="s">
        <v>3982</v>
      </c>
      <c r="I47" s="2437"/>
      <c r="J47" s="2433"/>
      <c r="K47" s="2434">
        <v>2.4</v>
      </c>
      <c r="L47" s="881"/>
    </row>
    <row r="48" spans="1:12" s="812" customFormat="1" ht="15.95" customHeight="1" x14ac:dyDescent="0.2">
      <c r="A48" s="811"/>
      <c r="B48" s="2431">
        <v>2018</v>
      </c>
      <c r="C48" s="2432"/>
      <c r="D48" s="878"/>
      <c r="E48" s="2434">
        <v>3.2</v>
      </c>
      <c r="F48" s="2435"/>
      <c r="G48" s="878"/>
      <c r="H48" s="1252" t="s">
        <v>3983</v>
      </c>
      <c r="I48" s="2437"/>
      <c r="J48" s="2433"/>
      <c r="K48" s="2434">
        <v>4.3</v>
      </c>
      <c r="L48" s="881"/>
    </row>
    <row r="49" spans="1:12" s="812" customFormat="1" ht="15.95" customHeight="1" x14ac:dyDescent="0.2">
      <c r="A49" s="811"/>
      <c r="B49" s="2431">
        <v>2019</v>
      </c>
      <c r="C49" s="2432"/>
      <c r="D49" s="878"/>
      <c r="E49" s="2434">
        <v>0.5</v>
      </c>
      <c r="F49" s="2435"/>
      <c r="G49" s="878"/>
      <c r="H49" s="1252" t="s">
        <v>3984</v>
      </c>
      <c r="I49" s="2437"/>
      <c r="J49" s="2433"/>
      <c r="K49" s="2434">
        <v>1</v>
      </c>
      <c r="L49" s="881"/>
    </row>
    <row r="50" spans="1:12" s="812" customFormat="1" ht="13.5" thickBot="1" x14ac:dyDescent="0.25">
      <c r="A50" s="2438"/>
      <c r="B50" s="2439">
        <v>2020</v>
      </c>
      <c r="C50" s="891"/>
      <c r="D50" s="2440"/>
      <c r="E50" s="2441">
        <v>2.5</v>
      </c>
      <c r="F50" s="2442"/>
      <c r="G50" s="2440"/>
      <c r="H50" s="2443" t="s">
        <v>3985</v>
      </c>
      <c r="I50" s="2444"/>
      <c r="J50" s="2445"/>
      <c r="K50" s="2441">
        <v>1.8</v>
      </c>
      <c r="L50" s="893"/>
    </row>
    <row r="51" spans="1:12" s="812" customFormat="1" ht="15.95" customHeight="1" x14ac:dyDescent="0.2">
      <c r="A51" s="1251"/>
      <c r="B51" s="2431"/>
      <c r="C51" s="878"/>
      <c r="D51" s="878"/>
      <c r="E51" s="2434"/>
      <c r="F51" s="878"/>
      <c r="G51" s="878"/>
      <c r="H51" s="1252"/>
      <c r="I51" s="1252"/>
      <c r="J51" s="878"/>
      <c r="K51" s="2434"/>
      <c r="L51" s="878"/>
    </row>
  </sheetData>
  <mergeCells count="4">
    <mergeCell ref="A1:C1"/>
    <mergeCell ref="D4:F4"/>
    <mergeCell ref="G4:I4"/>
    <mergeCell ref="A4:C4"/>
  </mergeCells>
  <hyperlinks>
    <hyperlink ref="A1" location="CONTENT!A1" display="Back to table of contents"/>
  </hyperlinks>
  <pageMargins left="0.5" right="0.5" top="0.5" bottom="0.5" header="0.3" footer="0.3"/>
  <pageSetup paperSize="9" scale="95"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
  <sheetViews>
    <sheetView showGridLines="0" workbookViewId="0">
      <selection sqref="A1:C1"/>
    </sheetView>
  </sheetViews>
  <sheetFormatPr defaultColWidth="9.1640625" defaultRowHeight="12.75" x14ac:dyDescent="0.2"/>
  <cols>
    <col min="1" max="1" width="7.83203125" customWidth="1"/>
    <col min="2" max="2" width="34" customWidth="1"/>
    <col min="3" max="15" width="11.83203125" customWidth="1"/>
  </cols>
  <sheetData>
    <row r="1" spans="1:15" ht="15.75" x14ac:dyDescent="0.25">
      <c r="A1" s="6263" t="s">
        <v>801</v>
      </c>
      <c r="B1" s="6263"/>
      <c r="C1" s="6263"/>
      <c r="D1" s="758"/>
      <c r="E1" s="758"/>
      <c r="F1" s="758"/>
      <c r="G1" s="758"/>
      <c r="H1" s="759"/>
      <c r="I1" s="759"/>
      <c r="J1" s="759"/>
      <c r="K1" s="759"/>
      <c r="L1" s="759"/>
      <c r="M1" s="759"/>
      <c r="N1" s="759"/>
      <c r="O1" s="759"/>
    </row>
    <row r="2" spans="1:15" ht="15.75" x14ac:dyDescent="0.2">
      <c r="A2" s="2446" t="s">
        <v>3986</v>
      </c>
      <c r="B2" s="2447"/>
      <c r="C2" s="801"/>
      <c r="D2" s="801"/>
      <c r="E2" s="801"/>
      <c r="F2" s="801"/>
      <c r="G2" s="801"/>
      <c r="H2" s="801"/>
      <c r="I2" s="801"/>
      <c r="J2" s="801"/>
      <c r="K2" s="801"/>
      <c r="L2" s="801"/>
      <c r="M2" s="801"/>
      <c r="N2" s="801"/>
      <c r="O2" s="801"/>
    </row>
    <row r="3" spans="1:15" ht="16.5" thickBot="1" x14ac:dyDescent="0.3">
      <c r="A3" s="2448"/>
      <c r="B3" s="2449"/>
      <c r="C3" s="801"/>
      <c r="D3" s="6525" t="s">
        <v>3987</v>
      </c>
      <c r="E3" s="6525"/>
      <c r="F3" s="6525"/>
      <c r="G3" s="6525"/>
      <c r="H3" s="6525"/>
      <c r="I3" s="6525"/>
      <c r="J3" s="6525"/>
      <c r="K3" s="6525"/>
      <c r="L3" s="6525"/>
      <c r="M3" s="6525"/>
      <c r="N3" s="6525"/>
      <c r="O3" s="6525"/>
    </row>
    <row r="4" spans="1:15" ht="13.5" thickBot="1" x14ac:dyDescent="0.25">
      <c r="A4" s="2450" t="s">
        <v>3988</v>
      </c>
      <c r="B4" s="2451" t="s">
        <v>2104</v>
      </c>
      <c r="C4" s="2452" t="s">
        <v>3498</v>
      </c>
      <c r="D4" s="2453">
        <v>43831</v>
      </c>
      <c r="E4" s="2453">
        <v>43862</v>
      </c>
      <c r="F4" s="2454">
        <v>43891</v>
      </c>
      <c r="G4" s="2453">
        <v>43922</v>
      </c>
      <c r="H4" s="2453">
        <v>43952</v>
      </c>
      <c r="I4" s="2453">
        <v>43983</v>
      </c>
      <c r="J4" s="2453">
        <v>44013</v>
      </c>
      <c r="K4" s="2453">
        <v>44044</v>
      </c>
      <c r="L4" s="2453">
        <v>44075</v>
      </c>
      <c r="M4" s="2453">
        <v>44105</v>
      </c>
      <c r="N4" s="2453">
        <v>44136</v>
      </c>
      <c r="O4" s="2454">
        <v>44166</v>
      </c>
    </row>
    <row r="5" spans="1:15" ht="45" customHeight="1" x14ac:dyDescent="0.2">
      <c r="A5" s="5595" t="s">
        <v>3989</v>
      </c>
      <c r="B5" s="5596" t="s">
        <v>3990</v>
      </c>
      <c r="C5" s="5597">
        <v>248</v>
      </c>
      <c r="D5" s="5598">
        <v>112.8</v>
      </c>
      <c r="E5" s="5598">
        <v>116</v>
      </c>
      <c r="F5" s="5598">
        <v>118.7</v>
      </c>
      <c r="G5" s="5598">
        <v>123.1</v>
      </c>
      <c r="H5" s="5598">
        <v>117.7</v>
      </c>
      <c r="I5" s="5598">
        <v>109.8</v>
      </c>
      <c r="J5" s="5598">
        <v>108.7</v>
      </c>
      <c r="K5" s="5598">
        <v>109.3</v>
      </c>
      <c r="L5" s="5598">
        <v>110.8</v>
      </c>
      <c r="M5" s="5598">
        <v>110.2</v>
      </c>
      <c r="N5" s="5598">
        <v>110.8</v>
      </c>
      <c r="O5" s="5599">
        <v>110.3</v>
      </c>
    </row>
    <row r="6" spans="1:15" ht="45" customHeight="1" x14ac:dyDescent="0.2">
      <c r="A6" s="5600" t="s">
        <v>3991</v>
      </c>
      <c r="B6" s="5601" t="s">
        <v>3992</v>
      </c>
      <c r="C6" s="5602">
        <v>110</v>
      </c>
      <c r="D6" s="5603">
        <v>105.3</v>
      </c>
      <c r="E6" s="5603">
        <v>105.4</v>
      </c>
      <c r="F6" s="5603">
        <v>105.5</v>
      </c>
      <c r="G6" s="5603">
        <v>106</v>
      </c>
      <c r="H6" s="5603">
        <v>105.9</v>
      </c>
      <c r="I6" s="5603">
        <v>106.2</v>
      </c>
      <c r="J6" s="5603">
        <v>106.7</v>
      </c>
      <c r="K6" s="5603">
        <v>106.3</v>
      </c>
      <c r="L6" s="5603">
        <v>107.1</v>
      </c>
      <c r="M6" s="5603">
        <v>107.4</v>
      </c>
      <c r="N6" s="5603">
        <v>107.4</v>
      </c>
      <c r="O6" s="5604">
        <v>107.1</v>
      </c>
    </row>
    <row r="7" spans="1:15" ht="45" customHeight="1" x14ac:dyDescent="0.2">
      <c r="A7" s="5600" t="s">
        <v>3993</v>
      </c>
      <c r="B7" s="5601" t="s">
        <v>3994</v>
      </c>
      <c r="C7" s="5602">
        <v>46</v>
      </c>
      <c r="D7" s="5603">
        <v>105.9</v>
      </c>
      <c r="E7" s="5603">
        <v>105.9</v>
      </c>
      <c r="F7" s="5603">
        <v>105.9</v>
      </c>
      <c r="G7" s="5603">
        <v>106.6</v>
      </c>
      <c r="H7" s="5603">
        <v>106.6</v>
      </c>
      <c r="I7" s="5603">
        <v>106.3</v>
      </c>
      <c r="J7" s="5603">
        <v>106.7</v>
      </c>
      <c r="K7" s="5603">
        <v>106.7</v>
      </c>
      <c r="L7" s="5603">
        <v>106.9</v>
      </c>
      <c r="M7" s="5603">
        <v>106.9</v>
      </c>
      <c r="N7" s="5603">
        <v>107.2</v>
      </c>
      <c r="O7" s="5604">
        <v>107.4</v>
      </c>
    </row>
    <row r="8" spans="1:15" ht="45" customHeight="1" x14ac:dyDescent="0.2">
      <c r="A8" s="5600" t="s">
        <v>3995</v>
      </c>
      <c r="B8" s="5601" t="s">
        <v>3996</v>
      </c>
      <c r="C8" s="5602">
        <v>112</v>
      </c>
      <c r="D8" s="5603">
        <v>98.3</v>
      </c>
      <c r="E8" s="5603">
        <v>98.3</v>
      </c>
      <c r="F8" s="5603">
        <v>98.2</v>
      </c>
      <c r="G8" s="5603">
        <v>98</v>
      </c>
      <c r="H8" s="5603">
        <v>95.6</v>
      </c>
      <c r="I8" s="5603">
        <v>94.6</v>
      </c>
      <c r="J8" s="5603">
        <v>92.9</v>
      </c>
      <c r="K8" s="5603">
        <v>92.5</v>
      </c>
      <c r="L8" s="5603">
        <v>92.5</v>
      </c>
      <c r="M8" s="5603">
        <v>92.5</v>
      </c>
      <c r="N8" s="5603">
        <v>92.6</v>
      </c>
      <c r="O8" s="5604">
        <v>92.6</v>
      </c>
    </row>
    <row r="9" spans="1:15" ht="45" customHeight="1" x14ac:dyDescent="0.2">
      <c r="A9" s="5600" t="s">
        <v>3997</v>
      </c>
      <c r="B9" s="5601" t="s">
        <v>3998</v>
      </c>
      <c r="C9" s="5602">
        <v>59</v>
      </c>
      <c r="D9" s="5603">
        <v>105.4</v>
      </c>
      <c r="E9" s="5603">
        <v>105</v>
      </c>
      <c r="F9" s="5603">
        <v>106.1</v>
      </c>
      <c r="G9" s="5603">
        <v>107.4</v>
      </c>
      <c r="H9" s="5603">
        <v>108</v>
      </c>
      <c r="I9" s="5603">
        <v>107.5</v>
      </c>
      <c r="J9" s="5603">
        <v>108.3</v>
      </c>
      <c r="K9" s="5603">
        <v>108</v>
      </c>
      <c r="L9" s="5603">
        <v>108.9</v>
      </c>
      <c r="M9" s="5603">
        <v>108.8</v>
      </c>
      <c r="N9" s="5603">
        <v>109.1</v>
      </c>
      <c r="O9" s="5604">
        <v>108.1</v>
      </c>
    </row>
    <row r="10" spans="1:15" ht="45" customHeight="1" x14ac:dyDescent="0.2">
      <c r="A10" s="5600" t="s">
        <v>3999</v>
      </c>
      <c r="B10" s="5601" t="s">
        <v>4000</v>
      </c>
      <c r="C10" s="5602">
        <v>38</v>
      </c>
      <c r="D10" s="5603">
        <v>106.7</v>
      </c>
      <c r="E10" s="5603">
        <v>106.7</v>
      </c>
      <c r="F10" s="5603">
        <v>106.7</v>
      </c>
      <c r="G10" s="5603">
        <v>107.2</v>
      </c>
      <c r="H10" s="5603">
        <v>107.8</v>
      </c>
      <c r="I10" s="5603">
        <v>108</v>
      </c>
      <c r="J10" s="5603">
        <v>108.1</v>
      </c>
      <c r="K10" s="5603">
        <v>108.7</v>
      </c>
      <c r="L10" s="5603">
        <v>109.7</v>
      </c>
      <c r="M10" s="5603">
        <v>109.9</v>
      </c>
      <c r="N10" s="5603">
        <v>110</v>
      </c>
      <c r="O10" s="5604">
        <v>110.2</v>
      </c>
    </row>
    <row r="11" spans="1:15" ht="45" customHeight="1" x14ac:dyDescent="0.2">
      <c r="A11" s="5600" t="s">
        <v>4001</v>
      </c>
      <c r="B11" s="5601" t="s">
        <v>1199</v>
      </c>
      <c r="C11" s="5602">
        <v>147</v>
      </c>
      <c r="D11" s="5603">
        <v>105.1</v>
      </c>
      <c r="E11" s="5603">
        <v>104.5</v>
      </c>
      <c r="F11" s="5603">
        <v>104.5</v>
      </c>
      <c r="G11" s="5603">
        <v>105.1</v>
      </c>
      <c r="H11" s="5603">
        <v>105.6</v>
      </c>
      <c r="I11" s="5603">
        <v>104.7</v>
      </c>
      <c r="J11" s="5603">
        <v>104.2</v>
      </c>
      <c r="K11" s="5603">
        <v>105.8</v>
      </c>
      <c r="L11" s="5603">
        <v>106.3</v>
      </c>
      <c r="M11" s="5603">
        <v>106.8</v>
      </c>
      <c r="N11" s="5603">
        <v>106.4</v>
      </c>
      <c r="O11" s="5604">
        <v>106.9</v>
      </c>
    </row>
    <row r="12" spans="1:15" ht="45" customHeight="1" x14ac:dyDescent="0.2">
      <c r="A12" s="5600" t="s">
        <v>4002</v>
      </c>
      <c r="B12" s="5601" t="s">
        <v>3061</v>
      </c>
      <c r="C12" s="5602">
        <v>44</v>
      </c>
      <c r="D12" s="5603">
        <v>98.7</v>
      </c>
      <c r="E12" s="5603">
        <v>98.7</v>
      </c>
      <c r="F12" s="5603">
        <v>98.6</v>
      </c>
      <c r="G12" s="5603">
        <v>98.6</v>
      </c>
      <c r="H12" s="5603">
        <v>98.6</v>
      </c>
      <c r="I12" s="5603">
        <v>98.7</v>
      </c>
      <c r="J12" s="5603">
        <v>98.7</v>
      </c>
      <c r="K12" s="5603">
        <v>98.7</v>
      </c>
      <c r="L12" s="5603">
        <v>98.7</v>
      </c>
      <c r="M12" s="5603">
        <v>98.6</v>
      </c>
      <c r="N12" s="5603">
        <v>98.6</v>
      </c>
      <c r="O12" s="5604">
        <v>98.6</v>
      </c>
    </row>
    <row r="13" spans="1:15" ht="45" customHeight="1" x14ac:dyDescent="0.2">
      <c r="A13" s="5600" t="s">
        <v>4003</v>
      </c>
      <c r="B13" s="5601" t="s">
        <v>4004</v>
      </c>
      <c r="C13" s="5602">
        <v>42</v>
      </c>
      <c r="D13" s="5603">
        <v>103.3</v>
      </c>
      <c r="E13" s="5603">
        <v>103</v>
      </c>
      <c r="F13" s="5603">
        <v>103.6</v>
      </c>
      <c r="G13" s="5603">
        <v>103.6</v>
      </c>
      <c r="H13" s="5603">
        <v>103.2</v>
      </c>
      <c r="I13" s="5603">
        <v>104</v>
      </c>
      <c r="J13" s="5603">
        <v>104</v>
      </c>
      <c r="K13" s="5603">
        <v>104.5</v>
      </c>
      <c r="L13" s="5603">
        <v>104.7</v>
      </c>
      <c r="M13" s="5603">
        <v>105</v>
      </c>
      <c r="N13" s="5603">
        <v>105</v>
      </c>
      <c r="O13" s="5604">
        <v>104.7</v>
      </c>
    </row>
    <row r="14" spans="1:15" ht="45" customHeight="1" x14ac:dyDescent="0.2">
      <c r="A14" s="5600" t="s">
        <v>4005</v>
      </c>
      <c r="B14" s="5601" t="s">
        <v>1916</v>
      </c>
      <c r="C14" s="5602">
        <v>50</v>
      </c>
      <c r="D14" s="5603">
        <v>101.5</v>
      </c>
      <c r="E14" s="5603">
        <v>102.2</v>
      </c>
      <c r="F14" s="5603">
        <v>102.2</v>
      </c>
      <c r="G14" s="5603">
        <v>102.2</v>
      </c>
      <c r="H14" s="5603">
        <v>102.2</v>
      </c>
      <c r="I14" s="5603">
        <v>102.2</v>
      </c>
      <c r="J14" s="5603">
        <v>103.2</v>
      </c>
      <c r="K14" s="5603">
        <v>103.2</v>
      </c>
      <c r="L14" s="5603">
        <v>103.2</v>
      </c>
      <c r="M14" s="5603">
        <v>106.5</v>
      </c>
      <c r="N14" s="5603">
        <v>106.5</v>
      </c>
      <c r="O14" s="5604">
        <v>106.5</v>
      </c>
    </row>
    <row r="15" spans="1:15" ht="45" customHeight="1" x14ac:dyDescent="0.2">
      <c r="A15" s="5600" t="s">
        <v>1075</v>
      </c>
      <c r="B15" s="5601" t="s">
        <v>4006</v>
      </c>
      <c r="C15" s="5602">
        <v>54</v>
      </c>
      <c r="D15" s="5603">
        <v>106.4</v>
      </c>
      <c r="E15" s="5603">
        <v>106.4</v>
      </c>
      <c r="F15" s="5603">
        <v>106.4</v>
      </c>
      <c r="G15" s="5603">
        <v>107.1</v>
      </c>
      <c r="H15" s="5603">
        <v>106.3</v>
      </c>
      <c r="I15" s="5603">
        <v>107.1</v>
      </c>
      <c r="J15" s="5603">
        <v>108.2</v>
      </c>
      <c r="K15" s="5603">
        <v>109</v>
      </c>
      <c r="L15" s="5603">
        <v>109.4</v>
      </c>
      <c r="M15" s="5603">
        <v>109.4</v>
      </c>
      <c r="N15" s="5603">
        <v>109.9</v>
      </c>
      <c r="O15" s="5604">
        <v>110.1</v>
      </c>
    </row>
    <row r="16" spans="1:15" ht="45" customHeight="1" thickBot="1" x14ac:dyDescent="0.25">
      <c r="A16" s="5605" t="s">
        <v>1077</v>
      </c>
      <c r="B16" s="5606" t="s">
        <v>4007</v>
      </c>
      <c r="C16" s="5607">
        <v>50</v>
      </c>
      <c r="D16" s="5608">
        <v>103.9</v>
      </c>
      <c r="E16" s="5608">
        <v>104.7</v>
      </c>
      <c r="F16" s="5608">
        <v>105.3</v>
      </c>
      <c r="G16" s="5608">
        <v>105.6</v>
      </c>
      <c r="H16" s="5608">
        <v>106.1</v>
      </c>
      <c r="I16" s="5608">
        <v>106.8</v>
      </c>
      <c r="J16" s="5608">
        <v>106.5</v>
      </c>
      <c r="K16" s="5608">
        <v>107.9</v>
      </c>
      <c r="L16" s="5608">
        <v>108.5</v>
      </c>
      <c r="M16" s="5608">
        <v>108.7</v>
      </c>
      <c r="N16" s="5608">
        <v>108.8</v>
      </c>
      <c r="O16" s="5609">
        <v>107.8</v>
      </c>
    </row>
    <row r="17" spans="1:15" ht="45" customHeight="1" thickBot="1" x14ac:dyDescent="0.25">
      <c r="A17" s="6526" t="s">
        <v>237</v>
      </c>
      <c r="B17" s="6527"/>
      <c r="C17" s="5610">
        <v>1000</v>
      </c>
      <c r="D17" s="5611">
        <v>105.9</v>
      </c>
      <c r="E17" s="5611">
        <v>106.6</v>
      </c>
      <c r="F17" s="5611">
        <v>107.4</v>
      </c>
      <c r="G17" s="5611">
        <v>108.8</v>
      </c>
      <c r="H17" s="5611">
        <v>107.3</v>
      </c>
      <c r="I17" s="5611">
        <v>105.2</v>
      </c>
      <c r="J17" s="5611">
        <v>104.9</v>
      </c>
      <c r="K17" s="5611">
        <v>105.3</v>
      </c>
      <c r="L17" s="5611">
        <v>106</v>
      </c>
      <c r="M17" s="5611">
        <v>106.1</v>
      </c>
      <c r="N17" s="5611">
        <v>106.3</v>
      </c>
      <c r="O17" s="5612">
        <v>106.1</v>
      </c>
    </row>
  </sheetData>
  <mergeCells count="3">
    <mergeCell ref="A1:C1"/>
    <mergeCell ref="D3:O3"/>
    <mergeCell ref="A17:B17"/>
  </mergeCells>
  <hyperlinks>
    <hyperlink ref="A1" location="CONTENT!A1" display="Back to table of contents"/>
  </hyperlinks>
  <pageMargins left="0.5" right="0.5" top="0.5" bottom="0.5" header="0.3" footer="0.3"/>
  <pageSetup paperSize="9" scale="77" orientation="landscape" r:id="rId1"/>
  <headerFooter alignWithMargins="0"/>
  <ignoredErrors>
    <ignoredError sqref="A5:A16"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2"/>
  <sheetViews>
    <sheetView showGridLines="0" workbookViewId="0">
      <selection sqref="A1:AC1"/>
    </sheetView>
  </sheetViews>
  <sheetFormatPr defaultColWidth="9.1640625" defaultRowHeight="12.75" x14ac:dyDescent="0.2"/>
  <cols>
    <col min="1" max="1" width="4" customWidth="1"/>
    <col min="2" max="2" width="4.83203125" customWidth="1"/>
    <col min="3" max="29" width="6.83203125" customWidth="1"/>
  </cols>
  <sheetData>
    <row r="1" spans="1:29" ht="20.45" customHeight="1" x14ac:dyDescent="0.2">
      <c r="A1" s="6263" t="s">
        <v>801</v>
      </c>
      <c r="B1" s="6263"/>
      <c r="C1" s="6263"/>
      <c r="D1" s="6263"/>
      <c r="E1" s="6263"/>
      <c r="F1" s="6263"/>
      <c r="G1" s="6263"/>
      <c r="H1" s="6263"/>
      <c r="I1" s="6263"/>
      <c r="J1" s="6263"/>
      <c r="K1" s="6263"/>
      <c r="L1" s="6263"/>
      <c r="M1" s="6263"/>
      <c r="N1" s="6263"/>
      <c r="O1" s="6263"/>
      <c r="P1" s="6263"/>
      <c r="Q1" s="6263"/>
      <c r="R1" s="6263"/>
      <c r="S1" s="6263"/>
      <c r="T1" s="6263"/>
      <c r="U1" s="6263"/>
      <c r="V1" s="6263"/>
      <c r="W1" s="6263"/>
      <c r="X1" s="6263"/>
      <c r="Y1" s="6263"/>
      <c r="Z1" s="6263"/>
      <c r="AA1" s="6263"/>
      <c r="AB1" s="6263"/>
      <c r="AC1" s="6263"/>
    </row>
    <row r="2" spans="1:29" ht="20.45" customHeight="1" x14ac:dyDescent="0.25">
      <c r="A2" s="1307" t="s">
        <v>4264</v>
      </c>
      <c r="B2" s="801"/>
      <c r="C2" s="1304"/>
      <c r="D2" s="1304"/>
      <c r="E2" s="1304"/>
      <c r="F2" s="1304"/>
      <c r="G2" s="1304"/>
      <c r="H2" s="1304"/>
      <c r="I2" s="840"/>
      <c r="J2" s="1304"/>
      <c r="K2" s="1304"/>
      <c r="L2" s="1304"/>
      <c r="M2" s="1304"/>
      <c r="N2" s="1304"/>
      <c r="O2" s="1304"/>
      <c r="P2" s="1304"/>
      <c r="Q2" s="1304"/>
      <c r="R2" s="1304"/>
      <c r="S2" s="1304"/>
      <c r="T2" s="1304"/>
      <c r="U2" s="2455"/>
      <c r="V2" s="2455"/>
      <c r="W2" s="2455"/>
      <c r="X2" s="2455"/>
      <c r="Y2" s="2455"/>
      <c r="Z2" s="2455"/>
      <c r="AA2" s="2455"/>
      <c r="AB2" s="2455"/>
      <c r="AC2" s="2455"/>
    </row>
    <row r="3" spans="1:29" ht="20.45" customHeight="1" thickBot="1" x14ac:dyDescent="0.3">
      <c r="A3" s="840"/>
      <c r="B3" s="801"/>
      <c r="C3" s="1304"/>
      <c r="D3" s="1304"/>
      <c r="E3" s="1304"/>
      <c r="F3" s="1304"/>
      <c r="G3" s="1304"/>
      <c r="H3" s="1304"/>
      <c r="I3" s="1304"/>
      <c r="J3" s="1304"/>
      <c r="K3" s="1304"/>
      <c r="L3" s="1304"/>
      <c r="M3" s="1304"/>
      <c r="N3" s="1304"/>
      <c r="O3" s="1304"/>
      <c r="P3" s="1304"/>
      <c r="Q3" s="1304"/>
      <c r="R3" s="1304"/>
      <c r="S3" s="1304"/>
      <c r="T3" s="1304"/>
      <c r="U3" s="2456"/>
      <c r="V3" s="2456"/>
      <c r="W3" s="2456"/>
      <c r="X3" s="2456"/>
      <c r="Y3" s="2456"/>
      <c r="Z3" s="2456"/>
      <c r="AA3" s="2456"/>
      <c r="AB3" s="2456"/>
      <c r="AC3" s="2456"/>
    </row>
    <row r="4" spans="1:29" ht="20.45" customHeight="1" thickBot="1" x14ac:dyDescent="0.25">
      <c r="A4" s="6528" t="s">
        <v>4008</v>
      </c>
      <c r="B4" s="6531"/>
      <c r="C4" s="6532"/>
      <c r="D4" s="6532"/>
      <c r="E4" s="6532"/>
      <c r="F4" s="6532"/>
      <c r="G4" s="6532"/>
      <c r="H4" s="6532"/>
      <c r="I4" s="6532"/>
      <c r="J4" s="6532"/>
      <c r="K4" s="6532"/>
      <c r="L4" s="6532"/>
      <c r="M4" s="6532"/>
      <c r="N4" s="6532"/>
      <c r="O4" s="6532"/>
      <c r="P4" s="6532"/>
      <c r="Q4" s="6532"/>
      <c r="R4" s="6532"/>
      <c r="S4" s="6532"/>
      <c r="T4" s="6532"/>
      <c r="U4" s="6532"/>
      <c r="V4" s="6532"/>
      <c r="W4" s="6532"/>
      <c r="X4" s="6532"/>
      <c r="Y4" s="6532"/>
      <c r="Z4" s="6532"/>
      <c r="AA4" s="6532"/>
      <c r="AB4" s="6532"/>
      <c r="AC4" s="6533"/>
    </row>
    <row r="5" spans="1:29" ht="20.45" customHeight="1" thickBot="1" x14ac:dyDescent="0.25">
      <c r="A5" s="6529"/>
      <c r="B5" s="2457"/>
      <c r="C5" s="2457">
        <v>1994</v>
      </c>
      <c r="D5" s="2457">
        <v>1995</v>
      </c>
      <c r="E5" s="2457">
        <v>1996</v>
      </c>
      <c r="F5" s="2457">
        <v>1997</v>
      </c>
      <c r="G5" s="2457">
        <v>1998</v>
      </c>
      <c r="H5" s="2457">
        <v>1999</v>
      </c>
      <c r="I5" s="2457">
        <v>2000</v>
      </c>
      <c r="J5" s="2457">
        <v>2001</v>
      </c>
      <c r="K5" s="2457">
        <v>2002</v>
      </c>
      <c r="L5" s="2457">
        <v>2003</v>
      </c>
      <c r="M5" s="2457">
        <v>2004</v>
      </c>
      <c r="N5" s="2457">
        <v>2005</v>
      </c>
      <c r="O5" s="2457">
        <v>2006</v>
      </c>
      <c r="P5" s="2457">
        <v>2007</v>
      </c>
      <c r="Q5" s="2457">
        <v>2008</v>
      </c>
      <c r="R5" s="2457">
        <v>2009</v>
      </c>
      <c r="S5" s="2457">
        <v>2010</v>
      </c>
      <c r="T5" s="2457">
        <v>2011</v>
      </c>
      <c r="U5" s="2457">
        <v>2012</v>
      </c>
      <c r="V5" s="2457">
        <v>2013</v>
      </c>
      <c r="W5" s="2457">
        <v>2014</v>
      </c>
      <c r="X5" s="2457">
        <v>2015</v>
      </c>
      <c r="Y5" s="2457">
        <v>2016</v>
      </c>
      <c r="Z5" s="2457">
        <v>2017</v>
      </c>
      <c r="AA5" s="2457">
        <v>2018</v>
      </c>
      <c r="AB5" s="2457">
        <v>2019</v>
      </c>
      <c r="AC5" s="2458">
        <v>2020</v>
      </c>
    </row>
    <row r="6" spans="1:29" ht="20.45" customHeight="1" thickBot="1" x14ac:dyDescent="0.25">
      <c r="A6" s="6529"/>
      <c r="B6" s="2459">
        <v>1994</v>
      </c>
      <c r="C6" s="2461">
        <v>100</v>
      </c>
      <c r="D6" s="2460">
        <v>94.3</v>
      </c>
      <c r="E6" s="2460">
        <v>88.461538461538467</v>
      </c>
      <c r="F6" s="2460">
        <v>83</v>
      </c>
      <c r="G6" s="2460">
        <v>77.7</v>
      </c>
      <c r="H6" s="2462">
        <v>72.7</v>
      </c>
      <c r="I6" s="2462">
        <v>69.8</v>
      </c>
      <c r="J6" s="2462">
        <v>66.223908918406067</v>
      </c>
      <c r="K6" s="2462">
        <v>62.240515900757579</v>
      </c>
      <c r="L6" s="2462">
        <v>59.9</v>
      </c>
      <c r="M6" s="2462">
        <v>57.2</v>
      </c>
      <c r="N6" s="2462">
        <v>54.5</v>
      </c>
      <c r="O6" s="2463">
        <v>50.1</v>
      </c>
      <c r="P6" s="2462">
        <v>46</v>
      </c>
      <c r="Q6" s="2462">
        <v>41.9</v>
      </c>
      <c r="R6" s="2462">
        <v>40.878048780487809</v>
      </c>
      <c r="S6" s="2462">
        <v>39.72599492758777</v>
      </c>
      <c r="T6" s="2464">
        <v>37.30140368787584</v>
      </c>
      <c r="U6" s="2462">
        <v>35.901254752527279</v>
      </c>
      <c r="V6" s="2462">
        <v>34.732412017472384</v>
      </c>
      <c r="W6" s="2462">
        <v>33.655438001426731</v>
      </c>
      <c r="X6" s="2462">
        <v>33.223532084330436</v>
      </c>
      <c r="Y6" s="2462">
        <v>32.894586222109339</v>
      </c>
      <c r="Z6" s="2462">
        <v>31.7</v>
      </c>
      <c r="AA6" s="2462">
        <v>30.717054263565888</v>
      </c>
      <c r="AB6" s="2462">
        <v>30.564233098075515</v>
      </c>
      <c r="AC6" s="2465">
        <v>29.818763998122456</v>
      </c>
    </row>
    <row r="7" spans="1:29" ht="20.45" customHeight="1" thickBot="1" x14ac:dyDescent="0.25">
      <c r="A7" s="6529"/>
      <c r="B7" s="2459">
        <v>1995</v>
      </c>
      <c r="C7" s="2460">
        <v>106</v>
      </c>
      <c r="D7" s="2461">
        <v>100</v>
      </c>
      <c r="E7" s="2460">
        <v>93.808630393996253</v>
      </c>
      <c r="F7" s="2460">
        <v>88</v>
      </c>
      <c r="G7" s="2460">
        <v>82.4</v>
      </c>
      <c r="H7" s="2462">
        <v>77.099999999999994</v>
      </c>
      <c r="I7" s="2462">
        <v>74</v>
      </c>
      <c r="J7" s="2462">
        <v>70.208728652751418</v>
      </c>
      <c r="K7" s="2462">
        <v>65.985647230029528</v>
      </c>
      <c r="L7" s="2462">
        <v>63.5</v>
      </c>
      <c r="M7" s="2462">
        <v>60.7</v>
      </c>
      <c r="N7" s="2462">
        <v>57.8</v>
      </c>
      <c r="O7" s="2463">
        <v>53.1</v>
      </c>
      <c r="P7" s="2462">
        <v>48.8</v>
      </c>
      <c r="Q7" s="2462">
        <v>44.5</v>
      </c>
      <c r="R7" s="2462">
        <v>43.41463414634147</v>
      </c>
      <c r="S7" s="2462">
        <v>42.191092464860517</v>
      </c>
      <c r="T7" s="2464">
        <v>39.616049262779832</v>
      </c>
      <c r="U7" s="2462">
        <v>38.129017577266445</v>
      </c>
      <c r="V7" s="2462">
        <v>36.816356738520739</v>
      </c>
      <c r="W7" s="2462">
        <v>35.674764281512338</v>
      </c>
      <c r="X7" s="2462">
        <v>35.216944009390268</v>
      </c>
      <c r="Y7" s="2462">
        <v>34.868261395435908</v>
      </c>
      <c r="Z7" s="2462">
        <v>33.6</v>
      </c>
      <c r="AA7" s="2462">
        <v>32.558139534883722</v>
      </c>
      <c r="AB7" s="2462">
        <v>32.396158741177835</v>
      </c>
      <c r="AC7" s="2466">
        <v>31.606008527978378</v>
      </c>
    </row>
    <row r="8" spans="1:29" ht="20.45" customHeight="1" thickBot="1" x14ac:dyDescent="0.25">
      <c r="A8" s="6529"/>
      <c r="B8" s="2459">
        <v>1996</v>
      </c>
      <c r="C8" s="2460">
        <v>113</v>
      </c>
      <c r="D8" s="2460">
        <v>106.6</v>
      </c>
      <c r="E8" s="2461">
        <v>100</v>
      </c>
      <c r="F8" s="2460">
        <v>93.8</v>
      </c>
      <c r="G8" s="2460">
        <v>87.8</v>
      </c>
      <c r="H8" s="2462">
        <v>82.1</v>
      </c>
      <c r="I8" s="2462">
        <v>78.8</v>
      </c>
      <c r="J8" s="2462">
        <v>74.762808349146113</v>
      </c>
      <c r="K8" s="2462">
        <v>70.265797320626035</v>
      </c>
      <c r="L8" s="2462">
        <v>67.7</v>
      </c>
      <c r="M8" s="2462">
        <v>64.599999999999994</v>
      </c>
      <c r="N8" s="2462">
        <v>61.6</v>
      </c>
      <c r="O8" s="2463">
        <v>56.6</v>
      </c>
      <c r="P8" s="2462">
        <v>52</v>
      </c>
      <c r="Q8" s="2462">
        <v>47.4</v>
      </c>
      <c r="R8" s="2462">
        <v>46.243902439024396</v>
      </c>
      <c r="S8" s="2462">
        <v>44.940624333357043</v>
      </c>
      <c r="T8" s="2464">
        <v>42.19776932709582</v>
      </c>
      <c r="U8" s="2462">
        <v>40.613829958706276</v>
      </c>
      <c r="V8" s="2462">
        <v>39.246236283263109</v>
      </c>
      <c r="W8" s="2462">
        <v>38.029298724092158</v>
      </c>
      <c r="X8" s="2462">
        <v>37.541262314010027</v>
      </c>
      <c r="Y8" s="2462">
        <v>37.16956664753468</v>
      </c>
      <c r="Z8" s="2462">
        <v>35.799999999999997</v>
      </c>
      <c r="AA8" s="2462">
        <v>34.689922480620154</v>
      </c>
      <c r="AB8" s="2462">
        <v>34.517335801612099</v>
      </c>
      <c r="AC8" s="2466">
        <v>33.675449562548394</v>
      </c>
    </row>
    <row r="9" spans="1:29" ht="20.45" customHeight="1" thickBot="1" x14ac:dyDescent="0.25">
      <c r="A9" s="6529"/>
      <c r="B9" s="2467">
        <v>1997</v>
      </c>
      <c r="C9" s="2460">
        <v>120.5</v>
      </c>
      <c r="D9" s="2460">
        <v>113.6</v>
      </c>
      <c r="E9" s="2460">
        <v>106.6</v>
      </c>
      <c r="F9" s="2461">
        <v>100</v>
      </c>
      <c r="G9" s="2460">
        <v>93.6</v>
      </c>
      <c r="H9" s="2462">
        <v>87.6</v>
      </c>
      <c r="I9" s="2462">
        <v>84.1</v>
      </c>
      <c r="J9" s="2462">
        <v>79.791271347248568</v>
      </c>
      <c r="K9" s="2462">
        <v>74.991796378993016</v>
      </c>
      <c r="L9" s="2462">
        <v>72.2</v>
      </c>
      <c r="M9" s="2462">
        <v>68.900000000000006</v>
      </c>
      <c r="N9" s="2462">
        <v>65.7</v>
      </c>
      <c r="O9" s="2463">
        <v>60.3</v>
      </c>
      <c r="P9" s="2462">
        <v>55.4</v>
      </c>
      <c r="Q9" s="2462">
        <v>50.5</v>
      </c>
      <c r="R9" s="2462">
        <v>49.268292682926834</v>
      </c>
      <c r="S9" s="2462">
        <v>47.87977908933609</v>
      </c>
      <c r="T9" s="2464">
        <v>44.957539051019808</v>
      </c>
      <c r="U9" s="2462">
        <v>43.270008711279893</v>
      </c>
      <c r="V9" s="2462">
        <v>41.836487877958461</v>
      </c>
      <c r="W9" s="2462">
        <v>40.539232439882241</v>
      </c>
      <c r="X9" s="2462">
        <v>40.01898562673469</v>
      </c>
      <c r="Y9" s="2462">
        <v>39.622758046271969</v>
      </c>
      <c r="Z9" s="2462">
        <v>38.200000000000003</v>
      </c>
      <c r="AA9" s="2462">
        <v>37.015503875968996</v>
      </c>
      <c r="AB9" s="2462">
        <v>36.83134714026766</v>
      </c>
      <c r="AC9" s="2466">
        <v>35.933021600261135</v>
      </c>
    </row>
    <row r="10" spans="1:29" ht="20.45" customHeight="1" thickBot="1" x14ac:dyDescent="0.25">
      <c r="A10" s="6529"/>
      <c r="B10" s="2467">
        <v>1998</v>
      </c>
      <c r="C10" s="2460">
        <v>128.69999999999999</v>
      </c>
      <c r="D10" s="2460">
        <v>121.3</v>
      </c>
      <c r="E10" s="2460">
        <v>113.8</v>
      </c>
      <c r="F10" s="2460">
        <v>106.8</v>
      </c>
      <c r="G10" s="2461">
        <v>100</v>
      </c>
      <c r="H10" s="2462">
        <v>93.5</v>
      </c>
      <c r="I10" s="2462">
        <v>89.7</v>
      </c>
      <c r="J10" s="2462">
        <v>85.104364326375702</v>
      </c>
      <c r="K10" s="2462">
        <v>79.985304818022271</v>
      </c>
      <c r="L10" s="2462">
        <v>77</v>
      </c>
      <c r="M10" s="2462">
        <v>73.5</v>
      </c>
      <c r="N10" s="2462">
        <v>70.099999999999994</v>
      </c>
      <c r="O10" s="2463">
        <v>64.400000000000006</v>
      </c>
      <c r="P10" s="2462">
        <v>59.2</v>
      </c>
      <c r="Q10" s="2462">
        <v>54</v>
      </c>
      <c r="R10" s="2462">
        <v>52.682926829268297</v>
      </c>
      <c r="S10" s="2462">
        <v>51.198179620280179</v>
      </c>
      <c r="T10" s="2464">
        <v>48.073408094159795</v>
      </c>
      <c r="U10" s="2462">
        <v>46.268920206121074</v>
      </c>
      <c r="V10" s="2462">
        <v>44.681369053659644</v>
      </c>
      <c r="W10" s="2462">
        <v>43.295900245794236</v>
      </c>
      <c r="X10" s="2462">
        <v>42.740276649352651</v>
      </c>
      <c r="Y10" s="2462">
        <v>42.317105593418468</v>
      </c>
      <c r="Z10" s="2462">
        <v>40.799999999999997</v>
      </c>
      <c r="AA10" s="2462">
        <v>39.534883720930232</v>
      </c>
      <c r="AB10" s="2462">
        <v>39.338192757144512</v>
      </c>
      <c r="AC10" s="2466">
        <v>38.378724641116598</v>
      </c>
    </row>
    <row r="11" spans="1:29" ht="20.45" customHeight="1" thickBot="1" x14ac:dyDescent="0.25">
      <c r="A11" s="6529"/>
      <c r="B11" s="2467">
        <v>1999</v>
      </c>
      <c r="C11" s="2460">
        <v>137.6</v>
      </c>
      <c r="D11" s="2460">
        <v>129.69999999999999</v>
      </c>
      <c r="E11" s="2460">
        <v>121.7</v>
      </c>
      <c r="F11" s="2460">
        <v>114.2</v>
      </c>
      <c r="G11" s="2468">
        <v>106.9</v>
      </c>
      <c r="H11" s="2469">
        <v>100</v>
      </c>
      <c r="I11" s="2470">
        <v>96</v>
      </c>
      <c r="J11" s="2462">
        <v>91.081593927893735</v>
      </c>
      <c r="K11" s="2462">
        <v>85.603001811930199</v>
      </c>
      <c r="L11" s="2462">
        <v>82.4</v>
      </c>
      <c r="M11" s="2462">
        <v>78.7</v>
      </c>
      <c r="N11" s="2462">
        <v>75</v>
      </c>
      <c r="O11" s="2463">
        <v>68.900000000000006</v>
      </c>
      <c r="P11" s="2462">
        <v>63.3</v>
      </c>
      <c r="Q11" s="2462">
        <v>57.7</v>
      </c>
      <c r="R11" s="2462">
        <v>56.292682926829279</v>
      </c>
      <c r="S11" s="2462">
        <v>54.706203038706789</v>
      </c>
      <c r="T11" s="2464">
        <v>51.367326796907783</v>
      </c>
      <c r="U11" s="2462">
        <v>49.43919807209604</v>
      </c>
      <c r="V11" s="2462">
        <v>47.764383518362166</v>
      </c>
      <c r="W11" s="2462">
        <v>46.283317362754033</v>
      </c>
      <c r="X11" s="2462">
        <v>45.689355738157985</v>
      </c>
      <c r="Y11" s="2462">
        <v>45.23698587936434</v>
      </c>
      <c r="Z11" s="2462">
        <v>43.6</v>
      </c>
      <c r="AA11" s="2462">
        <v>42.248062015503876</v>
      </c>
      <c r="AB11" s="2462">
        <v>42.037872652242669</v>
      </c>
      <c r="AC11" s="2466">
        <v>41.012558685114804</v>
      </c>
    </row>
    <row r="12" spans="1:29" ht="20.45" customHeight="1" thickBot="1" x14ac:dyDescent="0.25">
      <c r="A12" s="6529"/>
      <c r="B12" s="2467">
        <v>2000</v>
      </c>
      <c r="C12" s="2460">
        <v>143.4</v>
      </c>
      <c r="D12" s="2460">
        <v>135.1</v>
      </c>
      <c r="E12" s="2460">
        <v>126.8</v>
      </c>
      <c r="F12" s="2460">
        <v>119</v>
      </c>
      <c r="G12" s="2460">
        <v>111.4</v>
      </c>
      <c r="H12" s="2466">
        <v>104.2</v>
      </c>
      <c r="I12" s="2469">
        <v>100</v>
      </c>
      <c r="J12" s="2462">
        <v>94.876660341555976</v>
      </c>
      <c r="K12" s="2462">
        <v>89.169793554093957</v>
      </c>
      <c r="L12" s="2462">
        <v>85.9</v>
      </c>
      <c r="M12" s="2462">
        <v>82</v>
      </c>
      <c r="N12" s="2462">
        <v>78.2</v>
      </c>
      <c r="O12" s="2463">
        <v>71.8</v>
      </c>
      <c r="P12" s="2462">
        <v>66</v>
      </c>
      <c r="Q12" s="2462">
        <v>60.2</v>
      </c>
      <c r="R12" s="2462">
        <v>58.73170731707318</v>
      </c>
      <c r="S12" s="2462">
        <v>57.076489132238272</v>
      </c>
      <c r="T12" s="2464">
        <v>53.592947542007771</v>
      </c>
      <c r="U12" s="2462">
        <v>51.581277711268314</v>
      </c>
      <c r="V12" s="2462">
        <v>49.770487626133381</v>
      </c>
      <c r="W12" s="2462">
        <v>48.227216691989703</v>
      </c>
      <c r="X12" s="2462">
        <v>47.608308679160622</v>
      </c>
      <c r="Y12" s="2462">
        <v>47.136939286297647</v>
      </c>
      <c r="Z12" s="2462">
        <v>45.5</v>
      </c>
      <c r="AA12" s="2462">
        <v>44.089147286821706</v>
      </c>
      <c r="AB12" s="2462">
        <v>43.869798295344985</v>
      </c>
      <c r="AC12" s="2466">
        <v>42.799803214970723</v>
      </c>
    </row>
    <row r="13" spans="1:29" ht="20.45" customHeight="1" thickBot="1" x14ac:dyDescent="0.25">
      <c r="A13" s="6529"/>
      <c r="B13" s="2467">
        <v>2001</v>
      </c>
      <c r="C13" s="2460">
        <v>151.14359999999999</v>
      </c>
      <c r="D13" s="2460">
        <v>142.3954</v>
      </c>
      <c r="E13" s="2690">
        <v>133.6472</v>
      </c>
      <c r="F13" s="2460">
        <v>125.426</v>
      </c>
      <c r="G13" s="2460">
        <v>117.41560000000001</v>
      </c>
      <c r="H13" s="2462">
        <v>109.82680000000001</v>
      </c>
      <c r="I13" s="2462">
        <v>105.4</v>
      </c>
      <c r="J13" s="2469">
        <v>100</v>
      </c>
      <c r="K13" s="2471">
        <v>93.984962406015029</v>
      </c>
      <c r="L13" s="2462">
        <v>90.5</v>
      </c>
      <c r="M13" s="2462">
        <v>86.4</v>
      </c>
      <c r="N13" s="2462">
        <v>82.4</v>
      </c>
      <c r="O13" s="2463">
        <v>75.7</v>
      </c>
      <c r="P13" s="2462">
        <v>69.599999999999994</v>
      </c>
      <c r="Q13" s="2462">
        <v>63.4</v>
      </c>
      <c r="R13" s="2462">
        <v>61.853658536585371</v>
      </c>
      <c r="S13" s="2462">
        <v>60.110455331958576</v>
      </c>
      <c r="T13" s="2464">
        <v>56.441742095735755</v>
      </c>
      <c r="U13" s="2462">
        <v>54.323139649408816</v>
      </c>
      <c r="V13" s="2462">
        <v>52.458093957944591</v>
      </c>
      <c r="W13" s="2462">
        <v>50.831486393357153</v>
      </c>
      <c r="X13" s="2462">
        <v>50.1791573478353</v>
      </c>
      <c r="Y13" s="2462">
        <v>49.682334007757724</v>
      </c>
      <c r="Z13" s="2462">
        <v>47.9</v>
      </c>
      <c r="AA13" s="2462">
        <v>46.414728682170541</v>
      </c>
      <c r="AB13" s="2462">
        <v>46.183809634000546</v>
      </c>
      <c r="AC13" s="2466">
        <v>45.057375252683464</v>
      </c>
    </row>
    <row r="14" spans="1:29" ht="20.45" customHeight="1" thickBot="1" x14ac:dyDescent="0.25">
      <c r="A14" s="6529"/>
      <c r="B14" s="2467">
        <v>2002</v>
      </c>
      <c r="C14" s="2460">
        <v>160.8167904</v>
      </c>
      <c r="D14" s="2460">
        <v>151.50870560000001</v>
      </c>
      <c r="E14" s="2460">
        <v>142.2006208</v>
      </c>
      <c r="F14" s="2460">
        <v>133.45326400000002</v>
      </c>
      <c r="G14" s="2460">
        <v>124.93019840000002</v>
      </c>
      <c r="H14" s="2462">
        <v>116.85571520000001</v>
      </c>
      <c r="I14" s="2462">
        <v>112.14560000000002</v>
      </c>
      <c r="J14" s="2466">
        <v>106.4</v>
      </c>
      <c r="K14" s="2469">
        <v>100</v>
      </c>
      <c r="L14" s="2472">
        <v>96.2</v>
      </c>
      <c r="M14" s="2462">
        <v>91.9</v>
      </c>
      <c r="N14" s="2462">
        <v>87.6</v>
      </c>
      <c r="O14" s="2463">
        <v>80.400000000000006</v>
      </c>
      <c r="P14" s="2462">
        <v>73.900000000000006</v>
      </c>
      <c r="Q14" s="2462">
        <v>67.400000000000006</v>
      </c>
      <c r="R14" s="2462">
        <v>65.756097560975618</v>
      </c>
      <c r="S14" s="2462">
        <v>63.902913081608965</v>
      </c>
      <c r="T14" s="2464">
        <v>60.002735287895746</v>
      </c>
      <c r="U14" s="2462">
        <v>57.750467072084454</v>
      </c>
      <c r="V14" s="2462">
        <v>55.815411971253035</v>
      </c>
      <c r="W14" s="2462">
        <v>54.084701522532015</v>
      </c>
      <c r="X14" s="2462">
        <v>53.390623418096766</v>
      </c>
      <c r="Y14" s="2462">
        <v>52.862003384254223</v>
      </c>
      <c r="Z14" s="2462">
        <v>51</v>
      </c>
      <c r="AA14" s="2462">
        <v>49.418604651162788</v>
      </c>
      <c r="AB14" s="2462">
        <v>49.172740946430643</v>
      </c>
      <c r="AC14" s="2466">
        <v>47.973405801395756</v>
      </c>
    </row>
    <row r="15" spans="1:29" ht="20.45" customHeight="1" thickBot="1" x14ac:dyDescent="0.25">
      <c r="A15" s="6529"/>
      <c r="B15" s="2467">
        <v>2003</v>
      </c>
      <c r="C15" s="2460">
        <v>167.1</v>
      </c>
      <c r="D15" s="2460">
        <v>157.4</v>
      </c>
      <c r="E15" s="2460">
        <v>147.69999999999999</v>
      </c>
      <c r="F15" s="2460">
        <v>138.69999999999999</v>
      </c>
      <c r="G15" s="2460">
        <v>129.80000000000001</v>
      </c>
      <c r="H15" s="2462">
        <v>121.4</v>
      </c>
      <c r="I15" s="2462">
        <v>116.5</v>
      </c>
      <c r="J15" s="2462">
        <v>110.5</v>
      </c>
      <c r="K15" s="2466">
        <v>103.9</v>
      </c>
      <c r="L15" s="2469">
        <v>100</v>
      </c>
      <c r="M15" s="2470">
        <v>95.5</v>
      </c>
      <c r="N15" s="2462">
        <v>91</v>
      </c>
      <c r="O15" s="2463">
        <v>83.6</v>
      </c>
      <c r="P15" s="2462">
        <v>76.8</v>
      </c>
      <c r="Q15" s="2462">
        <v>70</v>
      </c>
      <c r="R15" s="2462">
        <v>68.292682926829272</v>
      </c>
      <c r="S15" s="2462">
        <v>66.368010618881712</v>
      </c>
      <c r="T15" s="2464">
        <v>62.31738086279973</v>
      </c>
      <c r="U15" s="2462">
        <v>59.978229896823613</v>
      </c>
      <c r="V15" s="2462">
        <v>57.992213038131908</v>
      </c>
      <c r="W15" s="2462">
        <v>56.194004881910757</v>
      </c>
      <c r="X15" s="2462">
        <v>55.472857731402534</v>
      </c>
      <c r="Y15" s="2462">
        <v>54.923621516240132</v>
      </c>
      <c r="Z15" s="2462">
        <v>53</v>
      </c>
      <c r="AA15" s="2462">
        <v>51.356589147286819</v>
      </c>
      <c r="AB15" s="2462">
        <v>51.101083728643609</v>
      </c>
      <c r="AC15" s="2466">
        <v>49.85471583282304</v>
      </c>
    </row>
    <row r="16" spans="1:29" ht="20.45" customHeight="1" thickBot="1" x14ac:dyDescent="0.25">
      <c r="A16" s="6529"/>
      <c r="B16" s="2467">
        <v>2004</v>
      </c>
      <c r="C16" s="2460">
        <v>174.9</v>
      </c>
      <c r="D16" s="2460">
        <v>164.8</v>
      </c>
      <c r="E16" s="2460">
        <v>154.69999999999999</v>
      </c>
      <c r="F16" s="2460">
        <v>145.19999999999999</v>
      </c>
      <c r="G16" s="2460">
        <v>135.9</v>
      </c>
      <c r="H16" s="2462">
        <v>127.1</v>
      </c>
      <c r="I16" s="2462">
        <v>122</v>
      </c>
      <c r="J16" s="2462">
        <v>115.7</v>
      </c>
      <c r="K16" s="2462">
        <v>108.8</v>
      </c>
      <c r="L16" s="2473">
        <v>104.7</v>
      </c>
      <c r="M16" s="2469">
        <v>100</v>
      </c>
      <c r="N16" s="2462">
        <v>95.3</v>
      </c>
      <c r="O16" s="2463">
        <v>87.5</v>
      </c>
      <c r="P16" s="2462">
        <v>80.400000000000006</v>
      </c>
      <c r="Q16" s="2462">
        <v>73.3</v>
      </c>
      <c r="R16" s="2462">
        <v>71.512195121951223</v>
      </c>
      <c r="S16" s="2462">
        <v>69.496788262343273</v>
      </c>
      <c r="T16" s="2464">
        <v>65.255200246331711</v>
      </c>
      <c r="U16" s="2462">
        <v>62.805775020531009</v>
      </c>
      <c r="V16" s="2462">
        <v>60.717847050924092</v>
      </c>
      <c r="W16" s="2462">
        <v>58.835123111360559</v>
      </c>
      <c r="X16" s="2462">
        <v>58.08008204477845</v>
      </c>
      <c r="Y16" s="2462">
        <v>57.505031727503415</v>
      </c>
      <c r="Z16" s="2462">
        <v>55.5</v>
      </c>
      <c r="AA16" s="2462">
        <v>53.779069767441861</v>
      </c>
      <c r="AB16" s="2462">
        <v>53.511512206409819</v>
      </c>
      <c r="AC16" s="2466">
        <v>52.206353372107145</v>
      </c>
    </row>
    <row r="17" spans="1:29" ht="20.45" customHeight="1" thickBot="1" x14ac:dyDescent="0.25">
      <c r="A17" s="6529"/>
      <c r="B17" s="2467">
        <v>2005</v>
      </c>
      <c r="C17" s="2474">
        <v>183.5</v>
      </c>
      <c r="D17" s="2474">
        <v>172.9</v>
      </c>
      <c r="E17" s="2474">
        <v>162.30000000000001</v>
      </c>
      <c r="F17" s="2474">
        <v>152.30000000000001</v>
      </c>
      <c r="G17" s="2474">
        <v>142.6</v>
      </c>
      <c r="H17" s="2463">
        <v>133.30000000000001</v>
      </c>
      <c r="I17" s="2463">
        <v>128</v>
      </c>
      <c r="J17" s="2463">
        <v>121.4</v>
      </c>
      <c r="K17" s="2463">
        <v>114.1</v>
      </c>
      <c r="L17" s="2463">
        <v>109.8</v>
      </c>
      <c r="M17" s="2463">
        <v>104.9</v>
      </c>
      <c r="N17" s="2469">
        <v>100</v>
      </c>
      <c r="O17" s="2463">
        <v>91.8</v>
      </c>
      <c r="P17" s="2462">
        <v>84.4</v>
      </c>
      <c r="Q17" s="2462">
        <v>76.900000000000006</v>
      </c>
      <c r="R17" s="2462">
        <v>75.024390243902445</v>
      </c>
      <c r="S17" s="2462">
        <v>72.910000237028626</v>
      </c>
      <c r="T17" s="2464">
        <v>68.460094119275709</v>
      </c>
      <c r="U17" s="2462">
        <v>65.89036970093909</v>
      </c>
      <c r="V17" s="2462">
        <v>63.693021556419389</v>
      </c>
      <c r="W17" s="2462">
        <v>61.718044143817224</v>
      </c>
      <c r="X17" s="2462">
        <v>60.92600606497259</v>
      </c>
      <c r="Y17" s="2462">
        <v>60.322778282151077</v>
      </c>
      <c r="Z17" s="2462">
        <v>58.2</v>
      </c>
      <c r="AA17" s="2462">
        <v>56.395348837209305</v>
      </c>
      <c r="AB17" s="2462">
        <v>56.114774962397327</v>
      </c>
      <c r="AC17" s="2466">
        <v>54.74612191453398</v>
      </c>
    </row>
    <row r="18" spans="1:29" ht="20.45" customHeight="1" thickBot="1" x14ac:dyDescent="0.25">
      <c r="A18" s="6529"/>
      <c r="B18" s="2467">
        <v>2006</v>
      </c>
      <c r="C18" s="2460">
        <v>199.8</v>
      </c>
      <c r="D18" s="2460">
        <v>188.3</v>
      </c>
      <c r="E18" s="2460">
        <v>176.7</v>
      </c>
      <c r="F18" s="2460">
        <v>165.8</v>
      </c>
      <c r="G18" s="2460">
        <v>155.30000000000001</v>
      </c>
      <c r="H18" s="2462">
        <v>145.19999999999999</v>
      </c>
      <c r="I18" s="2462">
        <v>139.4</v>
      </c>
      <c r="J18" s="2462">
        <v>132.19999999999999</v>
      </c>
      <c r="K18" s="2462">
        <v>124.3</v>
      </c>
      <c r="L18" s="2462">
        <v>119.6</v>
      </c>
      <c r="M18" s="2462">
        <v>114.2</v>
      </c>
      <c r="N18" s="2465">
        <v>108.9</v>
      </c>
      <c r="O18" s="2469">
        <v>100</v>
      </c>
      <c r="P18" s="2475">
        <v>91.9</v>
      </c>
      <c r="Q18" s="2462">
        <v>83.8</v>
      </c>
      <c r="R18" s="2462">
        <v>81.756097560975618</v>
      </c>
      <c r="S18" s="2462">
        <v>79.45198985517554</v>
      </c>
      <c r="T18" s="2464">
        <v>74.602807375751681</v>
      </c>
      <c r="U18" s="2462">
        <v>71.802509505054559</v>
      </c>
      <c r="V18" s="2462">
        <v>69.36170047494069</v>
      </c>
      <c r="W18" s="2462">
        <v>67.210950072616953</v>
      </c>
      <c r="X18" s="2462">
        <v>66.348420604755148</v>
      </c>
      <c r="Y18" s="2462">
        <v>65.691505549262516</v>
      </c>
      <c r="Z18" s="2462">
        <v>63.3</v>
      </c>
      <c r="AA18" s="2462">
        <v>61.337209302325576</v>
      </c>
      <c r="AB18" s="2462">
        <v>61.032049057040382</v>
      </c>
      <c r="AC18" s="2466">
        <v>59.543462494673548</v>
      </c>
    </row>
    <row r="19" spans="1:29" ht="20.45" customHeight="1" thickBot="1" x14ac:dyDescent="0.25">
      <c r="A19" s="6529"/>
      <c r="B19" s="2467">
        <v>2007</v>
      </c>
      <c r="C19" s="2474">
        <v>217.4</v>
      </c>
      <c r="D19" s="2474">
        <v>204.9</v>
      </c>
      <c r="E19" s="2474">
        <v>192.2</v>
      </c>
      <c r="F19" s="2474">
        <v>180.4</v>
      </c>
      <c r="G19" s="2474">
        <v>169</v>
      </c>
      <c r="H19" s="2474">
        <v>158</v>
      </c>
      <c r="I19" s="2474">
        <v>151.69999999999999</v>
      </c>
      <c r="J19" s="2474">
        <v>143.80000000000001</v>
      </c>
      <c r="K19" s="2474">
        <v>135.19999999999999</v>
      </c>
      <c r="L19" s="2474">
        <v>130.1</v>
      </c>
      <c r="M19" s="2474">
        <v>124.2</v>
      </c>
      <c r="N19" s="2474">
        <v>118.5</v>
      </c>
      <c r="O19" s="2476">
        <v>108.8</v>
      </c>
      <c r="P19" s="2469">
        <v>100</v>
      </c>
      <c r="Q19" s="2462">
        <v>91.2</v>
      </c>
      <c r="R19" s="2462">
        <v>88.975609756097569</v>
      </c>
      <c r="S19" s="2462">
        <v>86.468036692028747</v>
      </c>
      <c r="T19" s="2464">
        <v>81.190644781247656</v>
      </c>
      <c r="U19" s="2462">
        <v>78.143065237004492</v>
      </c>
      <c r="V19" s="2462">
        <v>75.465530116735479</v>
      </c>
      <c r="W19" s="2462">
        <v>73.125513679007256</v>
      </c>
      <c r="X19" s="2462">
        <v>72.187081617973604</v>
      </c>
      <c r="Y19" s="2462">
        <v>71.47235803759763</v>
      </c>
      <c r="Z19" s="2462">
        <v>68.900000000000006</v>
      </c>
      <c r="AA19" s="2462">
        <v>66.763565891472865</v>
      </c>
      <c r="AB19" s="2462">
        <v>66.431408847236682</v>
      </c>
      <c r="AC19" s="2466">
        <v>64.811130582669932</v>
      </c>
    </row>
    <row r="20" spans="1:29" ht="20.45" customHeight="1" thickBot="1" x14ac:dyDescent="0.25">
      <c r="A20" s="6529"/>
      <c r="B20" s="2467">
        <v>2008</v>
      </c>
      <c r="C20" s="2474">
        <v>238.5</v>
      </c>
      <c r="D20" s="2474">
        <v>224.7</v>
      </c>
      <c r="E20" s="2474">
        <v>210.8</v>
      </c>
      <c r="F20" s="2474">
        <v>197.9</v>
      </c>
      <c r="G20" s="2474">
        <v>185.4</v>
      </c>
      <c r="H20" s="2474">
        <v>173.3</v>
      </c>
      <c r="I20" s="2474">
        <v>166.4</v>
      </c>
      <c r="J20" s="2474">
        <v>157.69999999999999</v>
      </c>
      <c r="K20" s="2474">
        <v>148.30000000000001</v>
      </c>
      <c r="L20" s="2474">
        <v>142.69999999999999</v>
      </c>
      <c r="M20" s="2474">
        <v>136.19999999999999</v>
      </c>
      <c r="N20" s="2474">
        <v>130</v>
      </c>
      <c r="O20" s="2474">
        <v>119.4</v>
      </c>
      <c r="P20" s="2474">
        <v>109.7</v>
      </c>
      <c r="Q20" s="2469">
        <v>100</v>
      </c>
      <c r="R20" s="2462">
        <v>97.560975609756099</v>
      </c>
      <c r="S20" s="2462">
        <v>94.811443741259581</v>
      </c>
      <c r="T20" s="2464">
        <v>89.024829803999609</v>
      </c>
      <c r="U20" s="2462">
        <v>85.68318556689087</v>
      </c>
      <c r="V20" s="2462">
        <v>82.785686538058812</v>
      </c>
      <c r="W20" s="2462">
        <v>80.218688505870958</v>
      </c>
      <c r="X20" s="2462">
        <v>79.189228534917049</v>
      </c>
      <c r="Y20" s="2462">
        <v>78.405176767244598</v>
      </c>
      <c r="Z20" s="2462">
        <v>75.599999999999994</v>
      </c>
      <c r="AA20" s="2462">
        <v>73.255813953488371</v>
      </c>
      <c r="AB20" s="2462">
        <v>72.891357167650128</v>
      </c>
      <c r="AC20" s="2466">
        <v>71.113519187951354</v>
      </c>
    </row>
    <row r="21" spans="1:29" ht="20.45" customHeight="1" thickBot="1" x14ac:dyDescent="0.25">
      <c r="A21" s="6529"/>
      <c r="B21" s="2467">
        <v>2009</v>
      </c>
      <c r="C21" s="2474">
        <v>244.46249999999998</v>
      </c>
      <c r="D21" s="2474">
        <v>230.31749999999997</v>
      </c>
      <c r="E21" s="2474">
        <v>216.07</v>
      </c>
      <c r="F21" s="2474">
        <v>202.8475</v>
      </c>
      <c r="G21" s="2474">
        <v>190.035</v>
      </c>
      <c r="H21" s="2474">
        <v>177.63249999999999</v>
      </c>
      <c r="I21" s="2474">
        <v>170.56</v>
      </c>
      <c r="J21" s="2474">
        <v>161.64249999999998</v>
      </c>
      <c r="K21" s="2474">
        <v>152.00749999999999</v>
      </c>
      <c r="L21" s="2474">
        <v>146.26749999999998</v>
      </c>
      <c r="M21" s="2474">
        <v>139.60499999999999</v>
      </c>
      <c r="N21" s="2474">
        <v>133.25</v>
      </c>
      <c r="O21" s="2474">
        <v>122.38499999999999</v>
      </c>
      <c r="P21" s="2474">
        <v>112.4425</v>
      </c>
      <c r="Q21" s="2474">
        <v>102.49999999999999</v>
      </c>
      <c r="R21" s="2469">
        <v>100</v>
      </c>
      <c r="S21" s="2472">
        <v>97.181729834791071</v>
      </c>
      <c r="T21" s="2464">
        <v>91.250450549099597</v>
      </c>
      <c r="U21" s="2462">
        <v>87.825265206063136</v>
      </c>
      <c r="V21" s="2462">
        <v>84.855328701510274</v>
      </c>
      <c r="W21" s="2462">
        <v>82.224155718517721</v>
      </c>
      <c r="X21" s="2462">
        <v>81.168959248289966</v>
      </c>
      <c r="Y21" s="2462">
        <v>80.365306186425713</v>
      </c>
      <c r="Z21" s="2462">
        <v>77.5</v>
      </c>
      <c r="AA21" s="2462">
        <v>75.096899224806194</v>
      </c>
      <c r="AB21" s="2462">
        <v>74.723282810752437</v>
      </c>
      <c r="AC21" s="2466">
        <v>72.900763717807266</v>
      </c>
    </row>
    <row r="22" spans="1:29" ht="20.45" customHeight="1" thickBot="1" x14ac:dyDescent="0.25">
      <c r="A22" s="6529"/>
      <c r="B22" s="2467">
        <v>2010</v>
      </c>
      <c r="C22" s="2474">
        <v>251.55191249999996</v>
      </c>
      <c r="D22" s="2474">
        <v>236.99670749999996</v>
      </c>
      <c r="E22" s="2474">
        <v>222.33602999999997</v>
      </c>
      <c r="F22" s="2474">
        <v>208.73007749999999</v>
      </c>
      <c r="G22" s="2474">
        <v>195.54601499999998</v>
      </c>
      <c r="H22" s="2474">
        <v>182.78384249999999</v>
      </c>
      <c r="I22" s="2474">
        <v>175.50623999999999</v>
      </c>
      <c r="J22" s="2474">
        <v>166.33013249999996</v>
      </c>
      <c r="K22" s="2474">
        <v>156.41571749999997</v>
      </c>
      <c r="L22" s="2474">
        <v>150.50925749999996</v>
      </c>
      <c r="M22" s="2474">
        <v>143.65354499999998</v>
      </c>
      <c r="N22" s="2474">
        <v>137.11425</v>
      </c>
      <c r="O22" s="2474">
        <v>125.93416499999998</v>
      </c>
      <c r="P22" s="2474">
        <v>115.70333249999999</v>
      </c>
      <c r="Q22" s="2474">
        <v>105.47249999999998</v>
      </c>
      <c r="R22" s="2476">
        <v>102.89999999999999</v>
      </c>
      <c r="S22" s="2469">
        <v>100</v>
      </c>
      <c r="T22" s="2477">
        <v>93.896713615023472</v>
      </c>
      <c r="U22" s="2462">
        <v>90.372197897038959</v>
      </c>
      <c r="V22" s="2462">
        <v>87.316133233854075</v>
      </c>
      <c r="W22" s="2462">
        <v>84.608656234354726</v>
      </c>
      <c r="X22" s="2462">
        <v>83.522859066490369</v>
      </c>
      <c r="Y22" s="2462">
        <v>82.695900065832049</v>
      </c>
      <c r="Z22" s="2462">
        <v>79.7</v>
      </c>
      <c r="AA22" s="2462">
        <v>77.228682170542641</v>
      </c>
      <c r="AB22" s="2462">
        <v>76.844459871186714</v>
      </c>
      <c r="AC22" s="2466">
        <v>74.970204752377285</v>
      </c>
    </row>
    <row r="23" spans="1:29" ht="20.45" customHeight="1" thickBot="1" x14ac:dyDescent="0.25">
      <c r="A23" s="6529"/>
      <c r="B23" s="2467">
        <v>2011</v>
      </c>
      <c r="C23" s="2474">
        <v>267.90278681249993</v>
      </c>
      <c r="D23" s="2474">
        <v>252.40149348749995</v>
      </c>
      <c r="E23" s="2474">
        <v>236.78787194999995</v>
      </c>
      <c r="F23" s="2474">
        <v>222.29753253749999</v>
      </c>
      <c r="G23" s="2474">
        <v>208.25650597499998</v>
      </c>
      <c r="H23" s="2474">
        <v>194.66479226249999</v>
      </c>
      <c r="I23" s="2474">
        <v>186.91414559999998</v>
      </c>
      <c r="J23" s="2474">
        <v>177.14159111249995</v>
      </c>
      <c r="K23" s="2474">
        <v>166.58273913749997</v>
      </c>
      <c r="L23" s="2474">
        <v>160.29235923749994</v>
      </c>
      <c r="M23" s="2474">
        <v>152.99102542499998</v>
      </c>
      <c r="N23" s="2474">
        <v>146.02667624999998</v>
      </c>
      <c r="O23" s="2474">
        <v>134.11988572499996</v>
      </c>
      <c r="P23" s="2474">
        <v>123.22404911249998</v>
      </c>
      <c r="Q23" s="2474">
        <v>112.32821249999998</v>
      </c>
      <c r="R23" s="2474">
        <v>109.58849999999998</v>
      </c>
      <c r="S23" s="2476">
        <v>106.5</v>
      </c>
      <c r="T23" s="2469">
        <v>100</v>
      </c>
      <c r="U23" s="2472">
        <v>96.2463907603465</v>
      </c>
      <c r="V23" s="2462">
        <v>92.991681894054594</v>
      </c>
      <c r="W23" s="2462">
        <v>90.108218889587775</v>
      </c>
      <c r="X23" s="2462">
        <v>88.951844905812237</v>
      </c>
      <c r="Y23" s="2462">
        <v>88.07113357011113</v>
      </c>
      <c r="Z23" s="2462">
        <v>84.9</v>
      </c>
      <c r="AA23" s="2462">
        <v>82.267441860465127</v>
      </c>
      <c r="AB23" s="2462">
        <v>81.858151104940433</v>
      </c>
      <c r="AC23" s="2466">
        <v>79.861610834088239</v>
      </c>
    </row>
    <row r="24" spans="1:29" ht="20.45" customHeight="1" thickBot="1" x14ac:dyDescent="0.25">
      <c r="A24" s="6529"/>
      <c r="B24" s="2467">
        <v>2012</v>
      </c>
      <c r="C24" s="2474">
        <v>278.35099549818739</v>
      </c>
      <c r="D24" s="2474">
        <v>262.24515173351244</v>
      </c>
      <c r="E24" s="2474">
        <v>246.02259895604993</v>
      </c>
      <c r="F24" s="2474">
        <v>230.96713630646246</v>
      </c>
      <c r="G24" s="2474">
        <v>216.37850970802498</v>
      </c>
      <c r="H24" s="2474">
        <v>202.25671916073748</v>
      </c>
      <c r="I24" s="2474">
        <v>194.20379727839997</v>
      </c>
      <c r="J24" s="2474">
        <v>184.05011316588744</v>
      </c>
      <c r="K24" s="2474">
        <v>173.07946596386245</v>
      </c>
      <c r="L24" s="2474">
        <v>166.54376124776243</v>
      </c>
      <c r="M24" s="2474">
        <v>158.95767541657497</v>
      </c>
      <c r="N24" s="2474">
        <v>151.72171662374996</v>
      </c>
      <c r="O24" s="2474">
        <v>139.35056126827496</v>
      </c>
      <c r="P24" s="2474">
        <v>128.02978702788747</v>
      </c>
      <c r="Q24" s="2474">
        <v>116.70901278749997</v>
      </c>
      <c r="R24" s="2474">
        <v>113.86245149999998</v>
      </c>
      <c r="S24" s="2474">
        <v>110.65349999999999</v>
      </c>
      <c r="T24" s="2474">
        <v>103.89999999999999</v>
      </c>
      <c r="U24" s="2469">
        <v>100</v>
      </c>
      <c r="V24" s="2472">
        <v>96.618357487922708</v>
      </c>
      <c r="W24" s="2462">
        <v>93.622439426281687</v>
      </c>
      <c r="X24" s="2462">
        <v>92.420966857138907</v>
      </c>
      <c r="Y24" s="2462">
        <v>91.505907779345449</v>
      </c>
      <c r="Z24" s="2462">
        <v>88.2</v>
      </c>
      <c r="AA24" s="2462">
        <v>85.465116279069761</v>
      </c>
      <c r="AB24" s="2462">
        <v>85.039916695591813</v>
      </c>
      <c r="AC24" s="2466">
        <v>82.965772385943239</v>
      </c>
    </row>
    <row r="25" spans="1:29" ht="20.45" customHeight="1" thickBot="1" x14ac:dyDescent="0.25">
      <c r="A25" s="6529"/>
      <c r="B25" s="2467">
        <v>2013</v>
      </c>
      <c r="C25" s="2474">
        <v>288.05522158757429</v>
      </c>
      <c r="D25" s="2474">
        <v>271.47546659129245</v>
      </c>
      <c r="E25" s="2474">
        <v>254.63338991951167</v>
      </c>
      <c r="F25" s="2474">
        <v>239.03681551161071</v>
      </c>
      <c r="G25" s="2474">
        <v>223.89877834109257</v>
      </c>
      <c r="H25" s="2474">
        <v>209.33742830087976</v>
      </c>
      <c r="I25" s="2474">
        <v>200.9754649114507</v>
      </c>
      <c r="J25" s="2474">
        <v>190.49186712669348</v>
      </c>
      <c r="K25" s="2474">
        <v>179.13724727259762</v>
      </c>
      <c r="L25" s="2474">
        <v>172.43694413635592</v>
      </c>
      <c r="M25" s="2474">
        <v>164.69622171571717</v>
      </c>
      <c r="N25" s="2474">
        <v>157.00307122565985</v>
      </c>
      <c r="O25" s="2474">
        <v>144.17178257636354</v>
      </c>
      <c r="P25" s="2474">
        <v>132.5108295738635</v>
      </c>
      <c r="Q25" s="2474">
        <v>120.79382823506246</v>
      </c>
      <c r="R25" s="2474">
        <v>117.84763730249995</v>
      </c>
      <c r="S25" s="2474">
        <v>114.52637249999997</v>
      </c>
      <c r="T25" s="2474">
        <v>107.53649999999999</v>
      </c>
      <c r="U25" s="2478">
        <v>103.49999999999999</v>
      </c>
      <c r="V25" s="2469">
        <v>100</v>
      </c>
      <c r="W25" s="2472">
        <v>96.899224806201545</v>
      </c>
      <c r="X25" s="2462">
        <v>95.655700697138755</v>
      </c>
      <c r="Y25" s="2462">
        <v>94.708614551622532</v>
      </c>
      <c r="Z25" s="2462">
        <v>91.3</v>
      </c>
      <c r="AA25" s="2462">
        <v>88.468992248062008</v>
      </c>
      <c r="AB25" s="2462">
        <v>88.02884800802191</v>
      </c>
      <c r="AC25" s="2466">
        <v>85.881802934655525</v>
      </c>
    </row>
    <row r="26" spans="1:29" ht="20.45" customHeight="1" thickBot="1" x14ac:dyDescent="0.25">
      <c r="A26" s="6529"/>
      <c r="B26" s="2467">
        <v>2014</v>
      </c>
      <c r="C26" s="2474">
        <v>297.27298867837669</v>
      </c>
      <c r="D26" s="2474">
        <v>280.1626815222138</v>
      </c>
      <c r="E26" s="2474">
        <v>262.78165839693605</v>
      </c>
      <c r="F26" s="2474">
        <v>246.68599360798225</v>
      </c>
      <c r="G26" s="2474">
        <v>231.06353924800754</v>
      </c>
      <c r="H26" s="2474">
        <v>216.03622600650792</v>
      </c>
      <c r="I26" s="2474">
        <v>207.40667978861714</v>
      </c>
      <c r="J26" s="2474">
        <v>196.58760687474768</v>
      </c>
      <c r="K26" s="2474">
        <v>184.86963918532075</v>
      </c>
      <c r="L26" s="2474">
        <v>177.95492634871931</v>
      </c>
      <c r="M26" s="2474">
        <v>169.96650081062012</v>
      </c>
      <c r="N26" s="2474">
        <v>162.02716950488096</v>
      </c>
      <c r="O26" s="2474">
        <v>148.78527961880718</v>
      </c>
      <c r="P26" s="2474">
        <v>136.75117612022714</v>
      </c>
      <c r="Q26" s="2474">
        <v>124.65923073858447</v>
      </c>
      <c r="R26" s="2474">
        <v>121.61876169617994</v>
      </c>
      <c r="S26" s="2474">
        <v>118.19121641999996</v>
      </c>
      <c r="T26" s="2474">
        <v>110.97766799999999</v>
      </c>
      <c r="U26" s="2474">
        <v>106.81199999999998</v>
      </c>
      <c r="V26" s="2474">
        <v>103.2</v>
      </c>
      <c r="W26" s="2469">
        <v>100</v>
      </c>
      <c r="X26" s="2462">
        <v>98.716683119447197</v>
      </c>
      <c r="Y26" s="2462">
        <v>97.739290217274458</v>
      </c>
      <c r="Z26" s="2462">
        <v>94.3</v>
      </c>
      <c r="AA26" s="2462">
        <v>91.375968992248062</v>
      </c>
      <c r="AB26" s="2462">
        <v>90.921362181341365</v>
      </c>
      <c r="AC26" s="2466">
        <v>88.70376798179646</v>
      </c>
    </row>
    <row r="27" spans="1:29" ht="20.45" customHeight="1" thickBot="1" x14ac:dyDescent="0.25">
      <c r="A27" s="6529"/>
      <c r="B27" s="2467">
        <v>2015</v>
      </c>
      <c r="C27" s="2474">
        <v>300.991477204087</v>
      </c>
      <c r="D27" s="2474">
        <v>283.95422377744057</v>
      </c>
      <c r="E27" s="2474">
        <v>266.37356827152024</v>
      </c>
      <c r="F27" s="2474">
        <v>249.88139612712965</v>
      </c>
      <c r="G27" s="2474">
        <v>233.97134468832363</v>
      </c>
      <c r="H27" s="2474">
        <v>218.8693589226601</v>
      </c>
      <c r="I27" s="2474">
        <v>210.04736940754327</v>
      </c>
      <c r="J27" s="2474">
        <v>199.28592922916818</v>
      </c>
      <c r="K27" s="2474">
        <v>187.29880566651144</v>
      </c>
      <c r="L27" s="2474">
        <v>180.26834039125259</v>
      </c>
      <c r="M27" s="2474">
        <v>172.17606532115818</v>
      </c>
      <c r="N27" s="2474">
        <v>164.13352270844442</v>
      </c>
      <c r="O27" s="2474">
        <v>150.71948825385164</v>
      </c>
      <c r="P27" s="2474">
        <v>138.52894140979009</v>
      </c>
      <c r="Q27" s="2474">
        <v>126.27980073818604</v>
      </c>
      <c r="R27" s="2474">
        <v>123.1998055982303</v>
      </c>
      <c r="S27" s="2474">
        <v>119.72770223345996</v>
      </c>
      <c r="T27" s="2474">
        <v>112.42037768399997</v>
      </c>
      <c r="U27" s="2474">
        <v>108.20055599999998</v>
      </c>
      <c r="V27" s="2474">
        <v>104.54159999999999</v>
      </c>
      <c r="W27" s="2478">
        <v>101.29999999999998</v>
      </c>
      <c r="X27" s="2479">
        <v>100</v>
      </c>
      <c r="Y27" s="2462">
        <v>99.009900990099013</v>
      </c>
      <c r="Z27" s="2462">
        <v>95.5</v>
      </c>
      <c r="AA27" s="2462">
        <v>92.538759689922472</v>
      </c>
      <c r="AB27" s="2462">
        <v>92.078367850669139</v>
      </c>
      <c r="AC27" s="2466">
        <v>89.83255400065282</v>
      </c>
    </row>
    <row r="28" spans="1:29" ht="20.45" customHeight="1" thickBot="1" x14ac:dyDescent="0.25">
      <c r="A28" s="6529"/>
      <c r="B28" s="2467">
        <v>2016</v>
      </c>
      <c r="C28" s="2474">
        <v>304.00139197612788</v>
      </c>
      <c r="D28" s="2474">
        <v>286.793766015215</v>
      </c>
      <c r="E28" s="2474">
        <v>269.03730395423543</v>
      </c>
      <c r="F28" s="2474">
        <v>252.38021008840096</v>
      </c>
      <c r="G28" s="2474">
        <v>236.31105813520688</v>
      </c>
      <c r="H28" s="2474">
        <v>221.0580525118867</v>
      </c>
      <c r="I28" s="2474">
        <v>212.14784310161872</v>
      </c>
      <c r="J28" s="2474">
        <v>201.27878852145986</v>
      </c>
      <c r="K28" s="2474">
        <v>189.17179372317656</v>
      </c>
      <c r="L28" s="2474">
        <v>182.07102379516513</v>
      </c>
      <c r="M28" s="2474">
        <v>173.89782597436977</v>
      </c>
      <c r="N28" s="2474">
        <v>165.77485793552887</v>
      </c>
      <c r="O28" s="2474">
        <v>152.22668313639016</v>
      </c>
      <c r="P28" s="2474">
        <v>139.914230823888</v>
      </c>
      <c r="Q28" s="2474">
        <v>127.5425987455679</v>
      </c>
      <c r="R28" s="2474">
        <v>124.4318036542126</v>
      </c>
      <c r="S28" s="2474">
        <v>120.92497925579457</v>
      </c>
      <c r="T28" s="2474">
        <v>113.54458146083998</v>
      </c>
      <c r="U28" s="2474">
        <v>109.28256155999998</v>
      </c>
      <c r="V28" s="2474">
        <v>105.58701599999999</v>
      </c>
      <c r="W28" s="2474">
        <v>102.31299999999999</v>
      </c>
      <c r="X28" s="2478">
        <v>101</v>
      </c>
      <c r="Y28" s="2480">
        <v>100</v>
      </c>
      <c r="Z28" s="2462">
        <v>96.4</v>
      </c>
      <c r="AA28" s="2462">
        <v>93.410852713178301</v>
      </c>
      <c r="AB28" s="2462">
        <v>92.946122102664987</v>
      </c>
      <c r="AC28" s="2466">
        <v>90.679143514795115</v>
      </c>
    </row>
    <row r="29" spans="1:29" ht="20.45" customHeight="1" thickBot="1" x14ac:dyDescent="0.25">
      <c r="A29" s="6529"/>
      <c r="B29" s="2467">
        <v>2017</v>
      </c>
      <c r="C29" s="2474">
        <v>315.24944347924458</v>
      </c>
      <c r="D29" s="2474">
        <v>297.40513535777791</v>
      </c>
      <c r="E29" s="2474">
        <v>278.99168420054212</v>
      </c>
      <c r="F29" s="2474">
        <v>261.71827786167177</v>
      </c>
      <c r="G29" s="2474">
        <v>245.0545672862095</v>
      </c>
      <c r="H29" s="2474">
        <v>229.23720045482648</v>
      </c>
      <c r="I29" s="2474">
        <v>219.99731329637859</v>
      </c>
      <c r="J29" s="2474">
        <v>208.72610369675385</v>
      </c>
      <c r="K29" s="2474">
        <v>196.17115009093408</v>
      </c>
      <c r="L29" s="2474">
        <v>188.80765167558621</v>
      </c>
      <c r="M29" s="2474">
        <v>180.33204553542143</v>
      </c>
      <c r="N29" s="2474">
        <v>171.90852767914342</v>
      </c>
      <c r="O29" s="2474">
        <v>157.85907041243658</v>
      </c>
      <c r="P29" s="2474">
        <v>145.09105736437186</v>
      </c>
      <c r="Q29" s="2474">
        <v>132.26167489915392</v>
      </c>
      <c r="R29" s="2474">
        <v>129.03578038941845</v>
      </c>
      <c r="S29" s="2474">
        <v>125.39920348825896</v>
      </c>
      <c r="T29" s="2474">
        <v>117.74573097489105</v>
      </c>
      <c r="U29" s="2474">
        <v>113.32601633771996</v>
      </c>
      <c r="V29" s="2474">
        <v>109.49373559199998</v>
      </c>
      <c r="W29" s="2474">
        <v>106.09858099999998</v>
      </c>
      <c r="X29" s="2474">
        <v>104.73699999999999</v>
      </c>
      <c r="Y29" s="2474">
        <v>103.69999999999999</v>
      </c>
      <c r="Z29" s="2480">
        <v>100</v>
      </c>
      <c r="AA29" s="2474">
        <v>96.867054263565876</v>
      </c>
      <c r="AB29" s="2474">
        <v>96.385128620463576</v>
      </c>
      <c r="AC29" s="2466">
        <v>94.03427182484252</v>
      </c>
    </row>
    <row r="30" spans="1:29" ht="20.45" customHeight="1" thickBot="1" x14ac:dyDescent="0.25">
      <c r="A30" s="6529"/>
      <c r="B30" s="2467">
        <v>2018</v>
      </c>
      <c r="C30" s="2474">
        <v>325.33742567058039</v>
      </c>
      <c r="D30" s="2474">
        <v>306.9220996892268</v>
      </c>
      <c r="E30" s="2474">
        <v>287.9194180949595</v>
      </c>
      <c r="F30" s="2474">
        <v>270.09326275324526</v>
      </c>
      <c r="G30" s="2474">
        <v>252.89631343936821</v>
      </c>
      <c r="H30" s="2474">
        <v>236.57279086938092</v>
      </c>
      <c r="I30" s="2474">
        <v>227.0372273218627</v>
      </c>
      <c r="J30" s="2474">
        <v>215.40533901504998</v>
      </c>
      <c r="K30" s="2474">
        <v>202.44862689384397</v>
      </c>
      <c r="L30" s="2474">
        <v>194.84949652920497</v>
      </c>
      <c r="M30" s="2474">
        <v>186.10267099255492</v>
      </c>
      <c r="N30" s="2474">
        <v>177.409600564876</v>
      </c>
      <c r="O30" s="2474">
        <v>162.91056066563456</v>
      </c>
      <c r="P30" s="2474">
        <v>149.73397120003176</v>
      </c>
      <c r="Q30" s="2474">
        <v>136.49404849592685</v>
      </c>
      <c r="R30" s="2474">
        <v>133.16492536187985</v>
      </c>
      <c r="S30" s="2474">
        <v>129.41197799988299</v>
      </c>
      <c r="T30" s="2474">
        <v>121.51359436608756</v>
      </c>
      <c r="U30" s="2474">
        <v>116.952448860527</v>
      </c>
      <c r="V30" s="2474">
        <v>112.99753513094399</v>
      </c>
      <c r="W30" s="2474">
        <v>109.49373559199998</v>
      </c>
      <c r="X30" s="2474">
        <v>108.088584</v>
      </c>
      <c r="Y30" s="2474">
        <v>107.01839999999999</v>
      </c>
      <c r="Z30" s="2474">
        <v>103.1657376</v>
      </c>
      <c r="AA30" s="2480">
        <v>100</v>
      </c>
      <c r="AB30" s="2474">
        <v>99.469452736318416</v>
      </c>
      <c r="AC30" s="2466">
        <v>97.04336852323749</v>
      </c>
    </row>
    <row r="31" spans="1:29" ht="20.45" customHeight="1" thickBot="1" x14ac:dyDescent="0.25">
      <c r="A31" s="6529"/>
      <c r="B31" s="2467">
        <v>2019</v>
      </c>
      <c r="C31" s="2474">
        <v>326.96411279893323</v>
      </c>
      <c r="D31" s="2474">
        <v>308.45671018767291</v>
      </c>
      <c r="E31" s="2474">
        <v>289.35901518543426</v>
      </c>
      <c r="F31" s="2474">
        <v>271.44372906701147</v>
      </c>
      <c r="G31" s="2474">
        <v>254.16079500656502</v>
      </c>
      <c r="H31" s="2474">
        <v>237.75565482372781</v>
      </c>
      <c r="I31" s="2474">
        <v>228.17241345847199</v>
      </c>
      <c r="J31" s="2474">
        <v>216.48236571012521</v>
      </c>
      <c r="K31" s="2474">
        <v>203.46087002831317</v>
      </c>
      <c r="L31" s="2474">
        <v>195.82374401185098</v>
      </c>
      <c r="M31" s="2474">
        <v>187.03318434751768</v>
      </c>
      <c r="N31" s="2474">
        <v>178.29664856770037</v>
      </c>
      <c r="O31" s="2474">
        <v>163.72511346896272</v>
      </c>
      <c r="P31" s="2474">
        <v>150.48264105603189</v>
      </c>
      <c r="Q31" s="2474">
        <v>137.17651873840646</v>
      </c>
      <c r="R31" s="2474">
        <v>133.83074998868923</v>
      </c>
      <c r="S31" s="2474">
        <v>130.05903788988266</v>
      </c>
      <c r="T31" s="2474">
        <v>122.12116233791798</v>
      </c>
      <c r="U31" s="2474">
        <v>117.53721110482962</v>
      </c>
      <c r="V31" s="2474">
        <v>113.56252280659869</v>
      </c>
      <c r="W31" s="2474">
        <v>110.04120426995996</v>
      </c>
      <c r="X31" s="2474">
        <v>108.62902691999999</v>
      </c>
      <c r="Y31" s="2474">
        <v>107.55349199999998</v>
      </c>
      <c r="Z31" s="2474">
        <v>103.68156628799998</v>
      </c>
      <c r="AA31" s="2474">
        <v>100.46663399999998</v>
      </c>
      <c r="AB31" s="2482">
        <v>100</v>
      </c>
      <c r="AC31" s="2483">
        <v>97.560975609756099</v>
      </c>
    </row>
    <row r="32" spans="1:29" ht="20.45" customHeight="1" thickBot="1" x14ac:dyDescent="0.25">
      <c r="A32" s="6530"/>
      <c r="B32" s="2484">
        <v>2020</v>
      </c>
      <c r="C32" s="2481">
        <v>335.13821561890654</v>
      </c>
      <c r="D32" s="2481">
        <v>316.16812794236472</v>
      </c>
      <c r="E32" s="2481">
        <v>296.59299056507007</v>
      </c>
      <c r="F32" s="2481">
        <v>278.22982229368677</v>
      </c>
      <c r="G32" s="2481">
        <v>260.51481488172914</v>
      </c>
      <c r="H32" s="2481">
        <v>243.69954619432099</v>
      </c>
      <c r="I32" s="2481">
        <v>233.87672379493378</v>
      </c>
      <c r="J32" s="2481">
        <v>221.89442485287833</v>
      </c>
      <c r="K32" s="2481">
        <v>208.54739177902098</v>
      </c>
      <c r="L32" s="2481">
        <v>200.71933761214723</v>
      </c>
      <c r="M32" s="2481">
        <v>191.70901395620561</v>
      </c>
      <c r="N32" s="2481">
        <v>182.75406478189288</v>
      </c>
      <c r="O32" s="2481">
        <v>167.81824130568677</v>
      </c>
      <c r="P32" s="2481">
        <v>154.24470708243268</v>
      </c>
      <c r="Q32" s="2481">
        <v>140.60593170686661</v>
      </c>
      <c r="R32" s="2481">
        <v>137.17651873840646</v>
      </c>
      <c r="S32" s="2481">
        <v>133.31051383712972</v>
      </c>
      <c r="T32" s="2481">
        <v>125.17419139636591</v>
      </c>
      <c r="U32" s="2481">
        <v>120.47564138245035</v>
      </c>
      <c r="V32" s="2481">
        <v>116.40158587676365</v>
      </c>
      <c r="W32" s="2481">
        <v>112.79223437670895</v>
      </c>
      <c r="X32" s="2481">
        <v>111.34475259299998</v>
      </c>
      <c r="Y32" s="2481">
        <v>110.24232929999997</v>
      </c>
      <c r="Z32" s="2481">
        <v>106.27360544519998</v>
      </c>
      <c r="AA32" s="2481">
        <v>102.97829984999997</v>
      </c>
      <c r="AB32" s="2485">
        <v>102.49999999999999</v>
      </c>
      <c r="AC32" s="2480">
        <v>100</v>
      </c>
    </row>
  </sheetData>
  <mergeCells count="3">
    <mergeCell ref="A4:A32"/>
    <mergeCell ref="B4:AC4"/>
    <mergeCell ref="A1:AC1"/>
  </mergeCells>
  <hyperlinks>
    <hyperlink ref="A1" location="CONTENT!A1" display="Back to table of contents"/>
  </hyperlinks>
  <pageMargins left="0.5" right="0.5" top="0.5" bottom="0.5" header="0.3" footer="0.3"/>
  <pageSetup paperSize="9" scale="7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zoomScale="110" zoomScaleNormal="110" workbookViewId="0">
      <selection sqref="A1:C1"/>
    </sheetView>
  </sheetViews>
  <sheetFormatPr defaultColWidth="9.1640625" defaultRowHeight="15" customHeight="1" x14ac:dyDescent="0.2"/>
  <cols>
    <col min="1" max="1" width="4.6640625" customWidth="1"/>
    <col min="2" max="2" width="2.6640625" customWidth="1"/>
    <col min="3" max="3" width="33" customWidth="1"/>
    <col min="4" max="13" width="10.83203125" customWidth="1"/>
  </cols>
  <sheetData>
    <row r="1" spans="1:13" ht="15.75" x14ac:dyDescent="0.2">
      <c r="A1" s="6490" t="s">
        <v>801</v>
      </c>
      <c r="B1" s="6490"/>
      <c r="C1" s="6490"/>
      <c r="D1" s="46"/>
      <c r="E1" s="46"/>
      <c r="F1" s="46"/>
      <c r="G1" s="46"/>
      <c r="H1" s="46"/>
      <c r="I1" s="46"/>
      <c r="J1" s="46"/>
      <c r="K1" s="46"/>
      <c r="L1" s="46"/>
      <c r="M1" s="46"/>
    </row>
    <row r="2" spans="1:13" ht="18.75" x14ac:dyDescent="0.2">
      <c r="A2" s="5614" t="s">
        <v>1039</v>
      </c>
      <c r="B2" s="5615"/>
      <c r="C2" s="5616"/>
      <c r="D2" s="5616"/>
      <c r="E2" s="5616"/>
      <c r="F2" s="5616"/>
      <c r="G2" s="5616"/>
      <c r="H2" s="5616"/>
      <c r="I2" s="5616"/>
      <c r="J2" s="5616"/>
      <c r="K2" s="5616"/>
      <c r="L2" s="5616"/>
      <c r="M2" s="5616"/>
    </row>
    <row r="3" spans="1:13" ht="12.75" customHeight="1" x14ac:dyDescent="0.2">
      <c r="A3" s="5617"/>
      <c r="B3" s="5616"/>
      <c r="C3" s="5616"/>
      <c r="D3" s="5616"/>
      <c r="E3" s="5616"/>
      <c r="F3" s="5616"/>
      <c r="G3" s="5616"/>
      <c r="H3" s="5616"/>
      <c r="I3" s="5616"/>
      <c r="J3" s="5616"/>
      <c r="K3" s="5616"/>
      <c r="L3" s="5616"/>
      <c r="M3" s="5616"/>
    </row>
    <row r="4" spans="1:13" ht="16.5" customHeight="1" x14ac:dyDescent="0.2">
      <c r="A4" s="5618" t="s">
        <v>2070</v>
      </c>
      <c r="B4" s="5619"/>
      <c r="C4" s="5619"/>
      <c r="D4" s="5619"/>
      <c r="E4" s="5619"/>
      <c r="F4" s="5619"/>
      <c r="G4" s="5619"/>
      <c r="H4" s="5619"/>
      <c r="I4" s="5619"/>
      <c r="J4" s="5619"/>
      <c r="K4" s="5619"/>
      <c r="L4" s="5619"/>
      <c r="M4" s="5619"/>
    </row>
    <row r="5" spans="1:13" ht="20.100000000000001" customHeight="1" x14ac:dyDescent="0.2">
      <c r="A5" s="5620"/>
      <c r="B5" s="5621"/>
      <c r="C5" s="5621"/>
      <c r="D5" s="5621"/>
      <c r="E5" s="5621"/>
      <c r="F5" s="5621"/>
      <c r="G5" s="5621"/>
      <c r="H5" s="5621"/>
      <c r="I5" s="5621"/>
      <c r="J5" s="5621"/>
      <c r="K5" s="5621"/>
      <c r="L5" s="5622"/>
      <c r="M5" s="5623" t="s">
        <v>2071</v>
      </c>
    </row>
    <row r="6" spans="1:13" ht="39.950000000000003" customHeight="1" x14ac:dyDescent="0.2">
      <c r="A6" s="5624"/>
      <c r="B6" s="5625"/>
      <c r="C6" s="5625"/>
      <c r="D6" s="6534">
        <v>2015</v>
      </c>
      <c r="E6" s="6534">
        <v>2016</v>
      </c>
      <c r="F6" s="6534">
        <v>2017</v>
      </c>
      <c r="G6" s="6534">
        <v>2018</v>
      </c>
      <c r="H6" s="6534">
        <v>2019</v>
      </c>
      <c r="I6" s="6534">
        <v>2020</v>
      </c>
      <c r="J6" s="6536">
        <v>2020</v>
      </c>
      <c r="K6" s="6536"/>
      <c r="L6" s="6536"/>
      <c r="M6" s="6537"/>
    </row>
    <row r="7" spans="1:13" ht="39.950000000000003" customHeight="1" x14ac:dyDescent="0.2">
      <c r="A7" s="3786"/>
      <c r="B7" s="3785"/>
      <c r="C7" s="3785"/>
      <c r="D7" s="6535"/>
      <c r="E7" s="6535"/>
      <c r="F7" s="6535"/>
      <c r="G7" s="6535"/>
      <c r="H7" s="6535"/>
      <c r="I7" s="6535"/>
      <c r="J7" s="3782" t="s">
        <v>2074</v>
      </c>
      <c r="K7" s="3783" t="s">
        <v>2075</v>
      </c>
      <c r="L7" s="3783" t="s">
        <v>2076</v>
      </c>
      <c r="M7" s="3783" t="s">
        <v>2077</v>
      </c>
    </row>
    <row r="8" spans="1:13" ht="39.950000000000003" customHeight="1" x14ac:dyDescent="0.2">
      <c r="A8" s="3784">
        <v>1</v>
      </c>
      <c r="B8" s="3785" t="s">
        <v>2078</v>
      </c>
      <c r="C8" s="3785"/>
      <c r="D8" s="5627">
        <v>85890</v>
      </c>
      <c r="E8" s="5627">
        <v>78106</v>
      </c>
      <c r="F8" s="5627">
        <v>71662</v>
      </c>
      <c r="G8" s="5628">
        <v>67266</v>
      </c>
      <c r="H8" s="5628">
        <v>66351</v>
      </c>
      <c r="I8" s="5627">
        <v>60427</v>
      </c>
      <c r="J8" s="5629">
        <v>15464</v>
      </c>
      <c r="K8" s="5630">
        <v>9968</v>
      </c>
      <c r="L8" s="5630">
        <v>17450</v>
      </c>
      <c r="M8" s="5630">
        <v>17545</v>
      </c>
    </row>
    <row r="9" spans="1:13" ht="39.950000000000003" customHeight="1" x14ac:dyDescent="0.2">
      <c r="A9" s="3786"/>
      <c r="B9" s="3785" t="s">
        <v>2079</v>
      </c>
      <c r="C9" s="3785"/>
      <c r="D9" s="5627">
        <v>58974</v>
      </c>
      <c r="E9" s="5627">
        <v>56087</v>
      </c>
      <c r="F9" s="5627">
        <v>53142</v>
      </c>
      <c r="G9" s="5627">
        <v>50631</v>
      </c>
      <c r="H9" s="5627">
        <v>52020</v>
      </c>
      <c r="I9" s="5627">
        <v>47824</v>
      </c>
      <c r="J9" s="5631">
        <v>11954</v>
      </c>
      <c r="K9" s="5632">
        <v>7561</v>
      </c>
      <c r="L9" s="5632">
        <v>14203</v>
      </c>
      <c r="M9" s="5633">
        <v>14106</v>
      </c>
    </row>
    <row r="10" spans="1:13" ht="39.950000000000003" customHeight="1" x14ac:dyDescent="0.2">
      <c r="A10" s="3786"/>
      <c r="B10" s="3785" t="s">
        <v>2080</v>
      </c>
      <c r="C10" s="3785"/>
      <c r="D10" s="5627">
        <v>26916</v>
      </c>
      <c r="E10" s="5627">
        <v>22019</v>
      </c>
      <c r="F10" s="5627">
        <v>18520</v>
      </c>
      <c r="G10" s="5627">
        <v>16635</v>
      </c>
      <c r="H10" s="5627">
        <v>14331</v>
      </c>
      <c r="I10" s="5627">
        <v>12603</v>
      </c>
      <c r="J10" s="5631">
        <v>3510</v>
      </c>
      <c r="K10" s="5632">
        <v>2407</v>
      </c>
      <c r="L10" s="5632">
        <v>3247</v>
      </c>
      <c r="M10" s="5633">
        <v>3439</v>
      </c>
    </row>
    <row r="11" spans="1:13" ht="39.950000000000003" customHeight="1" x14ac:dyDescent="0.2">
      <c r="A11" s="3784">
        <v>2</v>
      </c>
      <c r="B11" s="3785" t="s">
        <v>2081</v>
      </c>
      <c r="C11" s="3785"/>
      <c r="D11" s="5627">
        <v>7400</v>
      </c>
      <c r="E11" s="5627">
        <v>6350</v>
      </c>
      <c r="F11" s="5627">
        <v>9018</v>
      </c>
      <c r="G11" s="5627">
        <v>13073</v>
      </c>
      <c r="H11" s="5627">
        <v>12448</v>
      </c>
      <c r="I11" s="5627">
        <v>9796</v>
      </c>
      <c r="J11" s="5631">
        <v>3493</v>
      </c>
      <c r="K11" s="5634">
        <v>2284</v>
      </c>
      <c r="L11" s="5634">
        <v>2090</v>
      </c>
      <c r="M11" s="5633">
        <v>1929</v>
      </c>
    </row>
    <row r="12" spans="1:13" ht="39.950000000000003" customHeight="1" x14ac:dyDescent="0.2">
      <c r="A12" s="3787"/>
      <c r="B12" s="3788" t="s">
        <v>2082</v>
      </c>
      <c r="C12" s="3788" t="s">
        <v>2083</v>
      </c>
      <c r="D12" s="5635">
        <v>93290</v>
      </c>
      <c r="E12" s="5635">
        <v>84456</v>
      </c>
      <c r="F12" s="5635">
        <v>80680</v>
      </c>
      <c r="G12" s="5635">
        <v>80339</v>
      </c>
      <c r="H12" s="5635">
        <v>78799</v>
      </c>
      <c r="I12" s="5635">
        <v>70223</v>
      </c>
      <c r="J12" s="5636">
        <v>18957</v>
      </c>
      <c r="K12" s="5637">
        <v>12252</v>
      </c>
      <c r="L12" s="5636">
        <v>19540</v>
      </c>
      <c r="M12" s="5636">
        <v>19474</v>
      </c>
    </row>
    <row r="13" spans="1:13" ht="39.950000000000003" customHeight="1" x14ac:dyDescent="0.2">
      <c r="A13" s="3789"/>
      <c r="B13" s="3790" t="s">
        <v>2084</v>
      </c>
      <c r="C13" s="3791" t="s">
        <v>2085</v>
      </c>
      <c r="D13" s="5638">
        <v>168023</v>
      </c>
      <c r="E13" s="5638">
        <v>165423</v>
      </c>
      <c r="F13" s="5638">
        <v>180867</v>
      </c>
      <c r="G13" s="5638">
        <v>192438</v>
      </c>
      <c r="H13" s="5639">
        <v>198639</v>
      </c>
      <c r="I13" s="5638">
        <v>165722</v>
      </c>
      <c r="J13" s="5640">
        <v>43963</v>
      </c>
      <c r="K13" s="5641">
        <v>34206</v>
      </c>
      <c r="L13" s="5640">
        <v>40241</v>
      </c>
      <c r="M13" s="5640">
        <v>47312</v>
      </c>
    </row>
    <row r="14" spans="1:13" ht="39.950000000000003" customHeight="1" x14ac:dyDescent="0.2">
      <c r="A14" s="3792"/>
      <c r="B14" s="3793" t="s">
        <v>2086</v>
      </c>
      <c r="C14" s="3793"/>
      <c r="D14" s="5642">
        <v>261313</v>
      </c>
      <c r="E14" s="5642">
        <v>249879</v>
      </c>
      <c r="F14" s="5642">
        <v>261547</v>
      </c>
      <c r="G14" s="5642">
        <v>272777</v>
      </c>
      <c r="H14" s="5642">
        <v>277438</v>
      </c>
      <c r="I14" s="5642">
        <v>235945</v>
      </c>
      <c r="J14" s="5643">
        <v>62920</v>
      </c>
      <c r="K14" s="5644">
        <v>46458</v>
      </c>
      <c r="L14" s="5643">
        <v>59781</v>
      </c>
      <c r="M14" s="5643">
        <v>66786</v>
      </c>
    </row>
    <row r="15" spans="1:13" ht="39.950000000000003" customHeight="1" x14ac:dyDescent="0.2">
      <c r="A15" s="3794"/>
      <c r="B15" s="6538" t="s">
        <v>2087</v>
      </c>
      <c r="C15" s="6538"/>
      <c r="D15" s="5645">
        <v>-74733</v>
      </c>
      <c r="E15" s="5645">
        <v>-80967</v>
      </c>
      <c r="F15" s="5645">
        <v>-100187</v>
      </c>
      <c r="G15" s="5645">
        <v>-112099</v>
      </c>
      <c r="H15" s="5645">
        <v>-119840</v>
      </c>
      <c r="I15" s="5645">
        <v>-95499</v>
      </c>
      <c r="J15" s="5646">
        <v>-25006</v>
      </c>
      <c r="K15" s="5647">
        <v>-22954</v>
      </c>
      <c r="L15" s="5646">
        <v>-20701</v>
      </c>
      <c r="M15" s="5646">
        <v>-27838</v>
      </c>
    </row>
    <row r="16" spans="1:13" ht="25.5" customHeight="1" x14ac:dyDescent="0.2">
      <c r="A16" s="5626" t="s">
        <v>2088</v>
      </c>
      <c r="B16" s="5626"/>
      <c r="C16" s="5626"/>
      <c r="D16" s="3876"/>
      <c r="E16" s="3876"/>
      <c r="F16" s="3876"/>
      <c r="G16" s="3876"/>
      <c r="H16" s="3876"/>
      <c r="I16" s="3876"/>
      <c r="J16" s="3876"/>
      <c r="K16" s="3876"/>
      <c r="L16" s="3876"/>
      <c r="M16" s="3876"/>
    </row>
  </sheetData>
  <mergeCells count="9">
    <mergeCell ref="I6:I7"/>
    <mergeCell ref="J6:M6"/>
    <mergeCell ref="B15:C15"/>
    <mergeCell ref="A1:C1"/>
    <mergeCell ref="D6:D7"/>
    <mergeCell ref="E6:E7"/>
    <mergeCell ref="F6:F7"/>
    <mergeCell ref="G6:G7"/>
    <mergeCell ref="H6:H7"/>
  </mergeCells>
  <hyperlinks>
    <hyperlink ref="A1" location="CONTENT!A1" display="Back to table of contents"/>
  </hyperlinks>
  <pageMargins left="0.5" right="0.5" top="0.5" bottom="0.5" header="0.3" footer="0.3"/>
  <pageSetup paperSize="9" orientation="landscape"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5D5A5AD-0F2A-4204-AFB0-CB1EF79C252F}">
  <ds:schemaRefs>
    <ds:schemaRef ds:uri="http://schemas.microsoft.com/sharepoint/v3/contenttype/forms"/>
  </ds:schemaRefs>
</ds:datastoreItem>
</file>

<file path=customXml/itemProps2.xml><?xml version="1.0" encoding="utf-8"?>
<ds:datastoreItem xmlns:ds="http://schemas.openxmlformats.org/officeDocument/2006/customXml" ds:itemID="{6E8CCA06-CCA8-4CA7-BC77-92DB774482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ED755E-718B-4530-8A50-6CAF31C2CBE5}">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185</vt:i4>
      </vt:variant>
      <vt:variant>
        <vt:lpstr>Named Ranges</vt:lpstr>
      </vt:variant>
      <vt:variant>
        <vt:i4>13</vt:i4>
      </vt:variant>
    </vt:vector>
  </HeadingPairs>
  <TitlesOfParts>
    <vt:vector size="198" baseType="lpstr">
      <vt:lpstr>Foreword</vt:lpstr>
      <vt:lpstr>Abbreviations</vt:lpstr>
      <vt:lpstr>CONTENT</vt:lpstr>
      <vt:lpstr>T 1.1 - 1.2</vt:lpstr>
      <vt:lpstr>T 1.3</vt:lpstr>
      <vt:lpstr>T 1.4 a</vt:lpstr>
      <vt:lpstr>T 1.4 b</vt:lpstr>
      <vt:lpstr>T 1.5</vt:lpstr>
      <vt:lpstr>T 1.6 a</vt:lpstr>
      <vt:lpstr>T 1.6 b</vt:lpstr>
      <vt:lpstr>T 1.7</vt:lpstr>
      <vt:lpstr>T 1.8 a</vt:lpstr>
      <vt:lpstr>T 1.8 b</vt:lpstr>
      <vt:lpstr>T 1.9 a</vt:lpstr>
      <vt:lpstr>T 1.9 b</vt:lpstr>
      <vt:lpstr>T 1.9 c</vt:lpstr>
      <vt:lpstr>T 1.10</vt:lpstr>
      <vt:lpstr>T 1.10 b</vt:lpstr>
      <vt:lpstr>T 1.11 a</vt:lpstr>
      <vt:lpstr>T 1.11 b</vt:lpstr>
      <vt:lpstr>T 1.12</vt:lpstr>
      <vt:lpstr>T 1.12 b</vt:lpstr>
      <vt:lpstr>T 1.12 c</vt:lpstr>
      <vt:lpstr>T 1.13 - 1.14</vt:lpstr>
      <vt:lpstr>T 1.15 a</vt:lpstr>
      <vt:lpstr>T 1.15 b</vt:lpstr>
      <vt:lpstr>T 1.15 c</vt:lpstr>
      <vt:lpstr>T 1.16 a</vt:lpstr>
      <vt:lpstr>T 1.16 b</vt:lpstr>
      <vt:lpstr>T 1.16 c</vt:lpstr>
      <vt:lpstr>T 1.17</vt:lpstr>
      <vt:lpstr>T 1.18</vt:lpstr>
      <vt:lpstr>T 1.19</vt:lpstr>
      <vt:lpstr>T 1.20</vt:lpstr>
      <vt:lpstr>T 1.21</vt:lpstr>
      <vt:lpstr>T 1.22</vt:lpstr>
      <vt:lpstr>T 1.23</vt:lpstr>
      <vt:lpstr>T 1.24</vt:lpstr>
      <vt:lpstr>T 1.25</vt:lpstr>
      <vt:lpstr>T 1.26</vt:lpstr>
      <vt:lpstr>TAB1-27</vt:lpstr>
      <vt:lpstr>TAB1-28A</vt:lpstr>
      <vt:lpstr>TAB1-28B</vt:lpstr>
      <vt:lpstr>TAB1-28C</vt:lpstr>
      <vt:lpstr>TAB1-29A</vt:lpstr>
      <vt:lpstr>TAB1-29B</vt:lpstr>
      <vt:lpstr>T 2.1</vt:lpstr>
      <vt:lpstr>T 2.2</vt:lpstr>
      <vt:lpstr>T 2.3</vt:lpstr>
      <vt:lpstr>T 2.4</vt:lpstr>
      <vt:lpstr>T 2.5</vt:lpstr>
      <vt:lpstr>T 2.6</vt:lpstr>
      <vt:lpstr>T 2.7_2.8</vt:lpstr>
      <vt:lpstr>T 3.1</vt:lpstr>
      <vt:lpstr>T 3.2</vt:lpstr>
      <vt:lpstr>T 3.3</vt:lpstr>
      <vt:lpstr>T 4.1</vt:lpstr>
      <vt:lpstr>T 4.2</vt:lpstr>
      <vt:lpstr>T 4.3</vt:lpstr>
      <vt:lpstr>T 4.4</vt:lpstr>
      <vt:lpstr>T 5.1</vt:lpstr>
      <vt:lpstr>T 5.1 ctd</vt:lpstr>
      <vt:lpstr>T 5.2</vt:lpstr>
      <vt:lpstr>T 5.2 ctd</vt:lpstr>
      <vt:lpstr>T 6.1</vt:lpstr>
      <vt:lpstr>T 6.2 &amp; 6.3</vt:lpstr>
      <vt:lpstr>T 6.4</vt:lpstr>
      <vt:lpstr>T 6.4 ctd</vt:lpstr>
      <vt:lpstr>T 6.5</vt:lpstr>
      <vt:lpstr>T 6.6</vt:lpstr>
      <vt:lpstr>T 6.7 &amp; 6.8</vt:lpstr>
      <vt:lpstr>T 6.9 &amp; 6.10</vt:lpstr>
      <vt:lpstr>T 6.11</vt:lpstr>
      <vt:lpstr>T 6.12</vt:lpstr>
      <vt:lpstr>T 7.1</vt:lpstr>
      <vt:lpstr>T 7.2</vt:lpstr>
      <vt:lpstr>T 7.3</vt:lpstr>
      <vt:lpstr>T 7.4</vt:lpstr>
      <vt:lpstr>T 7.5</vt:lpstr>
      <vt:lpstr>T 7.6</vt:lpstr>
      <vt:lpstr>T 7.7 - 7.8</vt:lpstr>
      <vt:lpstr>T 7.9</vt:lpstr>
      <vt:lpstr>T 7.10</vt:lpstr>
      <vt:lpstr>T 7.11</vt:lpstr>
      <vt:lpstr>T 7.12</vt:lpstr>
      <vt:lpstr>T 7.13</vt:lpstr>
      <vt:lpstr>T 7.14</vt:lpstr>
      <vt:lpstr>T 7.14 Ctd</vt:lpstr>
      <vt:lpstr>T 7.15</vt:lpstr>
      <vt:lpstr>T 7.16</vt:lpstr>
      <vt:lpstr>T 7.17</vt:lpstr>
      <vt:lpstr>T 7.18</vt:lpstr>
      <vt:lpstr>T 8.1</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9.9 (ctd)</vt:lpstr>
      <vt:lpstr>T 9.10_9.11</vt:lpstr>
      <vt:lpstr>T 9.12</vt:lpstr>
      <vt:lpstr>T 9.12 (ctd)</vt:lpstr>
      <vt:lpstr>T 10.1</vt:lpstr>
      <vt:lpstr>T 10.2</vt:lpstr>
      <vt:lpstr>T 10.3 &amp;10.4</vt:lpstr>
      <vt:lpstr>T 10.5</vt:lpstr>
      <vt:lpstr>T 10.6,10.7&amp;10.8</vt:lpstr>
      <vt:lpstr>T 10.9</vt:lpstr>
      <vt:lpstr>T 10.10</vt:lpstr>
      <vt:lpstr>T 10.11</vt:lpstr>
      <vt:lpstr>T 10.12</vt:lpstr>
      <vt:lpstr>T 11.1(a)</vt:lpstr>
      <vt:lpstr>T 11.1(b)</vt:lpstr>
      <vt:lpstr>T 11.1 (c)</vt:lpstr>
      <vt:lpstr>T 11.2-11.3</vt:lpstr>
      <vt:lpstr>T 12.1 - 12.2</vt:lpstr>
      <vt:lpstr>T 12.3</vt:lpstr>
      <vt:lpstr>T 12.4</vt:lpstr>
      <vt:lpstr>T 12.5</vt:lpstr>
      <vt:lpstr>T 12.6</vt:lpstr>
      <vt:lpstr>T 12.7</vt:lpstr>
      <vt:lpstr>T 12.8</vt:lpstr>
      <vt:lpstr>T 12.9</vt:lpstr>
      <vt:lpstr>T 12.10</vt:lpstr>
      <vt:lpstr>T 12.11</vt:lpstr>
      <vt:lpstr>T 12.12</vt:lpstr>
      <vt:lpstr>T 12.13 - 12.14</vt:lpstr>
      <vt:lpstr>T 12.15</vt:lpstr>
      <vt:lpstr>T 12.16</vt:lpstr>
      <vt:lpstr>T 12.17</vt:lpstr>
      <vt:lpstr>T 12.18</vt:lpstr>
      <vt:lpstr>T 12.19(a)</vt:lpstr>
      <vt:lpstr>T 12.19(b)</vt:lpstr>
      <vt:lpstr>T 12.20</vt:lpstr>
      <vt:lpstr>T 12.21</vt:lpstr>
      <vt:lpstr>T 12.22</vt:lpstr>
      <vt:lpstr>T 12.23</vt:lpstr>
      <vt:lpstr>T 12.24</vt:lpstr>
      <vt:lpstr>T 12.25</vt:lpstr>
      <vt:lpstr>T 13.1</vt:lpstr>
      <vt:lpstr>T 13.2 -13.3</vt:lpstr>
      <vt:lpstr>T 13.4</vt:lpstr>
      <vt:lpstr>T 13.5 -13.6</vt:lpstr>
      <vt:lpstr>T 13.7 - 13.8</vt:lpstr>
      <vt:lpstr>T 13.9</vt:lpstr>
      <vt:lpstr>T 14.1 - 14.2</vt:lpstr>
      <vt:lpstr>T 15.1 - 15.2</vt:lpstr>
      <vt:lpstr>T 15.3</vt:lpstr>
      <vt:lpstr>T 15.4 &amp; 15.5</vt:lpstr>
      <vt:lpstr>T 15.6</vt:lpstr>
      <vt:lpstr>T 15.7</vt:lpstr>
      <vt:lpstr>T 15.8 (a)</vt:lpstr>
      <vt:lpstr>T 15.8 (b)</vt:lpstr>
      <vt:lpstr>T 15.9</vt:lpstr>
      <vt:lpstr>T 15.10</vt:lpstr>
      <vt:lpstr>T 15.11</vt:lpstr>
      <vt:lpstr>T 15.12 &amp; 15.13</vt:lpstr>
      <vt:lpstr>T 15.14 &amp; 15.15</vt:lpstr>
      <vt:lpstr>T 16.1</vt:lpstr>
      <vt:lpstr>T 16.2</vt:lpstr>
      <vt:lpstr>T 16.3</vt:lpstr>
      <vt:lpstr>T 16.4</vt:lpstr>
      <vt:lpstr>T 16.5</vt:lpstr>
      <vt:lpstr>T 16.6</vt:lpstr>
      <vt:lpstr>T 16.7</vt:lpstr>
      <vt:lpstr>T 17.1</vt:lpstr>
      <vt:lpstr>T 17.2</vt:lpstr>
      <vt:lpstr>T 17.3</vt:lpstr>
      <vt:lpstr>T 17.4</vt:lpstr>
      <vt:lpstr>T 17.5</vt:lpstr>
      <vt:lpstr>T 17.6</vt:lpstr>
      <vt:lpstr>T 17.7 &amp; 17.8</vt:lpstr>
      <vt:lpstr>T 17.9</vt:lpstr>
      <vt:lpstr>T 17.10</vt:lpstr>
      <vt:lpstr>T 17.11</vt:lpstr>
      <vt:lpstr>T 17.12</vt:lpstr>
      <vt:lpstr>'T 1.10'!Print_Area</vt:lpstr>
      <vt:lpstr>'T 1.11 b'!Print_Area</vt:lpstr>
      <vt:lpstr>'T 1.13 - 1.14'!Print_Area</vt:lpstr>
      <vt:lpstr>'T 1.15 b'!Print_Area</vt:lpstr>
      <vt:lpstr>'T 1.16 b'!Print_Area</vt:lpstr>
      <vt:lpstr>'T 1.6 b'!Print_Area</vt:lpstr>
      <vt:lpstr>'T 1.8 a'!Print_Area</vt:lpstr>
      <vt:lpstr>'T 1.8 b'!Print_Area</vt:lpstr>
      <vt:lpstr>'T 4.1'!Print_Area</vt:lpstr>
      <vt:lpstr>'T 4.2'!Print_Area</vt:lpstr>
      <vt:lpstr>'T 4.3'!Print_Area</vt:lpstr>
      <vt:lpstr>'T 4.4'!Print_Area</vt:lpstr>
      <vt:lpstr>'T 9.1'!Print_Area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Krishna Nardeosingh</dc:creator>
  <cp:lastModifiedBy>Krishna Nardeosingh</cp:lastModifiedBy>
  <cp:lastPrinted>2021-12-30T05:08:13Z</cp:lastPrinted>
  <dcterms:created xsi:type="dcterms:W3CDTF">2020-11-18T06:55:03Z</dcterms:created>
  <dcterms:modified xsi:type="dcterms:W3CDTF">2021-12-30T05:17:44Z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