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2" activeTab="0"/>
  </bookViews>
  <sheets>
    <sheet name="Table of Contents" sheetId="1" r:id="rId1"/>
    <sheet name="BCG sogo Tb1.1" sheetId="2" r:id="rId2"/>
    <sheet name="BCG rev Tb1.2" sheetId="3" r:id="rId3"/>
    <sheet name="BCG expTb1.3" sheetId="4" r:id="rId4"/>
    <sheet name="BCG TALTb1.4" sheetId="5" r:id="rId5"/>
    <sheet name="BCG expnd Tb1.5 " sheetId="6" r:id="rId6"/>
    <sheet name="BCG FA &amp; LS Tb1.6" sheetId="7" r:id="rId7"/>
  </sheets>
  <definedNames>
    <definedName name="_xlnm.Print_Area" localSheetId="5">'BCG expnd Tb1.5 '!$A$3:$G$25</definedName>
    <definedName name="_xlnm.Print_Area" localSheetId="3">'BCG expTb1.3'!$A$3:$G$40</definedName>
    <definedName name="_xlnm.Print_Area" localSheetId="6">'BCG FA &amp; LS Tb1.6'!$A$3:$G$48</definedName>
    <definedName name="_xlnm.Print_Area" localSheetId="2">'BCG rev Tb1.2'!$A$3:$G$47</definedName>
    <definedName name="_xlnm.Print_Area" localSheetId="1">'BCG sogo Tb1.1'!$A$3:$G$35</definedName>
    <definedName name="_xlnm.Print_Area" localSheetId="4">'BCG TALTb1.4'!$A$3:$G$46</definedName>
  </definedNames>
  <calcPr fullCalcOnLoad="1"/>
</workbook>
</file>

<file path=xl/sharedStrings.xml><?xml version="1.0" encoding="utf-8"?>
<sst xmlns="http://schemas.openxmlformats.org/spreadsheetml/2006/main" count="435" uniqueCount="313">
  <si>
    <t>Budgetary Central Government</t>
  </si>
  <si>
    <t>R million</t>
  </si>
  <si>
    <t>GFS Code</t>
  </si>
  <si>
    <t>Statement of Government Operations</t>
  </si>
  <si>
    <t>2008/2009</t>
  </si>
  <si>
    <t>Jul-Dec 2009</t>
  </si>
  <si>
    <t>Jan- Dec 2010</t>
  </si>
  <si>
    <t>Jan- Dec 2011</t>
  </si>
  <si>
    <t>Jan- Dec 2012</t>
  </si>
  <si>
    <t>TRANSACTIONS AFFECTING NET WORTH:</t>
  </si>
  <si>
    <t>1</t>
  </si>
  <si>
    <t>Revenue</t>
  </si>
  <si>
    <t>11</t>
  </si>
  <si>
    <t xml:space="preserve">Taxes </t>
  </si>
  <si>
    <t>12</t>
  </si>
  <si>
    <t xml:space="preserve">Social contributions </t>
  </si>
  <si>
    <t>13</t>
  </si>
  <si>
    <t>Grants</t>
  </si>
  <si>
    <t>14</t>
  </si>
  <si>
    <t>Other revenue</t>
  </si>
  <si>
    <t>2</t>
  </si>
  <si>
    <t>Expense</t>
  </si>
  <si>
    <t>21</t>
  </si>
  <si>
    <t>Compensation of employees</t>
  </si>
  <si>
    <t>22</t>
  </si>
  <si>
    <t>Use of goods and services</t>
  </si>
  <si>
    <t>24</t>
  </si>
  <si>
    <t xml:space="preserve">Interest </t>
  </si>
  <si>
    <t>25</t>
  </si>
  <si>
    <t>Subsidies</t>
  </si>
  <si>
    <t>26</t>
  </si>
  <si>
    <t>27</t>
  </si>
  <si>
    <t>Social benefits</t>
  </si>
  <si>
    <t>28</t>
  </si>
  <si>
    <t>Other expense</t>
  </si>
  <si>
    <t>GOB</t>
  </si>
  <si>
    <t xml:space="preserve">Gross operating balance  </t>
  </si>
  <si>
    <t>TRANSACTIONS IN NONFINANCIAL ASSETS:</t>
  </si>
  <si>
    <t>31</t>
  </si>
  <si>
    <t>Net Acquisition of Nonfinancial Assets</t>
  </si>
  <si>
    <t>311</t>
  </si>
  <si>
    <t xml:space="preserve">Fixed assets </t>
  </si>
  <si>
    <t>314</t>
  </si>
  <si>
    <t>Nonproduced assets</t>
  </si>
  <si>
    <t>NLB</t>
  </si>
  <si>
    <t xml:space="preserve">Net lending / borrowing </t>
  </si>
  <si>
    <t>TRANSACTIONS IN FINANCIAL ASSETS AND LIABILITIES (FINANCING):</t>
  </si>
  <si>
    <t>32</t>
  </si>
  <si>
    <t>Net acquisition of financial assets</t>
  </si>
  <si>
    <t>321</t>
  </si>
  <si>
    <t>Domestic</t>
  </si>
  <si>
    <t>322</t>
  </si>
  <si>
    <t xml:space="preserve">Foreign </t>
  </si>
  <si>
    <t>33</t>
  </si>
  <si>
    <t xml:space="preserve">Net incurrence of liabilities </t>
  </si>
  <si>
    <t>331</t>
  </si>
  <si>
    <t>332</t>
  </si>
  <si>
    <t>Foreign</t>
  </si>
  <si>
    <t>REVENUE</t>
  </si>
  <si>
    <t xml:space="preserve"> Budgetary Central Government</t>
  </si>
  <si>
    <t>Jan-Dec 2010</t>
  </si>
  <si>
    <t>Jan-Dec 2011</t>
  </si>
  <si>
    <t>Jan-Dec 2012</t>
  </si>
  <si>
    <t xml:space="preserve">REVENUE </t>
  </si>
  <si>
    <t>Taxes</t>
  </si>
  <si>
    <t>111</t>
  </si>
  <si>
    <t>Taxes on income, profits, and capital gains</t>
  </si>
  <si>
    <t>1111</t>
  </si>
  <si>
    <t>Payable by individuals</t>
  </si>
  <si>
    <t>1112</t>
  </si>
  <si>
    <t>Payable by corporations and other enterprises</t>
  </si>
  <si>
    <t>1113</t>
  </si>
  <si>
    <t>Unallocable</t>
  </si>
  <si>
    <t>112</t>
  </si>
  <si>
    <t xml:space="preserve">Taxes on payroll and workforce </t>
  </si>
  <si>
    <t>113</t>
  </si>
  <si>
    <t xml:space="preserve">Taxes on property </t>
  </si>
  <si>
    <t>1131</t>
  </si>
  <si>
    <t xml:space="preserve">Recurrent taxes on immovable property </t>
  </si>
  <si>
    <t>1134</t>
  </si>
  <si>
    <t>Taxes on financial and capital transactions</t>
  </si>
  <si>
    <t>1135</t>
  </si>
  <si>
    <t>Other nonrecurrent taxes on property</t>
  </si>
  <si>
    <t>114</t>
  </si>
  <si>
    <t>Taxes on goods and services</t>
  </si>
  <si>
    <t>1141</t>
  </si>
  <si>
    <t>General taxes on goods and services</t>
  </si>
  <si>
    <t>1142</t>
  </si>
  <si>
    <t>Excises</t>
  </si>
  <si>
    <t>1144</t>
  </si>
  <si>
    <t>Taxes on specific services</t>
  </si>
  <si>
    <t>1145</t>
  </si>
  <si>
    <t xml:space="preserve">Taxes on use of goods, permission to use goods </t>
  </si>
  <si>
    <t>11451</t>
  </si>
  <si>
    <t>Motor vehicles taxes</t>
  </si>
  <si>
    <t>11452</t>
  </si>
  <si>
    <t>Other</t>
  </si>
  <si>
    <t>1146</t>
  </si>
  <si>
    <t>Other taxes on goods and services</t>
  </si>
  <si>
    <t>115</t>
  </si>
  <si>
    <t>Customs and other import duties</t>
  </si>
  <si>
    <t>116</t>
  </si>
  <si>
    <t>Other taxes</t>
  </si>
  <si>
    <t>Social contributions</t>
  </si>
  <si>
    <t>121</t>
  </si>
  <si>
    <t>Social security contributions</t>
  </si>
  <si>
    <t>122</t>
  </si>
  <si>
    <t>Other social contributions</t>
  </si>
  <si>
    <t xml:space="preserve">Grants </t>
  </si>
  <si>
    <t>131</t>
  </si>
  <si>
    <t xml:space="preserve">From foreign governments </t>
  </si>
  <si>
    <t>1311</t>
  </si>
  <si>
    <t>Current</t>
  </si>
  <si>
    <t>1312</t>
  </si>
  <si>
    <t>Capital</t>
  </si>
  <si>
    <t>132</t>
  </si>
  <si>
    <t xml:space="preserve">From international organizations </t>
  </si>
  <si>
    <t>1321</t>
  </si>
  <si>
    <t>1322</t>
  </si>
  <si>
    <t>133</t>
  </si>
  <si>
    <t>From other general government units</t>
  </si>
  <si>
    <t>-</t>
  </si>
  <si>
    <t>1331</t>
  </si>
  <si>
    <t xml:space="preserve">Current </t>
  </si>
  <si>
    <t>1332</t>
  </si>
  <si>
    <t>141</t>
  </si>
  <si>
    <t xml:space="preserve">Property income </t>
  </si>
  <si>
    <t>142</t>
  </si>
  <si>
    <t>Sales of goods and services</t>
  </si>
  <si>
    <t>143</t>
  </si>
  <si>
    <t>Fines, penalties, and forfeits</t>
  </si>
  <si>
    <t>145</t>
  </si>
  <si>
    <t>Miscellaneous and unidentified revenue</t>
  </si>
  <si>
    <t>Budgetary  Central Government</t>
  </si>
  <si>
    <t>EXPENSE</t>
  </si>
  <si>
    <t xml:space="preserve">Jul-Dec 2009 </t>
  </si>
  <si>
    <t xml:space="preserve">Jan-Dec 2010 </t>
  </si>
  <si>
    <t xml:space="preserve">Compensation of employees </t>
  </si>
  <si>
    <t>211</t>
  </si>
  <si>
    <t>Wages and salaries</t>
  </si>
  <si>
    <t>212</t>
  </si>
  <si>
    <t xml:space="preserve">Use of goods and services </t>
  </si>
  <si>
    <t>Interest</t>
  </si>
  <si>
    <t>241</t>
  </si>
  <si>
    <t>To nonresidents</t>
  </si>
  <si>
    <t>242</t>
  </si>
  <si>
    <t>To residents other than general government</t>
  </si>
  <si>
    <t>243</t>
  </si>
  <si>
    <t>To other general government units</t>
  </si>
  <si>
    <t xml:space="preserve">Subsidies </t>
  </si>
  <si>
    <t>251</t>
  </si>
  <si>
    <t>To public corporations</t>
  </si>
  <si>
    <t>252</t>
  </si>
  <si>
    <t xml:space="preserve">To private enterprises </t>
  </si>
  <si>
    <t>261</t>
  </si>
  <si>
    <t>To foreign governments</t>
  </si>
  <si>
    <t>2611</t>
  </si>
  <si>
    <t>2612</t>
  </si>
  <si>
    <t>262</t>
  </si>
  <si>
    <t>To international organizations .</t>
  </si>
  <si>
    <t>2621</t>
  </si>
  <si>
    <t>2622</t>
  </si>
  <si>
    <t>263</t>
  </si>
  <si>
    <t>2631</t>
  </si>
  <si>
    <t>2632</t>
  </si>
  <si>
    <t xml:space="preserve">Capital </t>
  </si>
  <si>
    <t>271</t>
  </si>
  <si>
    <t>Social security benefits</t>
  </si>
  <si>
    <t>272</t>
  </si>
  <si>
    <t xml:space="preserve">Social assistance benefits </t>
  </si>
  <si>
    <t>273</t>
  </si>
  <si>
    <t>Employer social benefits</t>
  </si>
  <si>
    <t xml:space="preserve">Other expense </t>
  </si>
  <si>
    <t>282</t>
  </si>
  <si>
    <t xml:space="preserve">Miscellaneous other expense </t>
  </si>
  <si>
    <t>2821</t>
  </si>
  <si>
    <t>2822</t>
  </si>
  <si>
    <t>TRANSACTIONS IN ASSETS AND LIABILITIES</t>
  </si>
  <si>
    <t>Net acquisition of nonfinancial assets</t>
  </si>
  <si>
    <t>3111</t>
  </si>
  <si>
    <t xml:space="preserve">Buildings and structures </t>
  </si>
  <si>
    <t>3112</t>
  </si>
  <si>
    <t>Machinery and equipment</t>
  </si>
  <si>
    <t>3113</t>
  </si>
  <si>
    <t xml:space="preserve">Other fixed assets </t>
  </si>
  <si>
    <t xml:space="preserve">Nonproduced assets </t>
  </si>
  <si>
    <t>Net acquisition of financial assets by instrument</t>
  </si>
  <si>
    <t>3201</t>
  </si>
  <si>
    <t xml:space="preserve">    Monetary gold and SDRs</t>
  </si>
  <si>
    <t>3202</t>
  </si>
  <si>
    <t>Currency and deposits</t>
  </si>
  <si>
    <t>3203</t>
  </si>
  <si>
    <t>Securities other than shares</t>
  </si>
  <si>
    <t>3204</t>
  </si>
  <si>
    <t>Loans</t>
  </si>
  <si>
    <t>3205</t>
  </si>
  <si>
    <t>Shares and other equity</t>
  </si>
  <si>
    <t>3212</t>
  </si>
  <si>
    <t>3213</t>
  </si>
  <si>
    <t xml:space="preserve">Securities other than shares </t>
  </si>
  <si>
    <t>3214</t>
  </si>
  <si>
    <t>Loan</t>
  </si>
  <si>
    <t>3215</t>
  </si>
  <si>
    <t>Net incurrence of liabilities by instrument</t>
  </si>
  <si>
    <t>3302</t>
  </si>
  <si>
    <t>3303</t>
  </si>
  <si>
    <t>3304</t>
  </si>
  <si>
    <t>3305</t>
  </si>
  <si>
    <t>3308</t>
  </si>
  <si>
    <t xml:space="preserve">Other accounts payable </t>
  </si>
  <si>
    <t>3312</t>
  </si>
  <si>
    <t>3313</t>
  </si>
  <si>
    <t>3314</t>
  </si>
  <si>
    <t>3315</t>
  </si>
  <si>
    <t>3318</t>
  </si>
  <si>
    <t>Other accounts payable</t>
  </si>
  <si>
    <t>3322</t>
  </si>
  <si>
    <t>3323</t>
  </si>
  <si>
    <t>3324</t>
  </si>
  <si>
    <t>3325</t>
  </si>
  <si>
    <t>3328</t>
  </si>
  <si>
    <t>EXPENDITURE BY FUNCTIONS OF GOVERNMENT</t>
  </si>
  <si>
    <t>7</t>
  </si>
  <si>
    <t>TOTAL EXPENDITURE</t>
  </si>
  <si>
    <t>701</t>
  </si>
  <si>
    <t>General public services</t>
  </si>
  <si>
    <t>7017</t>
  </si>
  <si>
    <t>Public debt transactions</t>
  </si>
  <si>
    <t>7018</t>
  </si>
  <si>
    <t>Transfers of general character betw. levels of govt.</t>
  </si>
  <si>
    <t>703</t>
  </si>
  <si>
    <t>Public order and safety</t>
  </si>
  <si>
    <t>704</t>
  </si>
  <si>
    <t xml:space="preserve">Economic affairs </t>
  </si>
  <si>
    <t>7042</t>
  </si>
  <si>
    <t xml:space="preserve">Agriculture, forestry, fishing, and hunting </t>
  </si>
  <si>
    <t>7043</t>
  </si>
  <si>
    <t>Fuel and energy</t>
  </si>
  <si>
    <t>7044</t>
  </si>
  <si>
    <t>Mining, manufacturing, and construction</t>
  </si>
  <si>
    <t>7045</t>
  </si>
  <si>
    <t>Transport</t>
  </si>
  <si>
    <t>7046</t>
  </si>
  <si>
    <t>Communication</t>
  </si>
  <si>
    <t>705</t>
  </si>
  <si>
    <t>Environmental protection</t>
  </si>
  <si>
    <t>706</t>
  </si>
  <si>
    <t xml:space="preserve">Housing and community amenities </t>
  </si>
  <si>
    <t>707</t>
  </si>
  <si>
    <t>Health</t>
  </si>
  <si>
    <t>708</t>
  </si>
  <si>
    <t xml:space="preserve">Recreation, culture and religion </t>
  </si>
  <si>
    <t>709</t>
  </si>
  <si>
    <t xml:space="preserve">Education </t>
  </si>
  <si>
    <t>710</t>
  </si>
  <si>
    <t xml:space="preserve">Social protection </t>
  </si>
  <si>
    <t>TRANSACTIONS IN FINANCIAL ASSETS AND LIABILITIES BY SECTOR</t>
  </si>
  <si>
    <t xml:space="preserve">2008/2009 </t>
  </si>
  <si>
    <t>82</t>
  </si>
  <si>
    <t>821</t>
  </si>
  <si>
    <t>8211</t>
  </si>
  <si>
    <t>General government</t>
  </si>
  <si>
    <t>8212</t>
  </si>
  <si>
    <t>Central bank</t>
  </si>
  <si>
    <t>8213</t>
  </si>
  <si>
    <t>Other depository corporations</t>
  </si>
  <si>
    <t>8214</t>
  </si>
  <si>
    <t>Financial corporations not elsewhere classified</t>
  </si>
  <si>
    <t>8215</t>
  </si>
  <si>
    <t xml:space="preserve">Nonfinancial corporations </t>
  </si>
  <si>
    <t>8216</t>
  </si>
  <si>
    <t>Households &amp; nonprofit institutions serving h/holds</t>
  </si>
  <si>
    <t>822</t>
  </si>
  <si>
    <t>8221</t>
  </si>
  <si>
    <t xml:space="preserve">General government </t>
  </si>
  <si>
    <t>8227</t>
  </si>
  <si>
    <t>International organizations</t>
  </si>
  <si>
    <t>8228</t>
  </si>
  <si>
    <t>Financial corporations other than internat'l org's</t>
  </si>
  <si>
    <t>8229</t>
  </si>
  <si>
    <t>Other nonresidents</t>
  </si>
  <si>
    <t>83</t>
  </si>
  <si>
    <t>Net incurrence of liabilities</t>
  </si>
  <si>
    <t>831</t>
  </si>
  <si>
    <t>8311</t>
  </si>
  <si>
    <t>8312</t>
  </si>
  <si>
    <t>8313</t>
  </si>
  <si>
    <t xml:space="preserve">Other depository corporations </t>
  </si>
  <si>
    <t>8314</t>
  </si>
  <si>
    <t xml:space="preserve">Financial corporations not elsewhere classified </t>
  </si>
  <si>
    <t>8315</t>
  </si>
  <si>
    <t>8316</t>
  </si>
  <si>
    <t>832</t>
  </si>
  <si>
    <t>8321</t>
  </si>
  <si>
    <t>8327</t>
  </si>
  <si>
    <t>8328</t>
  </si>
  <si>
    <t>8329</t>
  </si>
  <si>
    <t>Table 1.1  - Statement of Government Operations</t>
  </si>
  <si>
    <t>Table 1.2  - Revenue</t>
  </si>
  <si>
    <t>Table 1.3  - Expense</t>
  </si>
  <si>
    <t>Table 1.4  - Transactions in Assets and Liabilities</t>
  </si>
  <si>
    <t>Table 1.5  - Expenditure by Functions of Government</t>
  </si>
  <si>
    <t>Table 1.6  - Transactions in Financial Assets and Liabilities by sector</t>
  </si>
  <si>
    <t>1. Budgetary Central Government (BCG)</t>
  </si>
  <si>
    <t>Table of Contents</t>
  </si>
  <si>
    <t>Jan- Dec 2013</t>
  </si>
  <si>
    <t>Jan-Dec 2013</t>
  </si>
  <si>
    <t>Table 1.2  - Revenue , 2008/2009 - 2013</t>
  </si>
  <si>
    <t>Table 1.1  - Statement of Government Operations, 2008/2009 - 2013</t>
  </si>
  <si>
    <t>Table 1.3  - Expense, 2008/2009 - 2013</t>
  </si>
  <si>
    <t>Table 1.4  - Transactions in Assets and Liabilities, 2008/2009 - 2013</t>
  </si>
  <si>
    <t>Table 1.5  - Expenditure by Functions of Government, 2008/2009 - 2013</t>
  </si>
  <si>
    <t>Table 1.6  - Transactions in Financial Assets and Liabilities by sector, 2008/2009 - 2013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</si>
</sst>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.0"/>
    <numFmt numFmtId="171" formatCode="_-* #,##0.00_-;\-* #,##0.00_-;_-* &quot;-&quot;??_-;_-@_-"/>
    <numFmt numFmtId="172" formatCode="_-* #,##0.0_-;\-* #,##0.0_-;_-* &quot;-&quot;??_-;_-@_-"/>
    <numFmt numFmtId="173" formatCode="\ #,##0.0"/>
    <numFmt numFmtId="174" formatCode="\-\ #,##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0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u val="single"/>
      <sz val="10"/>
      <color indexed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u val="single"/>
      <sz val="10"/>
      <color theme="1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40" fontId="9" fillId="33" borderId="0">
      <alignment horizontal="right"/>
      <protection/>
    </xf>
    <xf numFmtId="0" fontId="10" fillId="33" borderId="0">
      <alignment horizontal="right"/>
      <protection/>
    </xf>
    <xf numFmtId="0" fontId="11" fillId="33" borderId="9">
      <alignment/>
      <protection/>
    </xf>
    <xf numFmtId="0" fontId="11" fillId="0" borderId="0" applyBorder="0">
      <alignment horizontal="centerContinuous"/>
      <protection/>
    </xf>
    <xf numFmtId="0" fontId="12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7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42" applyNumberFormat="1" applyFont="1" applyFill="1" applyBorder="1" applyAlignment="1">
      <alignment/>
    </xf>
    <xf numFmtId="172" fontId="4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1" xfId="42" applyNumberFormat="1" applyFont="1" applyFill="1" applyBorder="1" applyAlignment="1">
      <alignment/>
    </xf>
    <xf numFmtId="172" fontId="6" fillId="0" borderId="11" xfId="42" applyNumberFormat="1" applyFont="1" applyBorder="1" applyAlignment="1">
      <alignment/>
    </xf>
    <xf numFmtId="172" fontId="6" fillId="0" borderId="11" xfId="42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70" fontId="4" fillId="0" borderId="16" xfId="42" applyNumberFormat="1" applyFont="1" applyBorder="1" applyAlignment="1">
      <alignment/>
    </xf>
    <xf numFmtId="172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3" fontId="4" fillId="0" borderId="16" xfId="0" applyNumberFormat="1" applyFont="1" applyFill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72" fontId="6" fillId="0" borderId="13" xfId="42" applyNumberFormat="1" applyFont="1" applyBorder="1" applyAlignment="1">
      <alignment/>
    </xf>
    <xf numFmtId="173" fontId="4" fillId="0" borderId="11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3" fontId="6" fillId="0" borderId="11" xfId="0" applyNumberFormat="1" applyFont="1" applyFill="1" applyBorder="1" applyAlignment="1">
      <alignment/>
    </xf>
    <xf numFmtId="172" fontId="4" fillId="0" borderId="11" xfId="42" applyNumberFormat="1" applyFont="1" applyBorder="1" applyAlignment="1" quotePrefix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72" fontId="6" fillId="0" borderId="18" xfId="42" applyNumberFormat="1" applyFont="1" applyFill="1" applyBorder="1" applyAlignment="1">
      <alignment/>
    </xf>
    <xf numFmtId="172" fontId="6" fillId="0" borderId="18" xfId="42" applyNumberFormat="1" applyFont="1" applyBorder="1" applyAlignment="1" quotePrefix="1">
      <alignment horizontal="right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16" xfId="0" applyNumberFormat="1" applyFont="1" applyBorder="1" applyAlignment="1" applyProtection="1">
      <alignment horizontal="center" vertical="center" wrapText="1"/>
      <protection/>
    </xf>
    <xf numFmtId="170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170" fontId="4" fillId="0" borderId="13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 indent="2"/>
      <protection/>
    </xf>
    <xf numFmtId="170" fontId="6" fillId="0" borderId="11" xfId="0" applyNumberFormat="1" applyFont="1" applyBorder="1" applyAlignment="1">
      <alignment/>
    </xf>
    <xf numFmtId="0" fontId="4" fillId="0" borderId="11" xfId="0" applyFont="1" applyFill="1" applyBorder="1" applyAlignment="1" applyProtection="1">
      <alignment horizontal="left" indent="1"/>
      <protection/>
    </xf>
    <xf numFmtId="49" fontId="13" fillId="0" borderId="11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 indent="3"/>
      <protection/>
    </xf>
    <xf numFmtId="172" fontId="13" fillId="0" borderId="11" xfId="42" applyNumberFormat="1" applyFont="1" applyBorder="1" applyAlignment="1" quotePrefix="1">
      <alignment horizontal="right"/>
    </xf>
    <xf numFmtId="170" fontId="13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1" xfId="42" applyNumberFormat="1" applyFont="1" applyBorder="1" applyAlignment="1" quotePrefix="1">
      <alignment horizontal="right"/>
    </xf>
    <xf numFmtId="170" fontId="4" fillId="0" borderId="11" xfId="42" applyNumberFormat="1" applyFont="1" applyBorder="1" applyAlignment="1">
      <alignment horizontal="center"/>
    </xf>
    <xf numFmtId="170" fontId="6" fillId="0" borderId="11" xfId="42" applyNumberFormat="1" applyFont="1" applyBorder="1" applyAlignment="1" quotePrefix="1">
      <alignment horizontal="right"/>
    </xf>
    <xf numFmtId="49" fontId="4" fillId="0" borderId="18" xfId="0" applyNumberFormat="1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 indent="1"/>
      <protection/>
    </xf>
    <xf numFmtId="172" fontId="4" fillId="0" borderId="18" xfId="42" applyNumberFormat="1" applyFont="1" applyBorder="1" applyAlignment="1" quotePrefix="1">
      <alignment horizontal="right"/>
    </xf>
    <xf numFmtId="170" fontId="4" fillId="0" borderId="18" xfId="0" applyNumberFormat="1" applyFont="1" applyBorder="1" applyAlignment="1">
      <alignment/>
    </xf>
    <xf numFmtId="0" fontId="14" fillId="0" borderId="0" xfId="0" applyFont="1" applyFill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4" fillId="0" borderId="11" xfId="0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1" xfId="42" applyNumberFormat="1" applyFont="1" applyFill="1" applyBorder="1" applyAlignment="1" quotePrefix="1">
      <alignment horizontal="right"/>
    </xf>
    <xf numFmtId="49" fontId="6" fillId="0" borderId="11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172" fontId="6" fillId="0" borderId="11" xfId="42" applyNumberFormat="1" applyFont="1" applyFill="1" applyBorder="1" applyAlignment="1" quotePrefix="1">
      <alignment horizontal="right"/>
    </xf>
    <xf numFmtId="0" fontId="6" fillId="0" borderId="0" xfId="0" applyFont="1" applyBorder="1" applyAlignment="1" applyProtection="1">
      <alignment horizontal="left" indent="2"/>
      <protection/>
    </xf>
    <xf numFmtId="170" fontId="6" fillId="0" borderId="0" xfId="0" applyNumberFormat="1" applyFont="1" applyAlignment="1">
      <alignment/>
    </xf>
    <xf numFmtId="49" fontId="6" fillId="0" borderId="18" xfId="0" applyNumberFormat="1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indent="2"/>
      <protection/>
    </xf>
    <xf numFmtId="0" fontId="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170" fontId="4" fillId="0" borderId="2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left"/>
      <protection/>
    </xf>
    <xf numFmtId="170" fontId="4" fillId="0" borderId="11" xfId="0" applyNumberFormat="1" applyFont="1" applyFill="1" applyBorder="1" applyAlignment="1">
      <alignment/>
    </xf>
    <xf numFmtId="170" fontId="4" fillId="0" borderId="9" xfId="0" applyNumberFormat="1" applyFont="1" applyFill="1" applyBorder="1" applyAlignment="1">
      <alignment/>
    </xf>
    <xf numFmtId="49" fontId="6" fillId="0" borderId="14" xfId="0" applyNumberFormat="1" applyFont="1" applyFill="1" applyBorder="1" applyAlignment="1" applyProtection="1">
      <alignment horizontal="left"/>
      <protection/>
    </xf>
    <xf numFmtId="170" fontId="6" fillId="0" borderId="11" xfId="0" applyNumberFormat="1" applyFont="1" applyFill="1" applyBorder="1" applyAlignment="1">
      <alignment/>
    </xf>
    <xf numFmtId="170" fontId="6" fillId="0" borderId="9" xfId="0" applyNumberFormat="1" applyFont="1" applyFill="1" applyBorder="1" applyAlignment="1">
      <alignment/>
    </xf>
    <xf numFmtId="0" fontId="4" fillId="0" borderId="16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left" indent="1"/>
      <protection/>
    </xf>
    <xf numFmtId="170" fontId="4" fillId="34" borderId="9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indent="2"/>
      <protection/>
    </xf>
    <xf numFmtId="170" fontId="6" fillId="34" borderId="9" xfId="0" applyNumberFormat="1" applyFont="1" applyFill="1" applyBorder="1" applyAlignment="1">
      <alignment/>
    </xf>
    <xf numFmtId="172" fontId="6" fillId="34" borderId="11" xfId="42" applyNumberFormat="1" applyFont="1" applyFill="1" applyBorder="1" applyAlignment="1" quotePrefix="1">
      <alignment horizontal="right"/>
    </xf>
    <xf numFmtId="0" fontId="4" fillId="0" borderId="16" xfId="0" applyFont="1" applyFill="1" applyBorder="1" applyAlignment="1" applyProtection="1">
      <alignment/>
      <protection/>
    </xf>
    <xf numFmtId="170" fontId="4" fillId="34" borderId="2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4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172" fontId="4" fillId="0" borderId="16" xfId="42" applyNumberFormat="1" applyFont="1" applyBorder="1" applyAlignment="1" quotePrefix="1">
      <alignment horizontal="right"/>
    </xf>
    <xf numFmtId="49" fontId="2" fillId="0" borderId="13" xfId="0" applyNumberFormat="1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indent="1"/>
      <protection/>
    </xf>
    <xf numFmtId="49" fontId="3" fillId="0" borderId="11" xfId="0" applyNumberFormat="1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11" xfId="0" applyFont="1" applyBorder="1" applyAlignment="1" applyProtection="1">
      <alignment horizontal="left" wrapText="1" indent="2"/>
      <protection/>
    </xf>
    <xf numFmtId="49" fontId="2" fillId="0" borderId="11" xfId="0" applyNumberFormat="1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indent="1"/>
      <protection/>
    </xf>
    <xf numFmtId="172" fontId="4" fillId="0" borderId="18" xfId="42" applyNumberFormat="1" applyFont="1" applyFill="1" applyBorder="1" applyAlignment="1" quotePrefix="1">
      <alignment horizontal="right"/>
    </xf>
    <xf numFmtId="49" fontId="4" fillId="0" borderId="15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indent="1"/>
      <protection/>
    </xf>
    <xf numFmtId="49" fontId="6" fillId="0" borderId="14" xfId="0" applyNumberFormat="1" applyFont="1" applyBorder="1" applyAlignment="1" applyProtection="1">
      <alignment horizontal="left"/>
      <protection/>
    </xf>
    <xf numFmtId="172" fontId="6" fillId="0" borderId="11" xfId="42" applyNumberFormat="1" applyFont="1" applyBorder="1" applyAlignment="1" applyProtection="1">
      <alignment/>
      <protection/>
    </xf>
    <xf numFmtId="49" fontId="6" fillId="0" borderId="17" xfId="0" applyNumberFormat="1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 indent="2"/>
      <protection/>
    </xf>
    <xf numFmtId="170" fontId="6" fillId="0" borderId="18" xfId="0" applyNumberFormat="1" applyFont="1" applyFill="1" applyBorder="1" applyAlignment="1">
      <alignment/>
    </xf>
    <xf numFmtId="170" fontId="6" fillId="0" borderId="21" xfId="0" applyNumberFormat="1" applyFont="1" applyFill="1" applyBorder="1" applyAlignment="1">
      <alignment/>
    </xf>
    <xf numFmtId="172" fontId="6" fillId="0" borderId="18" xfId="42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60" fillId="34" borderId="0" xfId="69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18" fillId="34" borderId="0" xfId="0" applyFont="1" applyFill="1" applyAlignment="1">
      <alignment/>
    </xf>
    <xf numFmtId="0" fontId="61" fillId="0" borderId="0" xfId="69" applyFont="1" applyAlignment="1" applyProtection="1">
      <alignment/>
      <protection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0" fontId="4" fillId="0" borderId="11" xfId="42" applyNumberFormat="1" applyFont="1" applyBorder="1" applyAlignment="1">
      <alignment horizontal="right"/>
    </xf>
    <xf numFmtId="0" fontId="60" fillId="34" borderId="0" xfId="69" applyFont="1" applyFill="1" applyAlignment="1" applyProtection="1">
      <alignment/>
      <protection/>
    </xf>
    <xf numFmtId="0" fontId="20" fillId="34" borderId="0" xfId="0" applyFont="1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right"/>
    </xf>
    <xf numFmtId="0" fontId="4" fillId="0" borderId="16" xfId="0" applyNumberFormat="1" applyFont="1" applyBorder="1" applyAlignment="1" applyProtection="1">
      <alignment horizontal="center"/>
      <protection/>
    </xf>
    <xf numFmtId="0" fontId="61" fillId="0" borderId="0" xfId="69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wrapText="1"/>
      <protection/>
    </xf>
    <xf numFmtId="0" fontId="4" fillId="0" borderId="22" xfId="0" applyNumberFormat="1" applyFont="1" applyBorder="1" applyAlignment="1" applyProtection="1">
      <alignment horizontal="center" wrapText="1"/>
      <protection/>
    </xf>
    <xf numFmtId="0" fontId="4" fillId="0" borderId="23" xfId="0" applyNumberFormat="1" applyFont="1" applyBorder="1" applyAlignment="1" applyProtection="1">
      <alignment horizontal="center" wrapText="1"/>
      <protection/>
    </xf>
    <xf numFmtId="0" fontId="4" fillId="0" borderId="17" xfId="0" applyNumberFormat="1" applyFont="1" applyBorder="1" applyAlignment="1" applyProtection="1">
      <alignment horizontal="center" wrapText="1"/>
      <protection/>
    </xf>
    <xf numFmtId="0" fontId="4" fillId="0" borderId="19" xfId="0" applyNumberFormat="1" applyFont="1" applyBorder="1" applyAlignment="1" applyProtection="1">
      <alignment horizontal="center" wrapText="1"/>
      <protection/>
    </xf>
    <xf numFmtId="0" fontId="4" fillId="0" borderId="21" xfId="0" applyNumberFormat="1" applyFont="1" applyBorder="1" applyAlignment="1" applyProtection="1">
      <alignment horizontal="center" wrapText="1"/>
      <protection/>
    </xf>
    <xf numFmtId="0" fontId="4" fillId="0" borderId="19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Border="1" applyAlignment="1" applyProtection="1">
      <alignment horizontal="right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[0] 2" xfId="47"/>
    <cellStyle name="Currency [0] 3" xfId="48"/>
    <cellStyle name="Currency 10" xfId="49"/>
    <cellStyle name="Currency 11" xfId="50"/>
    <cellStyle name="Currency 12" xfId="51"/>
    <cellStyle name="Currency 13" xfId="52"/>
    <cellStyle name="Currency 14" xfId="53"/>
    <cellStyle name="Currency 2" xfId="54"/>
    <cellStyle name="Currency 3" xfId="55"/>
    <cellStyle name="Currency 4" xfId="56"/>
    <cellStyle name="Currency 5" xfId="57"/>
    <cellStyle name="Currency 6" xfId="58"/>
    <cellStyle name="Currency 7" xfId="59"/>
    <cellStyle name="Currency 8" xfId="60"/>
    <cellStyle name="Currency 9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Output Amounts" xfId="76"/>
    <cellStyle name="Output Column Headings" xfId="77"/>
    <cellStyle name="Output Line Items" xfId="78"/>
    <cellStyle name="Output Report Heading" xfId="79"/>
    <cellStyle name="Output Report Title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140" customWidth="1"/>
    <col min="2" max="2" width="66.7109375" style="140" customWidth="1"/>
    <col min="3" max="16384" width="9.140625" style="140" customWidth="1"/>
  </cols>
  <sheetData>
    <row r="1" spans="1:5" ht="18.75">
      <c r="A1" s="149" t="s">
        <v>303</v>
      </c>
      <c r="B1" s="149"/>
      <c r="C1" s="149"/>
      <c r="D1" s="149"/>
      <c r="E1" s="149"/>
    </row>
    <row r="2" spans="1:5" ht="18.75">
      <c r="A2" s="141"/>
      <c r="B2" s="141"/>
      <c r="C2" s="141"/>
      <c r="D2" s="141"/>
      <c r="E2" s="141"/>
    </row>
    <row r="3" spans="1:5" ht="30.75" customHeight="1">
      <c r="A3" s="148" t="s">
        <v>297</v>
      </c>
      <c r="B3" s="148"/>
      <c r="C3" s="139"/>
      <c r="D3" s="139"/>
      <c r="E3" s="139"/>
    </row>
    <row r="4" spans="1:5" ht="30.75" customHeight="1">
      <c r="A4" s="148" t="s">
        <v>298</v>
      </c>
      <c r="B4" s="148"/>
      <c r="C4" s="139"/>
      <c r="D4" s="139"/>
      <c r="E4" s="139"/>
    </row>
    <row r="5" spans="1:5" ht="30.75" customHeight="1">
      <c r="A5" s="148" t="s">
        <v>299</v>
      </c>
      <c r="B5" s="148"/>
      <c r="C5" s="139"/>
      <c r="D5" s="139"/>
      <c r="E5" s="139"/>
    </row>
    <row r="6" spans="1:5" ht="30.75" customHeight="1">
      <c r="A6" s="148" t="s">
        <v>300</v>
      </c>
      <c r="B6" s="148"/>
      <c r="C6" s="139"/>
      <c r="D6" s="139"/>
      <c r="E6" s="139"/>
    </row>
    <row r="7" spans="1:5" ht="30.75" customHeight="1">
      <c r="A7" s="148" t="s">
        <v>301</v>
      </c>
      <c r="B7" s="148"/>
      <c r="C7" s="139"/>
      <c r="D7" s="139"/>
      <c r="E7" s="139"/>
    </row>
    <row r="8" spans="1:7" ht="30.75" customHeight="1">
      <c r="A8" s="148" t="s">
        <v>302</v>
      </c>
      <c r="B8" s="148"/>
      <c r="C8" s="139"/>
      <c r="D8" s="139"/>
      <c r="E8" s="139"/>
      <c r="F8" s="142"/>
      <c r="G8" s="142"/>
    </row>
    <row r="9" spans="1:5" ht="15.75">
      <c r="A9" s="143"/>
      <c r="B9" s="143"/>
      <c r="C9" s="143"/>
      <c r="D9" s="143"/>
      <c r="E9" s="143"/>
    </row>
  </sheetData>
  <sheetProtection/>
  <mergeCells count="7">
    <mergeCell ref="A7:B7"/>
    <mergeCell ref="A8:B8"/>
    <mergeCell ref="A1:E1"/>
    <mergeCell ref="A5:B5"/>
    <mergeCell ref="A3:B3"/>
    <mergeCell ref="A4:B4"/>
    <mergeCell ref="A6:B6"/>
  </mergeCells>
  <hyperlinks>
    <hyperlink ref="A3:B3" location="'BCG sogo Tb1.1'!A1" display="Table 1.1  - Statement of Government Operations"/>
    <hyperlink ref="A4:B4" location="'BCG rev Tb1.2'!A1" display="Table 1.2  - Revenue"/>
    <hyperlink ref="A5:B5" location="'BCG expTb1.3'!A1" display="Table 1.3  - Expense"/>
    <hyperlink ref="A6:B6" location="'BCG TALTb1.4'!A1" display="Table 1.4  - Transactions in Assets and Liabilities"/>
    <hyperlink ref="A8:B8" location="'BCG FA &amp; LS Tb1.6'!A1" display="Table 1.6  - Transactions in Financial Assets and Liabilities by sector"/>
    <hyperlink ref="A7:B7" location="'BCG expnd Tb1.5 '!A1" display="Table 1.5  - Expenditure by Functions of Governme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9.7109375" style="0" customWidth="1"/>
    <col min="3" max="3" width="9.00390625" style="0" customWidth="1"/>
    <col min="4" max="8" width="10.7109375" style="0" customWidth="1"/>
    <col min="10" max="10" width="10.8515625" style="0" bestFit="1" customWidth="1"/>
  </cols>
  <sheetData>
    <row r="1" spans="1:8" s="2" customFormat="1" ht="15">
      <c r="A1" s="144" t="s">
        <v>304</v>
      </c>
      <c r="B1" s="144"/>
      <c r="C1" s="144"/>
      <c r="H1"/>
    </row>
    <row r="2" s="2" customFormat="1" ht="8.25" customHeight="1"/>
    <row r="3" s="2" customFormat="1" ht="18.75" customHeight="1">
      <c r="A3" s="1" t="s">
        <v>308</v>
      </c>
    </row>
    <row r="4" s="2" customFormat="1" ht="18.75" customHeight="1">
      <c r="A4" s="1" t="s">
        <v>0</v>
      </c>
    </row>
    <row r="5" spans="1:9" s="2" customFormat="1" ht="15" customHeight="1">
      <c r="A5" s="1"/>
      <c r="C5" s="157" t="s">
        <v>1</v>
      </c>
      <c r="D5" s="157"/>
      <c r="E5" s="157"/>
      <c r="F5" s="157"/>
      <c r="G5" s="157"/>
      <c r="H5" s="157"/>
      <c r="I5" s="146"/>
    </row>
    <row r="6" spans="1:9" s="2" customFormat="1" ht="15.75" customHeight="1">
      <c r="A6" s="150" t="s">
        <v>2</v>
      </c>
      <c r="B6" s="153" t="s">
        <v>3</v>
      </c>
      <c r="C6" s="158" t="s">
        <v>0</v>
      </c>
      <c r="D6" s="158"/>
      <c r="E6" s="158"/>
      <c r="F6" s="158"/>
      <c r="G6" s="158"/>
      <c r="H6" s="158"/>
      <c r="I6" s="87"/>
    </row>
    <row r="7" spans="1:8" s="2" customFormat="1" ht="16.5" customHeight="1">
      <c r="A7" s="151"/>
      <c r="B7" s="154"/>
      <c r="C7" s="158"/>
      <c r="D7" s="158"/>
      <c r="E7" s="158"/>
      <c r="F7" s="158"/>
      <c r="G7" s="158"/>
      <c r="H7" s="158"/>
    </row>
    <row r="8" spans="1:8" s="2" customFormat="1" ht="31.5" customHeight="1">
      <c r="A8" s="152"/>
      <c r="B8" s="155"/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305</v>
      </c>
    </row>
    <row r="9" spans="1:8" ht="19.5" customHeight="1">
      <c r="A9" s="5"/>
      <c r="B9" s="6" t="s">
        <v>9</v>
      </c>
      <c r="C9" s="7"/>
      <c r="D9" s="8"/>
      <c r="E9" s="8"/>
      <c r="F9" s="8"/>
      <c r="G9" s="8"/>
      <c r="H9" s="7"/>
    </row>
    <row r="10" spans="1:8" s="13" customFormat="1" ht="21.75" customHeight="1">
      <c r="A10" s="9" t="s">
        <v>10</v>
      </c>
      <c r="B10" s="10" t="s">
        <v>11</v>
      </c>
      <c r="C10" s="11">
        <v>63342.8</v>
      </c>
      <c r="D10" s="12">
        <v>33761.8</v>
      </c>
      <c r="E10" s="12">
        <v>66672.1</v>
      </c>
      <c r="F10" s="12">
        <v>70432.4</v>
      </c>
      <c r="G10" s="12">
        <v>75046.9</v>
      </c>
      <c r="H10" s="11">
        <v>79753</v>
      </c>
    </row>
    <row r="11" spans="1:8" s="13" customFormat="1" ht="21.75" customHeight="1">
      <c r="A11" s="14" t="s">
        <v>12</v>
      </c>
      <c r="B11" s="15" t="s">
        <v>13</v>
      </c>
      <c r="C11" s="16">
        <v>52332.6</v>
      </c>
      <c r="D11" s="17">
        <v>27640.8</v>
      </c>
      <c r="E11" s="18">
        <v>55209.2</v>
      </c>
      <c r="F11" s="18">
        <v>59180.3</v>
      </c>
      <c r="G11" s="18">
        <v>64919.2</v>
      </c>
      <c r="H11" s="79">
        <v>68319.6</v>
      </c>
    </row>
    <row r="12" spans="1:8" s="13" customFormat="1" ht="21.75" customHeight="1">
      <c r="A12" s="14" t="s">
        <v>14</v>
      </c>
      <c r="B12" s="15" t="s">
        <v>15</v>
      </c>
      <c r="C12" s="16">
        <v>2086.6</v>
      </c>
      <c r="D12" s="18">
        <v>1074</v>
      </c>
      <c r="E12" s="17">
        <v>2200.5</v>
      </c>
      <c r="F12" s="17">
        <v>2229.6</v>
      </c>
      <c r="G12" s="17">
        <v>2304.3</v>
      </c>
      <c r="H12" s="16">
        <v>2797.2</v>
      </c>
    </row>
    <row r="13" spans="1:12" s="13" customFormat="1" ht="21.75" customHeight="1">
      <c r="A13" s="14" t="s">
        <v>16</v>
      </c>
      <c r="B13" s="15" t="s">
        <v>17</v>
      </c>
      <c r="C13" s="16">
        <v>2781.1</v>
      </c>
      <c r="D13" s="17">
        <v>3182.4</v>
      </c>
      <c r="E13" s="17">
        <v>3744.4</v>
      </c>
      <c r="F13" s="17">
        <v>3607.2</v>
      </c>
      <c r="G13" s="17">
        <v>2397.8</v>
      </c>
      <c r="H13" s="16">
        <v>2602.5</v>
      </c>
      <c r="L13" s="19"/>
    </row>
    <row r="14" spans="1:8" s="13" customFormat="1" ht="21.75" customHeight="1">
      <c r="A14" s="14" t="s">
        <v>18</v>
      </c>
      <c r="B14" s="15" t="s">
        <v>19</v>
      </c>
      <c r="C14" s="16">
        <v>6142.5</v>
      </c>
      <c r="D14" s="17">
        <v>1864.6</v>
      </c>
      <c r="E14" s="17">
        <v>5518</v>
      </c>
      <c r="F14" s="17">
        <v>5415.3</v>
      </c>
      <c r="G14" s="17">
        <v>5425.6</v>
      </c>
      <c r="H14" s="16">
        <v>6033.7</v>
      </c>
    </row>
    <row r="15" spans="1:8" s="13" customFormat="1" ht="21.75" customHeight="1">
      <c r="A15" s="9" t="s">
        <v>20</v>
      </c>
      <c r="B15" s="10" t="s">
        <v>21</v>
      </c>
      <c r="C15" s="11">
        <v>66229</v>
      </c>
      <c r="D15" s="12">
        <v>34675.1</v>
      </c>
      <c r="E15" s="12">
        <v>68175.5</v>
      </c>
      <c r="F15" s="12">
        <v>72146.6</v>
      </c>
      <c r="G15" s="12">
        <v>71508.7</v>
      </c>
      <c r="H15" s="12">
        <v>81415</v>
      </c>
    </row>
    <row r="16" spans="1:8" s="13" customFormat="1" ht="21.75" customHeight="1">
      <c r="A16" s="14" t="s">
        <v>22</v>
      </c>
      <c r="B16" s="15" t="s">
        <v>23</v>
      </c>
      <c r="C16" s="16">
        <v>18076.3</v>
      </c>
      <c r="D16" s="17">
        <v>9669.8</v>
      </c>
      <c r="E16" s="17">
        <v>19528.9</v>
      </c>
      <c r="F16" s="17">
        <v>20050.4</v>
      </c>
      <c r="G16" s="17">
        <v>20870.9</v>
      </c>
      <c r="H16" s="17">
        <v>25259.3</v>
      </c>
    </row>
    <row r="17" spans="1:8" s="13" customFormat="1" ht="21.75" customHeight="1">
      <c r="A17" s="14" t="s">
        <v>24</v>
      </c>
      <c r="B17" s="15" t="s">
        <v>25</v>
      </c>
      <c r="C17" s="16">
        <v>5124.4</v>
      </c>
      <c r="D17" s="17">
        <v>2774.2</v>
      </c>
      <c r="E17" s="17">
        <v>6149.6</v>
      </c>
      <c r="F17" s="17">
        <v>6194.5</v>
      </c>
      <c r="G17" s="17">
        <v>6515.8</v>
      </c>
      <c r="H17" s="17">
        <v>7086.6</v>
      </c>
    </row>
    <row r="18" spans="1:8" s="13" customFormat="1" ht="21.75" customHeight="1">
      <c r="A18" s="14" t="s">
        <v>26</v>
      </c>
      <c r="B18" s="15" t="s">
        <v>27</v>
      </c>
      <c r="C18" s="16">
        <v>10687.4</v>
      </c>
      <c r="D18" s="17">
        <v>5325.7</v>
      </c>
      <c r="E18" s="18">
        <v>10261.9</v>
      </c>
      <c r="F18" s="18">
        <v>9629.2</v>
      </c>
      <c r="G18" s="18">
        <v>10129.3</v>
      </c>
      <c r="H18" s="18">
        <v>9629.5</v>
      </c>
    </row>
    <row r="19" spans="1:8" s="13" customFormat="1" ht="21.75" customHeight="1">
      <c r="A19" s="14" t="s">
        <v>28</v>
      </c>
      <c r="B19" s="15" t="s">
        <v>29</v>
      </c>
      <c r="C19" s="16">
        <v>916.9</v>
      </c>
      <c r="D19" s="17">
        <v>454.2</v>
      </c>
      <c r="E19" s="18">
        <v>979.2</v>
      </c>
      <c r="F19" s="18">
        <v>1142</v>
      </c>
      <c r="G19" s="18">
        <v>1146.6</v>
      </c>
      <c r="H19" s="79">
        <v>1426</v>
      </c>
    </row>
    <row r="20" spans="1:8" s="13" customFormat="1" ht="21.75" customHeight="1">
      <c r="A20" s="14" t="s">
        <v>30</v>
      </c>
      <c r="B20" s="15" t="s">
        <v>17</v>
      </c>
      <c r="C20" s="16">
        <v>24525.4</v>
      </c>
      <c r="D20" s="17">
        <v>12810.7</v>
      </c>
      <c r="E20" s="18">
        <v>23317.6</v>
      </c>
      <c r="F20" s="18">
        <v>27678.8</v>
      </c>
      <c r="G20" s="18">
        <v>25228.1</v>
      </c>
      <c r="H20" s="79">
        <v>17673.9</v>
      </c>
    </row>
    <row r="21" spans="1:8" s="13" customFormat="1" ht="21.75" customHeight="1">
      <c r="A21" s="14" t="s">
        <v>31</v>
      </c>
      <c r="B21" s="15" t="s">
        <v>32</v>
      </c>
      <c r="C21" s="16">
        <v>4120.4</v>
      </c>
      <c r="D21" s="17">
        <v>2349.7</v>
      </c>
      <c r="E21" s="17">
        <v>4855.3</v>
      </c>
      <c r="F21" s="17">
        <v>5129.9</v>
      </c>
      <c r="G21" s="17">
        <v>5245.3</v>
      </c>
      <c r="H21" s="16">
        <v>17504.8</v>
      </c>
    </row>
    <row r="22" spans="1:8" s="13" customFormat="1" ht="21.75" customHeight="1">
      <c r="A22" s="14" t="s">
        <v>33</v>
      </c>
      <c r="B22" s="15" t="s">
        <v>34</v>
      </c>
      <c r="C22" s="16">
        <v>2778.2</v>
      </c>
      <c r="D22" s="17">
        <v>1290.8</v>
      </c>
      <c r="E22" s="18">
        <v>3083</v>
      </c>
      <c r="F22" s="18">
        <v>2321.8</v>
      </c>
      <c r="G22" s="18">
        <v>2372.7</v>
      </c>
      <c r="H22" s="79">
        <v>2834.9</v>
      </c>
    </row>
    <row r="23" spans="1:9" s="13" customFormat="1" ht="21.75" customHeight="1">
      <c r="A23" s="20" t="s">
        <v>35</v>
      </c>
      <c r="B23" s="21" t="s">
        <v>36</v>
      </c>
      <c r="C23" s="22">
        <v>-2886.2</v>
      </c>
      <c r="D23" s="23">
        <v>-913.3</v>
      </c>
      <c r="E23" s="24">
        <v>-1503.4</v>
      </c>
      <c r="F23" s="24">
        <v>-1714.2</v>
      </c>
      <c r="G23" s="24">
        <v>3538.2</v>
      </c>
      <c r="H23" s="24">
        <v>-1662</v>
      </c>
      <c r="I23" s="25"/>
    </row>
    <row r="24" spans="1:10" s="13" customFormat="1" ht="21.75" customHeight="1">
      <c r="A24" s="14"/>
      <c r="B24" s="10" t="s">
        <v>37</v>
      </c>
      <c r="C24" s="16"/>
      <c r="D24" s="17"/>
      <c r="E24" s="17"/>
      <c r="F24" s="17"/>
      <c r="G24" s="17"/>
      <c r="H24" s="17"/>
      <c r="J24" s="26"/>
    </row>
    <row r="25" spans="1:8" s="13" customFormat="1" ht="21.75" customHeight="1">
      <c r="A25" s="9" t="s">
        <v>38</v>
      </c>
      <c r="B25" s="10" t="s">
        <v>39</v>
      </c>
      <c r="C25" s="11">
        <v>5545.799999999999</v>
      </c>
      <c r="D25" s="12">
        <v>4945.9</v>
      </c>
      <c r="E25" s="12">
        <v>8076.2</v>
      </c>
      <c r="F25" s="12">
        <v>8632.6</v>
      </c>
      <c r="G25" s="12">
        <v>9615.9</v>
      </c>
      <c r="H25" s="12">
        <v>11161.1</v>
      </c>
    </row>
    <row r="26" spans="1:8" s="13" customFormat="1" ht="21.75" customHeight="1">
      <c r="A26" s="14" t="s">
        <v>40</v>
      </c>
      <c r="B26" s="15" t="s">
        <v>41</v>
      </c>
      <c r="C26" s="16">
        <v>5403.9</v>
      </c>
      <c r="D26" s="17">
        <v>4945.9</v>
      </c>
      <c r="E26" s="17">
        <v>7857.1</v>
      </c>
      <c r="F26" s="17">
        <v>8194.1</v>
      </c>
      <c r="G26" s="17">
        <v>9186.7</v>
      </c>
      <c r="H26" s="17">
        <v>10518</v>
      </c>
    </row>
    <row r="27" spans="1:8" s="13" customFormat="1" ht="21.75" customHeight="1">
      <c r="A27" s="14" t="s">
        <v>42</v>
      </c>
      <c r="B27" s="15" t="s">
        <v>43</v>
      </c>
      <c r="C27" s="16">
        <v>141.9</v>
      </c>
      <c r="D27" s="18">
        <v>0</v>
      </c>
      <c r="E27" s="18">
        <v>219.1</v>
      </c>
      <c r="F27" s="18">
        <v>438.5</v>
      </c>
      <c r="G27" s="18">
        <v>429.2</v>
      </c>
      <c r="H27" s="18">
        <v>643.1</v>
      </c>
    </row>
    <row r="28" spans="1:8" s="13" customFormat="1" ht="21.75" customHeight="1">
      <c r="A28" s="20" t="s">
        <v>44</v>
      </c>
      <c r="B28" s="21" t="s">
        <v>45</v>
      </c>
      <c r="C28" s="27">
        <v>-8432</v>
      </c>
      <c r="D28" s="28">
        <v>-5859.2</v>
      </c>
      <c r="E28" s="27">
        <v>-9579.7</v>
      </c>
      <c r="F28" s="27">
        <v>-10346.8</v>
      </c>
      <c r="G28" s="27">
        <v>-6077.7</v>
      </c>
      <c r="H28" s="27">
        <v>-12823.1</v>
      </c>
    </row>
    <row r="29" spans="1:8" s="13" customFormat="1" ht="26.25" customHeight="1">
      <c r="A29" s="14"/>
      <c r="B29" s="29" t="s">
        <v>46</v>
      </c>
      <c r="C29" s="16"/>
      <c r="D29" s="30"/>
      <c r="E29" s="30"/>
      <c r="F29" s="30"/>
      <c r="G29" s="30"/>
      <c r="H29" s="30"/>
    </row>
    <row r="30" spans="1:13" s="13" customFormat="1" ht="21.75" customHeight="1">
      <c r="A30" s="9" t="s">
        <v>47</v>
      </c>
      <c r="B30" s="10" t="s">
        <v>48</v>
      </c>
      <c r="C30" s="12">
        <f>2414.8+287</f>
        <v>2701.8</v>
      </c>
      <c r="D30" s="12">
        <v>3134.3</v>
      </c>
      <c r="E30" s="31">
        <f>-2943+430.4</f>
        <v>-2512.6</v>
      </c>
      <c r="F30" s="31">
        <v>4668.8</v>
      </c>
      <c r="G30" s="31">
        <v>2402.1</v>
      </c>
      <c r="H30" s="12">
        <v>9936.7</v>
      </c>
      <c r="J30" s="32"/>
      <c r="M30" s="33"/>
    </row>
    <row r="31" spans="1:8" s="13" customFormat="1" ht="21.75" customHeight="1">
      <c r="A31" s="14" t="s">
        <v>49</v>
      </c>
      <c r="B31" s="15" t="s">
        <v>50</v>
      </c>
      <c r="C31" s="16">
        <f>2414.8+287</f>
        <v>2701.8</v>
      </c>
      <c r="D31" s="17">
        <v>3134.3</v>
      </c>
      <c r="E31" s="34">
        <f>-3049+430.4</f>
        <v>-2618.6</v>
      </c>
      <c r="F31" s="34">
        <v>4568.1</v>
      </c>
      <c r="G31" s="34">
        <v>2015.7</v>
      </c>
      <c r="H31" s="17">
        <v>9627.4</v>
      </c>
    </row>
    <row r="32" spans="1:8" s="13" customFormat="1" ht="21.75" customHeight="1">
      <c r="A32" s="14" t="s">
        <v>51</v>
      </c>
      <c r="B32" s="15" t="s">
        <v>52</v>
      </c>
      <c r="C32" s="18">
        <v>0</v>
      </c>
      <c r="D32" s="18">
        <v>0</v>
      </c>
      <c r="E32" s="18">
        <v>106</v>
      </c>
      <c r="F32" s="18">
        <v>100.7</v>
      </c>
      <c r="G32" s="18">
        <v>386.4</v>
      </c>
      <c r="H32" s="17">
        <v>309.3</v>
      </c>
    </row>
    <row r="33" spans="1:8" s="13" customFormat="1" ht="21.75" customHeight="1">
      <c r="A33" s="9" t="s">
        <v>53</v>
      </c>
      <c r="B33" s="10" t="s">
        <v>54</v>
      </c>
      <c r="C33" s="11">
        <f>10846.8+287</f>
        <v>11133.8</v>
      </c>
      <c r="D33" s="35">
        <v>8993.5</v>
      </c>
      <c r="E33" s="35">
        <f>6636.8+430.4</f>
        <v>7067.2</v>
      </c>
      <c r="F33" s="35">
        <v>15015.6</v>
      </c>
      <c r="G33" s="35">
        <v>8479.7</v>
      </c>
      <c r="H33" s="35">
        <v>22759.9</v>
      </c>
    </row>
    <row r="34" spans="1:8" s="13" customFormat="1" ht="21.75" customHeight="1">
      <c r="A34" s="14" t="s">
        <v>55</v>
      </c>
      <c r="B34" s="15" t="s">
        <v>50</v>
      </c>
      <c r="C34" s="16">
        <f>7332.5+287</f>
        <v>7619.5</v>
      </c>
      <c r="D34" s="18">
        <v>8803.1</v>
      </c>
      <c r="E34" s="18">
        <f>1200.8+430.4</f>
        <v>1631.1999999999998</v>
      </c>
      <c r="F34" s="18">
        <v>9451.1</v>
      </c>
      <c r="G34" s="18">
        <v>5497.4</v>
      </c>
      <c r="H34" s="18">
        <v>12078.2</v>
      </c>
    </row>
    <row r="35" spans="1:8" s="13" customFormat="1" ht="21.75" customHeight="1">
      <c r="A35" s="36" t="s">
        <v>56</v>
      </c>
      <c r="B35" s="37" t="s">
        <v>57</v>
      </c>
      <c r="C35" s="38">
        <v>3514.3</v>
      </c>
      <c r="D35" s="39">
        <v>190.4</v>
      </c>
      <c r="E35" s="39">
        <v>5436</v>
      </c>
      <c r="F35" s="39">
        <v>5564.5</v>
      </c>
      <c r="G35" s="39">
        <v>2982.3</v>
      </c>
      <c r="H35" s="39">
        <v>10681.7</v>
      </c>
    </row>
    <row r="36" s="13" customFormat="1" ht="11.25" customHeight="1">
      <c r="H36" s="41"/>
    </row>
    <row r="37" spans="1:8" s="13" customFormat="1" ht="27.75" customHeight="1">
      <c r="A37" s="40"/>
      <c r="B37" s="156"/>
      <c r="C37" s="156"/>
      <c r="D37" s="156"/>
      <c r="E37" s="156"/>
      <c r="F37" s="41"/>
      <c r="G37" s="41"/>
      <c r="H37" s="145"/>
    </row>
  </sheetData>
  <sheetProtection/>
  <mergeCells count="5">
    <mergeCell ref="A6:A8"/>
    <mergeCell ref="B6:B8"/>
    <mergeCell ref="B37:E37"/>
    <mergeCell ref="C5:H5"/>
    <mergeCell ref="C6:H7"/>
  </mergeCells>
  <hyperlinks>
    <hyperlink ref="A1:C1" location="'Table of contents'!A1" display="Table of Contents"/>
  </hyperlinks>
  <printOptions/>
  <pageMargins left="1.12" right="0.25" top="0.72" bottom="0.12" header="0.38" footer="0.12"/>
  <pageSetup horizontalDpi="600" verticalDpi="600" orientation="portrait" r:id="rId1"/>
  <headerFooter>
    <oddHeader>&amp;C- 17 -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I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00390625" style="72" customWidth="1"/>
    <col min="2" max="2" width="40.8515625" style="42" customWidth="1"/>
    <col min="3" max="8" width="11.8515625" style="42" customWidth="1"/>
    <col min="9" max="16384" width="9.140625" style="42" customWidth="1"/>
  </cols>
  <sheetData>
    <row r="1" spans="1:3" s="2" customFormat="1" ht="15">
      <c r="A1" s="159" t="s">
        <v>304</v>
      </c>
      <c r="B1" s="159"/>
      <c r="C1" s="159"/>
    </row>
    <row r="2" s="2" customFormat="1" ht="8.25" customHeight="1"/>
    <row r="3" spans="1:8" ht="18.75" customHeight="1">
      <c r="A3" s="1" t="s">
        <v>307</v>
      </c>
      <c r="C3" s="43"/>
      <c r="D3" s="43"/>
      <c r="E3" s="43"/>
      <c r="F3" s="43"/>
      <c r="G3" s="43"/>
      <c r="H3" s="43"/>
    </row>
    <row r="4" spans="1:8" ht="18.75" customHeight="1">
      <c r="A4" s="1" t="s">
        <v>0</v>
      </c>
      <c r="C4" s="44"/>
      <c r="D4" s="44"/>
      <c r="E4" s="44"/>
      <c r="F4" s="44"/>
      <c r="G4" s="44"/>
      <c r="H4" s="44"/>
    </row>
    <row r="5" spans="1:8" ht="15" customHeight="1">
      <c r="A5" s="45"/>
      <c r="B5" s="46"/>
      <c r="C5" s="169" t="s">
        <v>1</v>
      </c>
      <c r="D5" s="169"/>
      <c r="E5" s="169"/>
      <c r="F5" s="169"/>
      <c r="G5" s="169"/>
      <c r="H5" s="169"/>
    </row>
    <row r="6" spans="1:8" s="2" customFormat="1" ht="12.75" customHeight="1">
      <c r="A6" s="150" t="s">
        <v>2</v>
      </c>
      <c r="B6" s="153" t="s">
        <v>58</v>
      </c>
      <c r="C6" s="163" t="s">
        <v>59</v>
      </c>
      <c r="D6" s="164"/>
      <c r="E6" s="164"/>
      <c r="F6" s="164"/>
      <c r="G6" s="164"/>
      <c r="H6" s="165"/>
    </row>
    <row r="7" spans="1:8" s="2" customFormat="1" ht="12.75" customHeight="1">
      <c r="A7" s="151"/>
      <c r="B7" s="161"/>
      <c r="C7" s="166"/>
      <c r="D7" s="167"/>
      <c r="E7" s="167"/>
      <c r="F7" s="167"/>
      <c r="G7" s="167"/>
      <c r="H7" s="168"/>
    </row>
    <row r="8" spans="1:8" s="2" customFormat="1" ht="31.5" customHeight="1">
      <c r="A8" s="152"/>
      <c r="B8" s="162"/>
      <c r="C8" s="47" t="s">
        <v>4</v>
      </c>
      <c r="D8" s="48" t="s">
        <v>5</v>
      </c>
      <c r="E8" s="48" t="s">
        <v>60</v>
      </c>
      <c r="F8" s="48" t="s">
        <v>61</v>
      </c>
      <c r="G8" s="48" t="s">
        <v>62</v>
      </c>
      <c r="H8" s="48" t="s">
        <v>306</v>
      </c>
    </row>
    <row r="9" spans="1:8" ht="19.5" customHeight="1">
      <c r="A9" s="49" t="s">
        <v>10</v>
      </c>
      <c r="B9" s="50" t="s">
        <v>63</v>
      </c>
      <c r="C9" s="35">
        <v>63342.8</v>
      </c>
      <c r="D9" s="35">
        <v>33761.8</v>
      </c>
      <c r="E9" s="35">
        <v>66672.1</v>
      </c>
      <c r="F9" s="51">
        <v>70432.4</v>
      </c>
      <c r="G9" s="51">
        <v>75046.9</v>
      </c>
      <c r="H9" s="51">
        <v>79752.99999999999</v>
      </c>
    </row>
    <row r="10" spans="1:8" ht="15" customHeight="1">
      <c r="A10" s="49" t="s">
        <v>12</v>
      </c>
      <c r="B10" s="50" t="s">
        <v>64</v>
      </c>
      <c r="C10" s="35">
        <v>52332.59</v>
      </c>
      <c r="D10" s="35">
        <v>27640.8</v>
      </c>
      <c r="E10" s="35">
        <v>55209.2</v>
      </c>
      <c r="F10" s="52">
        <v>59180.3</v>
      </c>
      <c r="G10" s="52">
        <v>64919.2</v>
      </c>
      <c r="H10" s="52">
        <v>68319.59999999999</v>
      </c>
    </row>
    <row r="11" spans="1:8" ht="15" customHeight="1">
      <c r="A11" s="49" t="s">
        <v>65</v>
      </c>
      <c r="B11" s="53" t="s">
        <v>66</v>
      </c>
      <c r="C11" s="35">
        <v>15295.8</v>
      </c>
      <c r="D11" s="35">
        <v>8059.1</v>
      </c>
      <c r="E11" s="35">
        <v>13976.3</v>
      </c>
      <c r="F11" s="52">
        <v>13619.7</v>
      </c>
      <c r="G11" s="52">
        <v>14634.1</v>
      </c>
      <c r="H11" s="52">
        <v>15920</v>
      </c>
    </row>
    <row r="12" spans="1:8" ht="15" customHeight="1">
      <c r="A12" s="54" t="s">
        <v>67</v>
      </c>
      <c r="B12" s="55" t="s">
        <v>68</v>
      </c>
      <c r="C12" s="18">
        <v>4053.19</v>
      </c>
      <c r="D12" s="18">
        <v>2287.7</v>
      </c>
      <c r="E12" s="18">
        <v>4497.1</v>
      </c>
      <c r="F12" s="56">
        <v>4913.3</v>
      </c>
      <c r="G12" s="56">
        <v>5331.4</v>
      </c>
      <c r="H12" s="56">
        <v>6214.6</v>
      </c>
    </row>
    <row r="13" spans="1:8" ht="15" customHeight="1">
      <c r="A13" s="54" t="s">
        <v>69</v>
      </c>
      <c r="B13" s="55" t="s">
        <v>70</v>
      </c>
      <c r="C13" s="18">
        <v>10259</v>
      </c>
      <c r="D13" s="18">
        <v>5210.6</v>
      </c>
      <c r="E13" s="18">
        <v>8428</v>
      </c>
      <c r="F13" s="56">
        <v>7847</v>
      </c>
      <c r="G13" s="56">
        <v>8371.6</v>
      </c>
      <c r="H13" s="56">
        <v>8726.9</v>
      </c>
    </row>
    <row r="14" spans="1:8" ht="15" customHeight="1">
      <c r="A14" s="54" t="s">
        <v>71</v>
      </c>
      <c r="B14" s="55" t="s">
        <v>72</v>
      </c>
      <c r="C14" s="18">
        <v>983.6</v>
      </c>
      <c r="D14" s="18">
        <v>560.8</v>
      </c>
      <c r="E14" s="18">
        <v>1051.2</v>
      </c>
      <c r="F14" s="56">
        <v>859.4</v>
      </c>
      <c r="G14" s="56">
        <v>931.1</v>
      </c>
      <c r="H14" s="56">
        <v>978.5</v>
      </c>
    </row>
    <row r="15" spans="1:8" ht="15" customHeight="1">
      <c r="A15" s="49" t="s">
        <v>73</v>
      </c>
      <c r="B15" s="53" t="s">
        <v>74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</row>
    <row r="16" spans="1:8" ht="15" customHeight="1">
      <c r="A16" s="49" t="s">
        <v>75</v>
      </c>
      <c r="B16" s="53" t="s">
        <v>76</v>
      </c>
      <c r="C16" s="35">
        <v>3939.73</v>
      </c>
      <c r="D16" s="35">
        <v>1712.5</v>
      </c>
      <c r="E16" s="35">
        <v>3904.3</v>
      </c>
      <c r="F16" s="52">
        <v>3939.5</v>
      </c>
      <c r="G16" s="52">
        <v>4556.3</v>
      </c>
      <c r="H16" s="52">
        <v>4482.6</v>
      </c>
    </row>
    <row r="17" spans="1:8" ht="15" customHeight="1">
      <c r="A17" s="54" t="s">
        <v>77</v>
      </c>
      <c r="B17" s="55" t="s">
        <v>78</v>
      </c>
      <c r="C17" s="18">
        <v>9.83</v>
      </c>
      <c r="D17" s="18">
        <v>8.3</v>
      </c>
      <c r="E17" s="18">
        <v>6.3</v>
      </c>
      <c r="F17" s="56">
        <v>6.3</v>
      </c>
      <c r="G17" s="56">
        <v>3.6</v>
      </c>
      <c r="H17" s="56">
        <v>6.1</v>
      </c>
    </row>
    <row r="18" spans="1:8" ht="15" customHeight="1">
      <c r="A18" s="54" t="s">
        <v>79</v>
      </c>
      <c r="B18" s="55" t="s">
        <v>80</v>
      </c>
      <c r="C18" s="18">
        <v>3834</v>
      </c>
      <c r="D18" s="18">
        <v>1691.1</v>
      </c>
      <c r="E18" s="18">
        <v>3859.9</v>
      </c>
      <c r="F18" s="56">
        <v>3748.2</v>
      </c>
      <c r="G18" s="56">
        <v>4503.3</v>
      </c>
      <c r="H18" s="56">
        <v>4380.2</v>
      </c>
    </row>
    <row r="19" spans="1:8" ht="15" customHeight="1">
      <c r="A19" s="54" t="s">
        <v>81</v>
      </c>
      <c r="B19" s="55" t="s">
        <v>82</v>
      </c>
      <c r="C19" s="18">
        <v>95.9</v>
      </c>
      <c r="D19" s="18">
        <v>13.1</v>
      </c>
      <c r="E19" s="18">
        <v>38.1</v>
      </c>
      <c r="F19" s="56">
        <v>185</v>
      </c>
      <c r="G19" s="56">
        <v>49.4</v>
      </c>
      <c r="H19" s="56">
        <v>96.3</v>
      </c>
    </row>
    <row r="20" spans="1:8" ht="15" customHeight="1">
      <c r="A20" s="49" t="s">
        <v>83</v>
      </c>
      <c r="B20" s="57" t="s">
        <v>84</v>
      </c>
      <c r="C20" s="35">
        <v>31001.909999999996</v>
      </c>
      <c r="D20" s="35">
        <v>16293.2</v>
      </c>
      <c r="E20" s="35">
        <v>34633.5</v>
      </c>
      <c r="F20" s="52">
        <v>38817.9</v>
      </c>
      <c r="G20" s="52">
        <v>43007.8</v>
      </c>
      <c r="H20" s="52">
        <v>45292.8</v>
      </c>
    </row>
    <row r="21" spans="1:8" ht="15" customHeight="1">
      <c r="A21" s="54" t="s">
        <v>85</v>
      </c>
      <c r="B21" s="55" t="s">
        <v>86</v>
      </c>
      <c r="C21" s="18">
        <v>18980.079999999998</v>
      </c>
      <c r="D21" s="18">
        <v>9982</v>
      </c>
      <c r="E21" s="18">
        <v>21094.4</v>
      </c>
      <c r="F21" s="56">
        <v>22713.6</v>
      </c>
      <c r="G21" s="56">
        <v>24958.1</v>
      </c>
      <c r="H21" s="56">
        <v>25999.9</v>
      </c>
    </row>
    <row r="22" spans="1:8" ht="15" customHeight="1">
      <c r="A22" s="54" t="s">
        <v>87</v>
      </c>
      <c r="B22" s="55" t="s">
        <v>88</v>
      </c>
      <c r="C22" s="18">
        <v>8505.51</v>
      </c>
      <c r="D22" s="18">
        <v>4627.5</v>
      </c>
      <c r="E22" s="18">
        <v>9331</v>
      </c>
      <c r="F22" s="56">
        <v>11487.1</v>
      </c>
      <c r="G22" s="56">
        <v>13038.7</v>
      </c>
      <c r="H22" s="56">
        <v>13556.6</v>
      </c>
    </row>
    <row r="23" spans="1:8" ht="15" customHeight="1">
      <c r="A23" s="54" t="s">
        <v>89</v>
      </c>
      <c r="B23" s="55" t="s">
        <v>90</v>
      </c>
      <c r="C23" s="18">
        <v>2137.52</v>
      </c>
      <c r="D23" s="18">
        <v>1009.2</v>
      </c>
      <c r="E23" s="18">
        <v>2730.7</v>
      </c>
      <c r="F23" s="56">
        <v>2944.8</v>
      </c>
      <c r="G23" s="56">
        <v>3152</v>
      </c>
      <c r="H23" s="56">
        <v>3333.9</v>
      </c>
    </row>
    <row r="24" spans="1:8" ht="15" customHeight="1">
      <c r="A24" s="54" t="s">
        <v>91</v>
      </c>
      <c r="B24" s="55" t="s">
        <v>92</v>
      </c>
      <c r="C24" s="18">
        <v>1378.8</v>
      </c>
      <c r="D24" s="18">
        <v>674.4</v>
      </c>
      <c r="E24" s="18">
        <v>1477.4</v>
      </c>
      <c r="F24" s="56">
        <v>1672.4</v>
      </c>
      <c r="G24" s="56">
        <v>1859</v>
      </c>
      <c r="H24" s="56">
        <v>2402.4</v>
      </c>
    </row>
    <row r="25" spans="1:9" ht="15" customHeight="1">
      <c r="A25" s="58" t="s">
        <v>93</v>
      </c>
      <c r="B25" s="59" t="s">
        <v>94</v>
      </c>
      <c r="C25" s="60">
        <v>1022.99</v>
      </c>
      <c r="D25" s="60">
        <v>535.9</v>
      </c>
      <c r="E25" s="60">
        <v>1117.1</v>
      </c>
      <c r="F25" s="61">
        <v>1155.4</v>
      </c>
      <c r="G25" s="61">
        <v>1211.3</v>
      </c>
      <c r="H25" s="61">
        <v>1291.4</v>
      </c>
      <c r="I25" s="44"/>
    </row>
    <row r="26" spans="1:8" ht="15" customHeight="1">
      <c r="A26" s="58" t="s">
        <v>95</v>
      </c>
      <c r="B26" s="59" t="s">
        <v>96</v>
      </c>
      <c r="C26" s="60">
        <v>355.81</v>
      </c>
      <c r="D26" s="60">
        <v>138.6</v>
      </c>
      <c r="E26" s="60">
        <v>360.3</v>
      </c>
      <c r="F26" s="61">
        <v>517</v>
      </c>
      <c r="G26" s="61">
        <v>647.7</v>
      </c>
      <c r="H26" s="61">
        <v>1111</v>
      </c>
    </row>
    <row r="27" spans="1:8" ht="15" customHeight="1">
      <c r="A27" s="54" t="s">
        <v>97</v>
      </c>
      <c r="B27" s="55" t="s">
        <v>98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ht="15" customHeight="1">
      <c r="A28" s="49" t="s">
        <v>99</v>
      </c>
      <c r="B28" s="57" t="s">
        <v>100</v>
      </c>
      <c r="C28" s="35">
        <v>1501.24</v>
      </c>
      <c r="D28" s="35">
        <v>801.6</v>
      </c>
      <c r="E28" s="35">
        <v>1525.2</v>
      </c>
      <c r="F28" s="52">
        <v>1560.3</v>
      </c>
      <c r="G28" s="52">
        <v>1505.9</v>
      </c>
      <c r="H28" s="52">
        <v>1389.4</v>
      </c>
    </row>
    <row r="29" spans="1:8" ht="15" customHeight="1">
      <c r="A29" s="49" t="s">
        <v>101</v>
      </c>
      <c r="B29" s="53" t="s">
        <v>102</v>
      </c>
      <c r="C29" s="35">
        <v>593.99</v>
      </c>
      <c r="D29" s="35">
        <v>774.5</v>
      </c>
      <c r="E29" s="35">
        <v>1169.9</v>
      </c>
      <c r="F29" s="52">
        <v>1242.9</v>
      </c>
      <c r="G29" s="52">
        <v>1215.1</v>
      </c>
      <c r="H29" s="52">
        <v>1234.8</v>
      </c>
    </row>
    <row r="30" spans="1:8" ht="15" customHeight="1">
      <c r="A30" s="49" t="s">
        <v>14</v>
      </c>
      <c r="B30" s="50" t="s">
        <v>103</v>
      </c>
      <c r="C30" s="35">
        <v>2086.6</v>
      </c>
      <c r="D30" s="35">
        <v>1074</v>
      </c>
      <c r="E30" s="35">
        <v>2200.5</v>
      </c>
      <c r="F30" s="52">
        <v>2229.6</v>
      </c>
      <c r="G30" s="52">
        <v>2304.3</v>
      </c>
      <c r="H30" s="52">
        <v>2797.2</v>
      </c>
    </row>
    <row r="31" spans="1:8" ht="15" customHeight="1">
      <c r="A31" s="49" t="s">
        <v>104</v>
      </c>
      <c r="B31" s="53" t="s">
        <v>105</v>
      </c>
      <c r="C31" s="35">
        <v>695.57</v>
      </c>
      <c r="D31" s="35">
        <v>358</v>
      </c>
      <c r="E31" s="35">
        <v>733.5</v>
      </c>
      <c r="F31" s="52">
        <v>743.2</v>
      </c>
      <c r="G31" s="52">
        <v>768.1</v>
      </c>
      <c r="H31" s="52">
        <v>932.4</v>
      </c>
    </row>
    <row r="32" spans="1:8" ht="15" customHeight="1">
      <c r="A32" s="49" t="s">
        <v>106</v>
      </c>
      <c r="B32" s="53" t="s">
        <v>107</v>
      </c>
      <c r="C32" s="35">
        <v>1391</v>
      </c>
      <c r="D32" s="35">
        <v>716</v>
      </c>
      <c r="E32" s="35">
        <v>1467</v>
      </c>
      <c r="F32" s="62">
        <v>1486.4</v>
      </c>
      <c r="G32" s="62">
        <v>1536.2</v>
      </c>
      <c r="H32" s="62">
        <v>1864.8</v>
      </c>
    </row>
    <row r="33" spans="1:8" ht="15" customHeight="1">
      <c r="A33" s="49" t="s">
        <v>16</v>
      </c>
      <c r="B33" s="50" t="s">
        <v>108</v>
      </c>
      <c r="C33" s="35">
        <v>2781.1</v>
      </c>
      <c r="D33" s="35">
        <v>3182.4</v>
      </c>
      <c r="E33" s="35">
        <v>3744.4</v>
      </c>
      <c r="F33" s="52">
        <v>3607.2</v>
      </c>
      <c r="G33" s="52">
        <v>2397.8</v>
      </c>
      <c r="H33" s="52">
        <v>2602.5</v>
      </c>
    </row>
    <row r="34" spans="1:8" ht="15" customHeight="1">
      <c r="A34" s="49" t="s">
        <v>109</v>
      </c>
      <c r="B34" s="53" t="s">
        <v>110</v>
      </c>
      <c r="C34" s="35">
        <v>0</v>
      </c>
      <c r="D34" s="35">
        <v>317.8</v>
      </c>
      <c r="E34" s="35">
        <v>2.1</v>
      </c>
      <c r="F34" s="52">
        <v>222.1</v>
      </c>
      <c r="G34" s="52">
        <v>122.3</v>
      </c>
      <c r="H34" s="52">
        <v>117.9</v>
      </c>
    </row>
    <row r="35" spans="1:8" ht="15" customHeight="1">
      <c r="A35" s="54" t="s">
        <v>111</v>
      </c>
      <c r="B35" s="55" t="s">
        <v>112</v>
      </c>
      <c r="C35" s="18">
        <v>0</v>
      </c>
      <c r="D35" s="18">
        <v>0</v>
      </c>
      <c r="E35" s="18">
        <v>2.1</v>
      </c>
      <c r="F35" s="56">
        <v>3.5</v>
      </c>
      <c r="G35" s="56">
        <v>49.5</v>
      </c>
      <c r="H35" s="56">
        <v>4.4</v>
      </c>
    </row>
    <row r="36" spans="1:8" ht="15" customHeight="1">
      <c r="A36" s="54" t="s">
        <v>113</v>
      </c>
      <c r="B36" s="55" t="s">
        <v>114</v>
      </c>
      <c r="C36" s="18">
        <v>0</v>
      </c>
      <c r="D36" s="18">
        <v>317.8</v>
      </c>
      <c r="E36" s="18">
        <v>0</v>
      </c>
      <c r="F36" s="56">
        <v>218.6</v>
      </c>
      <c r="G36" s="56">
        <v>72.8</v>
      </c>
      <c r="H36" s="56">
        <v>113.5</v>
      </c>
    </row>
    <row r="37" spans="1:8" ht="15" customHeight="1">
      <c r="A37" s="49" t="s">
        <v>115</v>
      </c>
      <c r="B37" s="53" t="s">
        <v>116</v>
      </c>
      <c r="C37" s="35">
        <v>2781.1</v>
      </c>
      <c r="D37" s="35">
        <v>2864.6</v>
      </c>
      <c r="E37" s="35">
        <v>1988.9</v>
      </c>
      <c r="F37" s="52">
        <v>2122.4</v>
      </c>
      <c r="G37" s="52">
        <v>2275.5</v>
      </c>
      <c r="H37" s="52">
        <v>1284.6</v>
      </c>
    </row>
    <row r="38" spans="1:8" ht="15" customHeight="1">
      <c r="A38" s="54" t="s">
        <v>117</v>
      </c>
      <c r="B38" s="55" t="s">
        <v>112</v>
      </c>
      <c r="C38" s="18">
        <v>0</v>
      </c>
      <c r="D38" s="18">
        <v>2</v>
      </c>
      <c r="E38" s="18">
        <v>40.8</v>
      </c>
      <c r="F38" s="56">
        <v>48.2</v>
      </c>
      <c r="G38" s="56">
        <v>53.3</v>
      </c>
      <c r="H38" s="56">
        <v>86.8</v>
      </c>
    </row>
    <row r="39" spans="1:8" ht="15" customHeight="1">
      <c r="A39" s="54" t="s">
        <v>118</v>
      </c>
      <c r="B39" s="55" t="s">
        <v>114</v>
      </c>
      <c r="C39" s="18">
        <v>2781.1</v>
      </c>
      <c r="D39" s="18">
        <v>2862.6</v>
      </c>
      <c r="E39" s="18">
        <v>1948.1</v>
      </c>
      <c r="F39" s="56">
        <v>2074.2</v>
      </c>
      <c r="G39" s="56">
        <v>2222.2</v>
      </c>
      <c r="H39" s="56">
        <v>1197.8</v>
      </c>
    </row>
    <row r="40" spans="1:8" ht="15" customHeight="1">
      <c r="A40" s="49" t="s">
        <v>119</v>
      </c>
      <c r="B40" s="53" t="s">
        <v>120</v>
      </c>
      <c r="C40" s="35">
        <v>0</v>
      </c>
      <c r="D40" s="35">
        <v>0</v>
      </c>
      <c r="E40" s="35">
        <v>1753.4</v>
      </c>
      <c r="F40" s="63">
        <v>1262.7</v>
      </c>
      <c r="G40" s="64" t="s">
        <v>121</v>
      </c>
      <c r="H40" s="147">
        <v>1200</v>
      </c>
    </row>
    <row r="41" spans="1:8" ht="15" customHeight="1">
      <c r="A41" s="54" t="s">
        <v>122</v>
      </c>
      <c r="B41" s="55" t="s">
        <v>123</v>
      </c>
      <c r="C41" s="18">
        <v>0</v>
      </c>
      <c r="D41" s="18">
        <v>0</v>
      </c>
      <c r="E41" s="18">
        <v>0</v>
      </c>
      <c r="F41" s="18">
        <v>0</v>
      </c>
      <c r="G41" s="64" t="s">
        <v>121</v>
      </c>
      <c r="H41" s="18">
        <v>0</v>
      </c>
    </row>
    <row r="42" spans="1:8" ht="15" customHeight="1">
      <c r="A42" s="54" t="s">
        <v>124</v>
      </c>
      <c r="B42" s="55" t="s">
        <v>114</v>
      </c>
      <c r="C42" s="18">
        <v>0</v>
      </c>
      <c r="D42" s="18">
        <v>0</v>
      </c>
      <c r="E42" s="18">
        <v>1753.4</v>
      </c>
      <c r="F42" s="65">
        <v>1262.7</v>
      </c>
      <c r="G42" s="64" t="s">
        <v>121</v>
      </c>
      <c r="H42" s="65">
        <v>1200</v>
      </c>
    </row>
    <row r="43" spans="1:8" ht="15" customHeight="1">
      <c r="A43" s="49" t="s">
        <v>18</v>
      </c>
      <c r="B43" s="50" t="s">
        <v>19</v>
      </c>
      <c r="C43" s="35">
        <v>6142.54</v>
      </c>
      <c r="D43" s="35">
        <v>1864.6</v>
      </c>
      <c r="E43" s="35">
        <v>5518</v>
      </c>
      <c r="F43" s="52">
        <v>5415.3</v>
      </c>
      <c r="G43" s="52">
        <v>5425.6</v>
      </c>
      <c r="H43" s="52">
        <v>6033.7</v>
      </c>
    </row>
    <row r="44" spans="1:8" ht="15" customHeight="1">
      <c r="A44" s="49" t="s">
        <v>125</v>
      </c>
      <c r="B44" s="53" t="s">
        <v>126</v>
      </c>
      <c r="C44" s="35">
        <v>4712.6</v>
      </c>
      <c r="D44" s="35">
        <v>1024.6</v>
      </c>
      <c r="E44" s="35">
        <v>3812.2</v>
      </c>
      <c r="F44" s="52">
        <v>3312.6</v>
      </c>
      <c r="G44" s="52">
        <v>3308.2</v>
      </c>
      <c r="H44" s="52">
        <v>4111.3</v>
      </c>
    </row>
    <row r="45" spans="1:8" ht="15" customHeight="1">
      <c r="A45" s="49" t="s">
        <v>127</v>
      </c>
      <c r="B45" s="53" t="s">
        <v>128</v>
      </c>
      <c r="C45" s="35">
        <v>1186.47</v>
      </c>
      <c r="D45" s="35">
        <v>641.7</v>
      </c>
      <c r="E45" s="35">
        <v>1387.2</v>
      </c>
      <c r="F45" s="52">
        <v>1595</v>
      </c>
      <c r="G45" s="52">
        <v>1620.8</v>
      </c>
      <c r="H45" s="52">
        <v>1420.5</v>
      </c>
    </row>
    <row r="46" spans="1:8" ht="15" customHeight="1">
      <c r="A46" s="49" t="s">
        <v>129</v>
      </c>
      <c r="B46" s="53" t="s">
        <v>130</v>
      </c>
      <c r="C46" s="35">
        <v>197.8</v>
      </c>
      <c r="D46" s="35">
        <v>128.4</v>
      </c>
      <c r="E46" s="35">
        <v>269.3</v>
      </c>
      <c r="F46" s="52">
        <v>302.4</v>
      </c>
      <c r="G46" s="52">
        <v>309.7</v>
      </c>
      <c r="H46" s="52">
        <v>342</v>
      </c>
    </row>
    <row r="47" spans="1:8" ht="15" customHeight="1">
      <c r="A47" s="66" t="s">
        <v>131</v>
      </c>
      <c r="B47" s="67" t="s">
        <v>132</v>
      </c>
      <c r="C47" s="68">
        <v>45.739999999999995</v>
      </c>
      <c r="D47" s="68">
        <v>69.9</v>
      </c>
      <c r="E47" s="68">
        <v>49.3</v>
      </c>
      <c r="F47" s="69">
        <v>205.3</v>
      </c>
      <c r="G47" s="69">
        <v>186.9</v>
      </c>
      <c r="H47" s="69">
        <v>159.9</v>
      </c>
    </row>
    <row r="48" ht="10.5" customHeight="1">
      <c r="A48" s="42"/>
    </row>
    <row r="49" spans="1:5" ht="27.75" customHeight="1">
      <c r="A49" s="40"/>
      <c r="B49" s="156"/>
      <c r="C49" s="156"/>
      <c r="D49" s="156"/>
      <c r="E49" s="156"/>
    </row>
    <row r="50" spans="1:5" ht="27.75" customHeight="1">
      <c r="A50" s="70"/>
      <c r="B50" s="160"/>
      <c r="C50" s="160"/>
      <c r="D50" s="160"/>
      <c r="E50" s="160"/>
    </row>
    <row r="51" spans="2:8" ht="12.75">
      <c r="B51" s="71"/>
      <c r="C51" s="71"/>
      <c r="D51" s="71"/>
      <c r="E51" s="71"/>
      <c r="F51" s="71"/>
      <c r="G51" s="71"/>
      <c r="H51" s="71"/>
    </row>
  </sheetData>
  <sheetProtection/>
  <mergeCells count="7">
    <mergeCell ref="A1:C1"/>
    <mergeCell ref="B50:E50"/>
    <mergeCell ref="A6:A8"/>
    <mergeCell ref="B6:B8"/>
    <mergeCell ref="B49:E49"/>
    <mergeCell ref="C6:H7"/>
    <mergeCell ref="C5:H5"/>
  </mergeCells>
  <hyperlinks>
    <hyperlink ref="A1:C1" location="'Table of contents'!A1" display="Table of Contents"/>
  </hyperlinks>
  <printOptions/>
  <pageMargins left="0.17" right="0.16" top="0.52" bottom="0.12" header="0.36" footer="0.12"/>
  <pageSetup horizontalDpi="600" verticalDpi="600" orientation="portrait" r:id="rId1"/>
  <headerFooter>
    <oddHeader>&amp;C- 18 -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72" customWidth="1"/>
    <col min="2" max="2" width="36.00390625" style="42" customWidth="1"/>
    <col min="3" max="3" width="10.7109375" style="42" customWidth="1"/>
    <col min="4" max="4" width="11.8515625" style="42" customWidth="1"/>
    <col min="5" max="5" width="11.28125" style="42" customWidth="1"/>
    <col min="6" max="6" width="12.140625" style="42" customWidth="1"/>
    <col min="7" max="8" width="10.7109375" style="42" customWidth="1"/>
    <col min="9" max="16384" width="9.140625" style="42" customWidth="1"/>
  </cols>
  <sheetData>
    <row r="1" spans="1:3" s="2" customFormat="1" ht="15">
      <c r="A1" s="159" t="s">
        <v>304</v>
      </c>
      <c r="B1" s="159"/>
      <c r="C1" s="159"/>
    </row>
    <row r="2" s="2" customFormat="1" ht="8.25" customHeight="1"/>
    <row r="3" spans="1:7" ht="18.75" customHeight="1">
      <c r="A3" s="1" t="s">
        <v>309</v>
      </c>
      <c r="C3" s="43"/>
      <c r="D3" s="43"/>
      <c r="E3" s="43"/>
      <c r="F3" s="43"/>
      <c r="G3" s="43"/>
    </row>
    <row r="4" spans="1:7" ht="18.75" customHeight="1">
      <c r="A4" s="1" t="s">
        <v>133</v>
      </c>
      <c r="C4" s="44"/>
      <c r="D4" s="44"/>
      <c r="E4" s="44"/>
      <c r="F4" s="44"/>
      <c r="G4" s="44"/>
    </row>
    <row r="5" spans="1:8" s="13" customFormat="1" ht="15" customHeight="1">
      <c r="A5" s="45"/>
      <c r="B5" s="169" t="s">
        <v>1</v>
      </c>
      <c r="C5" s="169"/>
      <c r="D5" s="169"/>
      <c r="E5" s="169"/>
      <c r="F5" s="169"/>
      <c r="G5" s="169"/>
      <c r="H5" s="169"/>
    </row>
    <row r="6" spans="1:8" s="2" customFormat="1" ht="15.75" customHeight="1">
      <c r="A6" s="150" t="s">
        <v>2</v>
      </c>
      <c r="B6" s="153" t="s">
        <v>134</v>
      </c>
      <c r="C6" s="163" t="s">
        <v>0</v>
      </c>
      <c r="D6" s="164"/>
      <c r="E6" s="164"/>
      <c r="F6" s="164"/>
      <c r="G6" s="164"/>
      <c r="H6" s="165"/>
    </row>
    <row r="7" spans="1:8" s="2" customFormat="1" ht="12.75" customHeight="1">
      <c r="A7" s="151"/>
      <c r="B7" s="154"/>
      <c r="C7" s="166"/>
      <c r="D7" s="167"/>
      <c r="E7" s="167"/>
      <c r="F7" s="167"/>
      <c r="G7" s="167"/>
      <c r="H7" s="168"/>
    </row>
    <row r="8" spans="1:8" s="2" customFormat="1" ht="39.75" customHeight="1">
      <c r="A8" s="152"/>
      <c r="B8" s="155"/>
      <c r="C8" s="47" t="s">
        <v>4</v>
      </c>
      <c r="D8" s="48" t="s">
        <v>135</v>
      </c>
      <c r="E8" s="48" t="s">
        <v>136</v>
      </c>
      <c r="F8" s="48" t="s">
        <v>61</v>
      </c>
      <c r="G8" s="48" t="s">
        <v>62</v>
      </c>
      <c r="H8" s="48" t="s">
        <v>306</v>
      </c>
    </row>
    <row r="9" spans="1:8" ht="19.5" customHeight="1">
      <c r="A9" s="73" t="s">
        <v>20</v>
      </c>
      <c r="B9" s="74" t="s">
        <v>134</v>
      </c>
      <c r="C9" s="35">
        <v>66229</v>
      </c>
      <c r="D9" s="35">
        <v>34675.1</v>
      </c>
      <c r="E9" s="35">
        <v>68175.6</v>
      </c>
      <c r="F9" s="35">
        <v>72146.6</v>
      </c>
      <c r="G9" s="35">
        <v>71508.7</v>
      </c>
      <c r="H9" s="35">
        <v>81415</v>
      </c>
    </row>
    <row r="10" spans="1:8" ht="19.5" customHeight="1">
      <c r="A10" s="73" t="s">
        <v>22</v>
      </c>
      <c r="B10" s="75" t="s">
        <v>137</v>
      </c>
      <c r="C10" s="35">
        <v>18076.3</v>
      </c>
      <c r="D10" s="35">
        <v>9669.8</v>
      </c>
      <c r="E10" s="35">
        <v>19528.9</v>
      </c>
      <c r="F10" s="76">
        <v>20050.4</v>
      </c>
      <c r="G10" s="76">
        <v>20870.9</v>
      </c>
      <c r="H10" s="76">
        <v>25259.3</v>
      </c>
    </row>
    <row r="11" spans="1:8" ht="19.5" customHeight="1">
      <c r="A11" s="77" t="s">
        <v>138</v>
      </c>
      <c r="B11" s="78" t="s">
        <v>139</v>
      </c>
      <c r="C11" s="18">
        <v>16071.1</v>
      </c>
      <c r="D11" s="18">
        <v>8592.9</v>
      </c>
      <c r="E11" s="18">
        <v>17339.7</v>
      </c>
      <c r="F11" s="79">
        <v>17780.6</v>
      </c>
      <c r="G11" s="79">
        <v>18477.6</v>
      </c>
      <c r="H11" s="79">
        <v>22457.5</v>
      </c>
    </row>
    <row r="12" spans="1:8" ht="19.5" customHeight="1">
      <c r="A12" s="77" t="s">
        <v>140</v>
      </c>
      <c r="B12" s="78" t="s">
        <v>103</v>
      </c>
      <c r="C12" s="18">
        <v>2005.2</v>
      </c>
      <c r="D12" s="18">
        <v>1076.9</v>
      </c>
      <c r="E12" s="18">
        <v>2189.2</v>
      </c>
      <c r="F12" s="79">
        <v>2269.8</v>
      </c>
      <c r="G12" s="79">
        <v>2393.3</v>
      </c>
      <c r="H12" s="79">
        <v>2801.8</v>
      </c>
    </row>
    <row r="13" spans="1:8" ht="19.5" customHeight="1">
      <c r="A13" s="73" t="s">
        <v>24</v>
      </c>
      <c r="B13" s="75" t="s">
        <v>141</v>
      </c>
      <c r="C13" s="35">
        <v>5124.4</v>
      </c>
      <c r="D13" s="35">
        <v>2774.2</v>
      </c>
      <c r="E13" s="35">
        <v>6149.6</v>
      </c>
      <c r="F13" s="76">
        <v>6194.5</v>
      </c>
      <c r="G13" s="76">
        <v>6515.8</v>
      </c>
      <c r="H13" s="76">
        <v>7086.6</v>
      </c>
    </row>
    <row r="14" spans="1:8" ht="19.5" customHeight="1">
      <c r="A14" s="73" t="s">
        <v>26</v>
      </c>
      <c r="B14" s="75" t="s">
        <v>142</v>
      </c>
      <c r="C14" s="35">
        <v>10687.4</v>
      </c>
      <c r="D14" s="35">
        <v>5325.7</v>
      </c>
      <c r="E14" s="35">
        <v>10261.9</v>
      </c>
      <c r="F14" s="76">
        <v>9629.2</v>
      </c>
      <c r="G14" s="76">
        <v>10129.3</v>
      </c>
      <c r="H14" s="76">
        <v>9629.5</v>
      </c>
    </row>
    <row r="15" spans="1:8" ht="19.5" customHeight="1">
      <c r="A15" s="77" t="s">
        <v>143</v>
      </c>
      <c r="B15" s="78" t="s">
        <v>144</v>
      </c>
      <c r="C15" s="18">
        <v>381.6</v>
      </c>
      <c r="D15" s="18">
        <v>190.5</v>
      </c>
      <c r="E15" s="18">
        <v>363.3</v>
      </c>
      <c r="F15" s="79">
        <v>436.5</v>
      </c>
      <c r="G15" s="79">
        <v>502.1</v>
      </c>
      <c r="H15" s="79">
        <v>540.6</v>
      </c>
    </row>
    <row r="16" spans="1:8" ht="19.5" customHeight="1">
      <c r="A16" s="77" t="s">
        <v>145</v>
      </c>
      <c r="B16" s="78" t="s">
        <v>146</v>
      </c>
      <c r="C16" s="18">
        <v>7664.3</v>
      </c>
      <c r="D16" s="18">
        <v>3829.4</v>
      </c>
      <c r="E16" s="18">
        <v>7061.5</v>
      </c>
      <c r="F16" s="79">
        <v>5937.6</v>
      </c>
      <c r="G16" s="79">
        <v>6104.9</v>
      </c>
      <c r="H16" s="79">
        <v>5808.6</v>
      </c>
    </row>
    <row r="17" spans="1:8" ht="19.5" customHeight="1">
      <c r="A17" s="77" t="s">
        <v>147</v>
      </c>
      <c r="B17" s="78" t="s">
        <v>148</v>
      </c>
      <c r="C17" s="18">
        <v>2641.5</v>
      </c>
      <c r="D17" s="18">
        <v>1305.8</v>
      </c>
      <c r="E17" s="18">
        <v>2837.1</v>
      </c>
      <c r="F17" s="79">
        <v>3255.1</v>
      </c>
      <c r="G17" s="79">
        <v>3522.3</v>
      </c>
      <c r="H17" s="79">
        <v>3280.3</v>
      </c>
    </row>
    <row r="18" spans="1:8" ht="19.5" customHeight="1">
      <c r="A18" s="73" t="s">
        <v>28</v>
      </c>
      <c r="B18" s="75" t="s">
        <v>149</v>
      </c>
      <c r="C18" s="35">
        <v>916.9</v>
      </c>
      <c r="D18" s="35">
        <v>454.2</v>
      </c>
      <c r="E18" s="35">
        <v>979.2</v>
      </c>
      <c r="F18" s="35">
        <v>1142</v>
      </c>
      <c r="G18" s="35">
        <v>1146.6</v>
      </c>
      <c r="H18" s="35">
        <v>1426</v>
      </c>
    </row>
    <row r="19" spans="1:8" ht="19.5" customHeight="1">
      <c r="A19" s="77" t="s">
        <v>150</v>
      </c>
      <c r="B19" s="78" t="s">
        <v>151</v>
      </c>
      <c r="C19" s="18">
        <v>329.5</v>
      </c>
      <c r="D19" s="18">
        <v>166.7</v>
      </c>
      <c r="E19" s="18">
        <v>365.1</v>
      </c>
      <c r="F19" s="18">
        <v>416.2</v>
      </c>
      <c r="G19" s="18">
        <v>412.1</v>
      </c>
      <c r="H19" s="18">
        <v>610.2</v>
      </c>
    </row>
    <row r="20" spans="1:8" ht="19.5" customHeight="1">
      <c r="A20" s="77" t="s">
        <v>152</v>
      </c>
      <c r="B20" s="78" t="s">
        <v>153</v>
      </c>
      <c r="C20" s="18">
        <v>587.4</v>
      </c>
      <c r="D20" s="18">
        <v>287.5</v>
      </c>
      <c r="E20" s="18">
        <v>614.1</v>
      </c>
      <c r="F20" s="18">
        <v>725.8</v>
      </c>
      <c r="G20" s="18">
        <v>734.5</v>
      </c>
      <c r="H20" s="18">
        <v>815.8</v>
      </c>
    </row>
    <row r="21" spans="1:8" ht="19.5" customHeight="1">
      <c r="A21" s="73" t="s">
        <v>30</v>
      </c>
      <c r="B21" s="75" t="s">
        <v>17</v>
      </c>
      <c r="C21" s="35">
        <v>24525.4</v>
      </c>
      <c r="D21" s="35">
        <v>12810.7</v>
      </c>
      <c r="E21" s="35">
        <v>23317.6</v>
      </c>
      <c r="F21" s="35">
        <v>27678.8</v>
      </c>
      <c r="G21" s="35">
        <v>25228.1</v>
      </c>
      <c r="H21" s="35">
        <v>17673.9</v>
      </c>
    </row>
    <row r="22" spans="1:8" ht="19.5" customHeight="1">
      <c r="A22" s="77" t="s">
        <v>154</v>
      </c>
      <c r="B22" s="78" t="s">
        <v>155</v>
      </c>
      <c r="C22" s="18">
        <v>0</v>
      </c>
      <c r="D22" s="18">
        <v>0</v>
      </c>
      <c r="E22" s="18">
        <v>24</v>
      </c>
      <c r="F22" s="18">
        <v>4.6</v>
      </c>
      <c r="G22" s="18">
        <v>3</v>
      </c>
      <c r="H22" s="18">
        <v>4.6</v>
      </c>
    </row>
    <row r="23" spans="1:8" ht="19.5" customHeight="1">
      <c r="A23" s="77" t="s">
        <v>156</v>
      </c>
      <c r="B23" s="80" t="s">
        <v>112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9.5" customHeight="1">
      <c r="A24" s="77" t="s">
        <v>157</v>
      </c>
      <c r="B24" s="80" t="s">
        <v>114</v>
      </c>
      <c r="C24" s="18">
        <v>0</v>
      </c>
      <c r="D24" s="18">
        <v>0</v>
      </c>
      <c r="E24" s="18">
        <v>24</v>
      </c>
      <c r="F24" s="18">
        <v>4.6</v>
      </c>
      <c r="G24" s="18">
        <v>3</v>
      </c>
      <c r="H24" s="18">
        <v>4.6</v>
      </c>
    </row>
    <row r="25" spans="1:8" ht="19.5" customHeight="1">
      <c r="A25" s="77" t="s">
        <v>158</v>
      </c>
      <c r="B25" s="78" t="s">
        <v>159</v>
      </c>
      <c r="C25" s="18">
        <v>195.8</v>
      </c>
      <c r="D25" s="18">
        <v>106.6</v>
      </c>
      <c r="E25" s="18">
        <v>250.5</v>
      </c>
      <c r="F25" s="18">
        <v>285.4</v>
      </c>
      <c r="G25" s="18">
        <v>235.5</v>
      </c>
      <c r="H25" s="18">
        <v>253.9</v>
      </c>
    </row>
    <row r="26" spans="1:8" ht="19.5" customHeight="1">
      <c r="A26" s="77" t="s">
        <v>160</v>
      </c>
      <c r="B26" s="80" t="s">
        <v>112</v>
      </c>
      <c r="C26" s="18">
        <v>190.8</v>
      </c>
      <c r="D26" s="18">
        <v>106.3</v>
      </c>
      <c r="E26" s="18">
        <v>250.5</v>
      </c>
      <c r="F26" s="18">
        <v>285.4</v>
      </c>
      <c r="G26" s="18">
        <v>235.5</v>
      </c>
      <c r="H26" s="18">
        <v>253.9</v>
      </c>
    </row>
    <row r="27" spans="1:8" ht="19.5" customHeight="1">
      <c r="A27" s="77" t="s">
        <v>161</v>
      </c>
      <c r="B27" s="80" t="s">
        <v>114</v>
      </c>
      <c r="C27" s="18">
        <v>5</v>
      </c>
      <c r="D27" s="18">
        <v>0.3</v>
      </c>
      <c r="E27" s="18">
        <v>0</v>
      </c>
      <c r="F27" s="18">
        <v>0</v>
      </c>
      <c r="G27" s="18">
        <v>0</v>
      </c>
      <c r="H27" s="18">
        <v>0</v>
      </c>
    </row>
    <row r="28" spans="1:8" ht="19.5" customHeight="1">
      <c r="A28" s="77" t="s">
        <v>162</v>
      </c>
      <c r="B28" s="78" t="s">
        <v>148</v>
      </c>
      <c r="C28" s="18">
        <v>24329.6</v>
      </c>
      <c r="D28" s="18">
        <v>12704.1</v>
      </c>
      <c r="E28" s="18">
        <v>23043.1</v>
      </c>
      <c r="F28" s="18">
        <v>27388.8</v>
      </c>
      <c r="G28" s="18">
        <v>24989.6</v>
      </c>
      <c r="H28" s="18">
        <v>17415.4</v>
      </c>
    </row>
    <row r="29" spans="1:8" ht="19.5" customHeight="1">
      <c r="A29" s="77" t="s">
        <v>163</v>
      </c>
      <c r="B29" s="80" t="s">
        <v>112</v>
      </c>
      <c r="C29" s="18">
        <v>17887.8</v>
      </c>
      <c r="D29" s="18">
        <v>9753.7</v>
      </c>
      <c r="E29" s="18">
        <v>19461.8</v>
      </c>
      <c r="F29" s="18">
        <v>20393.8</v>
      </c>
      <c r="G29" s="18">
        <v>22165.5</v>
      </c>
      <c r="H29" s="18">
        <v>14315.6</v>
      </c>
    </row>
    <row r="30" spans="1:8" ht="19.5" customHeight="1">
      <c r="A30" s="77" t="s">
        <v>164</v>
      </c>
      <c r="B30" s="80" t="s">
        <v>165</v>
      </c>
      <c r="C30" s="18">
        <v>6441.8</v>
      </c>
      <c r="D30" s="18">
        <v>2950.4</v>
      </c>
      <c r="E30" s="18">
        <v>3581.3</v>
      </c>
      <c r="F30" s="18">
        <v>6995</v>
      </c>
      <c r="G30" s="18">
        <v>2824.1</v>
      </c>
      <c r="H30" s="18">
        <v>3099.8</v>
      </c>
    </row>
    <row r="31" spans="1:8" ht="19.5" customHeight="1">
      <c r="A31" s="73" t="s">
        <v>31</v>
      </c>
      <c r="B31" s="75" t="s">
        <v>32</v>
      </c>
      <c r="C31" s="35">
        <v>4120.4</v>
      </c>
      <c r="D31" s="35">
        <v>2349.7</v>
      </c>
      <c r="E31" s="35">
        <v>4855.4</v>
      </c>
      <c r="F31" s="35">
        <v>5129.9</v>
      </c>
      <c r="G31" s="35">
        <v>5245.3</v>
      </c>
      <c r="H31" s="35">
        <v>17504.8</v>
      </c>
    </row>
    <row r="32" spans="1:8" ht="19.5" customHeight="1">
      <c r="A32" s="77" t="s">
        <v>166</v>
      </c>
      <c r="B32" s="78" t="s">
        <v>167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ht="19.5" customHeight="1">
      <c r="A33" s="77" t="s">
        <v>168</v>
      </c>
      <c r="B33" s="78" t="s">
        <v>169</v>
      </c>
      <c r="C33" s="18">
        <v>592.6</v>
      </c>
      <c r="D33" s="18">
        <v>326.2</v>
      </c>
      <c r="E33" s="18">
        <v>735.8</v>
      </c>
      <c r="F33" s="18">
        <v>941.4</v>
      </c>
      <c r="G33" s="18">
        <v>1029.1</v>
      </c>
      <c r="H33" s="18">
        <v>12143.599999999999</v>
      </c>
    </row>
    <row r="34" spans="1:8" ht="19.5" customHeight="1">
      <c r="A34" s="77" t="s">
        <v>170</v>
      </c>
      <c r="B34" s="78" t="s">
        <v>171</v>
      </c>
      <c r="C34" s="18">
        <v>3527.8</v>
      </c>
      <c r="D34" s="18">
        <v>2023.5</v>
      </c>
      <c r="E34" s="18">
        <v>4119.6</v>
      </c>
      <c r="F34" s="18">
        <v>4188.5</v>
      </c>
      <c r="G34" s="18">
        <v>4216.2</v>
      </c>
      <c r="H34" s="18">
        <v>5361.2</v>
      </c>
    </row>
    <row r="35" spans="1:8" ht="19.5" customHeight="1">
      <c r="A35" s="73" t="s">
        <v>33</v>
      </c>
      <c r="B35" s="75" t="s">
        <v>172</v>
      </c>
      <c r="C35" s="35">
        <v>2778.2</v>
      </c>
      <c r="D35" s="35">
        <v>1290.8</v>
      </c>
      <c r="E35" s="35">
        <v>3083</v>
      </c>
      <c r="F35" s="35">
        <v>2321.8</v>
      </c>
      <c r="G35" s="35">
        <v>2372.7</v>
      </c>
      <c r="H35" s="35">
        <v>2834.9</v>
      </c>
    </row>
    <row r="36" spans="1:8" ht="19.5" customHeight="1">
      <c r="A36" s="77" t="s">
        <v>173</v>
      </c>
      <c r="B36" s="78" t="s">
        <v>174</v>
      </c>
      <c r="C36" s="18">
        <v>2778.2</v>
      </c>
      <c r="D36" s="18">
        <v>1290.8</v>
      </c>
      <c r="E36" s="18">
        <v>3083</v>
      </c>
      <c r="F36" s="18">
        <v>2321.8</v>
      </c>
      <c r="G36" s="18">
        <v>2372.7</v>
      </c>
      <c r="H36" s="18">
        <v>2834.9</v>
      </c>
    </row>
    <row r="37" spans="1:8" ht="19.5" customHeight="1">
      <c r="A37" s="77" t="s">
        <v>175</v>
      </c>
      <c r="B37" s="80" t="s">
        <v>123</v>
      </c>
      <c r="C37" s="18">
        <v>2121.33</v>
      </c>
      <c r="D37" s="18">
        <v>630</v>
      </c>
      <c r="E37" s="18">
        <v>2244.2</v>
      </c>
      <c r="F37" s="18">
        <v>1312.2</v>
      </c>
      <c r="G37" s="18">
        <v>1505.3</v>
      </c>
      <c r="H37" s="18">
        <v>1856.9</v>
      </c>
    </row>
    <row r="38" spans="1:8" ht="19.5" customHeight="1">
      <c r="A38" s="82" t="s">
        <v>176</v>
      </c>
      <c r="B38" s="83" t="s">
        <v>114</v>
      </c>
      <c r="C38" s="39">
        <v>656.9</v>
      </c>
      <c r="D38" s="39">
        <v>660.8</v>
      </c>
      <c r="E38" s="39">
        <v>838.8</v>
      </c>
      <c r="F38" s="39">
        <v>1009.6</v>
      </c>
      <c r="G38" s="39">
        <v>867.4</v>
      </c>
      <c r="H38" s="39">
        <v>978</v>
      </c>
    </row>
    <row r="39" spans="1:8" ht="10.5" customHeight="1">
      <c r="A39" s="13"/>
      <c r="B39" s="13"/>
      <c r="C39" s="13"/>
      <c r="D39" s="13"/>
      <c r="E39" s="13"/>
      <c r="F39" s="13"/>
      <c r="G39" s="13"/>
      <c r="H39" s="81"/>
    </row>
    <row r="40" spans="1:8" s="13" customFormat="1" ht="15" customHeight="1">
      <c r="A40" s="84"/>
      <c r="B40" s="156"/>
      <c r="C40" s="156"/>
      <c r="D40" s="156"/>
      <c r="E40" s="156"/>
      <c r="H40" s="81"/>
    </row>
    <row r="41" spans="1:8" s="13" customFormat="1" ht="27.75" customHeight="1">
      <c r="A41" s="85"/>
      <c r="B41" s="170"/>
      <c r="C41" s="170"/>
      <c r="D41" s="170"/>
      <c r="E41" s="170"/>
      <c r="H41" s="81"/>
    </row>
    <row r="42" ht="12.75">
      <c r="H42" s="81"/>
    </row>
    <row r="43" ht="12.75">
      <c r="H43" s="81"/>
    </row>
    <row r="44" ht="12.75">
      <c r="H44" s="81"/>
    </row>
    <row r="45" ht="12.75">
      <c r="H45" s="81"/>
    </row>
    <row r="46" ht="12.75">
      <c r="H46" s="81"/>
    </row>
    <row r="47" ht="12.75">
      <c r="H47" s="81"/>
    </row>
    <row r="48" ht="12.75">
      <c r="H48" s="81"/>
    </row>
    <row r="49" ht="12.75">
      <c r="H49" s="81"/>
    </row>
    <row r="50" ht="12.75">
      <c r="H50" s="81"/>
    </row>
    <row r="51" ht="12.75">
      <c r="H51" s="81"/>
    </row>
    <row r="52" ht="12.75">
      <c r="H52" s="81"/>
    </row>
    <row r="53" ht="12.75">
      <c r="H53" s="81"/>
    </row>
    <row r="54" ht="12.75">
      <c r="H54" s="81"/>
    </row>
    <row r="55" ht="12.75">
      <c r="H55" s="81"/>
    </row>
    <row r="56" ht="12.75">
      <c r="H56" s="81"/>
    </row>
  </sheetData>
  <sheetProtection/>
  <mergeCells count="7">
    <mergeCell ref="A1:C1"/>
    <mergeCell ref="B41:E41"/>
    <mergeCell ref="A6:A8"/>
    <mergeCell ref="B6:B8"/>
    <mergeCell ref="B40:E40"/>
    <mergeCell ref="C6:H7"/>
    <mergeCell ref="B5:H5"/>
  </mergeCells>
  <hyperlinks>
    <hyperlink ref="A1:C1" location="'Table of contents'!A1" display="Table of Contents"/>
  </hyperlinks>
  <printOptions/>
  <pageMargins left="0.68" right="0.25" top="0.72" bottom="0.12" header="0.38" footer="0.12"/>
  <pageSetup horizontalDpi="600" verticalDpi="600" orientation="portrait" r:id="rId1"/>
  <headerFooter>
    <oddHeader>&amp;C- 20 -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421875" style="42" customWidth="1"/>
    <col min="2" max="2" width="34.00390625" style="42" customWidth="1"/>
    <col min="3" max="4" width="10.7109375" style="42" customWidth="1"/>
    <col min="5" max="5" width="12.00390625" style="42" customWidth="1"/>
    <col min="6" max="6" width="11.8515625" style="42" customWidth="1"/>
    <col min="7" max="7" width="10.7109375" style="42" customWidth="1"/>
    <col min="8" max="8" width="10.7109375" style="44" customWidth="1"/>
    <col min="9" max="9" width="9.140625" style="44" customWidth="1"/>
    <col min="10" max="16384" width="9.140625" style="42" customWidth="1"/>
  </cols>
  <sheetData>
    <row r="1" spans="1:3" s="138" customFormat="1" ht="14.25">
      <c r="A1" s="159" t="s">
        <v>304</v>
      </c>
      <c r="B1" s="159"/>
      <c r="C1" s="159"/>
    </row>
    <row r="2" s="138" customFormat="1" ht="8.25" customHeight="1"/>
    <row r="3" spans="1:7" ht="18.75" customHeight="1">
      <c r="A3" s="1" t="s">
        <v>310</v>
      </c>
      <c r="C3" s="43"/>
      <c r="D3" s="43"/>
      <c r="E3" s="43"/>
      <c r="F3" s="43"/>
      <c r="G3" s="43"/>
    </row>
    <row r="4" spans="1:7" ht="18.75" customHeight="1">
      <c r="A4" s="1" t="s">
        <v>133</v>
      </c>
      <c r="C4" s="44"/>
      <c r="D4" s="44"/>
      <c r="E4" s="44"/>
      <c r="F4" s="44"/>
      <c r="G4" s="44"/>
    </row>
    <row r="5" spans="1:9" s="13" customFormat="1" ht="15" customHeight="1">
      <c r="A5" s="45"/>
      <c r="B5" s="171" t="s">
        <v>1</v>
      </c>
      <c r="C5" s="171"/>
      <c r="D5" s="171"/>
      <c r="E5" s="171"/>
      <c r="F5" s="171"/>
      <c r="G5" s="171"/>
      <c r="H5" s="171"/>
      <c r="I5" s="86"/>
    </row>
    <row r="6" spans="1:9" ht="12.75" customHeight="1">
      <c r="A6" s="150" t="s">
        <v>2</v>
      </c>
      <c r="B6" s="153" t="s">
        <v>177</v>
      </c>
      <c r="C6" s="163" t="s">
        <v>0</v>
      </c>
      <c r="D6" s="164"/>
      <c r="E6" s="164"/>
      <c r="F6" s="164"/>
      <c r="G6" s="164"/>
      <c r="H6" s="165"/>
      <c r="I6" s="87"/>
    </row>
    <row r="7" spans="1:8" ht="12.75" customHeight="1">
      <c r="A7" s="151"/>
      <c r="B7" s="154"/>
      <c r="C7" s="166"/>
      <c r="D7" s="167"/>
      <c r="E7" s="167"/>
      <c r="F7" s="167"/>
      <c r="G7" s="167"/>
      <c r="H7" s="168"/>
    </row>
    <row r="8" spans="1:8" ht="43.5" customHeight="1">
      <c r="A8" s="152"/>
      <c r="B8" s="155"/>
      <c r="C8" s="88" t="s">
        <v>4</v>
      </c>
      <c r="D8" s="4" t="s">
        <v>5</v>
      </c>
      <c r="E8" s="4" t="s">
        <v>136</v>
      </c>
      <c r="F8" s="48" t="s">
        <v>61</v>
      </c>
      <c r="G8" s="48" t="s">
        <v>62</v>
      </c>
      <c r="H8" s="48" t="s">
        <v>306</v>
      </c>
    </row>
    <row r="9" spans="1:9" ht="16.5" customHeight="1">
      <c r="A9" s="89" t="s">
        <v>38</v>
      </c>
      <c r="B9" s="90" t="s">
        <v>178</v>
      </c>
      <c r="C9" s="22">
        <v>5545.8</v>
      </c>
      <c r="D9" s="91">
        <v>4945.9</v>
      </c>
      <c r="E9" s="91">
        <v>8076.2</v>
      </c>
      <c r="F9" s="91">
        <v>8632.6</v>
      </c>
      <c r="G9" s="91">
        <v>9615.9</v>
      </c>
      <c r="H9" s="91">
        <v>11161.1</v>
      </c>
      <c r="I9" s="92"/>
    </row>
    <row r="10" spans="1:8" ht="16.5" customHeight="1">
      <c r="A10" s="93" t="s">
        <v>40</v>
      </c>
      <c r="B10" s="53" t="s">
        <v>41</v>
      </c>
      <c r="C10" s="94">
        <v>5403.9</v>
      </c>
      <c r="D10" s="95">
        <v>4945.9</v>
      </c>
      <c r="E10" s="95">
        <v>7859.5</v>
      </c>
      <c r="F10" s="95">
        <v>8194.1</v>
      </c>
      <c r="G10" s="95">
        <v>9186.7</v>
      </c>
      <c r="H10" s="95">
        <v>10518</v>
      </c>
    </row>
    <row r="11" spans="1:8" ht="16.5" customHeight="1">
      <c r="A11" s="96" t="s">
        <v>179</v>
      </c>
      <c r="B11" s="55" t="s">
        <v>180</v>
      </c>
      <c r="C11" s="97">
        <v>4021.8</v>
      </c>
      <c r="D11" s="98">
        <v>3648.8</v>
      </c>
      <c r="E11" s="98">
        <v>6409.9</v>
      </c>
      <c r="F11" s="98">
        <v>6536.8</v>
      </c>
      <c r="G11" s="98">
        <v>7807.2</v>
      </c>
      <c r="H11" s="98">
        <v>7722.5</v>
      </c>
    </row>
    <row r="12" spans="1:8" ht="16.5" customHeight="1">
      <c r="A12" s="96" t="s">
        <v>181</v>
      </c>
      <c r="B12" s="55" t="s">
        <v>182</v>
      </c>
      <c r="C12" s="97">
        <v>1067.3</v>
      </c>
      <c r="D12" s="98">
        <v>961.5</v>
      </c>
      <c r="E12" s="98">
        <v>1082.3</v>
      </c>
      <c r="F12" s="98">
        <v>1499.3</v>
      </c>
      <c r="G12" s="98">
        <v>963.9</v>
      </c>
      <c r="H12" s="98">
        <v>1817.3</v>
      </c>
    </row>
    <row r="13" spans="1:8" ht="16.5" customHeight="1">
      <c r="A13" s="96" t="s">
        <v>183</v>
      </c>
      <c r="B13" s="55" t="s">
        <v>184</v>
      </c>
      <c r="C13" s="97">
        <v>314.8</v>
      </c>
      <c r="D13" s="98">
        <v>335.6</v>
      </c>
      <c r="E13" s="98">
        <v>367.3</v>
      </c>
      <c r="F13" s="98">
        <v>158</v>
      </c>
      <c r="G13" s="98">
        <v>415.6</v>
      </c>
      <c r="H13" s="98">
        <v>978.2</v>
      </c>
    </row>
    <row r="14" spans="1:8" ht="16.5" customHeight="1">
      <c r="A14" s="93" t="s">
        <v>42</v>
      </c>
      <c r="B14" s="53" t="s">
        <v>185</v>
      </c>
      <c r="C14" s="94">
        <v>141.9</v>
      </c>
      <c r="D14" s="18">
        <v>0</v>
      </c>
      <c r="E14" s="95">
        <v>216.6</v>
      </c>
      <c r="F14" s="95">
        <v>438.5</v>
      </c>
      <c r="G14" s="95">
        <v>429.2</v>
      </c>
      <c r="H14" s="95">
        <v>643.1</v>
      </c>
    </row>
    <row r="15" spans="1:8" ht="25.5">
      <c r="A15" s="89" t="s">
        <v>47</v>
      </c>
      <c r="B15" s="99" t="s">
        <v>186</v>
      </c>
      <c r="C15" s="22">
        <f>2414.8+287</f>
        <v>2701.8</v>
      </c>
      <c r="D15" s="91">
        <v>3134.3</v>
      </c>
      <c r="E15" s="91">
        <f>-2943+430.4</f>
        <v>-2512.6</v>
      </c>
      <c r="F15" s="91">
        <v>4668.8</v>
      </c>
      <c r="G15" s="91">
        <v>2401.1</v>
      </c>
      <c r="H15" s="91">
        <v>9936.7</v>
      </c>
    </row>
    <row r="16" spans="1:8" ht="12.75">
      <c r="A16" s="96" t="s">
        <v>187</v>
      </c>
      <c r="B16" s="100" t="s">
        <v>188</v>
      </c>
      <c r="C16" s="18">
        <v>0</v>
      </c>
      <c r="D16" s="18">
        <v>0</v>
      </c>
      <c r="E16" s="18">
        <v>0</v>
      </c>
      <c r="F16" s="18">
        <v>0</v>
      </c>
      <c r="G16" s="18">
        <v>95.6</v>
      </c>
      <c r="H16" s="98">
        <v>190.9</v>
      </c>
    </row>
    <row r="17" spans="1:8" ht="16.5" customHeight="1">
      <c r="A17" s="96" t="s">
        <v>189</v>
      </c>
      <c r="B17" s="101" t="s">
        <v>190</v>
      </c>
      <c r="C17" s="97">
        <v>990.1</v>
      </c>
      <c r="D17" s="98">
        <v>3248.5</v>
      </c>
      <c r="E17" s="98">
        <v>-3071</v>
      </c>
      <c r="F17" s="98">
        <v>1676.7</v>
      </c>
      <c r="G17" s="98">
        <v>978.3</v>
      </c>
      <c r="H17" s="98">
        <v>3958.8</v>
      </c>
    </row>
    <row r="18" spans="1:8" ht="16.5" customHeight="1">
      <c r="A18" s="96" t="s">
        <v>191</v>
      </c>
      <c r="B18" s="101" t="s">
        <v>192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ht="16.5" customHeight="1">
      <c r="A19" s="96" t="s">
        <v>193</v>
      </c>
      <c r="B19" s="101" t="s">
        <v>194</v>
      </c>
      <c r="C19" s="97">
        <v>263.4</v>
      </c>
      <c r="D19" s="98">
        <v>-114.2</v>
      </c>
      <c r="E19" s="98">
        <v>22</v>
      </c>
      <c r="F19" s="98">
        <v>2265.4</v>
      </c>
      <c r="G19" s="98">
        <v>136.6</v>
      </c>
      <c r="H19" s="98">
        <v>5112.6</v>
      </c>
    </row>
    <row r="20" spans="1:8" ht="16.5" customHeight="1">
      <c r="A20" s="96" t="s">
        <v>195</v>
      </c>
      <c r="B20" s="101" t="s">
        <v>196</v>
      </c>
      <c r="C20" s="97">
        <f>1161.3+287</f>
        <v>1448.3</v>
      </c>
      <c r="D20" s="18">
        <v>0</v>
      </c>
      <c r="E20" s="98">
        <f>106+430.4</f>
        <v>536.4</v>
      </c>
      <c r="F20" s="98">
        <v>726.7</v>
      </c>
      <c r="G20" s="98">
        <v>1190.6</v>
      </c>
      <c r="H20" s="98">
        <v>674.4</v>
      </c>
    </row>
    <row r="21" spans="1:8" ht="16.5" customHeight="1">
      <c r="A21" s="93" t="s">
        <v>49</v>
      </c>
      <c r="B21" s="57" t="s">
        <v>50</v>
      </c>
      <c r="C21" s="94">
        <f>2414.8+287</f>
        <v>2701.8</v>
      </c>
      <c r="D21" s="95">
        <v>3134.3</v>
      </c>
      <c r="E21" s="95">
        <f>-3049+430.4</f>
        <v>-2618.6</v>
      </c>
      <c r="F21" s="95">
        <v>4568.1</v>
      </c>
      <c r="G21" s="102">
        <v>2014.7</v>
      </c>
      <c r="H21" s="102">
        <v>9627.4</v>
      </c>
    </row>
    <row r="22" spans="1:8" ht="16.5" customHeight="1">
      <c r="A22" s="96" t="s">
        <v>197</v>
      </c>
      <c r="B22" s="103" t="s">
        <v>190</v>
      </c>
      <c r="C22" s="97">
        <v>990.1</v>
      </c>
      <c r="D22" s="98">
        <v>3248.5</v>
      </c>
      <c r="E22" s="98">
        <v>-3071</v>
      </c>
      <c r="F22" s="98">
        <v>1676.7</v>
      </c>
      <c r="G22" s="104">
        <v>983.4</v>
      </c>
      <c r="H22" s="104">
        <v>3958.8</v>
      </c>
    </row>
    <row r="23" spans="1:8" ht="16.5" customHeight="1">
      <c r="A23" s="96" t="s">
        <v>198</v>
      </c>
      <c r="B23" s="55" t="s">
        <v>199</v>
      </c>
      <c r="C23" s="18">
        <v>0</v>
      </c>
      <c r="D23" s="18">
        <v>0</v>
      </c>
      <c r="E23" s="18">
        <v>0</v>
      </c>
      <c r="F23" s="18">
        <v>0</v>
      </c>
      <c r="G23" s="105">
        <v>0</v>
      </c>
      <c r="H23" s="105">
        <v>0</v>
      </c>
    </row>
    <row r="24" spans="1:8" ht="16.5" customHeight="1">
      <c r="A24" s="96" t="s">
        <v>200</v>
      </c>
      <c r="B24" s="55" t="s">
        <v>201</v>
      </c>
      <c r="C24" s="97">
        <v>263.4</v>
      </c>
      <c r="D24" s="98">
        <v>-114.2</v>
      </c>
      <c r="E24" s="98">
        <v>22</v>
      </c>
      <c r="F24" s="98">
        <v>2265.4</v>
      </c>
      <c r="G24" s="104">
        <v>136.6</v>
      </c>
      <c r="H24" s="104">
        <v>5112.6</v>
      </c>
    </row>
    <row r="25" spans="1:8" ht="16.5" customHeight="1">
      <c r="A25" s="96" t="s">
        <v>202</v>
      </c>
      <c r="B25" s="55" t="s">
        <v>196</v>
      </c>
      <c r="C25" s="97">
        <f>1161.3+287</f>
        <v>1448.3</v>
      </c>
      <c r="D25" s="18">
        <v>0</v>
      </c>
      <c r="E25" s="18">
        <v>430.4</v>
      </c>
      <c r="F25" s="18">
        <v>626</v>
      </c>
      <c r="G25" s="105">
        <v>895.7</v>
      </c>
      <c r="H25" s="104">
        <v>556</v>
      </c>
    </row>
    <row r="26" spans="1:8" ht="16.5" customHeight="1">
      <c r="A26" s="93" t="s">
        <v>51</v>
      </c>
      <c r="B26" s="53" t="s">
        <v>57</v>
      </c>
      <c r="C26" s="18">
        <v>0</v>
      </c>
      <c r="D26" s="18">
        <v>0</v>
      </c>
      <c r="E26" s="95">
        <v>106</v>
      </c>
      <c r="F26" s="95">
        <v>100.7</v>
      </c>
      <c r="G26" s="102">
        <v>386.4</v>
      </c>
      <c r="H26" s="102">
        <v>309.3</v>
      </c>
    </row>
    <row r="27" spans="1:8" ht="16.5" customHeight="1">
      <c r="A27" s="89" t="s">
        <v>53</v>
      </c>
      <c r="B27" s="106" t="s">
        <v>203</v>
      </c>
      <c r="C27" s="22">
        <f>10846.8+287</f>
        <v>11133.8</v>
      </c>
      <c r="D27" s="91">
        <v>8993.5</v>
      </c>
      <c r="E27" s="91">
        <f>6636.8+430.4</f>
        <v>7067.2</v>
      </c>
      <c r="F27" s="91">
        <v>15015.6</v>
      </c>
      <c r="G27" s="107">
        <v>8479.7</v>
      </c>
      <c r="H27" s="107">
        <v>22759.9</v>
      </c>
    </row>
    <row r="28" spans="1:8" ht="16.5" customHeight="1">
      <c r="A28" s="96" t="s">
        <v>204</v>
      </c>
      <c r="B28" s="108" t="s">
        <v>190</v>
      </c>
      <c r="C28" s="97">
        <v>90.9</v>
      </c>
      <c r="D28" s="98">
        <v>4488.2</v>
      </c>
      <c r="E28" s="98">
        <v>-4140.9</v>
      </c>
      <c r="F28" s="98">
        <v>2869.1</v>
      </c>
      <c r="G28" s="98">
        <v>-1550.5</v>
      </c>
      <c r="H28" s="98">
        <v>2181.5</v>
      </c>
    </row>
    <row r="29" spans="1:8" ht="16.5" customHeight="1">
      <c r="A29" s="96" t="s">
        <v>205</v>
      </c>
      <c r="B29" s="101" t="s">
        <v>199</v>
      </c>
      <c r="C29" s="97">
        <v>6223.1</v>
      </c>
      <c r="D29" s="98">
        <v>4216.3</v>
      </c>
      <c r="E29" s="98">
        <v>5163.8</v>
      </c>
      <c r="F29" s="98">
        <v>6563</v>
      </c>
      <c r="G29" s="98">
        <v>6728</v>
      </c>
      <c r="H29" s="98">
        <v>9637.9</v>
      </c>
    </row>
    <row r="30" spans="1:8" ht="16.5" customHeight="1">
      <c r="A30" s="96" t="s">
        <v>206</v>
      </c>
      <c r="B30" s="101" t="s">
        <v>194</v>
      </c>
      <c r="C30" s="97">
        <v>4600.7</v>
      </c>
      <c r="D30" s="98">
        <v>-5.9</v>
      </c>
      <c r="E30" s="98">
        <v>5594.5</v>
      </c>
      <c r="F30" s="98">
        <v>5392.3</v>
      </c>
      <c r="G30" s="98">
        <v>3021.8</v>
      </c>
      <c r="H30" s="98">
        <v>10620.9</v>
      </c>
    </row>
    <row r="31" spans="1:8" ht="16.5" customHeight="1">
      <c r="A31" s="96" t="s">
        <v>207</v>
      </c>
      <c r="B31" s="101" t="s">
        <v>196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1:8" ht="16.5" customHeight="1">
      <c r="A32" s="96" t="s">
        <v>208</v>
      </c>
      <c r="B32" s="101" t="s">
        <v>209</v>
      </c>
      <c r="C32" s="97">
        <v>219.1</v>
      </c>
      <c r="D32" s="98">
        <v>294.9</v>
      </c>
      <c r="E32" s="98">
        <v>449.8</v>
      </c>
      <c r="F32" s="98">
        <v>191.2</v>
      </c>
      <c r="G32" s="98">
        <v>280.4</v>
      </c>
      <c r="H32" s="98">
        <v>319.6</v>
      </c>
    </row>
    <row r="33" spans="1:8" ht="16.5" customHeight="1">
      <c r="A33" s="93" t="s">
        <v>55</v>
      </c>
      <c r="B33" s="57" t="s">
        <v>50</v>
      </c>
      <c r="C33" s="94">
        <f>7332.5+287</f>
        <v>7619.5</v>
      </c>
      <c r="D33" s="95">
        <v>8803.1</v>
      </c>
      <c r="E33" s="95">
        <f>1200.8+430.4</f>
        <v>1631.1999999999998</v>
      </c>
      <c r="F33" s="95">
        <v>9451.1</v>
      </c>
      <c r="G33" s="95">
        <v>5497.4</v>
      </c>
      <c r="H33" s="95">
        <v>12078.2</v>
      </c>
    </row>
    <row r="34" spans="1:8" ht="16.5" customHeight="1">
      <c r="A34" s="96" t="s">
        <v>210</v>
      </c>
      <c r="B34" s="103" t="s">
        <v>190</v>
      </c>
      <c r="C34" s="97">
        <v>90.9</v>
      </c>
      <c r="D34" s="98">
        <v>4488.2</v>
      </c>
      <c r="E34" s="98">
        <v>-4140.9</v>
      </c>
      <c r="F34" s="98">
        <v>2869.1</v>
      </c>
      <c r="G34" s="98">
        <v>-1550.5</v>
      </c>
      <c r="H34" s="98">
        <v>2181.5</v>
      </c>
    </row>
    <row r="35" spans="1:8" ht="16.5" customHeight="1">
      <c r="A35" s="96" t="s">
        <v>211</v>
      </c>
      <c r="B35" s="55" t="s">
        <v>199</v>
      </c>
      <c r="C35" s="97">
        <v>7309.5</v>
      </c>
      <c r="D35" s="98">
        <v>4020</v>
      </c>
      <c r="E35" s="98">
        <v>5322.3</v>
      </c>
      <c r="F35" s="98">
        <v>6390.8</v>
      </c>
      <c r="G35" s="98">
        <v>6767.5</v>
      </c>
      <c r="H35" s="98">
        <v>9577.1</v>
      </c>
    </row>
    <row r="36" spans="1:8" ht="16.5" customHeight="1">
      <c r="A36" s="96" t="s">
        <v>212</v>
      </c>
      <c r="B36" s="103" t="s">
        <v>194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ht="16.5" customHeight="1">
      <c r="A37" s="96" t="s">
        <v>213</v>
      </c>
      <c r="B37" s="103" t="s">
        <v>196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16.5" customHeight="1">
      <c r="A38" s="96" t="s">
        <v>214</v>
      </c>
      <c r="B38" s="103" t="s">
        <v>215</v>
      </c>
      <c r="C38" s="97">
        <v>219.1</v>
      </c>
      <c r="D38" s="98">
        <v>294.9</v>
      </c>
      <c r="E38" s="98">
        <v>449.8</v>
      </c>
      <c r="F38" s="98">
        <v>191.2</v>
      </c>
      <c r="G38" s="98">
        <v>280.4</v>
      </c>
      <c r="H38" s="98">
        <v>319.6</v>
      </c>
    </row>
    <row r="39" spans="1:8" ht="16.5" customHeight="1">
      <c r="A39" s="93" t="s">
        <v>56</v>
      </c>
      <c r="B39" s="57" t="s">
        <v>57</v>
      </c>
      <c r="C39" s="94">
        <v>3514.3</v>
      </c>
      <c r="D39" s="95">
        <v>190.4</v>
      </c>
      <c r="E39" s="95">
        <v>5436</v>
      </c>
      <c r="F39" s="95">
        <v>5564.5</v>
      </c>
      <c r="G39" s="95">
        <v>2982.3</v>
      </c>
      <c r="H39" s="95">
        <v>10681.7</v>
      </c>
    </row>
    <row r="40" spans="1:8" ht="16.5" customHeight="1">
      <c r="A40" s="96" t="s">
        <v>216</v>
      </c>
      <c r="B40" s="103" t="s">
        <v>190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</row>
    <row r="41" spans="1:8" ht="16.5" customHeight="1">
      <c r="A41" s="96" t="s">
        <v>217</v>
      </c>
      <c r="B41" s="103" t="s">
        <v>192</v>
      </c>
      <c r="C41" s="97">
        <v>-1086.4</v>
      </c>
      <c r="D41" s="98">
        <v>196.3</v>
      </c>
      <c r="E41" s="98">
        <v>-158.5</v>
      </c>
      <c r="F41" s="98">
        <v>172.2</v>
      </c>
      <c r="G41" s="98">
        <v>-39.5</v>
      </c>
      <c r="H41" s="98">
        <v>60.8</v>
      </c>
    </row>
    <row r="42" spans="1:8" ht="16.5" customHeight="1">
      <c r="A42" s="96" t="s">
        <v>218</v>
      </c>
      <c r="B42" s="103" t="s">
        <v>194</v>
      </c>
      <c r="C42" s="97">
        <v>4600.7</v>
      </c>
      <c r="D42" s="98">
        <v>-5.9</v>
      </c>
      <c r="E42" s="98">
        <v>5594.5</v>
      </c>
      <c r="F42" s="98">
        <v>5392.3</v>
      </c>
      <c r="G42" s="98">
        <v>3021.8</v>
      </c>
      <c r="H42" s="98">
        <v>10620.9</v>
      </c>
    </row>
    <row r="43" spans="1:8" ht="16.5" customHeight="1">
      <c r="A43" s="96" t="s">
        <v>219</v>
      </c>
      <c r="B43" s="103" t="s">
        <v>196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16.5" customHeight="1">
      <c r="A44" s="109" t="s">
        <v>220</v>
      </c>
      <c r="B44" s="110" t="s">
        <v>215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</row>
    <row r="45" spans="1:7" ht="11.25" customHeight="1">
      <c r="A45" s="13"/>
      <c r="B45" s="13"/>
      <c r="C45" s="13"/>
      <c r="D45" s="13"/>
      <c r="E45" s="13"/>
      <c r="F45" s="13"/>
      <c r="G45" s="13"/>
    </row>
    <row r="46" spans="1:9" s="13" customFormat="1" ht="15" customHeight="1">
      <c r="A46" s="84"/>
      <c r="B46" s="156"/>
      <c r="C46" s="156"/>
      <c r="D46" s="156"/>
      <c r="E46" s="156"/>
      <c r="F46" s="41"/>
      <c r="G46" s="41"/>
      <c r="H46" s="86"/>
      <c r="I46" s="86"/>
    </row>
  </sheetData>
  <sheetProtection/>
  <mergeCells count="6">
    <mergeCell ref="B46:E46"/>
    <mergeCell ref="A1:C1"/>
    <mergeCell ref="A6:A8"/>
    <mergeCell ref="B6:B8"/>
    <mergeCell ref="C6:H7"/>
    <mergeCell ref="B5:H5"/>
  </mergeCells>
  <hyperlinks>
    <hyperlink ref="A1:C1" location="'Table of contents'!A1" display="Table of Contents"/>
  </hyperlinks>
  <printOptions/>
  <pageMargins left="1.12" right="0.25" top="0.72" bottom="0.12" header="0.38" footer="0.12"/>
  <pageSetup horizontalDpi="600" verticalDpi="600" orientation="portrait" r:id="rId1"/>
  <headerFooter>
    <oddHeader>&amp;C- 22 -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I2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28125" style="2" customWidth="1"/>
    <col min="2" max="2" width="38.57421875" style="2" customWidth="1"/>
    <col min="3" max="7" width="10.7109375" style="2" customWidth="1"/>
    <col min="8" max="8" width="10.7109375" style="112" customWidth="1"/>
    <col min="9" max="9" width="9.140625" style="112" customWidth="1"/>
    <col min="10" max="16384" width="9.140625" style="2" customWidth="1"/>
  </cols>
  <sheetData>
    <row r="1" spans="1:3" s="138" customFormat="1" ht="14.25">
      <c r="A1" s="159" t="s">
        <v>304</v>
      </c>
      <c r="B1" s="159"/>
      <c r="C1" s="159"/>
    </row>
    <row r="2" s="138" customFormat="1" ht="8.25" customHeight="1"/>
    <row r="3" spans="1:9" s="42" customFormat="1" ht="18.75" customHeight="1">
      <c r="A3" s="1" t="s">
        <v>311</v>
      </c>
      <c r="C3" s="43"/>
      <c r="D3" s="43"/>
      <c r="E3" s="43"/>
      <c r="F3" s="43"/>
      <c r="G3" s="43"/>
      <c r="H3" s="72"/>
      <c r="I3" s="72"/>
    </row>
    <row r="4" spans="1:9" s="42" customFormat="1" ht="18.75" customHeight="1">
      <c r="A4" s="1" t="s">
        <v>133</v>
      </c>
      <c r="C4" s="44"/>
      <c r="D4" s="44"/>
      <c r="E4" s="44"/>
      <c r="F4" s="44"/>
      <c r="G4" s="44"/>
      <c r="H4" s="72"/>
      <c r="I4" s="72"/>
    </row>
    <row r="5" spans="1:9" s="13" customFormat="1" ht="15" customHeight="1">
      <c r="A5" s="45"/>
      <c r="B5" s="171" t="s">
        <v>1</v>
      </c>
      <c r="C5" s="171"/>
      <c r="D5" s="171"/>
      <c r="E5" s="171"/>
      <c r="F5" s="171"/>
      <c r="G5" s="171"/>
      <c r="H5" s="171"/>
      <c r="I5" s="111"/>
    </row>
    <row r="6" spans="1:8" ht="17.25" customHeight="1">
      <c r="A6" s="150" t="s">
        <v>2</v>
      </c>
      <c r="B6" s="153" t="s">
        <v>221</v>
      </c>
      <c r="C6" s="163" t="s">
        <v>0</v>
      </c>
      <c r="D6" s="164"/>
      <c r="E6" s="164"/>
      <c r="F6" s="164"/>
      <c r="G6" s="164"/>
      <c r="H6" s="165"/>
    </row>
    <row r="7" spans="1:8" ht="16.5" customHeight="1">
      <c r="A7" s="151"/>
      <c r="B7" s="172"/>
      <c r="C7" s="166"/>
      <c r="D7" s="167"/>
      <c r="E7" s="167"/>
      <c r="F7" s="167"/>
      <c r="G7" s="167"/>
      <c r="H7" s="168"/>
    </row>
    <row r="8" spans="1:8" ht="36" customHeight="1">
      <c r="A8" s="152"/>
      <c r="B8" s="173"/>
      <c r="C8" s="47" t="s">
        <v>4</v>
      </c>
      <c r="D8" s="48" t="s">
        <v>5</v>
      </c>
      <c r="E8" s="48" t="s">
        <v>60</v>
      </c>
      <c r="F8" s="48" t="s">
        <v>61</v>
      </c>
      <c r="G8" s="48" t="s">
        <v>62</v>
      </c>
      <c r="H8" s="48" t="s">
        <v>306</v>
      </c>
    </row>
    <row r="9" spans="1:9" s="42" customFormat="1" ht="33.75" customHeight="1">
      <c r="A9" s="113" t="s">
        <v>222</v>
      </c>
      <c r="B9" s="114" t="s">
        <v>223</v>
      </c>
      <c r="C9" s="115">
        <v>71774.9</v>
      </c>
      <c r="D9" s="115">
        <v>39621</v>
      </c>
      <c r="E9" s="115">
        <v>76251.6</v>
      </c>
      <c r="F9" s="115">
        <v>80779.2</v>
      </c>
      <c r="G9" s="115">
        <v>81124.5</v>
      </c>
      <c r="H9" s="115">
        <v>92576.2</v>
      </c>
      <c r="I9" s="72"/>
    </row>
    <row r="10" spans="1:8" ht="33.75" customHeight="1">
      <c r="A10" s="116" t="s">
        <v>224</v>
      </c>
      <c r="B10" s="117" t="s">
        <v>225</v>
      </c>
      <c r="C10" s="35">
        <v>19991.1</v>
      </c>
      <c r="D10" s="35">
        <v>11057.9</v>
      </c>
      <c r="E10" s="35">
        <v>19753.6</v>
      </c>
      <c r="F10" s="35">
        <v>19181.7</v>
      </c>
      <c r="G10" s="35">
        <v>20747.1</v>
      </c>
      <c r="H10" s="35">
        <v>22681</v>
      </c>
    </row>
    <row r="11" spans="1:8" ht="33.75" customHeight="1">
      <c r="A11" s="118" t="s">
        <v>226</v>
      </c>
      <c r="B11" s="119" t="s">
        <v>227</v>
      </c>
      <c r="C11" s="18">
        <v>10687.5</v>
      </c>
      <c r="D11" s="18">
        <v>5325.7</v>
      </c>
      <c r="E11" s="18">
        <v>10261.9</v>
      </c>
      <c r="F11" s="18">
        <v>9629.2</v>
      </c>
      <c r="G11" s="18">
        <v>10129.3</v>
      </c>
      <c r="H11" s="18">
        <v>9629.4</v>
      </c>
    </row>
    <row r="12" spans="1:8" ht="33.75" customHeight="1">
      <c r="A12" s="118" t="s">
        <v>228</v>
      </c>
      <c r="B12" s="120" t="s">
        <v>229</v>
      </c>
      <c r="C12" s="18">
        <v>3142</v>
      </c>
      <c r="D12" s="18">
        <v>2430.9</v>
      </c>
      <c r="E12" s="18">
        <v>3450.8</v>
      </c>
      <c r="F12" s="18">
        <v>3897.9</v>
      </c>
      <c r="G12" s="18">
        <v>4315.9</v>
      </c>
      <c r="H12" s="18">
        <v>4345</v>
      </c>
    </row>
    <row r="13" spans="1:8" ht="33.75" customHeight="1">
      <c r="A13" s="121" t="s">
        <v>230</v>
      </c>
      <c r="B13" s="117" t="s">
        <v>231</v>
      </c>
      <c r="C13" s="35">
        <v>5577.8</v>
      </c>
      <c r="D13" s="35">
        <v>3403.9</v>
      </c>
      <c r="E13" s="35">
        <v>6173.2</v>
      </c>
      <c r="F13" s="35">
        <v>7441.6</v>
      </c>
      <c r="G13" s="35">
        <v>7368.2</v>
      </c>
      <c r="H13" s="35">
        <v>9949.5</v>
      </c>
    </row>
    <row r="14" spans="1:8" ht="33.75" customHeight="1">
      <c r="A14" s="121" t="s">
        <v>232</v>
      </c>
      <c r="B14" s="117" t="s">
        <v>233</v>
      </c>
      <c r="C14" s="35">
        <v>10426.3</v>
      </c>
      <c r="D14" s="35">
        <v>5352</v>
      </c>
      <c r="E14" s="35">
        <v>10723.4</v>
      </c>
      <c r="F14" s="35">
        <v>11462.5</v>
      </c>
      <c r="G14" s="35">
        <v>9129</v>
      </c>
      <c r="H14" s="35">
        <v>9746</v>
      </c>
    </row>
    <row r="15" spans="1:8" ht="33.75" customHeight="1">
      <c r="A15" s="118" t="s">
        <v>234</v>
      </c>
      <c r="B15" s="119" t="s">
        <v>235</v>
      </c>
      <c r="C15" s="18">
        <v>2679.5</v>
      </c>
      <c r="D15" s="18">
        <v>853.6</v>
      </c>
      <c r="E15" s="18">
        <v>2911</v>
      </c>
      <c r="F15" s="18">
        <v>2019.3</v>
      </c>
      <c r="G15" s="18">
        <v>2069.9</v>
      </c>
      <c r="H15" s="18">
        <v>2443.7</v>
      </c>
    </row>
    <row r="16" spans="1:8" ht="33.75" customHeight="1">
      <c r="A16" s="118" t="s">
        <v>236</v>
      </c>
      <c r="B16" s="119" t="s">
        <v>237</v>
      </c>
      <c r="C16" s="18">
        <v>28.1</v>
      </c>
      <c r="D16" s="18">
        <v>215.8</v>
      </c>
      <c r="E16" s="18">
        <v>37.4</v>
      </c>
      <c r="F16" s="18">
        <v>54.9</v>
      </c>
      <c r="G16" s="18">
        <v>99.3</v>
      </c>
      <c r="H16" s="18">
        <v>101</v>
      </c>
    </row>
    <row r="17" spans="1:8" ht="33.75" customHeight="1">
      <c r="A17" s="118" t="s">
        <v>238</v>
      </c>
      <c r="B17" s="119" t="s">
        <v>239</v>
      </c>
      <c r="C17" s="18">
        <v>3449.3</v>
      </c>
      <c r="D17" s="18">
        <v>160.7</v>
      </c>
      <c r="E17" s="18">
        <v>400.7</v>
      </c>
      <c r="F17" s="18">
        <v>262.9</v>
      </c>
      <c r="G17" s="18">
        <v>330.9</v>
      </c>
      <c r="H17" s="18">
        <v>389.3</v>
      </c>
    </row>
    <row r="18" spans="1:8" ht="33.75" customHeight="1">
      <c r="A18" s="118" t="s">
        <v>240</v>
      </c>
      <c r="B18" s="119" t="s">
        <v>241</v>
      </c>
      <c r="C18" s="18">
        <v>3261.7</v>
      </c>
      <c r="D18" s="18">
        <v>3544.5</v>
      </c>
      <c r="E18" s="18">
        <v>4280.1</v>
      </c>
      <c r="F18" s="18">
        <v>3909.3</v>
      </c>
      <c r="G18" s="18">
        <v>5548.1</v>
      </c>
      <c r="H18" s="18">
        <v>5593.9</v>
      </c>
    </row>
    <row r="19" spans="1:8" ht="33.75" customHeight="1">
      <c r="A19" s="118" t="s">
        <v>242</v>
      </c>
      <c r="B19" s="119" t="s">
        <v>243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33.75" customHeight="1">
      <c r="A20" s="121" t="s">
        <v>244</v>
      </c>
      <c r="B20" s="117" t="s">
        <v>245</v>
      </c>
      <c r="C20" s="35">
        <v>2081.8</v>
      </c>
      <c r="D20" s="35">
        <v>1607.6</v>
      </c>
      <c r="E20" s="35">
        <v>2616.2</v>
      </c>
      <c r="F20" s="35">
        <v>2563.3</v>
      </c>
      <c r="G20" s="35">
        <v>2594.1</v>
      </c>
      <c r="H20" s="35">
        <v>1292.7</v>
      </c>
    </row>
    <row r="21" spans="1:8" ht="33.75" customHeight="1">
      <c r="A21" s="121" t="s">
        <v>246</v>
      </c>
      <c r="B21" s="117" t="s">
        <v>247</v>
      </c>
      <c r="C21" s="35">
        <v>2391.8</v>
      </c>
      <c r="D21" s="35">
        <v>717.1</v>
      </c>
      <c r="E21" s="35">
        <v>1587</v>
      </c>
      <c r="F21" s="35">
        <v>3718.7</v>
      </c>
      <c r="G21" s="35">
        <v>2702.8</v>
      </c>
      <c r="H21" s="35">
        <v>4547.4</v>
      </c>
    </row>
    <row r="22" spans="1:8" ht="33.75" customHeight="1">
      <c r="A22" s="121" t="s">
        <v>248</v>
      </c>
      <c r="B22" s="117" t="s">
        <v>249</v>
      </c>
      <c r="C22" s="35">
        <v>5823.7</v>
      </c>
      <c r="D22" s="35">
        <v>3521</v>
      </c>
      <c r="E22" s="35">
        <v>7726.3</v>
      </c>
      <c r="F22" s="35">
        <v>7326.6</v>
      </c>
      <c r="G22" s="35">
        <v>7753.1</v>
      </c>
      <c r="H22" s="35">
        <v>8716.2</v>
      </c>
    </row>
    <row r="23" spans="1:8" ht="33.75" customHeight="1">
      <c r="A23" s="121" t="s">
        <v>250</v>
      </c>
      <c r="B23" s="117" t="s">
        <v>251</v>
      </c>
      <c r="C23" s="35">
        <v>691.7</v>
      </c>
      <c r="D23" s="35">
        <v>358.1</v>
      </c>
      <c r="E23" s="35">
        <v>649.2</v>
      </c>
      <c r="F23" s="35">
        <v>721.8</v>
      </c>
      <c r="G23" s="35">
        <v>742.2</v>
      </c>
      <c r="H23" s="35">
        <v>834.2</v>
      </c>
    </row>
    <row r="24" spans="1:8" ht="33.75" customHeight="1">
      <c r="A24" s="121" t="s">
        <v>252</v>
      </c>
      <c r="B24" s="117" t="s">
        <v>253</v>
      </c>
      <c r="C24" s="35">
        <v>9658.6</v>
      </c>
      <c r="D24" s="35">
        <v>5188.7</v>
      </c>
      <c r="E24" s="35">
        <v>10091.9</v>
      </c>
      <c r="F24" s="35">
        <v>10329.3</v>
      </c>
      <c r="G24" s="35">
        <v>11110.7</v>
      </c>
      <c r="H24" s="35">
        <v>13014.7</v>
      </c>
    </row>
    <row r="25" spans="1:8" ht="33.75" customHeight="1">
      <c r="A25" s="122" t="s">
        <v>254</v>
      </c>
      <c r="B25" s="123" t="s">
        <v>255</v>
      </c>
      <c r="C25" s="68">
        <v>15132.1</v>
      </c>
      <c r="D25" s="68">
        <v>8414.7</v>
      </c>
      <c r="E25" s="68">
        <v>16930.8</v>
      </c>
      <c r="F25" s="124">
        <v>18033.7</v>
      </c>
      <c r="G25" s="124">
        <v>18977.3</v>
      </c>
      <c r="H25" s="124">
        <v>21794.5</v>
      </c>
    </row>
    <row r="26" spans="1:7" ht="11.25" customHeight="1">
      <c r="A26" s="13"/>
      <c r="B26" s="13"/>
      <c r="C26" s="13"/>
      <c r="D26" s="13"/>
      <c r="E26" s="13"/>
      <c r="F26" s="13"/>
      <c r="G26" s="13"/>
    </row>
    <row r="27" spans="1:5" ht="27.75" customHeight="1">
      <c r="A27" s="40"/>
      <c r="B27" s="156"/>
      <c r="C27" s="156"/>
      <c r="D27" s="156"/>
      <c r="E27" s="156"/>
    </row>
    <row r="28" spans="1:9" s="13" customFormat="1" ht="27.75" customHeight="1">
      <c r="A28" s="85"/>
      <c r="B28" s="170"/>
      <c r="C28" s="170"/>
      <c r="D28" s="170"/>
      <c r="E28" s="170"/>
      <c r="H28" s="111"/>
      <c r="I28" s="111"/>
    </row>
  </sheetData>
  <sheetProtection/>
  <mergeCells count="7">
    <mergeCell ref="A1:C1"/>
    <mergeCell ref="B28:E28"/>
    <mergeCell ref="A6:A8"/>
    <mergeCell ref="B6:B8"/>
    <mergeCell ref="B27:E27"/>
    <mergeCell ref="C6:H7"/>
    <mergeCell ref="B5:H5"/>
  </mergeCells>
  <hyperlinks>
    <hyperlink ref="A1:C1" location="'Table of contents'!A1" display="Table of Contents"/>
  </hyperlinks>
  <printOptions/>
  <pageMargins left="0.72" right="0.25" top="0.67" bottom="0.12" header="0.38" footer="0.12"/>
  <pageSetup horizontalDpi="600" verticalDpi="600" orientation="portrait" r:id="rId1"/>
  <headerFooter>
    <oddHeader>&amp;C- 24 -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3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00390625" style="136" customWidth="1"/>
    <col min="2" max="2" width="42.57421875" style="126" customWidth="1"/>
    <col min="3" max="4" width="10.7109375" style="137" customWidth="1"/>
    <col min="5" max="5" width="11.8515625" style="137" customWidth="1"/>
    <col min="6" max="8" width="10.7109375" style="137" customWidth="1"/>
    <col min="9" max="9" width="10.00390625" style="137" customWidth="1"/>
    <col min="10" max="10" width="3.28125" style="137" customWidth="1"/>
    <col min="11" max="16384" width="9.140625" style="126" customWidth="1"/>
  </cols>
  <sheetData>
    <row r="1" spans="1:3" s="138" customFormat="1" ht="14.25">
      <c r="A1" s="159" t="s">
        <v>304</v>
      </c>
      <c r="B1" s="159"/>
      <c r="C1" s="159"/>
    </row>
    <row r="2" s="138" customFormat="1" ht="8.25" customHeight="1"/>
    <row r="3" spans="1:7" s="42" customFormat="1" ht="18.75" customHeight="1">
      <c r="A3" s="1" t="s">
        <v>312</v>
      </c>
      <c r="C3" s="43"/>
      <c r="D3" s="43"/>
      <c r="E3" s="43"/>
      <c r="F3" s="43"/>
      <c r="G3" s="43"/>
    </row>
    <row r="4" spans="1:7" s="42" customFormat="1" ht="18.75" customHeight="1">
      <c r="A4" s="1" t="s">
        <v>133</v>
      </c>
      <c r="C4" s="44"/>
      <c r="D4" s="44"/>
      <c r="E4" s="44"/>
      <c r="F4" s="44"/>
      <c r="G4" s="44"/>
    </row>
    <row r="5" spans="1:8" s="13" customFormat="1" ht="15" customHeight="1">
      <c r="A5" s="45"/>
      <c r="B5" s="171" t="s">
        <v>1</v>
      </c>
      <c r="C5" s="171"/>
      <c r="D5" s="171"/>
      <c r="E5" s="171"/>
      <c r="F5" s="171"/>
      <c r="G5" s="171"/>
      <c r="H5" s="171"/>
    </row>
    <row r="6" spans="1:8" s="2" customFormat="1" ht="15.75" customHeight="1">
      <c r="A6" s="150" t="s">
        <v>2</v>
      </c>
      <c r="B6" s="153" t="s">
        <v>256</v>
      </c>
      <c r="C6" s="174" t="s">
        <v>0</v>
      </c>
      <c r="D6" s="175"/>
      <c r="E6" s="175"/>
      <c r="F6" s="175"/>
      <c r="G6" s="175"/>
      <c r="H6" s="176"/>
    </row>
    <row r="7" spans="1:8" s="2" customFormat="1" ht="16.5" customHeight="1">
      <c r="A7" s="151"/>
      <c r="B7" s="154"/>
      <c r="C7" s="177"/>
      <c r="D7" s="178"/>
      <c r="E7" s="178"/>
      <c r="F7" s="178"/>
      <c r="G7" s="178"/>
      <c r="H7" s="179"/>
    </row>
    <row r="8" spans="1:8" s="2" customFormat="1" ht="48" customHeight="1">
      <c r="A8" s="152"/>
      <c r="B8" s="155"/>
      <c r="C8" s="47" t="s">
        <v>257</v>
      </c>
      <c r="D8" s="48" t="s">
        <v>5</v>
      </c>
      <c r="E8" s="48" t="s">
        <v>136</v>
      </c>
      <c r="F8" s="48" t="s">
        <v>61</v>
      </c>
      <c r="G8" s="48" t="s">
        <v>62</v>
      </c>
      <c r="H8" s="48" t="s">
        <v>306</v>
      </c>
    </row>
    <row r="9" spans="1:10" ht="22.5" customHeight="1">
      <c r="A9" s="125" t="s">
        <v>258</v>
      </c>
      <c r="B9" s="90" t="s">
        <v>48</v>
      </c>
      <c r="C9" s="22">
        <f>2414.8+287</f>
        <v>2701.8</v>
      </c>
      <c r="D9" s="91">
        <v>3134.3</v>
      </c>
      <c r="E9" s="22">
        <f>-2943+430.4</f>
        <v>-2512.6</v>
      </c>
      <c r="F9" s="22">
        <v>4668.8</v>
      </c>
      <c r="G9" s="22">
        <v>2402.1</v>
      </c>
      <c r="H9" s="22">
        <v>9936.7</v>
      </c>
      <c r="I9" s="126"/>
      <c r="J9" s="126"/>
    </row>
    <row r="10" spans="1:10" ht="22.5" customHeight="1">
      <c r="A10" s="127" t="s">
        <v>259</v>
      </c>
      <c r="B10" s="128" t="s">
        <v>50</v>
      </c>
      <c r="C10" s="94">
        <f>2414.8+287</f>
        <v>2701.8</v>
      </c>
      <c r="D10" s="95">
        <v>3134.3</v>
      </c>
      <c r="E10" s="95">
        <f>-3049+430.4</f>
        <v>-2618.6</v>
      </c>
      <c r="F10" s="95">
        <v>4568.1</v>
      </c>
      <c r="G10" s="95">
        <v>2015.7</v>
      </c>
      <c r="H10" s="95">
        <v>9627.4</v>
      </c>
      <c r="I10" s="126"/>
      <c r="J10" s="126"/>
    </row>
    <row r="11" spans="1:10" ht="22.5" customHeight="1">
      <c r="A11" s="129" t="s">
        <v>260</v>
      </c>
      <c r="B11" s="55" t="s">
        <v>261</v>
      </c>
      <c r="C11" s="97">
        <v>1045.1</v>
      </c>
      <c r="D11" s="98">
        <v>3248.5</v>
      </c>
      <c r="E11" s="98">
        <v>-3034.5</v>
      </c>
      <c r="F11" s="98">
        <v>1644.2</v>
      </c>
      <c r="G11" s="18">
        <v>0</v>
      </c>
      <c r="H11" s="98">
        <v>4297.9</v>
      </c>
      <c r="I11" s="126"/>
      <c r="J11" s="126"/>
    </row>
    <row r="12" spans="1:10" ht="22.5" customHeight="1">
      <c r="A12" s="129" t="s">
        <v>262</v>
      </c>
      <c r="B12" s="55" t="s">
        <v>263</v>
      </c>
      <c r="C12" s="18">
        <v>287</v>
      </c>
      <c r="D12" s="98">
        <v>-13.6</v>
      </c>
      <c r="E12" s="18">
        <v>430.4</v>
      </c>
      <c r="F12" s="18">
        <v>433.1</v>
      </c>
      <c r="G12" s="18">
        <v>0</v>
      </c>
      <c r="H12" s="18">
        <v>0</v>
      </c>
      <c r="I12" s="126"/>
      <c r="J12" s="126"/>
    </row>
    <row r="13" spans="1:10" ht="22.5" customHeight="1">
      <c r="A13" s="129" t="s">
        <v>264</v>
      </c>
      <c r="B13" s="55" t="s">
        <v>265</v>
      </c>
      <c r="C13" s="97">
        <v>-0.8</v>
      </c>
      <c r="D13" s="18">
        <v>0</v>
      </c>
      <c r="E13" s="98">
        <v>-46.7</v>
      </c>
      <c r="F13" s="98">
        <v>-23.5</v>
      </c>
      <c r="G13" s="98">
        <v>1002.9</v>
      </c>
      <c r="H13" s="98">
        <v>3442.7</v>
      </c>
      <c r="I13" s="126"/>
      <c r="J13" s="126"/>
    </row>
    <row r="14" spans="1:10" ht="22.5" customHeight="1">
      <c r="A14" s="129" t="s">
        <v>266</v>
      </c>
      <c r="B14" s="55" t="s">
        <v>267</v>
      </c>
      <c r="C14" s="97">
        <v>588</v>
      </c>
      <c r="D14" s="98">
        <v>-6.6</v>
      </c>
      <c r="E14" s="98">
        <v>-7</v>
      </c>
      <c r="F14" s="98">
        <v>2.7</v>
      </c>
      <c r="G14" s="98">
        <v>-2.2</v>
      </c>
      <c r="H14" s="98">
        <v>-2.3</v>
      </c>
      <c r="I14" s="126"/>
      <c r="J14" s="126"/>
    </row>
    <row r="15" spans="1:10" ht="22.5" customHeight="1">
      <c r="A15" s="129" t="s">
        <v>268</v>
      </c>
      <c r="B15" s="55" t="s">
        <v>269</v>
      </c>
      <c r="C15" s="97">
        <v>782.5</v>
      </c>
      <c r="D15" s="98">
        <v>-94</v>
      </c>
      <c r="E15" s="130">
        <v>39.4</v>
      </c>
      <c r="F15" s="130">
        <v>2511.6</v>
      </c>
      <c r="G15" s="130">
        <v>1055.4</v>
      </c>
      <c r="H15" s="98">
        <v>1189.3</v>
      </c>
      <c r="I15" s="126"/>
      <c r="J15" s="126"/>
    </row>
    <row r="16" spans="1:10" ht="22.5" customHeight="1">
      <c r="A16" s="129" t="s">
        <v>270</v>
      </c>
      <c r="B16" s="55" t="s">
        <v>271</v>
      </c>
      <c r="C16" s="18">
        <v>0</v>
      </c>
      <c r="D16" s="18">
        <v>0</v>
      </c>
      <c r="E16" s="98">
        <v>-0.2</v>
      </c>
      <c r="F16" s="18">
        <v>0</v>
      </c>
      <c r="G16" s="98">
        <v>-40.4</v>
      </c>
      <c r="H16" s="98">
        <v>699.8</v>
      </c>
      <c r="I16" s="126"/>
      <c r="J16" s="126"/>
    </row>
    <row r="17" spans="1:10" ht="22.5" customHeight="1">
      <c r="A17" s="127" t="s">
        <v>272</v>
      </c>
      <c r="B17" s="53" t="s">
        <v>57</v>
      </c>
      <c r="C17" s="35">
        <v>0</v>
      </c>
      <c r="D17" s="35">
        <v>0</v>
      </c>
      <c r="E17" s="95">
        <v>106</v>
      </c>
      <c r="F17" s="95">
        <v>100.7</v>
      </c>
      <c r="G17" s="95">
        <v>386.4</v>
      </c>
      <c r="H17" s="95">
        <v>309.3</v>
      </c>
      <c r="I17" s="126"/>
      <c r="J17" s="126"/>
    </row>
    <row r="18" spans="1:10" ht="22.5" customHeight="1">
      <c r="A18" s="129" t="s">
        <v>273</v>
      </c>
      <c r="B18" s="55" t="s">
        <v>274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26"/>
      <c r="J18" s="126"/>
    </row>
    <row r="19" spans="1:10" ht="22.5" customHeight="1">
      <c r="A19" s="129" t="s">
        <v>275</v>
      </c>
      <c r="B19" s="55" t="s">
        <v>276</v>
      </c>
      <c r="C19" s="18">
        <v>0</v>
      </c>
      <c r="D19" s="18">
        <v>0</v>
      </c>
      <c r="E19" s="98">
        <v>106</v>
      </c>
      <c r="F19" s="98">
        <v>100.7</v>
      </c>
      <c r="G19" s="98">
        <v>294.9</v>
      </c>
      <c r="H19" s="98">
        <v>297.5</v>
      </c>
      <c r="I19" s="126"/>
      <c r="J19" s="126"/>
    </row>
    <row r="20" spans="1:10" ht="22.5" customHeight="1">
      <c r="A20" s="129" t="s">
        <v>277</v>
      </c>
      <c r="B20" s="55" t="s">
        <v>278</v>
      </c>
      <c r="C20" s="18">
        <v>0</v>
      </c>
      <c r="D20" s="18">
        <v>0</v>
      </c>
      <c r="E20" s="18">
        <v>0</v>
      </c>
      <c r="F20" s="18">
        <v>0</v>
      </c>
      <c r="G20" s="18">
        <v>91.5</v>
      </c>
      <c r="H20" s="98">
        <v>11.8</v>
      </c>
      <c r="I20" s="126"/>
      <c r="J20" s="126"/>
    </row>
    <row r="21" spans="1:10" ht="22.5" customHeight="1">
      <c r="A21" s="129" t="s">
        <v>279</v>
      </c>
      <c r="B21" s="55" t="s">
        <v>280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26"/>
      <c r="J21" s="126"/>
    </row>
    <row r="22" spans="1:10" ht="22.5" customHeight="1">
      <c r="A22" s="125" t="s">
        <v>281</v>
      </c>
      <c r="B22" s="90" t="s">
        <v>282</v>
      </c>
      <c r="C22" s="22">
        <f>10846.8+287</f>
        <v>11133.8</v>
      </c>
      <c r="D22" s="91">
        <v>8993.5</v>
      </c>
      <c r="E22" s="91">
        <f>6636.8+430.4</f>
        <v>7067.2</v>
      </c>
      <c r="F22" s="91">
        <v>15015.6</v>
      </c>
      <c r="G22" s="91">
        <v>8479.8</v>
      </c>
      <c r="H22" s="91">
        <v>22759.8</v>
      </c>
      <c r="I22" s="126"/>
      <c r="J22" s="126"/>
    </row>
    <row r="23" spans="1:10" ht="22.5" customHeight="1">
      <c r="A23" s="127" t="s">
        <v>283</v>
      </c>
      <c r="B23" s="53" t="s">
        <v>50</v>
      </c>
      <c r="C23" s="94">
        <f>7332.5+287</f>
        <v>7619.5</v>
      </c>
      <c r="D23" s="95">
        <v>8803.1</v>
      </c>
      <c r="E23" s="95">
        <f>1200.8+430.4</f>
        <v>1631.1999999999998</v>
      </c>
      <c r="F23" s="95">
        <v>9451.1</v>
      </c>
      <c r="G23" s="95">
        <v>5497.5</v>
      </c>
      <c r="H23" s="95">
        <v>12078.2</v>
      </c>
      <c r="I23" s="126"/>
      <c r="J23" s="126"/>
    </row>
    <row r="24" spans="1:10" ht="22.5" customHeight="1">
      <c r="A24" s="129" t="s">
        <v>284</v>
      </c>
      <c r="B24" s="55" t="s">
        <v>274</v>
      </c>
      <c r="C24" s="97">
        <v>1128.6</v>
      </c>
      <c r="D24" s="98">
        <v>8509.1</v>
      </c>
      <c r="E24" s="98">
        <v>-1051.7</v>
      </c>
      <c r="F24" s="98">
        <v>10665.4</v>
      </c>
      <c r="G24" s="98">
        <v>301.3</v>
      </c>
      <c r="H24" s="98">
        <v>3261.8</v>
      </c>
      <c r="I24" s="126"/>
      <c r="J24" s="126"/>
    </row>
    <row r="25" spans="1:10" ht="22.5" customHeight="1">
      <c r="A25" s="129" t="s">
        <v>285</v>
      </c>
      <c r="B25" s="55" t="s">
        <v>263</v>
      </c>
      <c r="C25" s="97">
        <f>+-421.4+287</f>
        <v>-134.39999999999998</v>
      </c>
      <c r="D25" s="98">
        <v>1175.7</v>
      </c>
      <c r="E25" s="98">
        <f>3182.7+430.4</f>
        <v>3613.1</v>
      </c>
      <c r="F25" s="98">
        <v>3808.9</v>
      </c>
      <c r="G25" s="98">
        <v>-3959</v>
      </c>
      <c r="H25" s="98">
        <v>775.8</v>
      </c>
      <c r="I25" s="126"/>
      <c r="J25" s="126"/>
    </row>
    <row r="26" spans="1:10" ht="22.5" customHeight="1">
      <c r="A26" s="129" t="s">
        <v>286</v>
      </c>
      <c r="B26" s="55" t="s">
        <v>287</v>
      </c>
      <c r="C26" s="97">
        <v>2606.2</v>
      </c>
      <c r="D26" s="98">
        <v>-700.2</v>
      </c>
      <c r="E26" s="98">
        <v>-1976.2</v>
      </c>
      <c r="F26" s="98">
        <v>-6204.3</v>
      </c>
      <c r="G26" s="98">
        <v>5549.8</v>
      </c>
      <c r="H26" s="98">
        <v>5120.7</v>
      </c>
      <c r="I26" s="126"/>
      <c r="J26" s="126"/>
    </row>
    <row r="27" spans="1:10" ht="22.5" customHeight="1">
      <c r="A27" s="129" t="s">
        <v>288</v>
      </c>
      <c r="B27" s="55" t="s">
        <v>289</v>
      </c>
      <c r="C27" s="97">
        <v>3860.2</v>
      </c>
      <c r="D27" s="98">
        <v>888.8</v>
      </c>
      <c r="E27" s="98">
        <v>852.5</v>
      </c>
      <c r="F27" s="98">
        <v>1574.8</v>
      </c>
      <c r="G27" s="98">
        <v>3632.8</v>
      </c>
      <c r="H27" s="98">
        <v>3104.8</v>
      </c>
      <c r="I27" s="126"/>
      <c r="J27" s="126"/>
    </row>
    <row r="28" spans="1:10" ht="22.5" customHeight="1">
      <c r="A28" s="129" t="s">
        <v>290</v>
      </c>
      <c r="B28" s="55" t="s">
        <v>269</v>
      </c>
      <c r="C28" s="97">
        <v>158.5</v>
      </c>
      <c r="D28" s="98">
        <v>-1248.4</v>
      </c>
      <c r="E28" s="98">
        <v>417.8</v>
      </c>
      <c r="F28" s="98">
        <v>-269.7</v>
      </c>
      <c r="G28" s="98">
        <v>65.6</v>
      </c>
      <c r="H28" s="98">
        <v>-70.7</v>
      </c>
      <c r="I28" s="126"/>
      <c r="J28" s="126"/>
    </row>
    <row r="29" spans="1:10" ht="22.5" customHeight="1">
      <c r="A29" s="129" t="s">
        <v>291</v>
      </c>
      <c r="B29" s="55" t="s">
        <v>271</v>
      </c>
      <c r="C29" s="18">
        <v>0</v>
      </c>
      <c r="D29" s="98">
        <v>178.1</v>
      </c>
      <c r="E29" s="98">
        <v>-224.3</v>
      </c>
      <c r="F29" s="98">
        <v>-124</v>
      </c>
      <c r="G29" s="98">
        <v>-93</v>
      </c>
      <c r="H29" s="98">
        <v>-114.3</v>
      </c>
      <c r="I29" s="126"/>
      <c r="J29" s="126"/>
    </row>
    <row r="30" spans="1:10" ht="22.5" customHeight="1">
      <c r="A30" s="127" t="s">
        <v>292</v>
      </c>
      <c r="B30" s="53" t="s">
        <v>57</v>
      </c>
      <c r="C30" s="94">
        <v>3514.3</v>
      </c>
      <c r="D30" s="95">
        <v>190.4</v>
      </c>
      <c r="E30" s="95">
        <v>5436</v>
      </c>
      <c r="F30" s="95">
        <v>5564.5</v>
      </c>
      <c r="G30" s="95">
        <v>2982.3</v>
      </c>
      <c r="H30" s="95">
        <v>10681.7</v>
      </c>
      <c r="I30" s="126"/>
      <c r="J30" s="126"/>
    </row>
    <row r="31" spans="1:10" ht="22.5" customHeight="1">
      <c r="A31" s="129" t="s">
        <v>293</v>
      </c>
      <c r="B31" s="55" t="s">
        <v>261</v>
      </c>
      <c r="C31" s="97">
        <v>620.1</v>
      </c>
      <c r="D31" s="18">
        <v>0</v>
      </c>
      <c r="E31" s="98">
        <v>4313.7</v>
      </c>
      <c r="F31" s="18">
        <v>0</v>
      </c>
      <c r="G31" s="18">
        <v>0</v>
      </c>
      <c r="H31" s="18">
        <v>2249.8</v>
      </c>
      <c r="I31" s="126"/>
      <c r="J31" s="126"/>
    </row>
    <row r="32" spans="1:10" ht="22.5" customHeight="1">
      <c r="A32" s="129" t="s">
        <v>294</v>
      </c>
      <c r="B32" s="55" t="s">
        <v>276</v>
      </c>
      <c r="C32" s="97">
        <v>3248.1</v>
      </c>
      <c r="D32" s="98">
        <v>-146.9</v>
      </c>
      <c r="E32" s="98">
        <v>728.2</v>
      </c>
      <c r="F32" s="98">
        <v>4451</v>
      </c>
      <c r="G32" s="98">
        <v>2665.9</v>
      </c>
      <c r="H32" s="98">
        <v>7372.1</v>
      </c>
      <c r="I32" s="126"/>
      <c r="J32" s="126"/>
    </row>
    <row r="33" spans="1:10" ht="22.5" customHeight="1">
      <c r="A33" s="129" t="s">
        <v>295</v>
      </c>
      <c r="B33" s="55" t="s">
        <v>278</v>
      </c>
      <c r="C33" s="97">
        <v>-363</v>
      </c>
      <c r="D33" s="98">
        <v>47.1</v>
      </c>
      <c r="E33" s="98">
        <v>394.1</v>
      </c>
      <c r="F33" s="98">
        <v>-104.3</v>
      </c>
      <c r="G33" s="18">
        <v>0</v>
      </c>
      <c r="H33" s="98">
        <v>1058.5</v>
      </c>
      <c r="I33" s="126"/>
      <c r="J33" s="126"/>
    </row>
    <row r="34" spans="1:10" ht="22.5" customHeight="1">
      <c r="A34" s="131" t="s">
        <v>296</v>
      </c>
      <c r="B34" s="132" t="s">
        <v>280</v>
      </c>
      <c r="C34" s="133">
        <v>9.1</v>
      </c>
      <c r="D34" s="134">
        <v>290.2</v>
      </c>
      <c r="E34" s="135">
        <v>0</v>
      </c>
      <c r="F34" s="135">
        <v>1217.8</v>
      </c>
      <c r="G34" s="135">
        <v>316.4</v>
      </c>
      <c r="H34" s="135">
        <v>1.3</v>
      </c>
      <c r="I34" s="126"/>
      <c r="J34" s="126"/>
    </row>
    <row r="35" spans="1:10" ht="7.5" customHeight="1">
      <c r="A35" s="13"/>
      <c r="B35" s="13"/>
      <c r="C35" s="13"/>
      <c r="D35" s="13"/>
      <c r="E35" s="13"/>
      <c r="F35" s="13"/>
      <c r="G35" s="13"/>
      <c r="H35" s="126"/>
      <c r="I35" s="126"/>
      <c r="J35" s="126"/>
    </row>
    <row r="36" spans="1:10" ht="15" customHeight="1">
      <c r="A36" s="40"/>
      <c r="B36" s="156"/>
      <c r="C36" s="156"/>
      <c r="D36" s="156"/>
      <c r="E36" s="156"/>
      <c r="F36" s="126"/>
      <c r="G36" s="126"/>
      <c r="H36" s="126"/>
      <c r="I36" s="126"/>
      <c r="J36" s="126"/>
    </row>
    <row r="37" spans="1:7" s="13" customFormat="1" ht="27.75" customHeight="1">
      <c r="A37" s="85"/>
      <c r="B37" s="170"/>
      <c r="C37" s="170"/>
      <c r="D37" s="170"/>
      <c r="E37" s="170"/>
      <c r="F37" s="41"/>
      <c r="G37" s="41"/>
    </row>
  </sheetData>
  <sheetProtection/>
  <mergeCells count="7">
    <mergeCell ref="A1:C1"/>
    <mergeCell ref="B37:E37"/>
    <mergeCell ref="A6:A8"/>
    <mergeCell ref="B6:B8"/>
    <mergeCell ref="B36:E36"/>
    <mergeCell ref="C6:H7"/>
    <mergeCell ref="B5:H5"/>
  </mergeCells>
  <hyperlinks>
    <hyperlink ref="A1:C1" location="'Table of contents'!A1" display="Table of Contents"/>
  </hyperlinks>
  <printOptions/>
  <pageMargins left="0.61" right="0.34" top="0.72" bottom="0.12" header="0.38" footer="0.12"/>
  <pageSetup horizontalDpi="600" verticalDpi="600" orientation="portrait" r:id="rId1"/>
  <headerFooter>
    <oddHeader>&amp;C- 26 -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sgeemul</dc:creator>
  <cp:keywords/>
  <dc:description/>
  <cp:lastModifiedBy>Hema Maywah</cp:lastModifiedBy>
  <dcterms:created xsi:type="dcterms:W3CDTF">2014-01-22T07:36:34Z</dcterms:created>
  <dcterms:modified xsi:type="dcterms:W3CDTF">2019-07-31T10:03:38Z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558900.000000000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