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awahir\Desktop\"/>
    </mc:Choice>
  </mc:AlternateContent>
  <xr:revisionPtr revIDLastSave="0" documentId="13_ncr:1_{F16E8CAE-13FF-459F-AB0F-3C4FD39CF772}" xr6:coauthVersionLast="47" xr6:coauthVersionMax="47" xr10:uidLastSave="{00000000-0000-0000-0000-000000000000}"/>
  <bookViews>
    <workbookView xWindow="-108" yWindow="-108" windowWidth="23256" windowHeight="12456" xr2:uid="{393CDB4D-3A63-4C71-AEEB-5C42E67C9E38}"/>
  </bookViews>
  <sheets>
    <sheet name="GGO - Quarterly" sheetId="5" r:id="rId1"/>
  </sheets>
  <externalReferences>
    <externalReference r:id="rId2"/>
  </externalReferences>
  <definedNames>
    <definedName name="_xlnm._FilterDatabase" localSheetId="0" hidden="1">'GGO - Quarterly'!$A$15:$B$15</definedName>
    <definedName name="nm">#REF!</definedName>
    <definedName name="Range_CashAccrual">#REF!</definedName>
    <definedName name="Range_Cover">#REF!</definedName>
    <definedName name="Range_CoverShadow">#REF!</definedName>
    <definedName name="Range_DataSectors">#REF!</definedName>
    <definedName name="Range_RangeNames">#REF!</definedName>
    <definedName name="Range_ReportControl">#REF!</definedName>
    <definedName name="Range_SheetNames">#REF!</definedName>
    <definedName name="Range_StatementI">#REF!</definedName>
    <definedName name="Range_StatementII">#REF!</definedName>
    <definedName name="Range_StatementIII">#REF!</definedName>
    <definedName name="Range_Table1">#REF!</definedName>
    <definedName name="Range_Table10">#REF!</definedName>
    <definedName name="Range_Table109">#REF!</definedName>
    <definedName name="Range_Table11">#REF!</definedName>
    <definedName name="Range_Table15">#REF!</definedName>
    <definedName name="Range_Table2">#REF!</definedName>
    <definedName name="Range_Table201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2.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801">#REF!</definedName>
    <definedName name="Range_TSTable9">#REF!</definedName>
    <definedName name="Reporting_Country_Code">[1]Coverpage!$I$9</definedName>
    <definedName name="Reporting_Country_Name">[1]Coverpage!$I$8</definedName>
    <definedName name="Reporting_Period_Code">[1]Coverpage!$I$10</definedName>
    <definedName name="tab">#REF!</definedName>
    <definedName name="Tanger">#REF!</definedName>
    <definedName name="yjiokjookook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38" i="5" l="1"/>
  <c r="Z37" i="5"/>
  <c r="Z27" i="5"/>
  <c r="Z30" i="5"/>
  <c r="Z66" i="5"/>
  <c r="Y66" i="5" l="1"/>
  <c r="Y38" i="5"/>
  <c r="Y37" i="5"/>
  <c r="Y27" i="5"/>
  <c r="Y30" i="5"/>
  <c r="Y36" i="5"/>
</calcChain>
</file>

<file path=xl/sharedStrings.xml><?xml version="1.0" encoding="utf-8"?>
<sst xmlns="http://schemas.openxmlformats.org/spreadsheetml/2006/main" count="157" uniqueCount="143">
  <si>
    <t xml:space="preserve">Taxes </t>
  </si>
  <si>
    <t xml:space="preserve">Social contributions </t>
  </si>
  <si>
    <t xml:space="preserve">Expense </t>
  </si>
  <si>
    <t xml:space="preserve">Subsidies </t>
  </si>
  <si>
    <t>Net incurrence of liabilities</t>
  </si>
  <si>
    <t>DataStructure</t>
  </si>
  <si>
    <t>IMF:ECOFIN_DSD(1.0)</t>
  </si>
  <si>
    <t>DataStructure Name</t>
  </si>
  <si>
    <t>ECOFIN Data Structure Definition</t>
  </si>
  <si>
    <t>DATA_DOMAIN</t>
  </si>
  <si>
    <t>GGO</t>
  </si>
  <si>
    <t>DATA_DOMAIN Name</t>
  </si>
  <si>
    <t>General Government Operations</t>
  </si>
  <si>
    <t>REF_AREA</t>
  </si>
  <si>
    <t>MU</t>
  </si>
  <si>
    <t>REF_AREA Name</t>
  </si>
  <si>
    <t>Mauritius</t>
  </si>
  <si>
    <t>COUNTERPART_AREA</t>
  </si>
  <si>
    <t>_Z</t>
  </si>
  <si>
    <t>COUNTERPART_AREA Name</t>
  </si>
  <si>
    <t>Not applicable</t>
  </si>
  <si>
    <t>FREQ</t>
  </si>
  <si>
    <t>Q</t>
  </si>
  <si>
    <t>FREQ Name</t>
  </si>
  <si>
    <t>Quarterly</t>
  </si>
  <si>
    <t>UNIT_MULT</t>
  </si>
  <si>
    <t>6</t>
  </si>
  <si>
    <t>UNIT_MULT Name</t>
  </si>
  <si>
    <t>Millions</t>
  </si>
  <si>
    <t>COMMENT</t>
  </si>
  <si>
    <t>INDICATOR</t>
  </si>
  <si>
    <t>INDICATOR Name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</si>
  <si>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</si>
  <si>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</si>
  <si>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</si>
  <si>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</si>
  <si>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</si>
  <si>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</si>
  <si>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</si>
  <si>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</si>
  <si>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</si>
  <si>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</si>
  <si>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</si>
  <si>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</si>
  <si>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</si>
  <si>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</si>
  <si>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</si>
  <si>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</si>
  <si>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</si>
  <si>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</si>
  <si>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</si>
  <si>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GR_G14_GG_XDC</t>
  </si>
  <si>
    <t xml:space="preserve">Revenue </t>
  </si>
  <si>
    <t>GRT_G14_GG_XDC</t>
  </si>
  <si>
    <t>GRTI_G14_GG_XDC</t>
  </si>
  <si>
    <t>Taxes on income, profits, and capital gains</t>
  </si>
  <si>
    <t>GRTPAY_G14_GG_XDC</t>
  </si>
  <si>
    <t>Taxes on payroll &amp; workforce</t>
  </si>
  <si>
    <t>GRTP_G14_GG_XDC</t>
  </si>
  <si>
    <t>Taxes on property</t>
  </si>
  <si>
    <t>GRTGS_G14_GG_XDC</t>
  </si>
  <si>
    <t>Taxes on goods &amp; services</t>
  </si>
  <si>
    <t>GRTT_G14_GG_XDC</t>
  </si>
  <si>
    <t>Taxes on international trade &amp; transactions</t>
  </si>
  <si>
    <t>GRTO_G14_GG_XDC</t>
  </si>
  <si>
    <t>Other taxes</t>
  </si>
  <si>
    <t>GRS_G14_GG_XDC</t>
  </si>
  <si>
    <t>GRG_G14_GG_XDC</t>
  </si>
  <si>
    <t xml:space="preserve">Grants </t>
  </si>
  <si>
    <t>GRO_G14_GG_XDC</t>
  </si>
  <si>
    <t xml:space="preserve">Other revenue </t>
  </si>
  <si>
    <t>GE_G14_GG_XDC</t>
  </si>
  <si>
    <t>GECE_G14_GG_XDC</t>
  </si>
  <si>
    <t>Compensation of employees</t>
  </si>
  <si>
    <t>GEGS_G14_GG_XDC</t>
  </si>
  <si>
    <t xml:space="preserve">Use of goods &amp; services </t>
  </si>
  <si>
    <t>GEKC_G14_GG_XDC</t>
  </si>
  <si>
    <t xml:space="preserve">Consumption of fixed capital </t>
  </si>
  <si>
    <t>GEI_G14_GG_XDC</t>
  </si>
  <si>
    <t xml:space="preserve">Interest </t>
  </si>
  <si>
    <t>GEST_G14_GG_XDC</t>
  </si>
  <si>
    <t>GEG_G14_GG_XDC</t>
  </si>
  <si>
    <t>GES_G14_GG_XDC</t>
  </si>
  <si>
    <t xml:space="preserve">Social benefits </t>
  </si>
  <si>
    <t>GEO_G14_GG_XDC</t>
  </si>
  <si>
    <t xml:space="preserve">Other expense </t>
  </si>
  <si>
    <t>GXCBG_G14_GG_XDC</t>
  </si>
  <si>
    <t xml:space="preserve">Gross operating balance [1-2+23] </t>
  </si>
  <si>
    <t>GXCBN_G14_GG_XDC</t>
  </si>
  <si>
    <t xml:space="preserve">Net operating balance [1-2] </t>
  </si>
  <si>
    <t>GADAN_T_G14_GG_XDC</t>
  </si>
  <si>
    <t>Net acquisition of nonfinancial assets</t>
  </si>
  <si>
    <t>GXCNL_G14_GG_XDC</t>
  </si>
  <si>
    <t xml:space="preserve">Net lending / borrowing [1-2-31 = 1-2M] </t>
  </si>
  <si>
    <t>GADAF_T_G14_GG_XDC</t>
  </si>
  <si>
    <t>Net acquisition of financial assets</t>
  </si>
  <si>
    <t> </t>
  </si>
  <si>
    <t>by instrument</t>
  </si>
  <si>
    <t>GADAFM_T_G14_GG_XDC</t>
  </si>
  <si>
    <t>Monetary gold and SDRs</t>
  </si>
  <si>
    <t>GADAFCD_T_G14_GG_XDC</t>
  </si>
  <si>
    <t>Currency and deposits</t>
  </si>
  <si>
    <t>GADAFSO_T_G14_GG_XDC</t>
  </si>
  <si>
    <t>Debt Securities</t>
  </si>
  <si>
    <t>GADAFLS_T_G14_GG_XDC</t>
  </si>
  <si>
    <t>Loans</t>
  </si>
  <si>
    <t>GADAFAE_T_G14_GG_XDC</t>
  </si>
  <si>
    <t>Equity and investment fund shares</t>
  </si>
  <si>
    <t>GADAFIR_T_G14_GG_XDC</t>
  </si>
  <si>
    <t>Insurance, pension, and standardized guarantee schemes</t>
  </si>
  <si>
    <t>GADAFFD_T_G14_GG_XDC</t>
  </si>
  <si>
    <t>Financial derivatives and employee stock options</t>
  </si>
  <si>
    <t>GADAFO_T_G14_GG_XDC</t>
  </si>
  <si>
    <t>Other accounts receivable</t>
  </si>
  <si>
    <t>by debtor</t>
  </si>
  <si>
    <t>GADAFD_T_G14_GG_XDC</t>
  </si>
  <si>
    <t>Domestic</t>
  </si>
  <si>
    <t>GADAFF_T_G14_GG_XDC</t>
  </si>
  <si>
    <t>Foreign</t>
  </si>
  <si>
    <t>GADL_T_G14_GG_XDC</t>
  </si>
  <si>
    <t>GADLSDR_T_G14_GG_XDC</t>
  </si>
  <si>
    <t>Special Drawing Rights (SDRs)</t>
  </si>
  <si>
    <t>GADLCD_T_G14_GG_XDC</t>
  </si>
  <si>
    <t>GADLSO_T_G14_GG_XDC</t>
  </si>
  <si>
    <t>GADLLS_T_G14_GG_XDC</t>
  </si>
  <si>
    <t>GADLAE_T_G14_GG_XDC</t>
  </si>
  <si>
    <t>GADLIR_T_G14_GG_XDC</t>
  </si>
  <si>
    <t>GADLFD_T_G14_GG_XDC</t>
  </si>
  <si>
    <t>GADLO_T_G14_GG_XDC</t>
  </si>
  <si>
    <t>Other accounts payable</t>
  </si>
  <si>
    <t>by creditor</t>
  </si>
  <si>
    <t>GADLD_T_G14_GG_XDC</t>
  </si>
  <si>
    <t>GADLF_T_G14_GG_XDC</t>
  </si>
  <si>
    <t>GXCNLA_G14_GG_XDC</t>
  </si>
  <si>
    <t>Statistical discrepancy [32 - 33 - NLB]</t>
  </si>
  <si>
    <t>Memorandum item:</t>
  </si>
  <si>
    <t>GX_G14_GG_XDC</t>
  </si>
  <si>
    <t>Total expenditure [2+31]</t>
  </si>
  <si>
    <t>2024-Q4</t>
  </si>
  <si>
    <t>2025-Q1</t>
  </si>
  <si>
    <t>2025-Q2</t>
  </si>
  <si>
    <t>2025-Q3</t>
  </si>
  <si>
    <t>2025-Q4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</si>
</sst>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,##0.00000"/>
    <numFmt numFmtId="167" formatCode="#,##0.0000000000"/>
    <numFmt numFmtId="168" formatCode="0.00000000"/>
    <numFmt numFmtId="169" formatCode="#,##0.000000000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i/>
      <sz val="8"/>
      <name val="Arial"/>
      <family val="2"/>
    </font>
    <font>
      <i/>
      <u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sz val="7.5"/>
      <color theme="1"/>
      <name val="Arial"/>
      <family val="2"/>
    </font>
    <font>
      <sz val="7.5"/>
      <color indexed="8"/>
      <name val="Arial"/>
      <family val="2"/>
    </font>
    <font>
      <sz val="7.5"/>
      <color rgb="FFFF0000"/>
      <name val="Arial"/>
      <family val="2"/>
    </font>
    <font>
      <sz val="7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3" fillId="2" borderId="0" xfId="1" applyFont="1" applyFill="1" applyAlignment="1" applyProtection="1">
      <alignment vertical="top"/>
      <protection locked="0"/>
    </xf>
    <xf numFmtId="0" fontId="4" fillId="0" borderId="0" xfId="1" applyFont="1" applyProtection="1">
      <protection locked="0"/>
    </xf>
    <xf numFmtId="0" fontId="2" fillId="0" borderId="0" xfId="1"/>
    <xf numFmtId="0" fontId="3" fillId="2" borderId="2" xfId="1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vertical="top"/>
      <protection locked="0"/>
    </xf>
    <xf numFmtId="166" fontId="2" fillId="0" borderId="0" xfId="1" applyNumberFormat="1"/>
    <xf numFmtId="0" fontId="12" fillId="0" borderId="0" xfId="1" applyFont="1"/>
    <xf numFmtId="167" fontId="12" fillId="0" borderId="0" xfId="1" applyNumberFormat="1" applyFont="1"/>
    <xf numFmtId="3" fontId="2" fillId="0" borderId="0" xfId="1" applyNumberFormat="1"/>
    <xf numFmtId="2" fontId="2" fillId="0" borderId="0" xfId="1" applyNumberFormat="1"/>
    <xf numFmtId="0" fontId="5" fillId="0" borderId="7" xfId="1" applyFont="1" applyFill="1" applyBorder="1"/>
    <xf numFmtId="0" fontId="6" fillId="0" borderId="4" xfId="1" applyFont="1" applyFill="1" applyBorder="1"/>
    <xf numFmtId="3" fontId="13" fillId="0" borderId="2" xfId="1" applyNumberFormat="1" applyFont="1" applyFill="1" applyBorder="1" applyProtection="1">
      <protection locked="0"/>
    </xf>
    <xf numFmtId="3" fontId="13" fillId="0" borderId="2" xfId="1" applyNumberFormat="1" applyFont="1" applyFill="1" applyBorder="1"/>
    <xf numFmtId="0" fontId="2" fillId="0" borderId="0" xfId="1" applyFill="1"/>
    <xf numFmtId="164" fontId="16" fillId="0" borderId="0" xfId="1" applyNumberFormat="1" applyFont="1" applyFill="1"/>
    <xf numFmtId="168" fontId="16" fillId="0" borderId="0" xfId="1" applyNumberFormat="1" applyFont="1" applyFill="1"/>
    <xf numFmtId="0" fontId="16" fillId="0" borderId="0" xfId="1" applyFont="1" applyFill="1"/>
    <xf numFmtId="0" fontId="5" fillId="0" borderId="3" xfId="1" applyFont="1" applyFill="1" applyBorder="1"/>
    <xf numFmtId="0" fontId="5" fillId="0" borderId="4" xfId="1" applyFont="1" applyFill="1" applyBorder="1"/>
    <xf numFmtId="3" fontId="12" fillId="0" borderId="2" xfId="1" applyNumberFormat="1" applyFont="1" applyFill="1" applyBorder="1" applyProtection="1">
      <protection locked="0"/>
    </xf>
    <xf numFmtId="3" fontId="12" fillId="0" borderId="2" xfId="1" applyNumberFormat="1" applyFont="1" applyFill="1" applyBorder="1"/>
    <xf numFmtId="3" fontId="5" fillId="0" borderId="2" xfId="1" applyNumberFormat="1" applyFont="1" applyFill="1" applyBorder="1" applyAlignment="1" applyProtection="1">
      <alignment horizontal="right"/>
      <protection locked="0"/>
    </xf>
    <xf numFmtId="3" fontId="5" fillId="0" borderId="2" xfId="1" applyNumberFormat="1" applyFont="1" applyFill="1" applyBorder="1" applyAlignment="1">
      <alignment horizontal="right"/>
    </xf>
    <xf numFmtId="3" fontId="5" fillId="0" borderId="2" xfId="1" applyNumberFormat="1" applyFont="1" applyFill="1" applyBorder="1"/>
    <xf numFmtId="164" fontId="18" fillId="0" borderId="0" xfId="1" applyNumberFormat="1" applyFont="1" applyFill="1"/>
    <xf numFmtId="0" fontId="1" fillId="0" borderId="0" xfId="1" applyFont="1" applyFill="1"/>
    <xf numFmtId="0" fontId="17" fillId="0" borderId="0" xfId="1" applyFont="1" applyFill="1"/>
    <xf numFmtId="0" fontId="7" fillId="0" borderId="4" xfId="1" applyFont="1" applyFill="1" applyBorder="1"/>
    <xf numFmtId="0" fontId="8" fillId="0" borderId="4" xfId="1" applyFont="1" applyFill="1" applyBorder="1"/>
    <xf numFmtId="0" fontId="9" fillId="0" borderId="4" xfId="1" applyFont="1" applyFill="1" applyBorder="1"/>
    <xf numFmtId="165" fontId="16" fillId="0" borderId="0" xfId="1" applyNumberFormat="1" applyFont="1" applyFill="1"/>
    <xf numFmtId="0" fontId="10" fillId="0" borderId="4" xfId="1" applyFont="1" applyFill="1" applyBorder="1"/>
    <xf numFmtId="0" fontId="10" fillId="0" borderId="5" xfId="1" applyFont="1" applyFill="1" applyBorder="1"/>
    <xf numFmtId="0" fontId="11" fillId="0" borderId="6" xfId="1" applyFont="1" applyFill="1" applyBorder="1"/>
    <xf numFmtId="3" fontId="14" fillId="0" borderId="2" xfId="1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2" fillId="0" borderId="0" xfId="1" applyFont="1" applyFill="1"/>
    <xf numFmtId="169" fontId="12" fillId="0" borderId="0" xfId="1" applyNumberFormat="1" applyFont="1" applyFill="1"/>
  </cellXfs>
  <cellStyles count="2">
    <cellStyle name="Normal" xfId="0" builtinId="0"/>
    <cellStyle name="Normal 2" xfId="1" xr:uid="{ECDDF442-A384-4FA2-A869-14948D023956}"/>
  </cellStyles>
  <dxfs count="0"/>
  <tableStyles count="0" defaultTableStyle="TableStyleMedium2" defaultPivotStyle="PivotStyleLight16"/>
  <colors>
    <mruColors>
      <color rgb="FFBE088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8\Jeysen\New%20IMF%20QUES%20format\Yearbook%202016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Coverpage"/>
      <sheetName val="StatementI"/>
      <sheetName val="StatementII"/>
      <sheetName val="StatementIII"/>
      <sheetName val="StatementIV"/>
      <sheetName val="Table1"/>
      <sheetName val="Table2"/>
      <sheetName val="Table3"/>
      <sheetName val="Table4"/>
      <sheetName val="Table5"/>
      <sheetName val="Table6"/>
      <sheetName val="Table6A"/>
      <sheetName val="Table6B"/>
      <sheetName val="Table7"/>
      <sheetName val="Table8A"/>
      <sheetName val="Table8B"/>
      <sheetName val="Table9"/>
      <sheetName val="Annex1"/>
      <sheetName val="Annex2"/>
      <sheetName val="Consolidation Checks"/>
      <sheetName val="OtherThanCashData Checks Report"/>
      <sheetName val="Cash Data Checks Report"/>
      <sheetName val="Report Form"/>
    </sheetNames>
    <sheetDataSet>
      <sheetData sheetId="0"/>
      <sheetData sheetId="1">
        <row r="1">
          <cell r="A1" t="str">
            <v>GFSM2014_V1.51</v>
          </cell>
        </row>
        <row r="8">
          <cell r="I8" t="str">
            <v>Mauritius</v>
          </cell>
        </row>
        <row r="9">
          <cell r="I9" t="str">
            <v>684</v>
          </cell>
        </row>
        <row r="10">
          <cell r="I10" t="str">
            <v>2017</v>
          </cell>
        </row>
      </sheetData>
      <sheetData sheetId="2">
        <row r="30">
          <cell r="D30" t="str">
            <v/>
          </cell>
        </row>
      </sheetData>
      <sheetData sheetId="3">
        <row r="30">
          <cell r="E30">
            <v>0</v>
          </cell>
        </row>
      </sheetData>
      <sheetData sheetId="4"/>
      <sheetData sheetId="5"/>
      <sheetData sheetId="6"/>
      <sheetData sheetId="7">
        <row r="8">
          <cell r="E8" t="str">
            <v/>
          </cell>
        </row>
      </sheetData>
      <sheetData sheetId="8">
        <row r="9">
          <cell r="E9" t="str">
            <v/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5731-C3CD-4317-B21E-9CA90A07A5FE}">
  <dimension ref="A1:AP92"/>
  <sheetViews>
    <sheetView tabSelected="1" topLeftCell="A4" zoomScaleNormal="100" workbookViewId="0">
      <pane xSplit="2" ySplit="12" topLeftCell="C16" activePane="bottomRight" state="frozen"/>
      <selection activeCell="A4" sqref="A4"/>
      <selection pane="topRight" activeCell="C4" sqref="C4"/>
      <selection pane="bottomLeft" activeCell="A16" sqref="A16"/>
      <selection pane="bottomRight" activeCell="A4" sqref="A4"/>
    </sheetView>
  </sheetViews>
  <sheetFormatPr defaultRowHeight="14.4" x14ac:dyDescent="0.3"/>
  <cols>
    <col min="1" max="1" width="21" style="3" customWidth="1"/>
    <col min="2" max="2" width="44.21875" style="3" bestFit="1" customWidth="1"/>
    <col min="3" max="26" width="10" style="3" customWidth="1"/>
    <col min="27" max="28" width="8.88671875" style="3"/>
    <col min="29" max="41" width="8.88671875" style="15"/>
    <col min="42" max="42" width="12.5546875" style="15" bestFit="1" customWidth="1"/>
    <col min="43" max="16384" width="8.88671875" style="3"/>
  </cols>
  <sheetData>
    <row r="1" spans="1:42" x14ac:dyDescent="0.3">
      <c r="A1" s="1" t="s">
        <v>5</v>
      </c>
      <c r="B1" s="2" t="s">
        <v>6</v>
      </c>
    </row>
    <row r="2" spans="1:42" x14ac:dyDescent="0.3">
      <c r="A2" s="1" t="s">
        <v>7</v>
      </c>
      <c r="B2" s="2" t="s">
        <v>8</v>
      </c>
    </row>
    <row r="3" spans="1:42" x14ac:dyDescent="0.3">
      <c r="A3" s="1" t="s">
        <v>9</v>
      </c>
      <c r="B3" s="2" t="s">
        <v>10</v>
      </c>
    </row>
    <row r="4" spans="1:42" x14ac:dyDescent="0.3">
      <c r="A4" s="1" t="s">
        <v>11</v>
      </c>
      <c r="B4" s="2" t="s">
        <v>12</v>
      </c>
    </row>
    <row r="5" spans="1:42" x14ac:dyDescent="0.3">
      <c r="A5" s="1" t="s">
        <v>13</v>
      </c>
      <c r="B5" s="2" t="s">
        <v>14</v>
      </c>
    </row>
    <row r="6" spans="1:42" x14ac:dyDescent="0.3">
      <c r="A6" s="1" t="s">
        <v>15</v>
      </c>
      <c r="B6" s="2" t="s">
        <v>16</v>
      </c>
    </row>
    <row r="7" spans="1:42" x14ac:dyDescent="0.3">
      <c r="A7" s="1" t="s">
        <v>17</v>
      </c>
      <c r="B7" s="2" t="s">
        <v>18</v>
      </c>
    </row>
    <row r="8" spans="1:42" x14ac:dyDescent="0.3">
      <c r="A8" s="1" t="s">
        <v>19</v>
      </c>
      <c r="B8" s="2" t="s">
        <v>20</v>
      </c>
    </row>
    <row r="9" spans="1:42" x14ac:dyDescent="0.3">
      <c r="A9" s="1" t="s">
        <v>21</v>
      </c>
      <c r="B9" s="2" t="s">
        <v>22</v>
      </c>
    </row>
    <row r="10" spans="1:42" x14ac:dyDescent="0.3">
      <c r="A10" s="1" t="s">
        <v>23</v>
      </c>
      <c r="B10" s="2" t="s">
        <v>24</v>
      </c>
    </row>
    <row r="11" spans="1:42" x14ac:dyDescent="0.3">
      <c r="A11" s="1" t="s">
        <v>25</v>
      </c>
      <c r="B11" s="2" t="s">
        <v>26</v>
      </c>
    </row>
    <row r="12" spans="1:42" x14ac:dyDescent="0.3">
      <c r="A12" s="1" t="s">
        <v>27</v>
      </c>
      <c r="B12" s="2" t="s">
        <v>28</v>
      </c>
      <c r="S12" s="10"/>
      <c r="T12" s="10"/>
      <c r="U12" s="10"/>
      <c r="V12" s="10"/>
      <c r="W12" s="10"/>
      <c r="X12" s="10"/>
    </row>
    <row r="13" spans="1:42" x14ac:dyDescent="0.3">
      <c r="A13" s="1" t="s">
        <v>29</v>
      </c>
      <c r="B13" s="2"/>
      <c r="C13" s="9"/>
      <c r="D13" s="9"/>
      <c r="S13" s="9"/>
      <c r="T13" s="9"/>
      <c r="U13" s="9"/>
      <c r="V13" s="9"/>
      <c r="W13" s="9"/>
      <c r="X13" s="9"/>
      <c r="Y13" s="9"/>
    </row>
    <row r="14" spans="1:42" x14ac:dyDescent="0.3">
      <c r="C14" s="9"/>
      <c r="D14" s="9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AC14" s="37"/>
      <c r="AD14" s="37"/>
      <c r="AF14" s="37"/>
      <c r="AG14" s="37"/>
      <c r="AI14" s="37"/>
      <c r="AJ14" s="37"/>
      <c r="AL14" s="37"/>
      <c r="AM14" s="37"/>
      <c r="AO14" s="37"/>
      <c r="AP14" s="37"/>
    </row>
    <row r="15" spans="1:42" x14ac:dyDescent="0.3">
      <c r="A15" s="4" t="s">
        <v>30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35</v>
      </c>
      <c r="G15" s="5" t="s">
        <v>36</v>
      </c>
      <c r="H15" s="5" t="s">
        <v>37</v>
      </c>
      <c r="I15" s="5" t="s">
        <v>38</v>
      </c>
      <c r="J15" s="5" t="s">
        <v>39</v>
      </c>
      <c r="K15" s="5" t="s">
        <v>40</v>
      </c>
      <c r="L15" s="5" t="s">
        <v>41</v>
      </c>
      <c r="M15" s="5" t="s">
        <v>42</v>
      </c>
      <c r="N15" s="5" t="s">
        <v>43</v>
      </c>
      <c r="O15" s="5" t="s">
        <v>44</v>
      </c>
      <c r="P15" s="5" t="s">
        <v>45</v>
      </c>
      <c r="Q15" s="5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138</v>
      </c>
      <c r="W15" s="5" t="s">
        <v>139</v>
      </c>
      <c r="X15" s="5" t="s">
        <v>140</v>
      </c>
      <c r="Y15" s="5" t="s">
        <v>141</v>
      </c>
      <c r="Z15" s="5" t="s">
        <v>142</v>
      </c>
      <c r="AC15" s="38"/>
      <c r="AD15" s="38"/>
      <c r="AF15" s="38"/>
      <c r="AG15" s="38"/>
      <c r="AI15" s="38"/>
      <c r="AJ15" s="38"/>
      <c r="AL15" s="38"/>
      <c r="AM15" s="38"/>
      <c r="AO15" s="38"/>
      <c r="AP15" s="38"/>
    </row>
    <row r="16" spans="1:42" s="15" customFormat="1" x14ac:dyDescent="0.3">
      <c r="A16" s="11" t="s">
        <v>51</v>
      </c>
      <c r="B16" s="12" t="s">
        <v>52</v>
      </c>
      <c r="C16" s="13">
        <v>26274.65128813</v>
      </c>
      <c r="D16" s="13">
        <v>26668.446771330004</v>
      </c>
      <c r="E16" s="13">
        <v>24218.450666666664</v>
      </c>
      <c r="F16" s="13">
        <v>29336.862666666664</v>
      </c>
      <c r="G16" s="13">
        <v>22437.568999999996</v>
      </c>
      <c r="H16" s="13">
        <v>29791.063666666665</v>
      </c>
      <c r="I16" s="13">
        <v>28430.572000000007</v>
      </c>
      <c r="J16" s="13">
        <v>38494.868200000004</v>
      </c>
      <c r="K16" s="13">
        <v>30810.784000000003</v>
      </c>
      <c r="L16" s="13">
        <v>41396.404200000004</v>
      </c>
      <c r="M16" s="13">
        <v>33646.331441760005</v>
      </c>
      <c r="N16" s="13">
        <v>43188.690355054998</v>
      </c>
      <c r="O16" s="13">
        <v>35430.631861720001</v>
      </c>
      <c r="P16" s="13">
        <v>45432.782732935004</v>
      </c>
      <c r="Q16" s="13">
        <v>35068.479133519984</v>
      </c>
      <c r="R16" s="13">
        <v>50939.226463238076</v>
      </c>
      <c r="S16" s="13">
        <v>35331.739482619996</v>
      </c>
      <c r="T16" s="13">
        <v>49108.900527218073</v>
      </c>
      <c r="U16" s="13">
        <v>43063.768502999999</v>
      </c>
      <c r="V16" s="14">
        <v>55261.97547817001</v>
      </c>
      <c r="W16" s="14">
        <v>42282.748772999999</v>
      </c>
      <c r="X16" s="14">
        <v>56562.980351999999</v>
      </c>
      <c r="Y16" s="14">
        <v>42620.1</v>
      </c>
      <c r="Z16" s="14">
        <v>60393.599999999999</v>
      </c>
      <c r="AC16" s="16"/>
      <c r="AD16" s="17"/>
      <c r="AE16" s="18"/>
      <c r="AF16" s="16"/>
      <c r="AG16" s="17"/>
      <c r="AH16" s="18"/>
      <c r="AI16" s="16"/>
      <c r="AJ16" s="17"/>
      <c r="AK16" s="18"/>
      <c r="AL16" s="16"/>
      <c r="AM16" s="17"/>
      <c r="AO16" s="16"/>
      <c r="AP16" s="17"/>
    </row>
    <row r="17" spans="1:42" s="15" customFormat="1" x14ac:dyDescent="0.3">
      <c r="A17" s="19" t="s">
        <v>53</v>
      </c>
      <c r="B17" s="20" t="s">
        <v>0</v>
      </c>
      <c r="C17" s="21">
        <v>21412.799999999999</v>
      </c>
      <c r="D17" s="21">
        <v>21731.295483200003</v>
      </c>
      <c r="E17" s="21">
        <v>19618.701999999997</v>
      </c>
      <c r="F17" s="21">
        <v>25148.513999999999</v>
      </c>
      <c r="G17" s="21">
        <v>18316.569</v>
      </c>
      <c r="H17" s="21">
        <v>24706.915000000001</v>
      </c>
      <c r="I17" s="21">
        <v>21802.67200000001</v>
      </c>
      <c r="J17" s="21">
        <v>30425.204000000002</v>
      </c>
      <c r="K17" s="21">
        <v>24375.884000000002</v>
      </c>
      <c r="L17" s="21">
        <v>32543.64</v>
      </c>
      <c r="M17" s="21">
        <v>27273.388559760009</v>
      </c>
      <c r="N17" s="21">
        <v>36526.11563832</v>
      </c>
      <c r="O17" s="21">
        <v>28800.331861720002</v>
      </c>
      <c r="P17" s="21">
        <v>38830.386436200002</v>
      </c>
      <c r="Q17" s="21">
        <v>28185.404835509984</v>
      </c>
      <c r="R17" s="21">
        <v>44214.525073720004</v>
      </c>
      <c r="S17" s="21">
        <v>28973.73948262</v>
      </c>
      <c r="T17" s="21">
        <v>41202.999137699997</v>
      </c>
      <c r="U17" s="21">
        <v>34903.268502999999</v>
      </c>
      <c r="V17" s="22">
        <v>47209.628156999999</v>
      </c>
      <c r="W17" s="22">
        <v>34176.448772999996</v>
      </c>
      <c r="X17" s="22">
        <v>48469.138854749996</v>
      </c>
      <c r="Y17" s="22">
        <v>36042.199999999997</v>
      </c>
      <c r="Z17" s="22">
        <v>51729.3</v>
      </c>
      <c r="AC17" s="16"/>
      <c r="AD17" s="17"/>
      <c r="AE17" s="18"/>
      <c r="AF17" s="16"/>
      <c r="AG17" s="17"/>
      <c r="AH17" s="18"/>
      <c r="AI17" s="16"/>
      <c r="AJ17" s="17"/>
      <c r="AK17" s="18"/>
      <c r="AL17" s="16"/>
      <c r="AM17" s="17"/>
      <c r="AO17" s="16"/>
      <c r="AP17" s="17"/>
    </row>
    <row r="18" spans="1:42" s="15" customFormat="1" x14ac:dyDescent="0.3">
      <c r="A18" s="19" t="s">
        <v>54</v>
      </c>
      <c r="B18" s="20" t="s">
        <v>55</v>
      </c>
      <c r="C18" s="23">
        <v>4517.8</v>
      </c>
      <c r="D18" s="23">
        <v>8979.399999999996</v>
      </c>
      <c r="E18" s="23">
        <v>5318.5999999999995</v>
      </c>
      <c r="F18" s="23">
        <v>7234.4000000000005</v>
      </c>
      <c r="G18" s="23">
        <v>4285.7</v>
      </c>
      <c r="H18" s="23">
        <v>9192.4000000000015</v>
      </c>
      <c r="I18" s="23">
        <v>6529.6000000000013</v>
      </c>
      <c r="J18" s="23">
        <v>9775.9</v>
      </c>
      <c r="K18" s="23">
        <v>5692.7000000000007</v>
      </c>
      <c r="L18" s="23">
        <v>10799.3</v>
      </c>
      <c r="M18" s="23">
        <v>7607.2701789999946</v>
      </c>
      <c r="N18" s="23">
        <v>13057.900000000001</v>
      </c>
      <c r="O18" s="23">
        <v>7075.0999999999995</v>
      </c>
      <c r="P18" s="23">
        <v>13713.699999999999</v>
      </c>
      <c r="Q18" s="23">
        <v>7515.1937690000022</v>
      </c>
      <c r="R18" s="23">
        <v>17427.5</v>
      </c>
      <c r="S18" s="23">
        <v>6475.0999999999995</v>
      </c>
      <c r="T18" s="23">
        <v>14453.8</v>
      </c>
      <c r="U18" s="23">
        <v>9309.9</v>
      </c>
      <c r="V18" s="24">
        <v>15540.300000000001</v>
      </c>
      <c r="W18" s="24">
        <v>8071.121713999999</v>
      </c>
      <c r="X18" s="24">
        <v>15377.576636999998</v>
      </c>
      <c r="Y18" s="25">
        <v>10433.700000000001</v>
      </c>
      <c r="Z18" s="22">
        <v>18081.600000000002</v>
      </c>
      <c r="AC18" s="26"/>
      <c r="AD18" s="17"/>
      <c r="AE18" s="18"/>
      <c r="AF18" s="26"/>
      <c r="AG18" s="17"/>
      <c r="AH18" s="18"/>
      <c r="AI18" s="26"/>
      <c r="AJ18" s="17"/>
      <c r="AK18" s="18"/>
      <c r="AL18" s="26"/>
      <c r="AM18" s="17"/>
      <c r="AO18" s="26"/>
      <c r="AP18" s="17"/>
    </row>
    <row r="19" spans="1:42" s="15" customFormat="1" x14ac:dyDescent="0.3">
      <c r="A19" s="19" t="s">
        <v>56</v>
      </c>
      <c r="B19" s="20" t="s">
        <v>57</v>
      </c>
      <c r="C19" s="23">
        <v>168.5</v>
      </c>
      <c r="D19" s="23">
        <v>281.39839999999998</v>
      </c>
      <c r="E19" s="23">
        <v>73.602000000000004</v>
      </c>
      <c r="F19" s="23">
        <v>106.31399999999999</v>
      </c>
      <c r="G19" s="23">
        <v>85.869</v>
      </c>
      <c r="H19" s="23">
        <v>143.11500000000001</v>
      </c>
      <c r="I19" s="23">
        <v>154.87200000000001</v>
      </c>
      <c r="J19" s="23">
        <v>223.70400000000001</v>
      </c>
      <c r="K19" s="23">
        <v>180.684</v>
      </c>
      <c r="L19" s="23">
        <v>301.14</v>
      </c>
      <c r="M19" s="23">
        <v>188.94159576000001</v>
      </c>
      <c r="N19" s="23">
        <v>272.91563832000003</v>
      </c>
      <c r="O19" s="23">
        <v>220.43186172</v>
      </c>
      <c r="P19" s="23">
        <v>367.38643619999999</v>
      </c>
      <c r="Q19" s="23">
        <v>167.34812796</v>
      </c>
      <c r="R19" s="23">
        <v>241.72507372000001</v>
      </c>
      <c r="S19" s="23">
        <v>195.23948261999999</v>
      </c>
      <c r="T19" s="23">
        <v>325.39913769999998</v>
      </c>
      <c r="U19" s="23">
        <v>243.06850299999999</v>
      </c>
      <c r="V19" s="24">
        <v>245.6</v>
      </c>
      <c r="W19" s="24">
        <v>245.3</v>
      </c>
      <c r="X19" s="24">
        <v>322.2</v>
      </c>
      <c r="Y19" s="25">
        <v>220.9</v>
      </c>
      <c r="Z19" s="22">
        <v>362.9</v>
      </c>
      <c r="AC19" s="26"/>
      <c r="AD19" s="17"/>
      <c r="AE19" s="18"/>
      <c r="AF19" s="26"/>
      <c r="AG19" s="17"/>
      <c r="AH19" s="18"/>
      <c r="AI19" s="26"/>
      <c r="AJ19" s="17"/>
      <c r="AK19" s="18"/>
      <c r="AL19" s="26"/>
      <c r="AM19" s="17"/>
      <c r="AO19" s="26"/>
      <c r="AP19" s="17"/>
    </row>
    <row r="20" spans="1:42" s="15" customFormat="1" x14ac:dyDescent="0.3">
      <c r="A20" s="19" t="s">
        <v>58</v>
      </c>
      <c r="B20" s="20" t="s">
        <v>59</v>
      </c>
      <c r="C20" s="23">
        <v>72.2</v>
      </c>
      <c r="D20" s="23">
        <v>100.74169999999999</v>
      </c>
      <c r="E20" s="23">
        <v>154</v>
      </c>
      <c r="F20" s="23">
        <v>23.1</v>
      </c>
      <c r="G20" s="23">
        <v>98</v>
      </c>
      <c r="H20" s="23">
        <v>59.3</v>
      </c>
      <c r="I20" s="23">
        <v>229.2</v>
      </c>
      <c r="J20" s="23">
        <v>17.399999999999999</v>
      </c>
      <c r="K20" s="23">
        <v>50</v>
      </c>
      <c r="L20" s="23">
        <v>38.700000000000003</v>
      </c>
      <c r="M20" s="23">
        <v>183.32056299999999</v>
      </c>
      <c r="N20" s="23">
        <v>26.200000000000003</v>
      </c>
      <c r="O20" s="23">
        <v>42.3</v>
      </c>
      <c r="P20" s="23">
        <v>17.8</v>
      </c>
      <c r="Q20" s="23">
        <v>154.22731899999999</v>
      </c>
      <c r="R20" s="23">
        <v>58</v>
      </c>
      <c r="S20" s="23">
        <v>36.699999999999996</v>
      </c>
      <c r="T20" s="23">
        <v>28.2</v>
      </c>
      <c r="U20" s="23">
        <v>99.3</v>
      </c>
      <c r="V20" s="24">
        <v>39.5</v>
      </c>
      <c r="W20" s="24">
        <v>34.591744999999996</v>
      </c>
      <c r="X20" s="24">
        <v>44.004924000000003</v>
      </c>
      <c r="Y20" s="25">
        <v>121.2</v>
      </c>
      <c r="Z20" s="22">
        <v>26.799999999999997</v>
      </c>
      <c r="AC20" s="26"/>
      <c r="AD20" s="17"/>
      <c r="AE20" s="18"/>
      <c r="AF20" s="26"/>
      <c r="AG20" s="17"/>
      <c r="AH20" s="18"/>
      <c r="AI20" s="26"/>
      <c r="AJ20" s="17"/>
      <c r="AK20" s="18"/>
      <c r="AL20" s="26"/>
      <c r="AM20" s="17"/>
      <c r="AO20" s="26"/>
      <c r="AP20" s="17"/>
    </row>
    <row r="21" spans="1:42" s="15" customFormat="1" x14ac:dyDescent="0.3">
      <c r="A21" s="19" t="s">
        <v>60</v>
      </c>
      <c r="B21" s="20" t="s">
        <v>61</v>
      </c>
      <c r="C21" s="23">
        <v>16308.3</v>
      </c>
      <c r="D21" s="23">
        <v>11739.255383199998</v>
      </c>
      <c r="E21" s="23">
        <v>13759.1</v>
      </c>
      <c r="F21" s="23">
        <v>15982</v>
      </c>
      <c r="G21" s="23">
        <v>13323.500000000004</v>
      </c>
      <c r="H21" s="23">
        <v>14067.999999999998</v>
      </c>
      <c r="I21" s="23">
        <v>14414.400000000005</v>
      </c>
      <c r="J21" s="23">
        <v>18392.2</v>
      </c>
      <c r="K21" s="23">
        <v>17892.000000000004</v>
      </c>
      <c r="L21" s="23">
        <v>20139.7</v>
      </c>
      <c r="M21" s="23">
        <v>18661.744954000013</v>
      </c>
      <c r="N21" s="23">
        <v>21752.100000000002</v>
      </c>
      <c r="O21" s="23">
        <v>20789.299999999996</v>
      </c>
      <c r="P21" s="23">
        <v>23411.499999999996</v>
      </c>
      <c r="Q21" s="23">
        <v>19751.816916549978</v>
      </c>
      <c r="R21" s="23">
        <v>25008.500000000004</v>
      </c>
      <c r="S21" s="23">
        <v>21643.100000000002</v>
      </c>
      <c r="T21" s="23">
        <v>25274</v>
      </c>
      <c r="U21" s="23">
        <v>24469.000000000004</v>
      </c>
      <c r="V21" s="24">
        <v>27500.16</v>
      </c>
      <c r="W21" s="24">
        <v>25045.935314000002</v>
      </c>
      <c r="X21" s="24">
        <v>28650.542200749995</v>
      </c>
      <c r="Y21" s="25">
        <v>24251.899999999998</v>
      </c>
      <c r="Z21" s="22">
        <v>29117.600000000002</v>
      </c>
      <c r="AC21" s="26"/>
      <c r="AD21" s="17"/>
      <c r="AE21" s="18"/>
      <c r="AF21" s="26"/>
      <c r="AG21" s="17"/>
      <c r="AH21" s="18"/>
      <c r="AI21" s="26"/>
      <c r="AJ21" s="17"/>
      <c r="AK21" s="18"/>
      <c r="AL21" s="26"/>
      <c r="AM21" s="17"/>
      <c r="AO21" s="26"/>
      <c r="AP21" s="17"/>
    </row>
    <row r="22" spans="1:42" s="27" customFormat="1" x14ac:dyDescent="0.3">
      <c r="A22" s="19" t="s">
        <v>62</v>
      </c>
      <c r="B22" s="20" t="s">
        <v>63</v>
      </c>
      <c r="C22" s="23">
        <v>218.2</v>
      </c>
      <c r="D22" s="23">
        <v>225.8</v>
      </c>
      <c r="E22" s="23">
        <v>249.3</v>
      </c>
      <c r="F22" s="23">
        <v>401.4</v>
      </c>
      <c r="G22" s="23">
        <v>261</v>
      </c>
      <c r="H22" s="23">
        <v>268.3</v>
      </c>
      <c r="I22" s="23">
        <v>347.6</v>
      </c>
      <c r="J22" s="23">
        <v>512</v>
      </c>
      <c r="K22" s="23">
        <v>321.2</v>
      </c>
      <c r="L22" s="23">
        <v>347.5</v>
      </c>
      <c r="M22" s="23">
        <v>421.45787900000005</v>
      </c>
      <c r="N22" s="23">
        <v>506.2</v>
      </c>
      <c r="O22" s="23">
        <v>465.5</v>
      </c>
      <c r="P22" s="23">
        <v>432</v>
      </c>
      <c r="Q22" s="23">
        <v>426.86244199999999</v>
      </c>
      <c r="R22" s="23">
        <v>533.70000000000005</v>
      </c>
      <c r="S22" s="23">
        <v>432.9</v>
      </c>
      <c r="T22" s="23">
        <v>447.3</v>
      </c>
      <c r="U22" s="23">
        <v>576.70000000000005</v>
      </c>
      <c r="V22" s="24">
        <v>754.46815699999979</v>
      </c>
      <c r="W22" s="24">
        <v>431.3</v>
      </c>
      <c r="X22" s="24">
        <v>481</v>
      </c>
      <c r="Y22" s="25">
        <v>489.7</v>
      </c>
      <c r="Z22" s="25">
        <v>681.5</v>
      </c>
      <c r="AC22" s="26"/>
      <c r="AD22" s="17"/>
      <c r="AE22" s="28"/>
      <c r="AF22" s="26"/>
      <c r="AG22" s="17"/>
      <c r="AH22" s="28"/>
      <c r="AI22" s="26"/>
      <c r="AJ22" s="17"/>
      <c r="AK22" s="28"/>
      <c r="AL22" s="26"/>
      <c r="AM22" s="17"/>
      <c r="AO22" s="26"/>
      <c r="AP22" s="17"/>
    </row>
    <row r="23" spans="1:42" s="15" customFormat="1" x14ac:dyDescent="0.3">
      <c r="A23" s="19" t="s">
        <v>64</v>
      </c>
      <c r="B23" s="20" t="s">
        <v>65</v>
      </c>
      <c r="C23" s="23">
        <v>127.8</v>
      </c>
      <c r="D23" s="23">
        <v>404.70000000000016</v>
      </c>
      <c r="E23" s="23">
        <v>64.099999999999994</v>
      </c>
      <c r="F23" s="23">
        <v>1401.3</v>
      </c>
      <c r="G23" s="23">
        <v>262.5</v>
      </c>
      <c r="H23" s="23">
        <v>975.8</v>
      </c>
      <c r="I23" s="23">
        <v>126.99999999999991</v>
      </c>
      <c r="J23" s="23">
        <v>1504</v>
      </c>
      <c r="K23" s="23">
        <v>239.3</v>
      </c>
      <c r="L23" s="23">
        <v>917.3</v>
      </c>
      <c r="M23" s="23">
        <v>210.65338900000015</v>
      </c>
      <c r="N23" s="23">
        <v>910.8</v>
      </c>
      <c r="O23" s="23">
        <v>207.7</v>
      </c>
      <c r="P23" s="23">
        <v>888</v>
      </c>
      <c r="Q23" s="23">
        <v>169.95626099999996</v>
      </c>
      <c r="R23" s="23">
        <v>945.1</v>
      </c>
      <c r="S23" s="23">
        <v>190.7</v>
      </c>
      <c r="T23" s="23">
        <v>674.3</v>
      </c>
      <c r="U23" s="23">
        <v>205.3</v>
      </c>
      <c r="V23" s="24">
        <v>3129.6</v>
      </c>
      <c r="W23" s="24">
        <v>348.2</v>
      </c>
      <c r="X23" s="24">
        <v>3593.8150929999997</v>
      </c>
      <c r="Y23" s="25">
        <v>524.79999999999995</v>
      </c>
      <c r="Z23" s="22">
        <v>3458.9</v>
      </c>
      <c r="AC23" s="26"/>
      <c r="AD23" s="17"/>
      <c r="AE23" s="18"/>
      <c r="AF23" s="26"/>
      <c r="AG23" s="17"/>
      <c r="AH23" s="18"/>
      <c r="AI23" s="26"/>
      <c r="AJ23" s="17"/>
      <c r="AK23" s="18"/>
      <c r="AL23" s="26"/>
      <c r="AM23" s="17"/>
      <c r="AO23" s="26"/>
      <c r="AP23" s="17"/>
    </row>
    <row r="24" spans="1:42" s="15" customFormat="1" x14ac:dyDescent="0.3">
      <c r="A24" s="19" t="s">
        <v>66</v>
      </c>
      <c r="B24" s="20" t="s">
        <v>1</v>
      </c>
      <c r="C24" s="21">
        <v>1383.65128813</v>
      </c>
      <c r="D24" s="21">
        <v>1462.2512881299999</v>
      </c>
      <c r="E24" s="21">
        <v>2068.5</v>
      </c>
      <c r="F24" s="21">
        <v>1902.1000000000001</v>
      </c>
      <c r="G24" s="21">
        <v>1755.7999999999997</v>
      </c>
      <c r="H24" s="21">
        <v>2012.0000000000002</v>
      </c>
      <c r="I24" s="21">
        <v>2506.4000000000019</v>
      </c>
      <c r="J24" s="21">
        <v>2142.3999999999996</v>
      </c>
      <c r="K24" s="21">
        <v>2578.6999999999998</v>
      </c>
      <c r="L24" s="21">
        <v>2238.5000000000005</v>
      </c>
      <c r="M24" s="21">
        <v>2868.5428819999988</v>
      </c>
      <c r="N24" s="21">
        <v>2344.6999999999994</v>
      </c>
      <c r="O24" s="21">
        <v>2901.0999999999995</v>
      </c>
      <c r="P24" s="21">
        <v>2479.8999999999996</v>
      </c>
      <c r="Q24" s="21">
        <v>3136.9066650100031</v>
      </c>
      <c r="R24" s="21">
        <v>2773.5</v>
      </c>
      <c r="S24" s="21">
        <v>3207.7999999999997</v>
      </c>
      <c r="T24" s="21">
        <v>3059.8999999999992</v>
      </c>
      <c r="U24" s="21">
        <v>3472.7</v>
      </c>
      <c r="V24" s="22">
        <v>3502.6</v>
      </c>
      <c r="W24" s="22">
        <v>3830.9</v>
      </c>
      <c r="X24" s="22">
        <v>3570.0201472500021</v>
      </c>
      <c r="Y24" s="22">
        <v>3151</v>
      </c>
      <c r="Z24" s="22">
        <v>3254.5</v>
      </c>
      <c r="AC24" s="16"/>
      <c r="AD24" s="17"/>
      <c r="AE24" s="18"/>
      <c r="AF24" s="16"/>
      <c r="AG24" s="17"/>
      <c r="AH24" s="18"/>
      <c r="AI24" s="16"/>
      <c r="AJ24" s="17"/>
      <c r="AK24" s="18"/>
      <c r="AL24" s="16"/>
      <c r="AM24" s="17"/>
      <c r="AO24" s="16"/>
      <c r="AP24" s="17"/>
    </row>
    <row r="25" spans="1:42" s="15" customFormat="1" x14ac:dyDescent="0.3">
      <c r="A25" s="19" t="s">
        <v>67</v>
      </c>
      <c r="B25" s="20" t="s">
        <v>68</v>
      </c>
      <c r="C25" s="21">
        <v>977.00000000000045</v>
      </c>
      <c r="D25" s="21">
        <v>803.300000000002</v>
      </c>
      <c r="E25" s="21">
        <v>323.69999999999936</v>
      </c>
      <c r="F25" s="21">
        <v>231.30000000000092</v>
      </c>
      <c r="G25" s="21">
        <v>603.80000000000018</v>
      </c>
      <c r="H25" s="21">
        <v>488.59999999999945</v>
      </c>
      <c r="I25" s="21">
        <v>1106.0999999999999</v>
      </c>
      <c r="J25" s="21">
        <v>41.700000000000728</v>
      </c>
      <c r="K25" s="21">
        <v>14.799999999999955</v>
      </c>
      <c r="L25" s="21">
        <v>687.80000000000018</v>
      </c>
      <c r="M25" s="21">
        <v>172.39999999999964</v>
      </c>
      <c r="N25" s="21">
        <v>1445.2784199999996</v>
      </c>
      <c r="O25" s="21">
        <v>370.40000000000009</v>
      </c>
      <c r="P25" s="21">
        <v>104.30000000000018</v>
      </c>
      <c r="Q25" s="21">
        <v>71.967632999999694</v>
      </c>
      <c r="R25" s="21">
        <v>72.5</v>
      </c>
      <c r="S25" s="21">
        <v>288.10000000000036</v>
      </c>
      <c r="T25" s="21">
        <v>321.59999999999991</v>
      </c>
      <c r="U25" s="21">
        <v>399.70000000000073</v>
      </c>
      <c r="V25" s="22">
        <v>99.531066000002312</v>
      </c>
      <c r="W25" s="22">
        <v>222.69999999999982</v>
      </c>
      <c r="X25" s="22">
        <v>411.5</v>
      </c>
      <c r="Y25" s="22">
        <v>88.800000000000182</v>
      </c>
      <c r="Z25" s="22">
        <v>1272.0000000000005</v>
      </c>
      <c r="AC25" s="16"/>
      <c r="AD25" s="17"/>
      <c r="AE25" s="18"/>
      <c r="AF25" s="16"/>
      <c r="AG25" s="17"/>
      <c r="AH25" s="18"/>
      <c r="AI25" s="16"/>
      <c r="AJ25" s="17"/>
      <c r="AK25" s="18"/>
      <c r="AL25" s="16"/>
      <c r="AM25" s="17"/>
      <c r="AO25" s="16"/>
      <c r="AP25" s="17"/>
    </row>
    <row r="26" spans="1:42" s="15" customFormat="1" x14ac:dyDescent="0.3">
      <c r="A26" s="19" t="s">
        <v>69</v>
      </c>
      <c r="B26" s="20" t="s">
        <v>70</v>
      </c>
      <c r="C26" s="21">
        <v>2501.1999999999994</v>
      </c>
      <c r="D26" s="21">
        <v>2671.5999999999995</v>
      </c>
      <c r="E26" s="21">
        <v>2207.548666666667</v>
      </c>
      <c r="F26" s="21">
        <v>2054.9486666666671</v>
      </c>
      <c r="G26" s="21">
        <v>1761.3999999999996</v>
      </c>
      <c r="H26" s="21">
        <v>2583.548666666667</v>
      </c>
      <c r="I26" s="21">
        <v>3015.3999999999996</v>
      </c>
      <c r="J26" s="21">
        <v>5885.5642000000053</v>
      </c>
      <c r="K26" s="21">
        <v>3841.4000000000005</v>
      </c>
      <c r="L26" s="21">
        <v>5926.4642000000049</v>
      </c>
      <c r="M26" s="21">
        <v>3332</v>
      </c>
      <c r="N26" s="21">
        <v>2872.5962967349997</v>
      </c>
      <c r="O26" s="21">
        <v>3358.8</v>
      </c>
      <c r="P26" s="21">
        <v>4018.196296735</v>
      </c>
      <c r="Q26" s="21">
        <v>3674.2</v>
      </c>
      <c r="R26" s="21">
        <v>3878.7013895180744</v>
      </c>
      <c r="S26" s="21">
        <v>2862.1000000000004</v>
      </c>
      <c r="T26" s="21">
        <v>4524.4013895180751</v>
      </c>
      <c r="U26" s="21">
        <v>4288.1000000000004</v>
      </c>
      <c r="V26" s="22">
        <v>4450.2162551700112</v>
      </c>
      <c r="W26" s="22">
        <v>4052.7</v>
      </c>
      <c r="X26" s="22">
        <v>4112.3213500000002</v>
      </c>
      <c r="Y26" s="22">
        <v>3338.0999999999995</v>
      </c>
      <c r="Z26" s="22">
        <v>4137.8</v>
      </c>
      <c r="AC26" s="16"/>
      <c r="AD26" s="17"/>
      <c r="AE26" s="18"/>
      <c r="AF26" s="16"/>
      <c r="AG26" s="17"/>
      <c r="AH26" s="18"/>
      <c r="AI26" s="16"/>
      <c r="AJ26" s="17"/>
      <c r="AK26" s="18"/>
      <c r="AL26" s="16"/>
      <c r="AM26" s="17"/>
      <c r="AO26" s="16"/>
      <c r="AP26" s="17"/>
    </row>
    <row r="27" spans="1:42" s="15" customFormat="1" x14ac:dyDescent="0.3">
      <c r="A27" s="19" t="s">
        <v>71</v>
      </c>
      <c r="B27" s="12" t="s">
        <v>2</v>
      </c>
      <c r="C27" s="14">
        <v>35162.891343789859</v>
      </c>
      <c r="D27" s="14">
        <v>46722.1103213756</v>
      </c>
      <c r="E27" s="14">
        <v>32679.702534055548</v>
      </c>
      <c r="F27" s="14">
        <v>41668.713077518289</v>
      </c>
      <c r="G27" s="14">
        <v>38201.361223768145</v>
      </c>
      <c r="H27" s="14">
        <v>52004.02033149916</v>
      </c>
      <c r="I27" s="14">
        <v>36198.281536184943</v>
      </c>
      <c r="J27" s="14">
        <v>46091.670979029703</v>
      </c>
      <c r="K27" s="14">
        <v>40290.66962722101</v>
      </c>
      <c r="L27" s="14">
        <v>46623.987873516984</v>
      </c>
      <c r="M27" s="14">
        <v>44394.626285437247</v>
      </c>
      <c r="N27" s="14">
        <v>48779.860122957994</v>
      </c>
      <c r="O27" s="14">
        <v>42921.098715060885</v>
      </c>
      <c r="P27" s="14">
        <v>54701.459616447057</v>
      </c>
      <c r="Q27" s="14">
        <v>50978.405428985265</v>
      </c>
      <c r="R27" s="14">
        <v>57964.570552889338</v>
      </c>
      <c r="S27" s="14">
        <v>49302.008687993293</v>
      </c>
      <c r="T27" s="14">
        <v>66636.779696330603</v>
      </c>
      <c r="U27" s="14">
        <v>62211.629963267922</v>
      </c>
      <c r="V27" s="14">
        <v>77981.464348591442</v>
      </c>
      <c r="W27" s="14">
        <v>63033.971198630803</v>
      </c>
      <c r="X27" s="14">
        <v>69219.044063439418</v>
      </c>
      <c r="Y27" s="14">
        <f>52858.8+2000</f>
        <v>54858.8</v>
      </c>
      <c r="Z27" s="14">
        <f>65301.9+2000</f>
        <v>67301.899999999994</v>
      </c>
      <c r="AC27" s="16"/>
      <c r="AD27" s="17"/>
      <c r="AE27" s="18"/>
      <c r="AF27" s="16"/>
      <c r="AG27" s="17"/>
      <c r="AH27" s="18"/>
      <c r="AI27" s="16"/>
      <c r="AJ27" s="17"/>
      <c r="AK27" s="18"/>
      <c r="AL27" s="16"/>
      <c r="AM27" s="17"/>
      <c r="AO27" s="16"/>
      <c r="AP27" s="17"/>
    </row>
    <row r="28" spans="1:42" s="15" customFormat="1" x14ac:dyDescent="0.3">
      <c r="A28" s="19" t="s">
        <v>72</v>
      </c>
      <c r="B28" s="20" t="s">
        <v>73</v>
      </c>
      <c r="C28" s="22">
        <v>11788.556001749999</v>
      </c>
      <c r="D28" s="22">
        <v>10907.65600175</v>
      </c>
      <c r="E28" s="22">
        <v>10676.702499999998</v>
      </c>
      <c r="F28" s="22">
        <v>13040.102499999997</v>
      </c>
      <c r="G28" s="22">
        <v>10628.002499999999</v>
      </c>
      <c r="H28" s="22">
        <v>11925.002499999999</v>
      </c>
      <c r="I28" s="22">
        <v>11172.199999999999</v>
      </c>
      <c r="J28" s="22">
        <v>15179.38394500001</v>
      </c>
      <c r="K28" s="22">
        <v>13205.28394500001</v>
      </c>
      <c r="L28" s="22">
        <v>14230.199999999999</v>
      </c>
      <c r="M28" s="22">
        <v>13429.699999999999</v>
      </c>
      <c r="N28" s="22">
        <v>13842.479111000011</v>
      </c>
      <c r="O28" s="22">
        <v>12597.979111000011</v>
      </c>
      <c r="P28" s="22">
        <v>13979.4</v>
      </c>
      <c r="Q28" s="22">
        <v>13457</v>
      </c>
      <c r="R28" s="22">
        <v>14118.24701857099</v>
      </c>
      <c r="S28" s="22">
        <v>13948.74701857099</v>
      </c>
      <c r="T28" s="22">
        <v>14853.3</v>
      </c>
      <c r="U28" s="22">
        <v>14320.0085918775</v>
      </c>
      <c r="V28" s="22">
        <v>18556.3732270775</v>
      </c>
      <c r="W28" s="22">
        <v>16814.3085918775</v>
      </c>
      <c r="X28" s="22">
        <v>15994.5085918775</v>
      </c>
      <c r="Y28" s="22">
        <v>16327.300000000001</v>
      </c>
      <c r="Z28" s="22">
        <v>18790.8</v>
      </c>
      <c r="AC28" s="16"/>
      <c r="AD28" s="17"/>
      <c r="AE28" s="18"/>
      <c r="AF28" s="16"/>
      <c r="AG28" s="17"/>
      <c r="AH28" s="18"/>
      <c r="AI28" s="16"/>
      <c r="AJ28" s="17"/>
      <c r="AK28" s="18"/>
      <c r="AL28" s="16"/>
      <c r="AM28" s="17"/>
      <c r="AO28" s="16"/>
      <c r="AP28" s="17"/>
    </row>
    <row r="29" spans="1:42" s="15" customFormat="1" x14ac:dyDescent="0.3">
      <c r="A29" s="19" t="s">
        <v>74</v>
      </c>
      <c r="B29" s="20" t="s">
        <v>75</v>
      </c>
      <c r="C29" s="22">
        <v>4795.4585999999999</v>
      </c>
      <c r="D29" s="22">
        <v>6081.7000000000007</v>
      </c>
      <c r="E29" s="22">
        <v>3565</v>
      </c>
      <c r="F29" s="22">
        <v>4026.7</v>
      </c>
      <c r="G29" s="22">
        <v>3712.7999999999997</v>
      </c>
      <c r="H29" s="22">
        <v>5455.0999999999995</v>
      </c>
      <c r="I29" s="22">
        <v>3708.7999999999961</v>
      </c>
      <c r="J29" s="22">
        <v>4399.9000000000005</v>
      </c>
      <c r="K29" s="22">
        <v>4108.5</v>
      </c>
      <c r="L29" s="22">
        <v>5820.4000000000015</v>
      </c>
      <c r="M29" s="22">
        <v>4546.4450976599983</v>
      </c>
      <c r="N29" s="22">
        <v>5235.2</v>
      </c>
      <c r="O29" s="22">
        <v>4096.3999999999996</v>
      </c>
      <c r="P29" s="22">
        <v>6185</v>
      </c>
      <c r="Q29" s="22">
        <v>4880.4000000000005</v>
      </c>
      <c r="R29" s="22">
        <v>5563.5</v>
      </c>
      <c r="S29" s="22">
        <v>4729.0999999999995</v>
      </c>
      <c r="T29" s="22">
        <v>6363.1837210302519</v>
      </c>
      <c r="U29" s="22">
        <v>5909.8999999999987</v>
      </c>
      <c r="V29" s="22">
        <v>5733.0980505999996</v>
      </c>
      <c r="W29" s="22">
        <v>4900.9290144199958</v>
      </c>
      <c r="X29" s="22">
        <v>7008.2</v>
      </c>
      <c r="Y29" s="22">
        <v>4757.0000000000009</v>
      </c>
      <c r="Z29" s="22">
        <v>5355.6</v>
      </c>
      <c r="AC29" s="16"/>
      <c r="AD29" s="17"/>
      <c r="AE29" s="18"/>
      <c r="AF29" s="16"/>
      <c r="AG29" s="17"/>
      <c r="AH29" s="18"/>
      <c r="AI29" s="16"/>
      <c r="AJ29" s="17"/>
      <c r="AK29" s="18"/>
      <c r="AL29" s="16"/>
      <c r="AM29" s="17"/>
      <c r="AO29" s="16"/>
      <c r="AP29" s="17"/>
    </row>
    <row r="30" spans="1:42" s="15" customFormat="1" x14ac:dyDescent="0.3">
      <c r="A30" s="19" t="s">
        <v>76</v>
      </c>
      <c r="B30" s="20" t="s">
        <v>77</v>
      </c>
      <c r="C30" s="22">
        <v>1808.1267420398601</v>
      </c>
      <c r="D30" s="22">
        <v>2089.3413096255972</v>
      </c>
      <c r="E30" s="22">
        <v>1500.1500340555499</v>
      </c>
      <c r="F30" s="22">
        <v>1852.4105775182927</v>
      </c>
      <c r="G30" s="22">
        <v>1754.6087237681479</v>
      </c>
      <c r="H30" s="22">
        <v>3191.8178314991605</v>
      </c>
      <c r="I30" s="22">
        <v>1611.6722211849442</v>
      </c>
      <c r="J30" s="22">
        <v>2059.6870340296991</v>
      </c>
      <c r="K30" s="22">
        <v>1902.267797221002</v>
      </c>
      <c r="L30" s="22">
        <v>3506.7878735169875</v>
      </c>
      <c r="M30" s="22">
        <v>2498.7349708722472</v>
      </c>
      <c r="N30" s="22">
        <v>1727.804580622977</v>
      </c>
      <c r="O30" s="22">
        <v>1836.905327165872</v>
      </c>
      <c r="P30" s="22">
        <v>3765.6224845520505</v>
      </c>
      <c r="Q30" s="22">
        <v>2157.151812575265</v>
      </c>
      <c r="R30" s="22">
        <v>2676.2962115483492</v>
      </c>
      <c r="S30" s="22">
        <v>2192.3616694222997</v>
      </c>
      <c r="T30" s="22">
        <v>3107.3211190503603</v>
      </c>
      <c r="U30" s="22">
        <v>2601.0935410712664</v>
      </c>
      <c r="V30" s="22">
        <v>2457.5226130948004</v>
      </c>
      <c r="W30" s="22">
        <v>2359.0569260541452</v>
      </c>
      <c r="X30" s="22">
        <v>2914.2922667694229</v>
      </c>
      <c r="Y30" s="22">
        <f>138.4+2000</f>
        <v>2138.4</v>
      </c>
      <c r="Z30" s="22">
        <f>122.1+2000</f>
        <v>2122.1</v>
      </c>
      <c r="AC30" s="16"/>
      <c r="AD30" s="17"/>
      <c r="AE30" s="18"/>
      <c r="AF30" s="16"/>
      <c r="AG30" s="17"/>
      <c r="AH30" s="18"/>
      <c r="AI30" s="16"/>
      <c r="AJ30" s="17"/>
      <c r="AK30" s="18"/>
      <c r="AL30" s="16"/>
      <c r="AM30" s="17"/>
      <c r="AO30" s="16"/>
      <c r="AP30" s="17"/>
    </row>
    <row r="31" spans="1:42" s="15" customFormat="1" x14ac:dyDescent="0.3">
      <c r="A31" s="19" t="s">
        <v>78</v>
      </c>
      <c r="B31" s="20" t="s">
        <v>79</v>
      </c>
      <c r="C31" s="22">
        <v>2856.6</v>
      </c>
      <c r="D31" s="22">
        <v>2558.4</v>
      </c>
      <c r="E31" s="22">
        <v>-748.50000000000114</v>
      </c>
      <c r="F31" s="22">
        <v>2312.5</v>
      </c>
      <c r="G31" s="22">
        <v>2595.1</v>
      </c>
      <c r="H31" s="22">
        <v>5825.4000000000005</v>
      </c>
      <c r="I31" s="22">
        <v>2577.1999999999998</v>
      </c>
      <c r="J31" s="22">
        <v>2605.0999999999995</v>
      </c>
      <c r="K31" s="22">
        <v>2586.6999999999998</v>
      </c>
      <c r="L31" s="22">
        <v>3352.1000000000004</v>
      </c>
      <c r="M31" s="22">
        <v>2603.5</v>
      </c>
      <c r="N31" s="22">
        <v>2513.3773680000022</v>
      </c>
      <c r="O31" s="22">
        <v>3019.5</v>
      </c>
      <c r="P31" s="22">
        <v>5064.3</v>
      </c>
      <c r="Q31" s="22">
        <v>3198.8026276600017</v>
      </c>
      <c r="R31" s="22">
        <v>3527.7000000000003</v>
      </c>
      <c r="S31" s="22">
        <v>3417.2</v>
      </c>
      <c r="T31" s="22">
        <v>5136.9999999999991</v>
      </c>
      <c r="U31" s="22">
        <v>4096.5761822666655</v>
      </c>
      <c r="V31" s="22">
        <v>4283.5761822666655</v>
      </c>
      <c r="W31" s="22">
        <v>4557.0920562666652</v>
      </c>
      <c r="X31" s="22">
        <v>6137.2088949999998</v>
      </c>
      <c r="Y31" s="22">
        <v>4782</v>
      </c>
      <c r="Z31" s="22">
        <v>4398</v>
      </c>
      <c r="AC31" s="16"/>
      <c r="AD31" s="17"/>
      <c r="AE31" s="18"/>
      <c r="AF31" s="16"/>
      <c r="AG31" s="17"/>
      <c r="AH31" s="18"/>
      <c r="AI31" s="16"/>
      <c r="AJ31" s="17"/>
      <c r="AK31" s="18"/>
      <c r="AL31" s="16"/>
      <c r="AM31" s="17"/>
      <c r="AO31" s="16"/>
      <c r="AP31" s="17"/>
    </row>
    <row r="32" spans="1:42" s="15" customFormat="1" x14ac:dyDescent="0.3">
      <c r="A32" s="19" t="s">
        <v>80</v>
      </c>
      <c r="B32" s="20" t="s">
        <v>3</v>
      </c>
      <c r="C32" s="22">
        <v>1024.7</v>
      </c>
      <c r="D32" s="22">
        <v>8381.5789999999997</v>
      </c>
      <c r="E32" s="22">
        <v>1608.2</v>
      </c>
      <c r="F32" s="22">
        <v>2013.7</v>
      </c>
      <c r="G32" s="22">
        <v>3469.6999999999989</v>
      </c>
      <c r="H32" s="22">
        <v>840.69999999999993</v>
      </c>
      <c r="I32" s="22">
        <v>363.7</v>
      </c>
      <c r="J32" s="22">
        <v>346.99999999999994</v>
      </c>
      <c r="K32" s="22">
        <v>434.79999999999995</v>
      </c>
      <c r="L32" s="22">
        <v>698.80000000000007</v>
      </c>
      <c r="M32" s="22">
        <v>354.64715356999989</v>
      </c>
      <c r="N32" s="22">
        <v>374.2</v>
      </c>
      <c r="O32" s="22">
        <v>385.69999999999993</v>
      </c>
      <c r="P32" s="22">
        <v>799.90000000000009</v>
      </c>
      <c r="Q32" s="22">
        <v>419.3</v>
      </c>
      <c r="R32" s="22">
        <v>833.99149777000002</v>
      </c>
      <c r="S32" s="22">
        <v>547.69999999999993</v>
      </c>
      <c r="T32" s="22">
        <v>722.49999999999989</v>
      </c>
      <c r="U32" s="22">
        <v>912.7</v>
      </c>
      <c r="V32" s="22">
        <v>1086.4000000000001</v>
      </c>
      <c r="W32" s="22">
        <v>477.5</v>
      </c>
      <c r="X32" s="22">
        <v>1170.9496997799997</v>
      </c>
      <c r="Y32" s="22">
        <v>798.8</v>
      </c>
      <c r="Z32" s="22">
        <v>1226.6000000000001</v>
      </c>
      <c r="AC32" s="16"/>
      <c r="AD32" s="17"/>
      <c r="AE32" s="18"/>
      <c r="AF32" s="16"/>
      <c r="AG32" s="17"/>
      <c r="AH32" s="18"/>
      <c r="AI32" s="16"/>
      <c r="AJ32" s="17"/>
      <c r="AK32" s="18"/>
      <c r="AL32" s="16"/>
      <c r="AM32" s="17"/>
      <c r="AO32" s="16"/>
      <c r="AP32" s="17"/>
    </row>
    <row r="33" spans="1:42" s="15" customFormat="1" x14ac:dyDescent="0.3">
      <c r="A33" s="19" t="s">
        <v>81</v>
      </c>
      <c r="B33" s="20" t="s">
        <v>68</v>
      </c>
      <c r="C33" s="22">
        <v>68.400000000000091</v>
      </c>
      <c r="D33" s="22">
        <v>215.03401000000173</v>
      </c>
      <c r="E33" s="22">
        <v>72</v>
      </c>
      <c r="F33" s="22">
        <v>16.499999999999545</v>
      </c>
      <c r="G33" s="22">
        <v>90.999999999999545</v>
      </c>
      <c r="H33" s="22">
        <v>244.29999999999973</v>
      </c>
      <c r="I33" s="22">
        <v>85.100000000000364</v>
      </c>
      <c r="J33" s="22">
        <v>67.599999999999909</v>
      </c>
      <c r="K33" s="22">
        <v>69.899999999999636</v>
      </c>
      <c r="L33" s="22">
        <v>201.799999999997</v>
      </c>
      <c r="M33" s="22">
        <v>89.600000000000364</v>
      </c>
      <c r="N33" s="22">
        <v>127.29999999999927</v>
      </c>
      <c r="O33" s="22">
        <v>210.27714500000087</v>
      </c>
      <c r="P33" s="22">
        <v>114.80000000000018</v>
      </c>
      <c r="Q33" s="22">
        <v>276.20000000000164</v>
      </c>
      <c r="R33" s="22">
        <v>41.23582499999489</v>
      </c>
      <c r="S33" s="22">
        <v>181.5</v>
      </c>
      <c r="T33" s="22">
        <v>166.69999999999982</v>
      </c>
      <c r="U33" s="22">
        <v>82.567038039994472</v>
      </c>
      <c r="V33" s="22">
        <v>163.99517295999794</v>
      </c>
      <c r="W33" s="22">
        <v>562.20000000000073</v>
      </c>
      <c r="X33" s="22">
        <v>231.40000000000418</v>
      </c>
      <c r="Y33" s="22">
        <v>88.399999999999636</v>
      </c>
      <c r="Z33" s="22">
        <v>152.00000000000045</v>
      </c>
      <c r="AC33" s="16"/>
      <c r="AD33" s="17"/>
      <c r="AE33" s="18"/>
      <c r="AF33" s="16"/>
      <c r="AG33" s="17"/>
      <c r="AH33" s="18"/>
      <c r="AI33" s="16"/>
      <c r="AJ33" s="17"/>
      <c r="AK33" s="18"/>
      <c r="AL33" s="16"/>
      <c r="AM33" s="17"/>
      <c r="AO33" s="16"/>
      <c r="AP33" s="17"/>
    </row>
    <row r="34" spans="1:42" s="15" customFormat="1" x14ac:dyDescent="0.3">
      <c r="A34" s="19" t="s">
        <v>82</v>
      </c>
      <c r="B34" s="20" t="s">
        <v>83</v>
      </c>
      <c r="C34" s="22">
        <v>9488.2000000000025</v>
      </c>
      <c r="D34" s="22">
        <v>12401.600000000002</v>
      </c>
      <c r="E34" s="22">
        <v>10732.75</v>
      </c>
      <c r="F34" s="22">
        <v>12963.6</v>
      </c>
      <c r="G34" s="22">
        <v>10544.55</v>
      </c>
      <c r="H34" s="22">
        <v>10316.4</v>
      </c>
      <c r="I34" s="22">
        <v>11327.109315000007</v>
      </c>
      <c r="J34" s="22">
        <v>13643.8</v>
      </c>
      <c r="K34" s="22">
        <v>10828.5</v>
      </c>
      <c r="L34" s="22">
        <v>10954.1</v>
      </c>
      <c r="M34" s="22">
        <v>13457.4</v>
      </c>
      <c r="N34" s="22">
        <v>16910.700000000004</v>
      </c>
      <c r="O34" s="22">
        <v>14511.437131895</v>
      </c>
      <c r="P34" s="22">
        <v>14432.637131895</v>
      </c>
      <c r="Q34" s="22">
        <v>17292.250988750002</v>
      </c>
      <c r="R34" s="22">
        <v>20513.300000000007</v>
      </c>
      <c r="S34" s="22">
        <v>16121.4</v>
      </c>
      <c r="T34" s="22">
        <v>18477.199999999997</v>
      </c>
      <c r="U34" s="22">
        <v>21860.393517829994</v>
      </c>
      <c r="V34" s="22">
        <v>32469.522376739998</v>
      </c>
      <c r="W34" s="22">
        <v>22617.093517829995</v>
      </c>
      <c r="X34" s="22">
        <v>22902.293517829996</v>
      </c>
      <c r="Y34" s="22">
        <v>21389.199999999997</v>
      </c>
      <c r="Z34" s="22">
        <v>27627.8</v>
      </c>
      <c r="AC34" s="16"/>
      <c r="AD34" s="17"/>
      <c r="AE34" s="18"/>
      <c r="AF34" s="16"/>
      <c r="AG34" s="17"/>
      <c r="AH34" s="18"/>
      <c r="AI34" s="16"/>
      <c r="AJ34" s="17"/>
      <c r="AK34" s="18"/>
      <c r="AL34" s="16"/>
      <c r="AM34" s="17"/>
      <c r="AO34" s="16"/>
      <c r="AP34" s="17"/>
    </row>
    <row r="35" spans="1:42" s="15" customFormat="1" x14ac:dyDescent="0.3">
      <c r="A35" s="19" t="s">
        <v>84</v>
      </c>
      <c r="B35" s="20" t="s">
        <v>85</v>
      </c>
      <c r="C35" s="22">
        <v>3332.85</v>
      </c>
      <c r="D35" s="22">
        <v>4086.8000000000006</v>
      </c>
      <c r="E35" s="22">
        <v>5273.4000000000015</v>
      </c>
      <c r="F35" s="22">
        <v>5443.2</v>
      </c>
      <c r="G35" s="22">
        <v>5405.6</v>
      </c>
      <c r="H35" s="22">
        <v>14205.300000000001</v>
      </c>
      <c r="I35" s="22">
        <v>5352.5000000000009</v>
      </c>
      <c r="J35" s="22">
        <v>7789.2000000000007</v>
      </c>
      <c r="K35" s="22">
        <v>7154.717885</v>
      </c>
      <c r="L35" s="22">
        <v>7859.8</v>
      </c>
      <c r="M35" s="22">
        <v>7414.5990633349993</v>
      </c>
      <c r="N35" s="22">
        <v>8048.799063335</v>
      </c>
      <c r="O35" s="22">
        <v>6262.9</v>
      </c>
      <c r="P35" s="22">
        <v>10359.800000000001</v>
      </c>
      <c r="Q35" s="22">
        <v>9297.2999999999993</v>
      </c>
      <c r="R35" s="22">
        <v>10690.300000000001</v>
      </c>
      <c r="S35" s="22">
        <v>8164.0000000000009</v>
      </c>
      <c r="T35" s="22">
        <v>17809.574856249998</v>
      </c>
      <c r="U35" s="22">
        <v>12428.391092182501</v>
      </c>
      <c r="V35" s="22">
        <v>13230.976725852499</v>
      </c>
      <c r="W35" s="22">
        <v>10745.791092182499</v>
      </c>
      <c r="X35" s="22">
        <v>12860.1910921825</v>
      </c>
      <c r="Y35" s="22">
        <v>4577.7</v>
      </c>
      <c r="Z35" s="22">
        <v>7628.9999999999991</v>
      </c>
      <c r="AC35" s="16"/>
      <c r="AD35" s="17"/>
      <c r="AE35" s="18"/>
      <c r="AF35" s="16"/>
      <c r="AG35" s="17"/>
      <c r="AH35" s="18"/>
      <c r="AI35" s="16"/>
      <c r="AJ35" s="17"/>
      <c r="AK35" s="18"/>
      <c r="AL35" s="16"/>
      <c r="AM35" s="17"/>
      <c r="AO35" s="16"/>
      <c r="AP35" s="17"/>
    </row>
    <row r="36" spans="1:42" s="15" customFormat="1" x14ac:dyDescent="0.3">
      <c r="A36" s="19" t="s">
        <v>86</v>
      </c>
      <c r="B36" s="29" t="s">
        <v>87</v>
      </c>
      <c r="C36" s="14">
        <v>-7080.1133136200006</v>
      </c>
      <c r="D36" s="14">
        <v>-17964.322240419999</v>
      </c>
      <c r="E36" s="14">
        <v>-6961.1018333333341</v>
      </c>
      <c r="F36" s="14">
        <v>-10479.439833333334</v>
      </c>
      <c r="G36" s="14">
        <v>-14009.183499999999</v>
      </c>
      <c r="H36" s="14">
        <v>-19021.138833333334</v>
      </c>
      <c r="I36" s="14">
        <v>-6156.0373149999941</v>
      </c>
      <c r="J36" s="14">
        <v>-5537.1157449999955</v>
      </c>
      <c r="K36" s="14">
        <v>-7577.6178300000065</v>
      </c>
      <c r="L36" s="14">
        <v>-1720.7957999999926</v>
      </c>
      <c r="M36" s="14">
        <v>-8249.5598728049954</v>
      </c>
      <c r="N36" s="14">
        <v>-3863.3651872800183</v>
      </c>
      <c r="O36" s="14">
        <v>-5653.5615261750136</v>
      </c>
      <c r="P36" s="14">
        <v>-5503.0543989600046</v>
      </c>
      <c r="Q36" s="14">
        <v>-13752.774482890018</v>
      </c>
      <c r="R36" s="14">
        <v>-4349.047878102916</v>
      </c>
      <c r="S36" s="14">
        <v>-11777.907535950995</v>
      </c>
      <c r="T36" s="14">
        <v>-14420.558050062165</v>
      </c>
      <c r="U36" s="14">
        <v>-16546.767919196649</v>
      </c>
      <c r="V36" s="14">
        <v>-20261.96625732664</v>
      </c>
      <c r="W36" s="14">
        <v>-18392.165499576651</v>
      </c>
      <c r="X36" s="14">
        <v>-9741.7714446699956</v>
      </c>
      <c r="Y36" s="14">
        <f>-10100.3</f>
        <v>-10100.299999999999</v>
      </c>
      <c r="Z36" s="14">
        <v>-4786.199999999988</v>
      </c>
      <c r="AC36" s="16"/>
      <c r="AD36" s="17"/>
      <c r="AE36" s="18"/>
      <c r="AF36" s="16"/>
      <c r="AG36" s="17"/>
      <c r="AH36" s="18"/>
      <c r="AI36" s="16"/>
      <c r="AJ36" s="17"/>
      <c r="AK36" s="18"/>
      <c r="AL36" s="16"/>
      <c r="AM36" s="17"/>
      <c r="AO36" s="16"/>
      <c r="AP36" s="17"/>
    </row>
    <row r="37" spans="1:42" s="15" customFormat="1" x14ac:dyDescent="0.3">
      <c r="A37" s="19" t="s">
        <v>88</v>
      </c>
      <c r="B37" s="30" t="s">
        <v>89</v>
      </c>
      <c r="C37" s="14">
        <v>-8888.2400556598586</v>
      </c>
      <c r="D37" s="14">
        <v>-20053.663550045596</v>
      </c>
      <c r="E37" s="14">
        <v>-8461.2518673888844</v>
      </c>
      <c r="F37" s="14">
        <v>-12331.850410851624</v>
      </c>
      <c r="G37" s="14">
        <v>-15763.792223768149</v>
      </c>
      <c r="H37" s="14">
        <v>-22212.956664832494</v>
      </c>
      <c r="I37" s="14">
        <v>-7767.7095361849351</v>
      </c>
      <c r="J37" s="14">
        <v>-7596.8027790296983</v>
      </c>
      <c r="K37" s="14">
        <v>-9479.8856272210069</v>
      </c>
      <c r="L37" s="14">
        <v>-5227.5836735169796</v>
      </c>
      <c r="M37" s="14">
        <v>-10748.294843677242</v>
      </c>
      <c r="N37" s="14">
        <v>-5591.1697679029967</v>
      </c>
      <c r="O37" s="14">
        <v>-7490.466853340884</v>
      </c>
      <c r="P37" s="14">
        <v>-9268.6768835120529</v>
      </c>
      <c r="Q37" s="14">
        <v>-15909.92629546528</v>
      </c>
      <c r="R37" s="14">
        <v>-7025.344089651262</v>
      </c>
      <c r="S37" s="14">
        <v>-13970.269205373297</v>
      </c>
      <c r="T37" s="14">
        <v>-17527.87916911253</v>
      </c>
      <c r="U37" s="14">
        <v>-19147.861460267923</v>
      </c>
      <c r="V37" s="14">
        <v>-22719.488870421432</v>
      </c>
      <c r="W37" s="14">
        <v>-20751.222425630804</v>
      </c>
      <c r="X37" s="14">
        <v>-12656.063711439419</v>
      </c>
      <c r="Y37" s="14">
        <f>-10238.7-2000</f>
        <v>-12238.7</v>
      </c>
      <c r="Z37" s="14">
        <f>-4908.29999999999-2000</f>
        <v>-6908.2999999999902</v>
      </c>
      <c r="AC37" s="16"/>
      <c r="AD37" s="17"/>
      <c r="AE37" s="18"/>
      <c r="AF37" s="16"/>
      <c r="AG37" s="17"/>
      <c r="AH37" s="18"/>
      <c r="AI37" s="16"/>
      <c r="AJ37" s="17"/>
      <c r="AK37" s="18"/>
      <c r="AL37" s="16"/>
      <c r="AM37" s="17"/>
      <c r="AO37" s="16"/>
      <c r="AP37" s="17"/>
    </row>
    <row r="38" spans="1:42" s="15" customFormat="1" x14ac:dyDescent="0.3">
      <c r="A38" s="19" t="s">
        <v>90</v>
      </c>
      <c r="B38" s="31" t="s">
        <v>91</v>
      </c>
      <c r="C38" s="14">
        <v>620.6340979834697</v>
      </c>
      <c r="D38" s="14">
        <v>717.1601574877327</v>
      </c>
      <c r="E38" s="14">
        <v>225.44996594445001</v>
      </c>
      <c r="F38" s="14">
        <v>278.38942248170747</v>
      </c>
      <c r="G38" s="14">
        <v>263.69127623185182</v>
      </c>
      <c r="H38" s="14">
        <v>479.68216850083945</v>
      </c>
      <c r="I38" s="14">
        <v>312.06477881505293</v>
      </c>
      <c r="J38" s="14">
        <v>398.81296597030087</v>
      </c>
      <c r="K38" s="14">
        <v>368.3322027789975</v>
      </c>
      <c r="L38" s="14">
        <v>679.01212648301271</v>
      </c>
      <c r="M38" s="14">
        <v>901.69329682775287</v>
      </c>
      <c r="N38" s="14">
        <v>623.49541937702315</v>
      </c>
      <c r="O38" s="14">
        <v>662.86550583412804</v>
      </c>
      <c r="P38" s="14">
        <v>1358.8622211979487</v>
      </c>
      <c r="Q38" s="14">
        <v>377.08343061473261</v>
      </c>
      <c r="R38" s="14">
        <v>467.83307086165087</v>
      </c>
      <c r="S38" s="14">
        <v>383.2383305776998</v>
      </c>
      <c r="T38" s="14">
        <v>543.17888094963973</v>
      </c>
      <c r="U38" s="14">
        <v>302.80045312123406</v>
      </c>
      <c r="V38" s="14">
        <v>-257.82861890230015</v>
      </c>
      <c r="W38" s="14">
        <v>-642.86293186164494</v>
      </c>
      <c r="X38" s="14">
        <v>1375.4017274230773</v>
      </c>
      <c r="Y38" s="14">
        <f>2098-2000</f>
        <v>98</v>
      </c>
      <c r="Z38" s="14">
        <f>2401.4-2000</f>
        <v>401.40000000000009</v>
      </c>
      <c r="AC38" s="16"/>
      <c r="AD38" s="17"/>
      <c r="AE38" s="18"/>
      <c r="AF38" s="16"/>
      <c r="AG38" s="17"/>
      <c r="AH38" s="18"/>
      <c r="AI38" s="16"/>
      <c r="AJ38" s="17"/>
      <c r="AK38" s="18"/>
      <c r="AL38" s="16"/>
      <c r="AM38" s="17"/>
      <c r="AO38" s="16"/>
      <c r="AP38" s="17"/>
    </row>
    <row r="39" spans="1:42" s="15" customFormat="1" x14ac:dyDescent="0.3">
      <c r="A39" s="19" t="s">
        <v>92</v>
      </c>
      <c r="B39" s="29" t="s">
        <v>93</v>
      </c>
      <c r="C39" s="14">
        <v>-9508.8741536433336</v>
      </c>
      <c r="D39" s="14">
        <v>-20770.823707533331</v>
      </c>
      <c r="E39" s="14">
        <v>-8686.7018333333344</v>
      </c>
      <c r="F39" s="14">
        <v>-12610.239833333333</v>
      </c>
      <c r="G39" s="14">
        <v>-16027.483499999998</v>
      </c>
      <c r="H39" s="14">
        <v>-22692.638833333334</v>
      </c>
      <c r="I39" s="14">
        <v>-8079.7743149999915</v>
      </c>
      <c r="J39" s="14">
        <v>-7995.6157449999955</v>
      </c>
      <c r="K39" s="14">
        <v>-9848.2178300000051</v>
      </c>
      <c r="L39" s="14">
        <v>-5906.5957999999928</v>
      </c>
      <c r="M39" s="14">
        <v>-11649.988140504996</v>
      </c>
      <c r="N39" s="14">
        <v>-6214.6651872800185</v>
      </c>
      <c r="O39" s="14">
        <v>-8153.3323591750141</v>
      </c>
      <c r="P39" s="14">
        <v>-10627.539104710004</v>
      </c>
      <c r="Q39" s="14">
        <v>-16287.009726080016</v>
      </c>
      <c r="R39" s="14">
        <v>-7493.1771605129161</v>
      </c>
      <c r="S39" s="14">
        <v>-14353.507535950994</v>
      </c>
      <c r="T39" s="14">
        <v>-18071.058050062165</v>
      </c>
      <c r="U39" s="14">
        <v>-19450.661913389151</v>
      </c>
      <c r="V39" s="14">
        <v>-22461.660251519141</v>
      </c>
      <c r="W39" s="14">
        <v>-20108.359493769152</v>
      </c>
      <c r="X39" s="14">
        <v>-14031.465438862495</v>
      </c>
      <c r="Y39" s="14">
        <v>-12336.700000000012</v>
      </c>
      <c r="Z39" s="14">
        <v>-7309.699999999988</v>
      </c>
      <c r="AC39" s="16"/>
      <c r="AD39" s="17"/>
      <c r="AE39" s="18"/>
      <c r="AF39" s="16"/>
      <c r="AG39" s="17"/>
      <c r="AH39" s="18"/>
      <c r="AI39" s="16"/>
      <c r="AJ39" s="17"/>
      <c r="AK39" s="18"/>
      <c r="AL39" s="16"/>
      <c r="AM39" s="17"/>
      <c r="AO39" s="16"/>
      <c r="AP39" s="17"/>
    </row>
    <row r="40" spans="1:42" s="15" customFormat="1" x14ac:dyDescent="0.3">
      <c r="A40" s="19" t="s">
        <v>94</v>
      </c>
      <c r="B40" s="12" t="s">
        <v>95</v>
      </c>
      <c r="C40" s="14">
        <v>5212.2236683408164</v>
      </c>
      <c r="D40" s="14">
        <v>5079.4080792214008</v>
      </c>
      <c r="E40" s="14">
        <v>-14315.48545155226</v>
      </c>
      <c r="F40" s="14">
        <v>-5566.9241669135945</v>
      </c>
      <c r="G40" s="14">
        <v>-5975.3501894134633</v>
      </c>
      <c r="H40" s="14">
        <v>2080.6811429820996</v>
      </c>
      <c r="I40" s="14">
        <v>-5181.7139370507657</v>
      </c>
      <c r="J40" s="14">
        <v>-1286.8662158995076</v>
      </c>
      <c r="K40" s="14">
        <v>-4302.4843470585374</v>
      </c>
      <c r="L40" s="14">
        <v>-4936.0374140194435</v>
      </c>
      <c r="M40" s="14">
        <v>310.80356827829803</v>
      </c>
      <c r="N40" s="14">
        <v>-484.44498568372677</v>
      </c>
      <c r="O40" s="14">
        <v>-406.87172125159793</v>
      </c>
      <c r="P40" s="14">
        <v>-995.75152365225722</v>
      </c>
      <c r="Q40" s="14">
        <v>-5933.2096372253991</v>
      </c>
      <c r="R40" s="14">
        <v>-5256.4046210753986</v>
      </c>
      <c r="S40" s="14">
        <v>-6897.7700476174941</v>
      </c>
      <c r="T40" s="14">
        <v>-4168.8093499893193</v>
      </c>
      <c r="U40" s="14">
        <v>8424.4564975715857</v>
      </c>
      <c r="V40" s="14">
        <v>-888.94839120996073</v>
      </c>
      <c r="W40" s="14">
        <v>2870.5912055977228</v>
      </c>
      <c r="X40" s="14">
        <v>-8697.5076028846142</v>
      </c>
      <c r="Y40" s="14">
        <v>6017.1163635000721</v>
      </c>
      <c r="Z40" s="14">
        <v>2277.1751014999991</v>
      </c>
      <c r="AC40" s="16"/>
      <c r="AD40" s="32"/>
      <c r="AE40" s="18"/>
      <c r="AF40" s="16"/>
      <c r="AG40" s="32"/>
      <c r="AH40" s="18"/>
      <c r="AI40" s="16"/>
      <c r="AJ40" s="32"/>
      <c r="AK40" s="18"/>
      <c r="AL40" s="16"/>
      <c r="AM40" s="32"/>
      <c r="AO40" s="16"/>
      <c r="AP40" s="32"/>
    </row>
    <row r="41" spans="1:42" s="15" customFormat="1" x14ac:dyDescent="0.3">
      <c r="A41" s="19" t="s">
        <v>96</v>
      </c>
      <c r="B41" s="33" t="s">
        <v>97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C41" s="16"/>
      <c r="AD41" s="17"/>
      <c r="AE41" s="18"/>
      <c r="AF41" s="16"/>
      <c r="AG41" s="17"/>
      <c r="AH41" s="18"/>
      <c r="AI41" s="16"/>
      <c r="AJ41" s="17"/>
      <c r="AK41" s="18"/>
      <c r="AL41" s="16"/>
      <c r="AM41" s="17"/>
      <c r="AO41" s="16"/>
      <c r="AP41" s="17"/>
    </row>
    <row r="42" spans="1:42" s="15" customFormat="1" x14ac:dyDescent="0.3">
      <c r="A42" s="19" t="s">
        <v>98</v>
      </c>
      <c r="B42" s="20" t="s">
        <v>99</v>
      </c>
      <c r="C42" s="22">
        <v>149.30653712055982</v>
      </c>
      <c r="D42" s="22">
        <v>145.50197366571493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C42" s="16"/>
      <c r="AD42" s="32"/>
      <c r="AE42" s="18"/>
      <c r="AF42" s="16"/>
      <c r="AG42" s="32"/>
      <c r="AH42" s="18"/>
      <c r="AI42" s="16"/>
      <c r="AJ42" s="32"/>
      <c r="AK42" s="18"/>
      <c r="AL42" s="16"/>
      <c r="AM42" s="32"/>
      <c r="AO42" s="16"/>
      <c r="AP42" s="32"/>
    </row>
    <row r="43" spans="1:42" s="15" customFormat="1" x14ac:dyDescent="0.3">
      <c r="A43" s="19" t="s">
        <v>100</v>
      </c>
      <c r="B43" s="20" t="s">
        <v>101</v>
      </c>
      <c r="C43" s="22">
        <v>7244.0024331840887</v>
      </c>
      <c r="D43" s="22">
        <v>7059.4139519587443</v>
      </c>
      <c r="E43" s="22">
        <v>2550.8513974007178</v>
      </c>
      <c r="F43" s="22">
        <v>991.96051286235559</v>
      </c>
      <c r="G43" s="22">
        <v>1064.7372338303223</v>
      </c>
      <c r="H43" s="22">
        <v>-370.75294575816889</v>
      </c>
      <c r="I43" s="22">
        <v>-2907.3429694746142</v>
      </c>
      <c r="J43" s="22">
        <v>-722.03164645929382</v>
      </c>
      <c r="K43" s="22">
        <v>-2414.0270516003716</v>
      </c>
      <c r="L43" s="22">
        <v>-2769.4994063838631</v>
      </c>
      <c r="M43" s="22">
        <v>2199.9029792626329</v>
      </c>
      <c r="N43" s="22">
        <v>-3428.9566660965816</v>
      </c>
      <c r="O43" s="22">
        <v>-2879.884284203712</v>
      </c>
      <c r="P43" s="22">
        <v>-7048.0424520945353</v>
      </c>
      <c r="Q43" s="22">
        <v>-7111.4035519128602</v>
      </c>
      <c r="R43" s="22">
        <v>-6300.2012027485534</v>
      </c>
      <c r="S43" s="22">
        <v>-8267.5026530571431</v>
      </c>
      <c r="T43" s="22">
        <v>-4996.6354522112015</v>
      </c>
      <c r="U43" s="22">
        <v>2475.4365753159273</v>
      </c>
      <c r="V43" s="22">
        <v>-1760.2888080963594</v>
      </c>
      <c r="W43" s="22">
        <v>2748.5643787057852</v>
      </c>
      <c r="X43" s="22">
        <v>-15247.347250376406</v>
      </c>
      <c r="Y43" s="22">
        <v>5619.8890648502611</v>
      </c>
      <c r="Z43" s="22">
        <v>1187.5655103999995</v>
      </c>
      <c r="AC43" s="16"/>
      <c r="AD43" s="32"/>
      <c r="AE43" s="18"/>
      <c r="AF43" s="16"/>
      <c r="AG43" s="32"/>
      <c r="AH43" s="18"/>
      <c r="AI43" s="16"/>
      <c r="AJ43" s="32"/>
      <c r="AK43" s="18"/>
      <c r="AL43" s="16"/>
      <c r="AM43" s="32"/>
      <c r="AO43" s="16"/>
      <c r="AP43" s="32"/>
    </row>
    <row r="44" spans="1:42" s="15" customFormat="1" x14ac:dyDescent="0.3">
      <c r="A44" s="19" t="s">
        <v>102</v>
      </c>
      <c r="B44" s="20" t="s">
        <v>103</v>
      </c>
      <c r="C44" s="22">
        <v>-417.56332804888933</v>
      </c>
      <c r="D44" s="22">
        <v>-406.9231631330328</v>
      </c>
      <c r="E44" s="22">
        <v>1469.7137807295346</v>
      </c>
      <c r="F44" s="22">
        <v>571.5338953805458</v>
      </c>
      <c r="G44" s="22">
        <v>613.46536572488674</v>
      </c>
      <c r="H44" s="22">
        <v>-213.61523222485511</v>
      </c>
      <c r="I44" s="22">
        <v>1613.0608748020597</v>
      </c>
      <c r="J44" s="22">
        <v>400.59979558685143</v>
      </c>
      <c r="K44" s="22">
        <v>1339.3578358434995</v>
      </c>
      <c r="L44" s="22">
        <v>1536.5820896021212</v>
      </c>
      <c r="M44" s="22">
        <v>-745.4635740217484</v>
      </c>
      <c r="N44" s="22">
        <v>1161.9431927542712</v>
      </c>
      <c r="O44" s="22">
        <v>975.88341463638005</v>
      </c>
      <c r="P44" s="22">
        <v>2388.3139237151554</v>
      </c>
      <c r="Q44" s="22">
        <v>-279.43897388812331</v>
      </c>
      <c r="R44" s="22">
        <v>-247.56319150404875</v>
      </c>
      <c r="S44" s="22">
        <v>-324.86729815328783</v>
      </c>
      <c r="T44" s="22">
        <v>-196.34024049772083</v>
      </c>
      <c r="U44" s="22">
        <v>-1692.7317448297165</v>
      </c>
      <c r="V44" s="22">
        <v>-481.53500920103488</v>
      </c>
      <c r="W44" s="22">
        <v>-1073.1533997152753</v>
      </c>
      <c r="X44" s="22">
        <v>1479.732481794051</v>
      </c>
      <c r="Y44" s="22">
        <v>-259.99999999999801</v>
      </c>
      <c r="Z44" s="22">
        <v>33.011101099999678</v>
      </c>
      <c r="AC44" s="16"/>
      <c r="AD44" s="32"/>
      <c r="AE44" s="18"/>
      <c r="AF44" s="16"/>
      <c r="AG44" s="32"/>
      <c r="AH44" s="18"/>
      <c r="AI44" s="16"/>
      <c r="AJ44" s="32"/>
      <c r="AK44" s="18"/>
      <c r="AL44" s="16"/>
      <c r="AM44" s="32"/>
      <c r="AO44" s="16"/>
      <c r="AP44" s="32"/>
    </row>
    <row r="45" spans="1:42" s="15" customFormat="1" x14ac:dyDescent="0.3">
      <c r="A45" s="19" t="s">
        <v>104</v>
      </c>
      <c r="B45" s="20" t="s">
        <v>105</v>
      </c>
      <c r="C45" s="22">
        <v>-353.95627255703454</v>
      </c>
      <c r="D45" s="22">
        <v>-344.93691462968377</v>
      </c>
      <c r="E45" s="22">
        <v>361.06155188378324</v>
      </c>
      <c r="F45" s="22">
        <v>140.40755276707787</v>
      </c>
      <c r="G45" s="22">
        <v>150.70877056458772</v>
      </c>
      <c r="H45" s="22">
        <v>-52.478413324012045</v>
      </c>
      <c r="I45" s="22">
        <v>26.226754652070703</v>
      </c>
      <c r="J45" s="22">
        <v>6.513351552101394</v>
      </c>
      <c r="K45" s="22">
        <v>21.776617299893484</v>
      </c>
      <c r="L45" s="22">
        <v>24.983286183608016</v>
      </c>
      <c r="M45" s="22">
        <v>-46.200273808429067</v>
      </c>
      <c r="N45" s="22">
        <v>72.011692490183918</v>
      </c>
      <c r="O45" s="22">
        <v>60.480595608538898</v>
      </c>
      <c r="P45" s="22">
        <v>148.01629625018356</v>
      </c>
      <c r="Q45" s="22">
        <v>81.416618325798012</v>
      </c>
      <c r="R45" s="22">
        <v>72.129372627424459</v>
      </c>
      <c r="S45" s="22">
        <v>94.652497653633901</v>
      </c>
      <c r="T45" s="22">
        <v>57.20518580560725</v>
      </c>
      <c r="U45" s="22">
        <v>370.69931020773237</v>
      </c>
      <c r="V45" s="22">
        <v>635.98403043469182</v>
      </c>
      <c r="W45" s="22">
        <v>348.20673497026826</v>
      </c>
      <c r="X45" s="22">
        <v>714.6221063213095</v>
      </c>
      <c r="Y45" s="22">
        <v>-647.33191299999999</v>
      </c>
      <c r="Z45" s="22">
        <v>-10.979495</v>
      </c>
      <c r="AC45" s="16"/>
      <c r="AD45" s="32"/>
      <c r="AE45" s="18"/>
      <c r="AF45" s="16"/>
      <c r="AG45" s="32"/>
      <c r="AH45" s="18"/>
      <c r="AI45" s="16"/>
      <c r="AJ45" s="32"/>
      <c r="AK45" s="18"/>
      <c r="AL45" s="16"/>
      <c r="AM45" s="32"/>
      <c r="AO45" s="16"/>
      <c r="AP45" s="32"/>
    </row>
    <row r="46" spans="1:42" s="15" customFormat="1" x14ac:dyDescent="0.3">
      <c r="A46" s="19" t="s">
        <v>106</v>
      </c>
      <c r="B46" s="20" t="s">
        <v>107</v>
      </c>
      <c r="C46" s="22">
        <v>-1427.250770411965</v>
      </c>
      <c r="D46" s="22">
        <v>-1390.8821945496504</v>
      </c>
      <c r="E46" s="22">
        <v>-19924.251843146296</v>
      </c>
      <c r="F46" s="22">
        <v>-7748.0291862024769</v>
      </c>
      <c r="G46" s="22">
        <v>-8316.4753600414188</v>
      </c>
      <c r="H46" s="22">
        <v>2895.8860835254227</v>
      </c>
      <c r="I46" s="22">
        <v>-3805.7825118576156</v>
      </c>
      <c r="J46" s="22">
        <v>-945.1569498176932</v>
      </c>
      <c r="K46" s="22">
        <v>-3160.0200019718095</v>
      </c>
      <c r="L46" s="22">
        <v>-3625.3419421377916</v>
      </c>
      <c r="M46" s="22">
        <v>-642.00369566369977</v>
      </c>
      <c r="N46" s="22">
        <v>1000.6817903590249</v>
      </c>
      <c r="O46" s="22">
        <v>840.44449731247141</v>
      </c>
      <c r="P46" s="22">
        <v>2056.849481133022</v>
      </c>
      <c r="Q46" s="22">
        <v>1124.5162123285015</v>
      </c>
      <c r="R46" s="22">
        <v>996.24192913600029</v>
      </c>
      <c r="S46" s="22">
        <v>1307.3285324007409</v>
      </c>
      <c r="T46" s="22">
        <v>790.11091581147548</v>
      </c>
      <c r="U46" s="22">
        <v>6374.5483521752767</v>
      </c>
      <c r="V46" s="22">
        <v>495.89946261828646</v>
      </c>
      <c r="W46" s="22">
        <v>207.25310456164604</v>
      </c>
      <c r="X46" s="22">
        <v>3331.7306962438843</v>
      </c>
      <c r="Y46" s="22">
        <v>799.80938900000001</v>
      </c>
      <c r="Z46" s="22">
        <v>1154.9150850000001</v>
      </c>
      <c r="AC46" s="16"/>
      <c r="AD46" s="32"/>
      <c r="AE46" s="18"/>
      <c r="AF46" s="16"/>
      <c r="AG46" s="32"/>
      <c r="AH46" s="18"/>
      <c r="AI46" s="16"/>
      <c r="AJ46" s="32"/>
      <c r="AK46" s="18"/>
      <c r="AL46" s="16"/>
      <c r="AM46" s="32"/>
      <c r="AO46" s="16"/>
      <c r="AP46" s="32"/>
    </row>
    <row r="47" spans="1:42" s="15" customFormat="1" x14ac:dyDescent="0.3">
      <c r="A47" s="19" t="s">
        <v>108</v>
      </c>
      <c r="B47" s="20" t="s">
        <v>109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2.7825708956156752</v>
      </c>
      <c r="V47" s="22">
        <v>2.7825707085325178</v>
      </c>
      <c r="W47" s="22">
        <v>2.7825708499683159</v>
      </c>
      <c r="X47" s="22">
        <v>2.7825714346271444</v>
      </c>
      <c r="Y47" s="22">
        <v>0</v>
      </c>
      <c r="Z47" s="22">
        <v>0</v>
      </c>
      <c r="AC47" s="16"/>
      <c r="AD47" s="32"/>
      <c r="AE47" s="18"/>
      <c r="AF47" s="16"/>
      <c r="AG47" s="32"/>
      <c r="AH47" s="18"/>
      <c r="AI47" s="16"/>
      <c r="AJ47" s="32"/>
      <c r="AK47" s="18"/>
      <c r="AL47" s="16"/>
      <c r="AM47" s="32"/>
      <c r="AO47" s="16"/>
      <c r="AP47" s="32"/>
    </row>
    <row r="48" spans="1:42" s="15" customFormat="1" x14ac:dyDescent="0.3">
      <c r="A48" s="19" t="s">
        <v>110</v>
      </c>
      <c r="B48" s="20" t="s">
        <v>111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-513.68150526715624</v>
      </c>
      <c r="J48" s="22">
        <v>-127.57156857581117</v>
      </c>
      <c r="K48" s="22">
        <v>-426.52038739199787</v>
      </c>
      <c r="L48" s="22">
        <v>-489.32672850937968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C48" s="16"/>
      <c r="AD48" s="32"/>
      <c r="AE48" s="18"/>
      <c r="AF48" s="16"/>
      <c r="AG48" s="32"/>
      <c r="AH48" s="18"/>
      <c r="AI48" s="16"/>
      <c r="AJ48" s="32"/>
      <c r="AK48" s="18"/>
      <c r="AL48" s="16"/>
      <c r="AM48" s="32"/>
      <c r="AO48" s="16"/>
      <c r="AP48" s="32"/>
    </row>
    <row r="49" spans="1:42" s="15" customFormat="1" x14ac:dyDescent="0.3">
      <c r="A49" s="19" t="s">
        <v>112</v>
      </c>
      <c r="B49" s="20" t="s">
        <v>113</v>
      </c>
      <c r="C49" s="22">
        <v>17.685069054057418</v>
      </c>
      <c r="D49" s="22">
        <v>17.234425909309202</v>
      </c>
      <c r="E49" s="22">
        <v>1227.1396615799999</v>
      </c>
      <c r="F49" s="22">
        <v>477.2030582789024</v>
      </c>
      <c r="G49" s="22">
        <v>512.21380050815799</v>
      </c>
      <c r="H49" s="22">
        <v>-178.35834923628684</v>
      </c>
      <c r="I49" s="22">
        <v>405.80542009448902</v>
      </c>
      <c r="J49" s="22">
        <v>100.78080181433776</v>
      </c>
      <c r="K49" s="22">
        <v>336.94864076224815</v>
      </c>
      <c r="L49" s="22">
        <v>386.56528722586086</v>
      </c>
      <c r="M49" s="22">
        <v>-455.43186749045759</v>
      </c>
      <c r="N49" s="22">
        <v>709.8750048093749</v>
      </c>
      <c r="O49" s="22">
        <v>596.20405539472358</v>
      </c>
      <c r="P49" s="22">
        <v>1459.1112273439162</v>
      </c>
      <c r="Q49" s="22">
        <v>251.70005792128669</v>
      </c>
      <c r="R49" s="22">
        <v>222.98847141377948</v>
      </c>
      <c r="S49" s="22">
        <v>292.61887353856258</v>
      </c>
      <c r="T49" s="22">
        <v>176.85024110252104</v>
      </c>
      <c r="U49" s="22">
        <v>893.72143380675004</v>
      </c>
      <c r="V49" s="22">
        <v>218.20936232592283</v>
      </c>
      <c r="W49" s="22">
        <v>636.93781622533061</v>
      </c>
      <c r="X49" s="22">
        <v>1020.9717916979215</v>
      </c>
      <c r="Y49" s="22">
        <v>504.74982264980991</v>
      </c>
      <c r="Z49" s="22">
        <v>-87.337100000000106</v>
      </c>
      <c r="AC49" s="16"/>
      <c r="AD49" s="32"/>
      <c r="AE49" s="18"/>
      <c r="AF49" s="16"/>
      <c r="AG49" s="32"/>
      <c r="AH49" s="18"/>
      <c r="AI49" s="16"/>
      <c r="AJ49" s="32"/>
      <c r="AK49" s="18"/>
      <c r="AL49" s="16"/>
      <c r="AM49" s="32"/>
      <c r="AO49" s="16"/>
      <c r="AP49" s="32"/>
    </row>
    <row r="50" spans="1:42" s="15" customFormat="1" x14ac:dyDescent="0.3">
      <c r="A50" s="19" t="s">
        <v>96</v>
      </c>
      <c r="B50" s="33" t="s">
        <v>114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C50" s="16"/>
      <c r="AD50" s="17"/>
      <c r="AE50" s="18"/>
      <c r="AF50" s="16"/>
      <c r="AG50" s="17"/>
      <c r="AH50" s="18"/>
      <c r="AI50" s="16"/>
      <c r="AJ50" s="17"/>
      <c r="AK50" s="18"/>
      <c r="AL50" s="16"/>
      <c r="AM50" s="17"/>
      <c r="AO50" s="16"/>
      <c r="AP50" s="17"/>
    </row>
    <row r="51" spans="1:42" s="15" customFormat="1" x14ac:dyDescent="0.3">
      <c r="A51" s="19" t="s">
        <v>115</v>
      </c>
      <c r="B51" s="20" t="s">
        <v>116</v>
      </c>
      <c r="C51" s="22">
        <v>5141.2054991954292</v>
      </c>
      <c r="D51" s="22">
        <v>4689.4655962702154</v>
      </c>
      <c r="E51" s="22">
        <v>-14485.416369184404</v>
      </c>
      <c r="F51" s="22">
        <v>-6049.7203301512809</v>
      </c>
      <c r="G51" s="22">
        <v>-6145.2811876830456</v>
      </c>
      <c r="H51" s="22">
        <v>1766.3399628469688</v>
      </c>
      <c r="I51" s="22">
        <v>-3904.7813067213688</v>
      </c>
      <c r="J51" s="22">
        <v>-583.36184330919468</v>
      </c>
      <c r="K51" s="22">
        <v>-3467.2535293178003</v>
      </c>
      <c r="L51" s="22">
        <v>-3659.104730049482</v>
      </c>
      <c r="M51" s="22">
        <v>-285.7722430378642</v>
      </c>
      <c r="N51" s="22">
        <v>-873.39386434034384</v>
      </c>
      <c r="O51" s="22">
        <v>-866.28276688621315</v>
      </c>
      <c r="P51" s="22">
        <v>-1429.4784226006152</v>
      </c>
      <c r="Q51" s="22">
        <v>-6710.0076467512963</v>
      </c>
      <c r="R51" s="22">
        <v>-5500.6847368307854</v>
      </c>
      <c r="S51" s="22">
        <v>-6745.9800800485364</v>
      </c>
      <c r="T51" s="22">
        <v>-3944.2513597083539</v>
      </c>
      <c r="U51" s="22">
        <v>8572.9663228504287</v>
      </c>
      <c r="V51" s="22">
        <v>-868.7193915661926</v>
      </c>
      <c r="W51" s="22">
        <v>3180.3835437795015</v>
      </c>
      <c r="X51" s="22">
        <v>-8717.8959582489606</v>
      </c>
      <c r="Y51" s="22">
        <v>5846.1163635000721</v>
      </c>
      <c r="Z51" s="22">
        <v>2028.5896614999992</v>
      </c>
      <c r="AC51" s="16"/>
      <c r="AD51" s="32"/>
      <c r="AE51" s="18"/>
      <c r="AF51" s="16"/>
      <c r="AG51" s="32"/>
      <c r="AH51" s="18"/>
      <c r="AI51" s="16"/>
      <c r="AJ51" s="32"/>
      <c r="AK51" s="18"/>
      <c r="AL51" s="16"/>
      <c r="AM51" s="32"/>
      <c r="AO51" s="16"/>
      <c r="AP51" s="32"/>
    </row>
    <row r="52" spans="1:42" s="15" customFormat="1" x14ac:dyDescent="0.3">
      <c r="A52" s="19" t="s">
        <v>117</v>
      </c>
      <c r="B52" s="20" t="s">
        <v>118</v>
      </c>
      <c r="C52" s="22">
        <v>71.018169145387546</v>
      </c>
      <c r="D52" s="22">
        <v>389.94248295118507</v>
      </c>
      <c r="E52" s="22">
        <v>169.93091763214443</v>
      </c>
      <c r="F52" s="22">
        <v>482.79616323768659</v>
      </c>
      <c r="G52" s="22">
        <v>169.93099826958266</v>
      </c>
      <c r="H52" s="22">
        <v>314.34118013513091</v>
      </c>
      <c r="I52" s="22">
        <v>-1276.9326303293969</v>
      </c>
      <c r="J52" s="22">
        <v>-703.50437259031276</v>
      </c>
      <c r="K52" s="22">
        <v>-835.23081774073728</v>
      </c>
      <c r="L52" s="22">
        <v>-1276.9326839699613</v>
      </c>
      <c r="M52" s="22">
        <v>596.57581131616223</v>
      </c>
      <c r="N52" s="22">
        <v>388.94887865661707</v>
      </c>
      <c r="O52" s="22">
        <v>459.41104563461522</v>
      </c>
      <c r="P52" s="22">
        <v>433.72689894835804</v>
      </c>
      <c r="Q52" s="22">
        <v>776.79800952589699</v>
      </c>
      <c r="R52" s="22">
        <v>244.28011575538667</v>
      </c>
      <c r="S52" s="22">
        <v>-151.78996756895774</v>
      </c>
      <c r="T52" s="22">
        <v>-224.55799028096575</v>
      </c>
      <c r="U52" s="22">
        <v>-148.5098252788278</v>
      </c>
      <c r="V52" s="22">
        <v>-20.228999643773982</v>
      </c>
      <c r="W52" s="22">
        <v>-309.79233818178977</v>
      </c>
      <c r="X52" s="22">
        <v>20.388355364348111</v>
      </c>
      <c r="Y52" s="22">
        <v>171</v>
      </c>
      <c r="Z52" s="22">
        <v>248.58544000000001</v>
      </c>
      <c r="AC52" s="16"/>
      <c r="AD52" s="32"/>
      <c r="AE52" s="18"/>
      <c r="AF52" s="16"/>
      <c r="AG52" s="32"/>
      <c r="AH52" s="18"/>
      <c r="AI52" s="16"/>
      <c r="AJ52" s="32"/>
      <c r="AK52" s="18"/>
      <c r="AL52" s="16"/>
      <c r="AM52" s="32"/>
      <c r="AO52" s="16"/>
      <c r="AP52" s="32"/>
    </row>
    <row r="53" spans="1:42" s="15" customFormat="1" x14ac:dyDescent="0.3">
      <c r="A53" s="19" t="s">
        <v>119</v>
      </c>
      <c r="B53" s="12" t="s">
        <v>4</v>
      </c>
      <c r="C53" s="14">
        <v>14721.097821984149</v>
      </c>
      <c r="D53" s="14">
        <v>25850.231786754728</v>
      </c>
      <c r="E53" s="14">
        <v>-5628.7836182189276</v>
      </c>
      <c r="F53" s="14">
        <v>7043.3156664197386</v>
      </c>
      <c r="G53" s="14">
        <v>10052.133310586534</v>
      </c>
      <c r="H53" s="14">
        <v>24773.319976315433</v>
      </c>
      <c r="I53" s="14">
        <v>2898.0603779492267</v>
      </c>
      <c r="J53" s="14">
        <v>6708.7495291004889</v>
      </c>
      <c r="K53" s="14">
        <v>5545.7334829414667</v>
      </c>
      <c r="L53" s="14">
        <v>970.55838598054925</v>
      </c>
      <c r="M53" s="14">
        <v>11960.791708783294</v>
      </c>
      <c r="N53" s="14">
        <v>5730.2202015962921</v>
      </c>
      <c r="O53" s="14">
        <v>7746.4606379234183</v>
      </c>
      <c r="P53" s="14">
        <v>9631.787581057748</v>
      </c>
      <c r="Q53" s="14">
        <v>10353.800088854616</v>
      </c>
      <c r="R53" s="14">
        <v>2236.7725394375166</v>
      </c>
      <c r="S53" s="14">
        <v>7455.7374883334996</v>
      </c>
      <c r="T53" s="14">
        <v>13902.248700072847</v>
      </c>
      <c r="U53" s="14">
        <v>27875.118410960742</v>
      </c>
      <c r="V53" s="14">
        <v>21572.711860309184</v>
      </c>
      <c r="W53" s="14">
        <v>22978.950699366873</v>
      </c>
      <c r="X53" s="14">
        <v>5333.9578359778843</v>
      </c>
      <c r="Y53" s="14">
        <v>18353.816363500002</v>
      </c>
      <c r="Z53" s="14">
        <v>9586.8751014999998</v>
      </c>
      <c r="AC53" s="16"/>
      <c r="AD53" s="32"/>
      <c r="AE53" s="18"/>
      <c r="AF53" s="16"/>
      <c r="AG53" s="32"/>
      <c r="AH53" s="18"/>
      <c r="AI53" s="16"/>
      <c r="AJ53" s="32"/>
      <c r="AK53" s="18"/>
      <c r="AL53" s="16"/>
      <c r="AM53" s="32"/>
      <c r="AO53" s="16"/>
      <c r="AP53" s="32"/>
    </row>
    <row r="54" spans="1:42" s="15" customFormat="1" x14ac:dyDescent="0.3">
      <c r="A54" s="19" t="s">
        <v>96</v>
      </c>
      <c r="B54" s="33" t="s">
        <v>97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C54" s="16"/>
      <c r="AD54" s="17"/>
      <c r="AE54" s="18"/>
      <c r="AF54" s="16"/>
      <c r="AG54" s="17"/>
      <c r="AH54" s="18"/>
      <c r="AI54" s="16"/>
      <c r="AJ54" s="17"/>
      <c r="AK54" s="18"/>
      <c r="AL54" s="16"/>
      <c r="AM54" s="17"/>
      <c r="AO54" s="16"/>
      <c r="AP54" s="17"/>
    </row>
    <row r="55" spans="1:42" s="15" customFormat="1" x14ac:dyDescent="0.3">
      <c r="A55" s="19" t="s">
        <v>120</v>
      </c>
      <c r="B55" s="20" t="s">
        <v>121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1491.8905878508833</v>
      </c>
      <c r="J55" s="22">
        <v>3453.5927390845463</v>
      </c>
      <c r="K55" s="22">
        <v>2854.8844768322574</v>
      </c>
      <c r="L55" s="22">
        <v>499.63311048362647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1.5987219573091294E-13</v>
      </c>
      <c r="V55" s="22">
        <v>1.5987218498207807E-13</v>
      </c>
      <c r="W55" s="22">
        <v>1.5987219310825078E-13</v>
      </c>
      <c r="X55" s="22">
        <v>1.5987222669973653E-13</v>
      </c>
      <c r="Y55" s="22">
        <v>0</v>
      </c>
      <c r="Z55" s="22">
        <v>0</v>
      </c>
      <c r="AC55" s="16"/>
      <c r="AD55" s="32"/>
      <c r="AE55" s="18"/>
      <c r="AF55" s="16"/>
      <c r="AG55" s="32"/>
      <c r="AH55" s="18"/>
      <c r="AI55" s="16"/>
      <c r="AJ55" s="32"/>
      <c r="AK55" s="18"/>
      <c r="AL55" s="16"/>
      <c r="AM55" s="32"/>
      <c r="AO55" s="16"/>
      <c r="AP55" s="32"/>
    </row>
    <row r="56" spans="1:42" s="15" customFormat="1" x14ac:dyDescent="0.3">
      <c r="A56" s="19" t="s">
        <v>122</v>
      </c>
      <c r="B56" s="20" t="s">
        <v>101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106.32181707636616</v>
      </c>
      <c r="V56" s="22">
        <v>106.3218099279333</v>
      </c>
      <c r="W56" s="22">
        <v>106.32181533218414</v>
      </c>
      <c r="X56" s="22">
        <v>106.32183767195241</v>
      </c>
      <c r="Y56" s="22">
        <v>0</v>
      </c>
      <c r="Z56" s="22">
        <v>0</v>
      </c>
      <c r="AC56" s="16"/>
      <c r="AD56" s="32"/>
      <c r="AE56" s="18"/>
      <c r="AF56" s="16"/>
      <c r="AG56" s="32"/>
      <c r="AH56" s="18"/>
      <c r="AI56" s="16"/>
      <c r="AJ56" s="32"/>
      <c r="AK56" s="18"/>
      <c r="AL56" s="16"/>
      <c r="AM56" s="32"/>
      <c r="AO56" s="16"/>
      <c r="AP56" s="32"/>
    </row>
    <row r="57" spans="1:42" s="15" customFormat="1" x14ac:dyDescent="0.3">
      <c r="A57" s="19" t="s">
        <v>123</v>
      </c>
      <c r="B57" s="20" t="s">
        <v>103</v>
      </c>
      <c r="C57" s="22">
        <v>15466.760108789662</v>
      </c>
      <c r="D57" s="22">
        <v>27159.613952518102</v>
      </c>
      <c r="E57" s="22">
        <v>-1782.3704859511947</v>
      </c>
      <c r="F57" s="22">
        <v>2230.2861183774753</v>
      </c>
      <c r="G57" s="22">
        <v>3183.0368599789117</v>
      </c>
      <c r="H57" s="22">
        <v>7844.5428639130168</v>
      </c>
      <c r="I57" s="22">
        <v>2433.9745576152272</v>
      </c>
      <c r="J57" s="22">
        <v>5634.4325299387556</v>
      </c>
      <c r="K57" s="22">
        <v>4657.6580334555383</v>
      </c>
      <c r="L57" s="22">
        <v>815.13637056396192</v>
      </c>
      <c r="M57" s="22">
        <v>11000.490496457138</v>
      </c>
      <c r="N57" s="22">
        <v>5270.1555553364742</v>
      </c>
      <c r="O57" s="22">
        <v>7124.5172312531058</v>
      </c>
      <c r="P57" s="22">
        <v>8858.4761217364103</v>
      </c>
      <c r="Q57" s="22">
        <v>11785.485700321276</v>
      </c>
      <c r="R57" s="22">
        <v>2546.0652661035087</v>
      </c>
      <c r="S57" s="22">
        <v>8486.6896018874413</v>
      </c>
      <c r="T57" s="22">
        <v>15824.600808488649</v>
      </c>
      <c r="U57" s="22">
        <v>17642.238273756426</v>
      </c>
      <c r="V57" s="22">
        <v>18314.318052874976</v>
      </c>
      <c r="W57" s="22">
        <v>22381.372285885675</v>
      </c>
      <c r="X57" s="22">
        <v>4437.7858671281747</v>
      </c>
      <c r="Y57" s="22">
        <v>18746.146606500002</v>
      </c>
      <c r="Z57" s="22">
        <v>7168.5077245000002</v>
      </c>
      <c r="AC57" s="16"/>
      <c r="AD57" s="32"/>
      <c r="AE57" s="18"/>
      <c r="AF57" s="16"/>
      <c r="AG57" s="32"/>
      <c r="AH57" s="18"/>
      <c r="AI57" s="16"/>
      <c r="AJ57" s="32"/>
      <c r="AK57" s="18"/>
      <c r="AL57" s="16"/>
      <c r="AM57" s="32"/>
      <c r="AO57" s="16"/>
      <c r="AP57" s="32"/>
    </row>
    <row r="58" spans="1:42" s="15" customFormat="1" x14ac:dyDescent="0.3">
      <c r="A58" s="19" t="s">
        <v>124</v>
      </c>
      <c r="B58" s="20" t="s">
        <v>105</v>
      </c>
      <c r="C58" s="22">
        <v>-207.58281303392377</v>
      </c>
      <c r="D58" s="22">
        <v>-364.51519423095903</v>
      </c>
      <c r="E58" s="22">
        <v>-4073.288524959024</v>
      </c>
      <c r="F58" s="22">
        <v>5096.9194816498602</v>
      </c>
      <c r="G58" s="22">
        <v>7274.2606649225718</v>
      </c>
      <c r="H58" s="22">
        <v>17927.297766083542</v>
      </c>
      <c r="I58" s="22">
        <v>-498.23753258600755</v>
      </c>
      <c r="J58" s="22">
        <v>-1153.3751462010182</v>
      </c>
      <c r="K58" s="22">
        <v>-953.42822666642564</v>
      </c>
      <c r="L58" s="22">
        <v>-166.85939987344142</v>
      </c>
      <c r="M58" s="22">
        <v>2881.6524305675075</v>
      </c>
      <c r="N58" s="22">
        <v>1380.5526735735384</v>
      </c>
      <c r="O58" s="22">
        <v>1866.3151795524661</v>
      </c>
      <c r="P58" s="22">
        <v>2320.5373665426373</v>
      </c>
      <c r="Q58" s="22">
        <v>74.086347434193769</v>
      </c>
      <c r="R58" s="22">
        <v>16.00516777085695</v>
      </c>
      <c r="S58" s="22">
        <v>53.349335818586816</v>
      </c>
      <c r="T58" s="22">
        <v>99.477179245413197</v>
      </c>
      <c r="U58" s="22">
        <v>9359.2831598745161</v>
      </c>
      <c r="V58" s="22">
        <v>3249.7993442245752</v>
      </c>
      <c r="W58" s="22">
        <v>-577.7783194349563</v>
      </c>
      <c r="X58" s="22">
        <v>-25.810741252663512</v>
      </c>
      <c r="Y58" s="22">
        <v>536.8944869999998</v>
      </c>
      <c r="Z58" s="22">
        <v>2647.6792620000006</v>
      </c>
      <c r="AC58" s="16"/>
      <c r="AD58" s="32"/>
      <c r="AE58" s="18"/>
      <c r="AF58" s="16"/>
      <c r="AG58" s="32"/>
      <c r="AH58" s="18"/>
      <c r="AI58" s="16"/>
      <c r="AJ58" s="32"/>
      <c r="AK58" s="18"/>
      <c r="AL58" s="16"/>
      <c r="AM58" s="32"/>
      <c r="AO58" s="16"/>
      <c r="AP58" s="32"/>
    </row>
    <row r="59" spans="1:42" s="15" customFormat="1" x14ac:dyDescent="0.3">
      <c r="A59" s="19" t="s">
        <v>125</v>
      </c>
      <c r="B59" s="20" t="s">
        <v>107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2.500001081596357E-7</v>
      </c>
      <c r="V59" s="22">
        <v>2.5000009135114773E-7</v>
      </c>
      <c r="W59" s="22">
        <v>2.5000010405844834E-7</v>
      </c>
      <c r="X59" s="22">
        <v>2.5000015658712626E-7</v>
      </c>
      <c r="Y59" s="22">
        <v>0</v>
      </c>
      <c r="Z59" s="22">
        <v>0</v>
      </c>
      <c r="AC59" s="16"/>
      <c r="AD59" s="32"/>
      <c r="AE59" s="18"/>
      <c r="AF59" s="16"/>
      <c r="AG59" s="32"/>
      <c r="AH59" s="18"/>
      <c r="AI59" s="16"/>
      <c r="AJ59" s="32"/>
      <c r="AK59" s="18"/>
      <c r="AL59" s="16"/>
      <c r="AM59" s="32"/>
      <c r="AO59" s="16"/>
      <c r="AP59" s="32"/>
    </row>
    <row r="60" spans="1:42" s="15" customFormat="1" x14ac:dyDescent="0.3">
      <c r="A60" s="19" t="s">
        <v>126</v>
      </c>
      <c r="B60" s="20" t="s">
        <v>109</v>
      </c>
      <c r="C60" s="22">
        <v>-1119.9672283854006</v>
      </c>
      <c r="D60" s="22">
        <v>-1966.6612366434044</v>
      </c>
      <c r="E60" s="22">
        <v>885.61703401552154</v>
      </c>
      <c r="F60" s="22">
        <v>-1108.1755407935625</v>
      </c>
      <c r="G60" s="22">
        <v>-1581.5744736101919</v>
      </c>
      <c r="H60" s="22">
        <v>-3897.7647122779513</v>
      </c>
      <c r="I60" s="22">
        <v>-1123.7351297742355</v>
      </c>
      <c r="J60" s="22">
        <v>-2601.3459140010568</v>
      </c>
      <c r="K60" s="22">
        <v>-2150.3815388264952</v>
      </c>
      <c r="L60" s="22">
        <v>-376.33810603873934</v>
      </c>
      <c r="M60" s="22">
        <v>-2181.1349864527301</v>
      </c>
      <c r="N60" s="22">
        <v>-1044.9461930351833</v>
      </c>
      <c r="O60" s="22">
        <v>-1412.6219007848977</v>
      </c>
      <c r="P60" s="22">
        <v>-1756.4246068844063</v>
      </c>
      <c r="Q60" s="22">
        <v>-2077.7388543341726</v>
      </c>
      <c r="R60" s="22">
        <v>-448.86217365735934</v>
      </c>
      <c r="S60" s="22">
        <v>-1496.1729349885563</v>
      </c>
      <c r="T60" s="22">
        <v>-2789.8203595655391</v>
      </c>
      <c r="U60" s="22">
        <v>-1876.9083957221171</v>
      </c>
      <c r="V60" s="22">
        <v>-3029.9099781063283</v>
      </c>
      <c r="W60" s="22">
        <v>-1843.6936970350987</v>
      </c>
      <c r="X60" s="22">
        <v>-2054.1878581465162</v>
      </c>
      <c r="Y60" s="22">
        <v>-1746.1548300000002</v>
      </c>
      <c r="Z60" s="22">
        <v>-2172.4735850000002</v>
      </c>
      <c r="AC60" s="16"/>
      <c r="AD60" s="32"/>
      <c r="AE60" s="18"/>
      <c r="AF60" s="16"/>
      <c r="AG60" s="32"/>
      <c r="AH60" s="18"/>
      <c r="AI60" s="16"/>
      <c r="AJ60" s="32"/>
      <c r="AK60" s="18"/>
      <c r="AL60" s="16"/>
      <c r="AM60" s="32"/>
      <c r="AO60" s="16"/>
      <c r="AP60" s="32"/>
    </row>
    <row r="61" spans="1:42" s="15" customFormat="1" x14ac:dyDescent="0.3">
      <c r="A61" s="19" t="s">
        <v>127</v>
      </c>
      <c r="B61" s="20" t="s">
        <v>111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C61" s="16"/>
      <c r="AD61" s="32"/>
      <c r="AE61" s="18"/>
      <c r="AF61" s="16"/>
      <c r="AG61" s="32"/>
      <c r="AH61" s="18"/>
      <c r="AI61" s="16"/>
      <c r="AJ61" s="32"/>
      <c r="AK61" s="18"/>
      <c r="AL61" s="16"/>
      <c r="AM61" s="32"/>
      <c r="AO61" s="16"/>
      <c r="AP61" s="32"/>
    </row>
    <row r="62" spans="1:42" s="15" customFormat="1" x14ac:dyDescent="0.3">
      <c r="A62" s="19" t="s">
        <v>128</v>
      </c>
      <c r="B62" s="20" t="s">
        <v>129</v>
      </c>
      <c r="C62" s="22">
        <v>581.88775461381044</v>
      </c>
      <c r="D62" s="22">
        <v>1021.7942651109879</v>
      </c>
      <c r="E62" s="22">
        <v>-658.74164132423073</v>
      </c>
      <c r="F62" s="22">
        <v>824.28560718596577</v>
      </c>
      <c r="G62" s="22">
        <v>1176.4102592952433</v>
      </c>
      <c r="H62" s="22">
        <v>2899.2440585968275</v>
      </c>
      <c r="I62" s="22">
        <v>594.16789484335902</v>
      </c>
      <c r="J62" s="22">
        <v>1375.4453202792622</v>
      </c>
      <c r="K62" s="22">
        <v>1137.0007381465914</v>
      </c>
      <c r="L62" s="22">
        <v>198.98641084514162</v>
      </c>
      <c r="M62" s="22">
        <v>259.78376821137795</v>
      </c>
      <c r="N62" s="22">
        <v>124.45816572146256</v>
      </c>
      <c r="O62" s="22">
        <v>168.25012790274326</v>
      </c>
      <c r="P62" s="22">
        <v>209.19869966310682</v>
      </c>
      <c r="Q62" s="22">
        <v>571.96689543331922</v>
      </c>
      <c r="R62" s="22">
        <v>123.56427922051047</v>
      </c>
      <c r="S62" s="22">
        <v>411.87148561602913</v>
      </c>
      <c r="T62" s="22">
        <v>767.99107190432619</v>
      </c>
      <c r="U62" s="22">
        <v>2644.183555725549</v>
      </c>
      <c r="V62" s="22">
        <v>2932.182631138025</v>
      </c>
      <c r="W62" s="22">
        <v>2912.7286143690703</v>
      </c>
      <c r="X62" s="22">
        <v>2869.8487303269362</v>
      </c>
      <c r="Y62" s="22">
        <v>816.93009999999992</v>
      </c>
      <c r="Z62" s="22">
        <v>1943.1616999999992</v>
      </c>
      <c r="AC62" s="16"/>
      <c r="AD62" s="32"/>
      <c r="AE62" s="18"/>
      <c r="AF62" s="16"/>
      <c r="AG62" s="32"/>
      <c r="AH62" s="18"/>
      <c r="AI62" s="16"/>
      <c r="AJ62" s="32"/>
      <c r="AK62" s="18"/>
      <c r="AL62" s="16"/>
      <c r="AM62" s="32"/>
      <c r="AO62" s="16"/>
      <c r="AP62" s="32"/>
    </row>
    <row r="63" spans="1:42" s="15" customFormat="1" x14ac:dyDescent="0.3">
      <c r="A63" s="19" t="s">
        <v>96</v>
      </c>
      <c r="B63" s="33" t="s">
        <v>130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C63" s="16"/>
      <c r="AD63" s="32"/>
      <c r="AE63" s="18"/>
      <c r="AF63" s="16"/>
      <c r="AG63" s="32"/>
      <c r="AH63" s="18"/>
      <c r="AI63" s="16"/>
      <c r="AJ63" s="32"/>
      <c r="AK63" s="18"/>
      <c r="AL63" s="16"/>
      <c r="AM63" s="32"/>
      <c r="AO63" s="16"/>
      <c r="AP63" s="32"/>
    </row>
    <row r="64" spans="1:42" s="15" customFormat="1" x14ac:dyDescent="0.3">
      <c r="A64" s="19" t="s">
        <v>131</v>
      </c>
      <c r="B64" s="20" t="s">
        <v>116</v>
      </c>
      <c r="C64" s="22">
        <v>20866.516527975116</v>
      </c>
      <c r="D64" s="22">
        <v>20153.445578952469</v>
      </c>
      <c r="E64" s="22">
        <v>-15529.522375802324</v>
      </c>
      <c r="F64" s="22">
        <v>4615.4304653653226</v>
      </c>
      <c r="G64" s="22">
        <v>-9762.1933325789287</v>
      </c>
      <c r="H64" s="22">
        <v>22357.994653112324</v>
      </c>
      <c r="I64" s="22">
        <v>16058.378474308713</v>
      </c>
      <c r="J64" s="22">
        <v>-2490.6396718611395</v>
      </c>
      <c r="K64" s="22">
        <v>2453.1355723126326</v>
      </c>
      <c r="L64" s="22">
        <v>-3386.3731277692841</v>
      </c>
      <c r="M64" s="22">
        <v>16342.086780084044</v>
      </c>
      <c r="N64" s="22">
        <v>-8796.2961568357405</v>
      </c>
      <c r="O64" s="22">
        <v>10219.549311308765</v>
      </c>
      <c r="P64" s="22">
        <v>11716.392791991841</v>
      </c>
      <c r="Q64" s="22">
        <v>13296.67046615646</v>
      </c>
      <c r="R64" s="22">
        <v>-161.08573135278974</v>
      </c>
      <c r="S64" s="22">
        <v>10011.641959806506</v>
      </c>
      <c r="T64" s="22">
        <v>17238.876171866948</v>
      </c>
      <c r="U64" s="22">
        <v>17142.616907767002</v>
      </c>
      <c r="V64" s="22">
        <v>19999.062219044543</v>
      </c>
      <c r="W64" s="22">
        <v>23612.059096869099</v>
      </c>
      <c r="X64" s="22">
        <v>6379.1112743233125</v>
      </c>
      <c r="Y64" s="22">
        <v>19504.669914500002</v>
      </c>
      <c r="Z64" s="22">
        <v>8056.1610164999984</v>
      </c>
      <c r="AC64" s="16"/>
      <c r="AD64" s="32"/>
      <c r="AE64" s="18"/>
      <c r="AF64" s="16"/>
      <c r="AG64" s="32"/>
      <c r="AH64" s="18"/>
      <c r="AI64" s="16"/>
      <c r="AJ64" s="32"/>
      <c r="AK64" s="18"/>
      <c r="AL64" s="16"/>
      <c r="AM64" s="32"/>
      <c r="AO64" s="16"/>
      <c r="AP64" s="32"/>
    </row>
    <row r="65" spans="1:42" s="15" customFormat="1" x14ac:dyDescent="0.3">
      <c r="A65" s="19" t="s">
        <v>132</v>
      </c>
      <c r="B65" s="20" t="s">
        <v>118</v>
      </c>
      <c r="C65" s="22">
        <v>-6145.4187059909682</v>
      </c>
      <c r="D65" s="22">
        <v>5696.7862078022599</v>
      </c>
      <c r="E65" s="22">
        <v>9900.7387575833964</v>
      </c>
      <c r="F65" s="22">
        <v>2427.885201054416</v>
      </c>
      <c r="G65" s="22">
        <v>19814.326643165463</v>
      </c>
      <c r="H65" s="22">
        <v>2415.3253232031084</v>
      </c>
      <c r="I65" s="22">
        <v>-13160.318096359486</v>
      </c>
      <c r="J65" s="22">
        <v>9199.3892009616284</v>
      </c>
      <c r="K65" s="22">
        <v>3092.5979106288346</v>
      </c>
      <c r="L65" s="22">
        <v>4356.9315137498334</v>
      </c>
      <c r="M65" s="22">
        <v>-4381.2950713007504</v>
      </c>
      <c r="N65" s="22">
        <v>14526.516358432033</v>
      </c>
      <c r="O65" s="22">
        <v>-2473.0886733853467</v>
      </c>
      <c r="P65" s="22">
        <v>-2084.6052109340926</v>
      </c>
      <c r="Q65" s="22">
        <v>-2942.8703773018442</v>
      </c>
      <c r="R65" s="22">
        <v>2397.8582707903065</v>
      </c>
      <c r="S65" s="22">
        <v>-2555.9044714730067</v>
      </c>
      <c r="T65" s="22">
        <v>-3336.6274717941019</v>
      </c>
      <c r="U65" s="22">
        <v>10732.501503193755</v>
      </c>
      <c r="V65" s="22">
        <v>1573.6496412646336</v>
      </c>
      <c r="W65" s="22">
        <v>-633.10839750223761</v>
      </c>
      <c r="X65" s="22">
        <v>-1045.1534383454302</v>
      </c>
      <c r="Y65" s="22">
        <v>-1150.8535509999999</v>
      </c>
      <c r="Z65" s="22">
        <v>1530.7140849999998</v>
      </c>
      <c r="AC65" s="16"/>
      <c r="AD65" s="32"/>
      <c r="AE65" s="18"/>
      <c r="AF65" s="16"/>
      <c r="AG65" s="32"/>
      <c r="AH65" s="18"/>
      <c r="AI65" s="16"/>
      <c r="AJ65" s="32"/>
      <c r="AK65" s="18"/>
      <c r="AL65" s="16"/>
      <c r="AM65" s="32"/>
      <c r="AO65" s="16"/>
      <c r="AP65" s="32"/>
    </row>
    <row r="66" spans="1:42" s="15" customFormat="1" x14ac:dyDescent="0.3">
      <c r="A66" s="19" t="s">
        <v>133</v>
      </c>
      <c r="B66" s="34" t="s">
        <v>134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f>Y40-Y53-Y39</f>
        <v>8.1854523159563541E-11</v>
      </c>
      <c r="Z66" s="22">
        <f>Z40-Z53-Z39</f>
        <v>-1.2732925824820995E-11</v>
      </c>
      <c r="AC66" s="16"/>
      <c r="AD66" s="32"/>
      <c r="AE66" s="18"/>
      <c r="AF66" s="16"/>
      <c r="AG66" s="32"/>
      <c r="AH66" s="18"/>
      <c r="AI66" s="16"/>
      <c r="AJ66" s="32"/>
      <c r="AK66" s="18"/>
      <c r="AL66" s="16"/>
      <c r="AM66" s="32"/>
      <c r="AO66" s="16"/>
      <c r="AP66" s="32"/>
    </row>
    <row r="67" spans="1:42" s="15" customFormat="1" x14ac:dyDescent="0.3">
      <c r="A67" s="19" t="s">
        <v>96</v>
      </c>
      <c r="B67" s="35" t="s">
        <v>135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C67" s="16"/>
      <c r="AD67" s="17"/>
      <c r="AE67" s="18"/>
      <c r="AF67" s="16"/>
      <c r="AG67" s="17"/>
      <c r="AH67" s="18"/>
      <c r="AI67" s="16"/>
      <c r="AJ67" s="17"/>
      <c r="AK67" s="18"/>
      <c r="AL67" s="16"/>
      <c r="AM67" s="17"/>
      <c r="AO67" s="16"/>
      <c r="AP67" s="17"/>
    </row>
    <row r="68" spans="1:42" s="15" customFormat="1" x14ac:dyDescent="0.3">
      <c r="A68" s="19" t="s">
        <v>136</v>
      </c>
      <c r="B68" s="33" t="s">
        <v>137</v>
      </c>
      <c r="C68" s="36">
        <v>35783.525441773338</v>
      </c>
      <c r="D68" s="36">
        <v>47439.270478863335</v>
      </c>
      <c r="E68" s="36">
        <v>32905.152499999997</v>
      </c>
      <c r="F68" s="36">
        <v>41947.102500000001</v>
      </c>
      <c r="G68" s="36">
        <v>38465.052499999998</v>
      </c>
      <c r="H68" s="36">
        <v>52483.702499999999</v>
      </c>
      <c r="I68" s="36">
        <v>36510.346314999995</v>
      </c>
      <c r="J68" s="36">
        <v>46490.483945</v>
      </c>
      <c r="K68" s="36">
        <v>40659.001830000008</v>
      </c>
      <c r="L68" s="36">
        <v>47303</v>
      </c>
      <c r="M68" s="36">
        <v>45296.319582265001</v>
      </c>
      <c r="N68" s="36">
        <v>49403.355542335019</v>
      </c>
      <c r="O68" s="36">
        <v>43583.964220895017</v>
      </c>
      <c r="P68" s="36">
        <v>56060.32183764501</v>
      </c>
      <c r="Q68" s="36">
        <v>51355.488859600002</v>
      </c>
      <c r="R68" s="36">
        <v>58432.403623750994</v>
      </c>
      <c r="S68" s="36">
        <v>49685.24701857099</v>
      </c>
      <c r="T68" s="36">
        <v>67179.958577280238</v>
      </c>
      <c r="U68" s="36">
        <v>62514.43041638915</v>
      </c>
      <c r="V68" s="36">
        <v>77723.635729689151</v>
      </c>
      <c r="W68" s="36">
        <v>62391.108266769152</v>
      </c>
      <c r="X68" s="36">
        <v>70594.44579086249</v>
      </c>
      <c r="Y68" s="36">
        <v>54956.80000000001</v>
      </c>
      <c r="Z68" s="36">
        <v>67703.299999999988</v>
      </c>
      <c r="AC68" s="16"/>
      <c r="AD68" s="17"/>
      <c r="AE68" s="18"/>
      <c r="AF68" s="16"/>
      <c r="AG68" s="17"/>
      <c r="AH68" s="18"/>
      <c r="AI68" s="16"/>
      <c r="AJ68" s="17"/>
      <c r="AK68" s="18"/>
      <c r="AL68" s="16"/>
      <c r="AM68" s="17"/>
      <c r="AO68" s="16"/>
      <c r="AP68" s="17"/>
    </row>
    <row r="71" spans="1:42" s="7" customFormat="1" ht="10.199999999999999" x14ac:dyDescent="0.2"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</row>
    <row r="72" spans="1:42" s="7" customFormat="1" ht="10.199999999999999" x14ac:dyDescent="0.2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C72" s="40"/>
      <c r="AD72" s="39"/>
      <c r="AE72" s="39"/>
      <c r="AF72" s="40"/>
      <c r="AG72" s="39"/>
      <c r="AH72" s="39"/>
      <c r="AI72" s="40"/>
      <c r="AJ72" s="39"/>
      <c r="AK72" s="39"/>
      <c r="AL72" s="40"/>
      <c r="AM72" s="39"/>
      <c r="AN72" s="39"/>
      <c r="AO72" s="40"/>
      <c r="AP72" s="39"/>
    </row>
    <row r="73" spans="1:42" s="7" customFormat="1" ht="10.199999999999999" x14ac:dyDescent="0.2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C73" s="40"/>
      <c r="AD73" s="39"/>
      <c r="AE73" s="39"/>
      <c r="AF73" s="40"/>
      <c r="AG73" s="39"/>
      <c r="AH73" s="39"/>
      <c r="AI73" s="40"/>
      <c r="AJ73" s="39"/>
      <c r="AK73" s="39"/>
      <c r="AL73" s="40"/>
      <c r="AM73" s="39"/>
      <c r="AN73" s="39"/>
      <c r="AO73" s="40"/>
      <c r="AP73" s="39"/>
    </row>
    <row r="74" spans="1:42" s="7" customFormat="1" ht="10.199999999999999" x14ac:dyDescent="0.2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C74" s="40"/>
      <c r="AD74" s="39"/>
      <c r="AE74" s="39"/>
      <c r="AF74" s="40"/>
      <c r="AG74" s="39"/>
      <c r="AH74" s="39"/>
      <c r="AI74" s="40"/>
      <c r="AJ74" s="39"/>
      <c r="AK74" s="39"/>
      <c r="AL74" s="40"/>
      <c r="AM74" s="39"/>
      <c r="AN74" s="39"/>
      <c r="AO74" s="40"/>
      <c r="AP74" s="39"/>
    </row>
    <row r="75" spans="1:42" s="7" customFormat="1" ht="10.199999999999999" x14ac:dyDescent="0.2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C75" s="40"/>
      <c r="AD75" s="39"/>
      <c r="AE75" s="39"/>
      <c r="AF75" s="40"/>
      <c r="AG75" s="39"/>
      <c r="AH75" s="39"/>
      <c r="AI75" s="40"/>
      <c r="AJ75" s="39"/>
      <c r="AK75" s="39"/>
      <c r="AL75" s="40"/>
      <c r="AM75" s="39"/>
      <c r="AN75" s="39"/>
      <c r="AO75" s="40"/>
      <c r="AP75" s="39"/>
    </row>
    <row r="76" spans="1:42" s="7" customFormat="1" ht="10.199999999999999" x14ac:dyDescent="0.2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C76" s="40"/>
      <c r="AD76" s="39"/>
      <c r="AE76" s="39"/>
      <c r="AF76" s="40"/>
      <c r="AG76" s="39"/>
      <c r="AH76" s="39"/>
      <c r="AI76" s="40"/>
      <c r="AJ76" s="39"/>
      <c r="AK76" s="39"/>
      <c r="AL76" s="40"/>
      <c r="AM76" s="39"/>
      <c r="AN76" s="39"/>
      <c r="AO76" s="40"/>
      <c r="AP76" s="39"/>
    </row>
    <row r="77" spans="1:42" s="7" customFormat="1" ht="10.199999999999999" x14ac:dyDescent="0.2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C77" s="40"/>
      <c r="AD77" s="39"/>
      <c r="AE77" s="39"/>
      <c r="AF77" s="40"/>
      <c r="AG77" s="39"/>
      <c r="AH77" s="39"/>
      <c r="AI77" s="40"/>
      <c r="AJ77" s="39"/>
      <c r="AK77" s="39"/>
      <c r="AL77" s="40"/>
      <c r="AM77" s="39"/>
      <c r="AN77" s="39"/>
      <c r="AO77" s="40"/>
      <c r="AP77" s="39"/>
    </row>
    <row r="78" spans="1:42" s="7" customFormat="1" ht="10.199999999999999" x14ac:dyDescent="0.2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C78" s="40"/>
      <c r="AD78" s="39"/>
      <c r="AE78" s="39"/>
      <c r="AF78" s="40"/>
      <c r="AG78" s="39"/>
      <c r="AH78" s="39"/>
      <c r="AI78" s="40"/>
      <c r="AJ78" s="39"/>
      <c r="AK78" s="39"/>
      <c r="AL78" s="40"/>
      <c r="AM78" s="39"/>
      <c r="AN78" s="39"/>
      <c r="AO78" s="40"/>
      <c r="AP78" s="39"/>
    </row>
    <row r="79" spans="1:42" s="7" customFormat="1" ht="10.199999999999999" x14ac:dyDescent="0.2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C79" s="40"/>
      <c r="AD79" s="39"/>
      <c r="AE79" s="39"/>
      <c r="AF79" s="40"/>
      <c r="AG79" s="39"/>
      <c r="AH79" s="39"/>
      <c r="AI79" s="40"/>
      <c r="AJ79" s="39"/>
      <c r="AK79" s="39"/>
      <c r="AL79" s="40"/>
      <c r="AM79" s="39"/>
      <c r="AN79" s="39"/>
      <c r="AO79" s="40"/>
      <c r="AP79" s="39"/>
    </row>
    <row r="80" spans="1:42" s="7" customFormat="1" ht="10.199999999999999" x14ac:dyDescent="0.2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C80" s="40"/>
      <c r="AD80" s="39"/>
      <c r="AE80" s="39"/>
      <c r="AF80" s="40"/>
      <c r="AG80" s="39"/>
      <c r="AH80" s="39"/>
      <c r="AI80" s="40"/>
      <c r="AJ80" s="39"/>
      <c r="AK80" s="39"/>
      <c r="AL80" s="40"/>
      <c r="AM80" s="39"/>
      <c r="AN80" s="39"/>
      <c r="AO80" s="40"/>
      <c r="AP80" s="39"/>
    </row>
    <row r="81" spans="3:42" s="7" customFormat="1" ht="10.199999999999999" x14ac:dyDescent="0.2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C81" s="40"/>
      <c r="AD81" s="39"/>
      <c r="AE81" s="39"/>
      <c r="AF81" s="40"/>
      <c r="AG81" s="39"/>
      <c r="AH81" s="39"/>
      <c r="AI81" s="40"/>
      <c r="AJ81" s="39"/>
      <c r="AK81" s="39"/>
      <c r="AL81" s="40"/>
      <c r="AM81" s="39"/>
      <c r="AN81" s="39"/>
      <c r="AO81" s="40"/>
      <c r="AP81" s="39"/>
    </row>
    <row r="82" spans="3:42" s="7" customFormat="1" ht="10.199999999999999" x14ac:dyDescent="0.2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C82" s="40"/>
      <c r="AD82" s="39"/>
      <c r="AE82" s="39"/>
      <c r="AF82" s="40"/>
      <c r="AG82" s="39"/>
      <c r="AH82" s="39"/>
      <c r="AI82" s="40"/>
      <c r="AJ82" s="39"/>
      <c r="AK82" s="39"/>
      <c r="AL82" s="40"/>
      <c r="AM82" s="39"/>
      <c r="AN82" s="39"/>
      <c r="AO82" s="40"/>
      <c r="AP82" s="39"/>
    </row>
    <row r="83" spans="3:42" s="7" customFormat="1" ht="10.199999999999999" x14ac:dyDescent="0.2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C83" s="40"/>
      <c r="AD83" s="39"/>
      <c r="AE83" s="39"/>
      <c r="AF83" s="40"/>
      <c r="AG83" s="39"/>
      <c r="AH83" s="39"/>
      <c r="AI83" s="40"/>
      <c r="AJ83" s="39"/>
      <c r="AK83" s="39"/>
      <c r="AL83" s="40"/>
      <c r="AM83" s="39"/>
      <c r="AN83" s="39"/>
      <c r="AO83" s="40"/>
      <c r="AP83" s="39"/>
    </row>
    <row r="87" spans="3:42" x14ac:dyDescent="0.3"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3:42" x14ac:dyDescent="0.3"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90" spans="3:42" x14ac:dyDescent="0.3"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2" spans="3:42" x14ac:dyDescent="0.3"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</sheetData>
  <autoFilter ref="A15:B15" xr:uid="{00000000-0009-0000-0000-000000000000}"/>
  <mergeCells count="5">
    <mergeCell ref="AC14:AD14"/>
    <mergeCell ref="AF14:AG14"/>
    <mergeCell ref="AI14:AJ14"/>
    <mergeCell ref="AL14:AM14"/>
    <mergeCell ref="AO14:AP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64ADB13EAD0244AD330F302E84D579" ma:contentTypeVersion="1" ma:contentTypeDescription="Create a new document." ma:contentTypeScope="" ma:versionID="14e72610c8f811098bb9336d7d405f0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0D74B4-CCFE-43ED-9D4C-D5A3F0816BF7}"/>
</file>

<file path=customXml/itemProps2.xml><?xml version="1.0" encoding="utf-8"?>
<ds:datastoreItem xmlns:ds="http://schemas.openxmlformats.org/officeDocument/2006/customXml" ds:itemID="{2F00773F-C96D-46CB-B5A0-32CD8D9FCA4F}"/>
</file>

<file path=customXml/itemProps3.xml><?xml version="1.0" encoding="utf-8"?>
<ds:datastoreItem xmlns:ds="http://schemas.openxmlformats.org/officeDocument/2006/customXml" ds:itemID="{E860CBD9-2332-4FEF-AB36-C983153A1D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GGO - Quarterly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Meethoo Jawahir</dc:creator>
  <cp:lastModifiedBy>Meethoo Jawahir</cp:lastModifiedBy>
  <cp:lastPrinted>2025-04-22T10:13:13Z</cp:lastPrinted>
  <dcterms:created xsi:type="dcterms:W3CDTF">2025-04-17T06:53:01Z</dcterms:created>
  <dcterms:modified xsi:type="dcterms:W3CDTF">2026-10-08T05:22:05Z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0x0101007E64ADB13EAD0244AD330F302E84D579</vt:lpwstr>
  </property>
</Properties>
</file>