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codeName="ThisWorkbook"/>
  <mc:AlternateContent xmlns:mc="http://schemas.openxmlformats.org/markup-compatibility/2006">
    <mc:Choice Requires="x15">
      <x15ac:absPath xmlns:x15ac="http://schemas.microsoft.com/office/spreadsheetml/2010/11/ac" url="F:\EOE Q 226\"/>
    </mc:Choice>
  </mc:AlternateContent>
  <xr:revisionPtr revIDLastSave="0" documentId="13_ncr:1_{73553ABE-A7B1-4532-81FE-B7C1461A9D96}" xr6:coauthVersionLast="36" xr6:coauthVersionMax="36" xr10:uidLastSave="{00000000-0000-0000-0000-000000000000}"/>
  <bookViews>
    <workbookView xWindow="0" yWindow="0" windowWidth="14400" windowHeight="8910" activeTab="9" xr2:uid="{00000000-000D-0000-FFFF-FFFF00000000}"/>
  </bookViews>
  <sheets>
    <sheet name="Tab 1" sheetId="216" r:id="rId1"/>
    <sheet name="Tab 2 " sheetId="196" r:id="rId2"/>
    <sheet name="Tab 3 " sheetId="197" r:id="rId3"/>
    <sheet name="Tab 4 " sheetId="198" r:id="rId4"/>
    <sheet name="Tab 5 " sheetId="199" r:id="rId5"/>
    <sheet name="Tab 6" sheetId="217" r:id="rId6"/>
    <sheet name="Tab 7" sheetId="218" r:id="rId7"/>
    <sheet name="Tab 8" sheetId="219" r:id="rId8"/>
    <sheet name="Tab 9" sheetId="220" r:id="rId9"/>
    <sheet name="Tab 10" sheetId="22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3" hidden="1">'Tab 4 '!$B$5:$C$20</definedName>
    <definedName name="aa" localSheetId="0">'[1]Table 1'!#REF!</definedName>
    <definedName name="aa">'[2]Table 1'!#REF!</definedName>
    <definedName name="ccc" localSheetId="0">'[3]Table 1'!#REF!</definedName>
    <definedName name="ccc">'[4]Table 1'!#REF!</definedName>
    <definedName name="_xlnm.Database" localSheetId="0">'[1]Table 1'!#REF!</definedName>
    <definedName name="_xlnm.Database">'[2]Table 1'!#REF!</definedName>
    <definedName name="gd" localSheetId="0">'[5]Table 1'!#REF!</definedName>
    <definedName name="gd">'[6]Table 1'!#REF!</definedName>
    <definedName name="hd" localSheetId="0">'[5]Table 1'!#REF!</definedName>
    <definedName name="hd">'[6]Table 1'!#REF!</definedName>
    <definedName name="HTML_CodePage" hidden="1">1252</definedName>
    <definedName name="HTML_Control" localSheetId="0" hidden="1">{"'net change'!$A$4:$EL$14"}</definedName>
    <definedName name="HTML_Control" hidden="1">{"'net change'!$A$4:$EL$14"}</definedName>
    <definedName name="HTML_Description" hidden="1">""</definedName>
    <definedName name="HTML_Email" hidden="1">""</definedName>
    <definedName name="HTML_Header" hidden="1">"net change"</definedName>
    <definedName name="HTML_LastUpdate" hidden="1">"3/23/04"</definedName>
    <definedName name="HTML_LineAfter" hidden="1">FALSE</definedName>
    <definedName name="HTML_LineBefore" hidden="1">FALSE</definedName>
    <definedName name="HTML_Name" hidden="1">"CIB"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"SERIES NET CHANGE"</definedName>
    <definedName name="new" localSheetId="0">#REF!</definedName>
    <definedName name="new">#REF!</definedName>
    <definedName name="_xlnm.Print_Area" localSheetId="0">'Tab 1'!$A$1:$L$22</definedName>
    <definedName name="_xlnm.Print_Area" localSheetId="9">'Tab 10'!$A$1:$L$45</definedName>
    <definedName name="_xlnm.Print_Area" localSheetId="1">'Tab 2 '!#REF!</definedName>
    <definedName name="_xlnm.Print_Area" localSheetId="2">'Tab 3 '!$A$1:$J$22</definedName>
    <definedName name="_xlnm.Print_Area" localSheetId="3">'Tab 4 '!$A$1:$G$22</definedName>
    <definedName name="_xlnm.Print_Area" localSheetId="4">'Tab 5 '!$A$1:$H$22</definedName>
    <definedName name="_xlnm.Print_Area" localSheetId="5">'Tab 6'!$A$1:$L$15</definedName>
    <definedName name="_xlnm.Print_Area" localSheetId="6">'Tab 7'!$A$1:$L$35</definedName>
    <definedName name="_xlnm.Print_Area" localSheetId="7">'Tab 8'!$A$1:$L$36</definedName>
    <definedName name="_xlnm.Print_Area" localSheetId="8">'Tab 9'!$A$1:$L$42</definedName>
    <definedName name="re" localSheetId="0">[7]Page77!#REF!</definedName>
    <definedName name="re">[8]Page77!#REF!</definedName>
    <definedName name="ss" localSheetId="0">'[5]Table 1'!#REF!</definedName>
    <definedName name="ss">'[6]Table 1'!#REF!</definedName>
    <definedName name="sum" localSheetId="0">#REF!</definedName>
    <definedName name="sum">#REF!</definedName>
    <definedName name="test" localSheetId="0" hidden="1">{"'net change'!$A$4:$EL$14"}</definedName>
    <definedName name="test" hidden="1">{"'net change'!$A$4:$EL$14"}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98" l="1"/>
  <c r="E20" i="198"/>
  <c r="F18" i="198"/>
  <c r="E18" i="198"/>
  <c r="F17" i="198"/>
  <c r="E17" i="198"/>
  <c r="F16" i="198"/>
  <c r="E16" i="198"/>
  <c r="F15" i="198"/>
  <c r="E15" i="198"/>
  <c r="F14" i="198"/>
  <c r="E14" i="198"/>
  <c r="F13" i="198"/>
  <c r="E13" i="198"/>
  <c r="F12" i="198"/>
  <c r="E12" i="198"/>
  <c r="F11" i="198"/>
  <c r="E11" i="198"/>
  <c r="F10" i="198"/>
  <c r="E10" i="198"/>
  <c r="F9" i="198"/>
  <c r="E9" i="198"/>
  <c r="F8" i="198"/>
  <c r="E8" i="198"/>
  <c r="F7" i="198"/>
  <c r="E7" i="198"/>
  <c r="F6" i="198"/>
  <c r="E6" i="198"/>
  <c r="F5" i="198"/>
  <c r="E5" i="198"/>
  <c r="M6" i="196"/>
  <c r="M7" i="196"/>
  <c r="M8" i="196"/>
  <c r="D10" i="196"/>
  <c r="K11" i="196"/>
  <c r="L11" i="196"/>
  <c r="M11" i="196"/>
  <c r="F6" i="221" l="1"/>
  <c r="K6" i="221"/>
  <c r="F7" i="221"/>
  <c r="K7" i="221"/>
  <c r="F8" i="221"/>
  <c r="K8" i="221"/>
  <c r="F9" i="221"/>
  <c r="K9" i="221"/>
  <c r="F10" i="221"/>
  <c r="K10" i="221"/>
  <c r="F11" i="221"/>
  <c r="K11" i="221"/>
  <c r="F12" i="221"/>
  <c r="K12" i="221"/>
  <c r="F13" i="221"/>
  <c r="K13" i="221"/>
  <c r="F14" i="221"/>
  <c r="K14" i="221"/>
  <c r="F15" i="221"/>
  <c r="K15" i="221"/>
  <c r="F16" i="221"/>
  <c r="K16" i="221"/>
  <c r="F17" i="221"/>
  <c r="J17" i="221"/>
  <c r="K17" i="221"/>
  <c r="F18" i="221"/>
  <c r="K18" i="221"/>
  <c r="F19" i="221"/>
  <c r="K19" i="221"/>
  <c r="F20" i="221"/>
  <c r="K20" i="221"/>
  <c r="F21" i="221"/>
  <c r="K21" i="221"/>
  <c r="F22" i="221"/>
  <c r="K22" i="221"/>
  <c r="F23" i="221"/>
  <c r="K23" i="221"/>
  <c r="F24" i="221"/>
  <c r="K24" i="221"/>
  <c r="F25" i="221"/>
  <c r="K25" i="221"/>
  <c r="F26" i="221"/>
  <c r="K26" i="221"/>
  <c r="F27" i="221"/>
  <c r="K27" i="221"/>
  <c r="F28" i="221"/>
  <c r="K28" i="221"/>
  <c r="F29" i="221"/>
  <c r="J29" i="221"/>
  <c r="K29" i="221" s="1"/>
  <c r="F30" i="221"/>
  <c r="K30" i="221"/>
  <c r="F31" i="221"/>
  <c r="K31" i="221"/>
  <c r="F32" i="221"/>
  <c r="K32" i="221"/>
  <c r="F33" i="221"/>
  <c r="K33" i="221"/>
  <c r="F34" i="221"/>
  <c r="K34" i="221"/>
  <c r="F35" i="221"/>
  <c r="K35" i="221"/>
  <c r="F36" i="221"/>
  <c r="J36" i="221"/>
  <c r="K36" i="221" s="1"/>
  <c r="F37" i="221"/>
  <c r="K37" i="221"/>
  <c r="F38" i="221"/>
  <c r="K38" i="221"/>
  <c r="F39" i="221"/>
  <c r="K39" i="221"/>
  <c r="F40" i="221"/>
  <c r="K40" i="221"/>
  <c r="F41" i="221"/>
  <c r="J41" i="221"/>
  <c r="K41" i="221" s="1"/>
  <c r="F42" i="221"/>
  <c r="K42" i="221"/>
  <c r="F43" i="221"/>
  <c r="K43" i="221"/>
  <c r="F44" i="221"/>
  <c r="J44" i="221"/>
  <c r="K44" i="221" s="1"/>
  <c r="F6" i="220"/>
  <c r="K6" i="220"/>
  <c r="F7" i="220"/>
  <c r="K7" i="220"/>
  <c r="F8" i="220"/>
  <c r="K8" i="220"/>
  <c r="F9" i="220"/>
  <c r="K9" i="220"/>
  <c r="F10" i="220"/>
  <c r="K10" i="220"/>
  <c r="F11" i="220"/>
  <c r="K11" i="220"/>
  <c r="F12" i="220"/>
  <c r="K12" i="220"/>
  <c r="F13" i="220"/>
  <c r="K13" i="220"/>
  <c r="F14" i="220"/>
  <c r="K14" i="220"/>
  <c r="F15" i="220"/>
  <c r="K15" i="220"/>
  <c r="F16" i="220"/>
  <c r="K16" i="220"/>
  <c r="F17" i="220"/>
  <c r="K17" i="220"/>
  <c r="F18" i="220"/>
  <c r="J18" i="220"/>
  <c r="K18" i="220" s="1"/>
  <c r="F19" i="220"/>
  <c r="K19" i="220"/>
  <c r="F20" i="220"/>
  <c r="K20" i="220"/>
  <c r="F21" i="220"/>
  <c r="K21" i="220"/>
  <c r="F22" i="220"/>
  <c r="K22" i="220"/>
  <c r="F23" i="220"/>
  <c r="K23" i="220"/>
  <c r="F24" i="220"/>
  <c r="K24" i="220"/>
  <c r="F25" i="220"/>
  <c r="K25" i="220"/>
  <c r="F26" i="220"/>
  <c r="J26" i="220"/>
  <c r="K26" i="220" s="1"/>
  <c r="F27" i="220"/>
  <c r="K27" i="220"/>
  <c r="F28" i="220"/>
  <c r="K28" i="220"/>
  <c r="F29" i="220"/>
  <c r="K29" i="220"/>
  <c r="F30" i="220"/>
  <c r="K30" i="220"/>
  <c r="F31" i="220"/>
  <c r="K31" i="220"/>
  <c r="F32" i="220"/>
  <c r="J32" i="220"/>
  <c r="K32" i="220" s="1"/>
  <c r="F33" i="220"/>
  <c r="K33" i="220"/>
  <c r="F34" i="220"/>
  <c r="K34" i="220"/>
  <c r="F35" i="220"/>
  <c r="K35" i="220"/>
  <c r="F36" i="220"/>
  <c r="K36" i="220"/>
  <c r="F37" i="220"/>
  <c r="J37" i="220"/>
  <c r="K37" i="220" s="1"/>
  <c r="F38" i="220"/>
  <c r="K38" i="220"/>
  <c r="F39" i="220"/>
  <c r="K39" i="220"/>
  <c r="F40" i="220"/>
  <c r="K40" i="220"/>
  <c r="F41" i="220"/>
  <c r="J41" i="220"/>
  <c r="K41" i="220" s="1"/>
  <c r="F6" i="219"/>
  <c r="K6" i="219"/>
  <c r="F7" i="219"/>
  <c r="K7" i="219"/>
  <c r="F9" i="219"/>
  <c r="K9" i="219"/>
  <c r="F10" i="219"/>
  <c r="K10" i="219"/>
  <c r="F11" i="219"/>
  <c r="K11" i="219"/>
  <c r="F13" i="219"/>
  <c r="K13" i="219"/>
  <c r="F14" i="219"/>
  <c r="K14" i="219"/>
  <c r="F15" i="219"/>
  <c r="K15" i="219"/>
  <c r="F16" i="219"/>
  <c r="K16" i="219"/>
  <c r="F17" i="219"/>
  <c r="K17" i="219"/>
  <c r="F18" i="219"/>
  <c r="K18" i="219"/>
  <c r="F20" i="219"/>
  <c r="K20" i="219"/>
  <c r="F21" i="219"/>
  <c r="K21" i="219"/>
  <c r="F22" i="219"/>
  <c r="K22" i="219"/>
  <c r="F23" i="219"/>
  <c r="K23" i="219"/>
  <c r="F24" i="219"/>
  <c r="K24" i="219"/>
  <c r="F25" i="219"/>
  <c r="K25" i="219"/>
  <c r="F26" i="219"/>
  <c r="K26" i="219"/>
  <c r="F28" i="219"/>
  <c r="K28" i="219"/>
  <c r="F29" i="219"/>
  <c r="K29" i="219"/>
  <c r="F31" i="219"/>
  <c r="K31" i="219"/>
  <c r="F32" i="219"/>
  <c r="K32" i="219"/>
  <c r="F33" i="219"/>
  <c r="K33" i="219"/>
  <c r="F34" i="219"/>
  <c r="K34" i="219"/>
  <c r="F35" i="219"/>
  <c r="J35" i="219"/>
  <c r="K35" i="219" s="1"/>
  <c r="F6" i="218"/>
  <c r="K6" i="218"/>
  <c r="F7" i="218"/>
  <c r="K7" i="218"/>
  <c r="F9" i="218"/>
  <c r="K9" i="218"/>
  <c r="F10" i="218"/>
  <c r="K10" i="218"/>
  <c r="F11" i="218"/>
  <c r="K11" i="218"/>
  <c r="F12" i="218"/>
  <c r="K12" i="218"/>
  <c r="F13" i="218"/>
  <c r="K13" i="218"/>
  <c r="F14" i="218"/>
  <c r="K14" i="218"/>
  <c r="F15" i="218"/>
  <c r="K15" i="218"/>
  <c r="F17" i="218"/>
  <c r="K17" i="218"/>
  <c r="F18" i="218"/>
  <c r="K18" i="218"/>
  <c r="F19" i="218"/>
  <c r="K19" i="218"/>
  <c r="F20" i="218"/>
  <c r="K20" i="218"/>
  <c r="F21" i="218"/>
  <c r="K21" i="218"/>
  <c r="F22" i="218"/>
  <c r="K22" i="218"/>
  <c r="F23" i="218"/>
  <c r="K23" i="218"/>
  <c r="F25" i="218"/>
  <c r="K25" i="218"/>
  <c r="F26" i="218"/>
  <c r="K26" i="218"/>
  <c r="F27" i="218"/>
  <c r="K27" i="218"/>
  <c r="F28" i="218"/>
  <c r="K28" i="218"/>
  <c r="F29" i="218"/>
  <c r="K29" i="218"/>
  <c r="F30" i="218"/>
  <c r="K30" i="218"/>
  <c r="F31" i="218"/>
  <c r="K31" i="218"/>
  <c r="F32" i="218"/>
  <c r="K32" i="218"/>
  <c r="F33" i="218"/>
  <c r="K33" i="218"/>
  <c r="F34" i="218"/>
  <c r="J34" i="218"/>
  <c r="K34" i="218" s="1"/>
  <c r="F6" i="217"/>
  <c r="K6" i="217"/>
  <c r="F8" i="217"/>
  <c r="K8" i="217"/>
  <c r="F9" i="217"/>
  <c r="K9" i="217"/>
  <c r="F10" i="217"/>
  <c r="K10" i="217"/>
  <c r="J12" i="217"/>
  <c r="J13" i="217" l="1"/>
  <c r="K12" i="217"/>
  <c r="F12" i="217"/>
  <c r="K13" i="217" l="1"/>
  <c r="F13" i="217"/>
</calcChain>
</file>

<file path=xl/sharedStrings.xml><?xml version="1.0" encoding="utf-8"?>
<sst xmlns="http://schemas.openxmlformats.org/spreadsheetml/2006/main" count="348" uniqueCount="180">
  <si>
    <t>Net  change from</t>
  </si>
  <si>
    <t>Product group</t>
  </si>
  <si>
    <t xml:space="preserve">   1.   Food</t>
  </si>
  <si>
    <t xml:space="preserve">   2.   Flowers</t>
  </si>
  <si>
    <t xml:space="preserve">   3.   Textile yarn and fabrics</t>
  </si>
  <si>
    <t xml:space="preserve">   5.   Leather products and footwear</t>
  </si>
  <si>
    <t xml:space="preserve">   6.   Wood and paper products</t>
  </si>
  <si>
    <t xml:space="preserve">   7.   Optical goods</t>
  </si>
  <si>
    <t xml:space="preserve">   8.   Electronic  watches and clocks</t>
  </si>
  <si>
    <t xml:space="preserve">   9.   Electric and electronic products</t>
  </si>
  <si>
    <t xml:space="preserve"> 10.   Jewellery and related articles</t>
  </si>
  <si>
    <t xml:space="preserve"> 11.   Toys and carnival articles   </t>
  </si>
  <si>
    <t xml:space="preserve"> TOTAL</t>
  </si>
  <si>
    <t>Employment</t>
  </si>
  <si>
    <t>Category</t>
  </si>
  <si>
    <t>Male</t>
  </si>
  <si>
    <t>Female</t>
  </si>
  <si>
    <t>Enterprises with less than 10 employees</t>
  </si>
  <si>
    <t>Outworkers</t>
  </si>
  <si>
    <t>T O T A L</t>
  </si>
  <si>
    <t>10.   Jewellery and related articles</t>
  </si>
  <si>
    <t xml:space="preserve">11.   Toys and carnival articles   </t>
  </si>
  <si>
    <t>12.   Other</t>
  </si>
  <si>
    <t>Enterprises with 10 or more employees</t>
  </si>
  <si>
    <t xml:space="preserve">   4.   Wearing apparel:</t>
  </si>
  <si>
    <t>Number of enterprises as at</t>
  </si>
  <si>
    <t>Both sexes</t>
  </si>
  <si>
    <t>Pullovers</t>
  </si>
  <si>
    <t xml:space="preserve">Other garments </t>
  </si>
  <si>
    <t xml:space="preserve"> 12.   Other products</t>
  </si>
  <si>
    <t>Number of enterprises</t>
  </si>
  <si>
    <t>Mauritian</t>
  </si>
  <si>
    <t>Foreign workers (Expatriates)</t>
  </si>
  <si>
    <t>Napp</t>
  </si>
  <si>
    <t xml:space="preserve"> </t>
  </si>
  <si>
    <t>June 2025</t>
  </si>
  <si>
    <t>Jun. 25</t>
  </si>
  <si>
    <t>Table 1 - Main economic indicators, EOE Sector, 2017 - 2025</t>
  </si>
  <si>
    <t xml:space="preserve"> 1. No of enterprises as at December </t>
  </si>
  <si>
    <t xml:space="preserve"> - New</t>
  </si>
  <si>
    <t xml:space="preserve"> - Closures</t>
  </si>
  <si>
    <t xml:space="preserve"> 2. Employment as at December </t>
  </si>
  <si>
    <t xml:space="preserve"> - Net change</t>
  </si>
  <si>
    <t xml:space="preserve"> - Growth rate (%)</t>
  </si>
  <si>
    <t xml:space="preserve"> 3.  Exports (f.o.b, R million)
(excluding sales to Freeport)</t>
  </si>
  <si>
    <t xml:space="preserve"> 4.  Imports (c.i.f, R million):</t>
  </si>
  <si>
    <t xml:space="preserve"> - Raw materials</t>
  </si>
  <si>
    <t xml:space="preserve"> - Machinery &amp; spare parts</t>
  </si>
  <si>
    <t>5.  Net exports (R million)</t>
  </si>
  <si>
    <t>6.  Net exports to Exports (%)</t>
  </si>
  <si>
    <t>7. Value added at basic prices  (R million)</t>
  </si>
  <si>
    <t xml:space="preserve"> - Share in Manufacturing (%)</t>
  </si>
  <si>
    <t xml:space="preserve"> - Share in Gross value added (%)</t>
  </si>
  <si>
    <t>8. Annual Real Growth rate of Value added (%)</t>
  </si>
  <si>
    <t xml:space="preserve">9. Investment (R million)        </t>
  </si>
  <si>
    <t xml:space="preserve"> - of which Machinery</t>
  </si>
  <si>
    <t>June 2026</t>
  </si>
  <si>
    <t>Table 2 - Employment by size of enterprise and sex, EOE Sector, June 2025 - June 2026</t>
  </si>
  <si>
    <t>Table 3 - Employment by product group and sex, EOE Sector, June 2025 - June 2026</t>
  </si>
  <si>
    <t>Table 4 - Net change in employment by product group, EOE Sector, June 2025 - June 2026</t>
  </si>
  <si>
    <t>Jun. 26</t>
  </si>
  <si>
    <t>Jun. 25 to Jun. 26</t>
  </si>
  <si>
    <t>Table 5 - Expatriate employment by product group and sex, EOE Sector, June 2025 - June 2026</t>
  </si>
  <si>
    <r>
      <rPr>
        <vertAlign val="superscript"/>
        <sz val="10.5"/>
        <rFont val="Times New Roman"/>
        <family val="1"/>
      </rPr>
      <t>1</t>
    </r>
    <r>
      <rPr>
        <sz val="10.5"/>
        <rFont val="Times New Roman"/>
        <family val="1"/>
      </rPr>
      <t xml:space="preserve"> Provisional </t>
    </r>
  </si>
  <si>
    <t>Net Exports as % of Total Exports</t>
  </si>
  <si>
    <t xml:space="preserve"> Net Exports (A - B)</t>
  </si>
  <si>
    <t xml:space="preserve">Machinery </t>
  </si>
  <si>
    <t>Raw materials</t>
  </si>
  <si>
    <t>B. Total imports ( c.i.f )</t>
  </si>
  <si>
    <t>A. Total exports ( f.o.b )</t>
  </si>
  <si>
    <t>Jan-Jun</t>
  </si>
  <si>
    <t xml:space="preserve">2nd Qtr  </t>
  </si>
  <si>
    <t xml:space="preserve">1st Qtr  </t>
  </si>
  <si>
    <t xml:space="preserve">4th Qtr  </t>
  </si>
  <si>
    <t xml:space="preserve">3rd Qtr  </t>
  </si>
  <si>
    <r>
      <t xml:space="preserve">2026 </t>
    </r>
    <r>
      <rPr>
        <b/>
        <vertAlign val="superscript"/>
        <sz val="10.5"/>
        <rFont val="Times New Roman"/>
        <family val="1"/>
      </rPr>
      <t>1</t>
    </r>
  </si>
  <si>
    <t>Item</t>
  </si>
  <si>
    <t>Value: R Million</t>
  </si>
  <si>
    <r>
      <t>Table 6 - Net EOE Exports, 2024 - 1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Semester 2026</t>
    </r>
  </si>
  <si>
    <t>Note: Breakdowns may not add up to totals due to rounding</t>
  </si>
  <si>
    <t>Other sections</t>
  </si>
  <si>
    <t>Jewellery, goldsmiths &amp; silversmiths wares</t>
  </si>
  <si>
    <t>Toys, games and sporting goods</t>
  </si>
  <si>
    <t>Articles, n.e.s. of plastics</t>
  </si>
  <si>
    <t>Printed matter</t>
  </si>
  <si>
    <t>Watches and clocks</t>
  </si>
  <si>
    <t>Optical goods</t>
  </si>
  <si>
    <t>Instruments and appliances, n.e.s., for medical, surgical, dental or veterinary purposes</t>
  </si>
  <si>
    <t>Articles of apparel and clothing</t>
  </si>
  <si>
    <t>Travel goods, handbags and similar containers</t>
  </si>
  <si>
    <t>of which :</t>
  </si>
  <si>
    <t xml:space="preserve">8 - Miscellaneous manufactured articles </t>
  </si>
  <si>
    <t xml:space="preserve">7 - Machinery and transport equipment </t>
  </si>
  <si>
    <t>Iron and steel</t>
  </si>
  <si>
    <t>Pearls, precious  &amp; semi-precious stones</t>
  </si>
  <si>
    <t>Glass</t>
  </si>
  <si>
    <t>Textile yarn, fabrics, made up articles</t>
  </si>
  <si>
    <t xml:space="preserve">Paper, paperboard and articles </t>
  </si>
  <si>
    <t xml:space="preserve">6 - Manufactured goods classified chiefly by material </t>
  </si>
  <si>
    <t xml:space="preserve">          Medicaments (including Veterinary medicaments)</t>
  </si>
  <si>
    <t>5 - Chemicals and related products, n.e.s</t>
  </si>
  <si>
    <t>2 - Crude materials, inedible, except fuels</t>
  </si>
  <si>
    <t>Cereals and cereal preparations</t>
  </si>
  <si>
    <t>Fish &amp; fish preparations</t>
  </si>
  <si>
    <t>Live animals other than fish</t>
  </si>
  <si>
    <t>0 - Food and live animals</t>
  </si>
  <si>
    <t>Total EOE Exports</t>
  </si>
  <si>
    <t>SITC Section/Description</t>
  </si>
  <si>
    <t xml:space="preserve">Value (F.o.b): R Million </t>
  </si>
  <si>
    <r>
      <t>Table 7 - EOE exports of selected commodities by SITC section, 2024 - 1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Semester 2026</t>
    </r>
  </si>
  <si>
    <t xml:space="preserve">Optical goods, watches &amp; clocks </t>
  </si>
  <si>
    <t>8 - Miscellaneous manufactured articles</t>
  </si>
  <si>
    <t>Machinery specialized for particular industries</t>
  </si>
  <si>
    <t>7 - Machinery &amp; transport equipment</t>
  </si>
  <si>
    <t>Non-ferrous metals</t>
  </si>
  <si>
    <t xml:space="preserve">Pearls, precious and semi-precious stones  </t>
  </si>
  <si>
    <t xml:space="preserve">Textile yarn and fabrics </t>
  </si>
  <si>
    <t xml:space="preserve">Leather   </t>
  </si>
  <si>
    <t>3 - Mineral fuels, lubricants and related products</t>
  </si>
  <si>
    <t xml:space="preserve">Wool and other animal hair </t>
  </si>
  <si>
    <t xml:space="preserve">Synthetic fibres suitable for spinning </t>
  </si>
  <si>
    <t xml:space="preserve">Cotton </t>
  </si>
  <si>
    <t>Meat and meat preparations</t>
  </si>
  <si>
    <t>Total EOE Imports</t>
  </si>
  <si>
    <t xml:space="preserve">Value (C.i.f): R Million </t>
  </si>
  <si>
    <r>
      <t>Table 8 - EOE imports of selected commodities by SITC section, 2024 - 1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Semester 2026</t>
    </r>
  </si>
  <si>
    <r>
      <t xml:space="preserve">1 </t>
    </r>
    <r>
      <rPr>
        <sz val="11"/>
        <rFont val="Times New Roman"/>
        <family val="1"/>
      </rPr>
      <t xml:space="preserve">Provisional          </t>
    </r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 xml:space="preserve">Special Administrative Region of China                                             </t>
    </r>
  </si>
  <si>
    <t>Other</t>
  </si>
  <si>
    <t>New Zealand</t>
  </si>
  <si>
    <t>Australia</t>
  </si>
  <si>
    <t>Oceania:</t>
  </si>
  <si>
    <t>U.S.A</t>
  </si>
  <si>
    <t>Panama</t>
  </si>
  <si>
    <t>Canada</t>
  </si>
  <si>
    <t>America:</t>
  </si>
  <si>
    <t>South Africa</t>
  </si>
  <si>
    <t>Seychelles</t>
  </si>
  <si>
    <t>Reunion</t>
  </si>
  <si>
    <t>Madagascar</t>
  </si>
  <si>
    <t>Africa:</t>
  </si>
  <si>
    <t>Vietnam</t>
  </si>
  <si>
    <t>Sri Lanka</t>
  </si>
  <si>
    <t>Japan</t>
  </si>
  <si>
    <t>India</t>
  </si>
  <si>
    <r>
      <t xml:space="preserve">Hong Kong (S.A.R) </t>
    </r>
    <r>
      <rPr>
        <vertAlign val="superscript"/>
        <sz val="10.5"/>
        <rFont val="Times New Roman"/>
        <family val="1"/>
      </rPr>
      <t>2</t>
    </r>
  </si>
  <si>
    <t>China</t>
  </si>
  <si>
    <t>Asia:</t>
  </si>
  <si>
    <t xml:space="preserve">Other </t>
  </si>
  <si>
    <t>United Kingdom</t>
  </si>
  <si>
    <t>Switzerland</t>
  </si>
  <si>
    <t>Spain</t>
  </si>
  <si>
    <t>Portugal</t>
  </si>
  <si>
    <t>Netherlands</t>
  </si>
  <si>
    <t>Italy</t>
  </si>
  <si>
    <t>Germany</t>
  </si>
  <si>
    <t>France</t>
  </si>
  <si>
    <t>Belgium</t>
  </si>
  <si>
    <t>Austria</t>
  </si>
  <si>
    <t>Europe:</t>
  </si>
  <si>
    <t>Country of destination</t>
  </si>
  <si>
    <r>
      <t>Table 9 - EOE exports by country of destination, 2024 - 1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Semester 2026</t>
    </r>
  </si>
  <si>
    <t>Brazil</t>
  </si>
  <si>
    <t>Zambia</t>
  </si>
  <si>
    <t>Burkina Faso</t>
  </si>
  <si>
    <t>Thailand</t>
  </si>
  <si>
    <t>Singapore</t>
  </si>
  <si>
    <t>Pakistan</t>
  </si>
  <si>
    <t>Malaysia</t>
  </si>
  <si>
    <t>Korea, Republic of</t>
  </si>
  <si>
    <t>Indonesia</t>
  </si>
  <si>
    <r>
      <t>Hong Kong (S.A.R)</t>
    </r>
    <r>
      <rPr>
        <vertAlign val="superscript"/>
        <sz val="10.5"/>
        <rFont val="Times New Roman"/>
        <family val="1"/>
      </rPr>
      <t xml:space="preserve"> 2</t>
    </r>
  </si>
  <si>
    <t>Sweden</t>
  </si>
  <si>
    <t>Country of origin</t>
  </si>
  <si>
    <r>
      <t>Table 10 - EOE imports by country of origin, 2024 - 1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Semester 2026</t>
    </r>
  </si>
  <si>
    <r>
      <t xml:space="preserve">March 2026 </t>
    </r>
    <r>
      <rPr>
        <b/>
        <vertAlign val="superscript"/>
        <sz val="10.5"/>
        <rFont val="Times New Roman"/>
        <family val="1"/>
      </rPr>
      <t>1</t>
    </r>
  </si>
  <si>
    <r>
      <t xml:space="preserve">March 2026 </t>
    </r>
    <r>
      <rPr>
        <vertAlign val="superscript"/>
        <sz val="10.5"/>
        <rFont val="Times New Roman"/>
        <family val="1"/>
      </rPr>
      <t>1</t>
    </r>
  </si>
  <si>
    <r>
      <t xml:space="preserve"> Napp - Not applicable     </t>
    </r>
    <r>
      <rPr>
        <vertAlign val="superscript"/>
        <sz val="10.5"/>
        <rFont val="Times New Roman"/>
        <family val="1"/>
      </rPr>
      <t xml:space="preserve">1 </t>
    </r>
    <r>
      <rPr>
        <sz val="10.5"/>
        <rFont val="Times New Roman"/>
        <family val="1"/>
      </rPr>
      <t>Revised</t>
    </r>
  </si>
  <si>
    <r>
      <t xml:space="preserve">Mar. 26 </t>
    </r>
    <r>
      <rPr>
        <vertAlign val="superscript"/>
        <sz val="10.5"/>
        <rFont val="Times New Roman"/>
        <family val="1"/>
      </rPr>
      <t>1</t>
    </r>
  </si>
  <si>
    <r>
      <t xml:space="preserve">Mar. 26 </t>
    </r>
    <r>
      <rPr>
        <vertAlign val="superscript"/>
        <sz val="10.5"/>
        <rFont val="Times New Roman"/>
        <family val="1"/>
      </rPr>
      <t>1</t>
    </r>
    <r>
      <rPr>
        <sz val="10.5"/>
        <rFont val="Times New Roman"/>
        <family val="1"/>
      </rPr>
      <t xml:space="preserve"> to Jun. 26</t>
    </r>
  </si>
  <si>
    <r>
      <t xml:space="preserve"> </t>
    </r>
    <r>
      <rPr>
        <vertAlign val="superscript"/>
        <sz val="10.5"/>
        <rFont val="Times New Roman"/>
        <family val="1"/>
      </rPr>
      <t xml:space="preserve">1 </t>
    </r>
    <r>
      <rPr>
        <sz val="10.5"/>
        <rFont val="Times New Roman"/>
        <family val="1"/>
      </rPr>
      <t>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</si>
</sst>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(* #,##0.00_);_(* \(#,##0.00\);_(* &quot;-&quot;??_);_(@_)"/>
    <numFmt numFmtId="165" formatCode="#,##0\ \ \ \ "/>
    <numFmt numFmtId="166" formatCode="#,##0\ \ "/>
    <numFmt numFmtId="167" formatCode="#,##0\ \ \ \ \ \ "/>
    <numFmt numFmtId="168" formatCode="mmmm\ yyyy"/>
    <numFmt numFmtId="169" formatCode="#,##0\ \ \ "/>
    <numFmt numFmtId="170" formatCode="[$-409]mmmm\ yyyy;@"/>
    <numFmt numFmtId="171" formatCode="[$-409]mmm\.\ yy;@"/>
    <numFmt numFmtId="172" formatCode="General\ \ \ \ \ \ \ \ \ \ \ \ \ \ \ \ \ \ \ \ \ \ \ \ \ \ \ \ \ \ \ \ \ \ \ \ \ \ \ \ \ \ \ \ \ \ \ \ \ \ \ \ "/>
    <numFmt numFmtId="173" formatCode="\+#,##0\ \ "/>
    <numFmt numFmtId="174" formatCode="0.0\ \ "/>
    <numFmt numFmtId="175" formatCode="\+0.0\ \ "/>
    <numFmt numFmtId="176" formatCode="\ \ \ \-\ \ \ \ "/>
    <numFmt numFmtId="177" formatCode="#,##0.0\ \ "/>
    <numFmt numFmtId="178" formatCode="#,##0.0\ \ \ \ \ \ \ "/>
    <numFmt numFmtId="179" formatCode="#,##0\ \ \ \ \ \ \ "/>
    <numFmt numFmtId="180" formatCode="#,##0\ "/>
    <numFmt numFmtId="181" formatCode="0.0"/>
    <numFmt numFmtId="182" formatCode="\ \ \ \-\ \ "/>
    <numFmt numFmtId="183" formatCode="0."/>
    <numFmt numFmtId="184" formatCode="#,##0.000\ \ "/>
  </numFmts>
  <fonts count="42">
    <font>
      <sz val="10"/>
      <name val="Arial"/>
    </font>
    <font>
      <sz val="10"/>
      <name val="Helv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CG 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G Times"/>
      <family val="1"/>
    </font>
    <font>
      <sz val="10"/>
      <name val="Arial"/>
      <family val="2"/>
    </font>
    <font>
      <sz val="10.5"/>
      <name val="Times New Roman"/>
      <family val="1"/>
    </font>
    <font>
      <b/>
      <sz val="10.5"/>
      <name val="Times New Roman"/>
      <family val="1"/>
    </font>
    <font>
      <i/>
      <sz val="10.5"/>
      <name val="Times New Roman"/>
      <family val="1"/>
    </font>
    <font>
      <sz val="10"/>
      <name val="CG Times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vertAlign val="superscript"/>
      <sz val="10.5"/>
      <name val="Times New Roman"/>
      <family val="1"/>
    </font>
    <font>
      <b/>
      <vertAlign val="superscript"/>
      <sz val="10.5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u/>
      <sz val="16"/>
      <name val="Times New Roman"/>
      <family val="1"/>
    </font>
    <font>
      <b/>
      <sz val="14"/>
      <name val="Times New Roman"/>
      <family val="1"/>
    </font>
    <font>
      <u/>
      <sz val="12"/>
      <name val="Times New Roman"/>
      <family val="1"/>
    </font>
    <font>
      <b/>
      <vertAlign val="superscript"/>
      <sz val="12"/>
      <name val="Times New Roman"/>
      <family val="1"/>
    </font>
    <font>
      <b/>
      <u/>
      <sz val="10.5"/>
      <name val="Times New Roman"/>
      <family val="1"/>
    </font>
    <font>
      <vertAlign val="superscript"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5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164" fontId="25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4" fillId="0" borderId="0"/>
    <xf numFmtId="0" fontId="24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9" fillId="0" borderId="0"/>
    <xf numFmtId="0" fontId="1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>
      <alignment horizontal="left" vertical="top" wrapText="1"/>
    </xf>
  </cellStyleXfs>
  <cellXfs count="319">
    <xf numFmtId="0" fontId="0" fillId="0" borderId="0" xfId="0"/>
    <xf numFmtId="0" fontId="3" fillId="0" borderId="0" xfId="50" applyFont="1"/>
    <xf numFmtId="0" fontId="3" fillId="0" borderId="0" xfId="49" applyFont="1"/>
    <xf numFmtId="0" fontId="3" fillId="0" borderId="0" xfId="50" applyFont="1" applyAlignment="1"/>
    <xf numFmtId="167" fontId="3" fillId="0" borderId="0" xfId="50" applyNumberFormat="1" applyFont="1"/>
    <xf numFmtId="0" fontId="3" fillId="0" borderId="0" xfId="0" applyFont="1"/>
    <xf numFmtId="0" fontId="4" fillId="0" borderId="0" xfId="0" applyFont="1"/>
    <xf numFmtId="0" fontId="4" fillId="0" borderId="0" xfId="48" applyFont="1" applyAlignment="1">
      <alignment horizontal="left"/>
    </xf>
    <xf numFmtId="0" fontId="2" fillId="0" borderId="0" xfId="48" applyFont="1" applyAlignment="1">
      <alignment horizontal="left"/>
    </xf>
    <xf numFmtId="0" fontId="2" fillId="0" borderId="0" xfId="48" applyFont="1"/>
    <xf numFmtId="0" fontId="3" fillId="0" borderId="0" xfId="48" applyFont="1" applyAlignment="1">
      <alignment horizontal="left"/>
    </xf>
    <xf numFmtId="0" fontId="3" fillId="0" borderId="0" xfId="48" applyFont="1"/>
    <xf numFmtId="165" fontId="3" fillId="0" borderId="0" xfId="0" applyNumberFormat="1" applyFont="1"/>
    <xf numFmtId="167" fontId="3" fillId="0" borderId="0" xfId="50" applyNumberFormat="1" applyFont="1" applyAlignment="1"/>
    <xf numFmtId="0" fontId="3" fillId="0" borderId="0" xfId="0" applyFont="1" applyAlignment="1"/>
    <xf numFmtId="0" fontId="3" fillId="0" borderId="0" xfId="49" applyFont="1" applyAlignment="1"/>
    <xf numFmtId="0" fontId="2" fillId="0" borderId="0" xfId="48" applyFont="1" applyFill="1"/>
    <xf numFmtId="0" fontId="3" fillId="0" borderId="0" xfId="48" applyFont="1" applyFill="1"/>
    <xf numFmtId="0" fontId="3" fillId="0" borderId="0" xfId="47" applyFont="1" applyBorder="1" applyAlignment="1">
      <alignment horizontal="left" vertical="top" wrapText="1"/>
    </xf>
    <xf numFmtId="166" fontId="26" fillId="0" borderId="10" xfId="48" applyNumberFormat="1" applyFont="1" applyBorder="1" applyAlignment="1">
      <alignment horizontal="right"/>
    </xf>
    <xf numFmtId="0" fontId="26" fillId="0" borderId="0" xfId="48" applyFont="1"/>
    <xf numFmtId="165" fontId="27" fillId="0" borderId="0" xfId="0" applyNumberFormat="1" applyFont="1" applyBorder="1" applyAlignment="1">
      <alignment horizontal="center" vertical="center"/>
    </xf>
    <xf numFmtId="169" fontId="27" fillId="0" borderId="0" xfId="0" applyNumberFormat="1" applyFont="1" applyBorder="1" applyAlignment="1">
      <alignment horizontal="right" vertical="center"/>
    </xf>
    <xf numFmtId="169" fontId="26" fillId="0" borderId="11" xfId="50" applyNumberFormat="1" applyFont="1" applyBorder="1" applyAlignment="1"/>
    <xf numFmtId="169" fontId="26" fillId="0" borderId="12" xfId="50" applyNumberFormat="1" applyFont="1" applyBorder="1" applyAlignment="1"/>
    <xf numFmtId="169" fontId="28" fillId="0" borderId="12" xfId="50" applyNumberFormat="1" applyFont="1" applyBorder="1" applyAlignment="1">
      <alignment horizontal="right"/>
    </xf>
    <xf numFmtId="0" fontId="30" fillId="0" borderId="0" xfId="48" applyFont="1"/>
    <xf numFmtId="0" fontId="5" fillId="0" borderId="0" xfId="48" applyFont="1"/>
    <xf numFmtId="3" fontId="26" fillId="0" borderId="10" xfId="48" applyNumberFormat="1" applyFont="1" applyFill="1" applyBorder="1" applyAlignment="1">
      <alignment horizontal="right"/>
    </xf>
    <xf numFmtId="166" fontId="26" fillId="0" borderId="11" xfId="49" applyNumberFormat="1" applyFont="1" applyBorder="1" applyAlignment="1"/>
    <xf numFmtId="166" fontId="3" fillId="0" borderId="0" xfId="48" applyNumberFormat="1" applyFont="1"/>
    <xf numFmtId="169" fontId="26" fillId="0" borderId="10" xfId="0" applyNumberFormat="1" applyFont="1" applyBorder="1" applyAlignment="1">
      <alignment horizontal="right"/>
    </xf>
    <xf numFmtId="169" fontId="28" fillId="0" borderId="10" xfId="0" applyNumberFormat="1" applyFont="1" applyBorder="1" applyAlignment="1">
      <alignment horizontal="right"/>
    </xf>
    <xf numFmtId="169" fontId="3" fillId="0" borderId="0" xfId="0" applyNumberFormat="1" applyFont="1" applyAlignment="1"/>
    <xf numFmtId="3" fontId="26" fillId="0" borderId="11" xfId="48" applyNumberFormat="1" applyFont="1" applyBorder="1" applyAlignment="1">
      <alignment horizontal="right"/>
    </xf>
    <xf numFmtId="0" fontId="27" fillId="0" borderId="0" xfId="48" applyFont="1" applyBorder="1" applyAlignment="1"/>
    <xf numFmtId="3" fontId="26" fillId="0" borderId="0" xfId="48" applyNumberFormat="1" applyFont="1" applyBorder="1" applyAlignment="1">
      <alignment horizontal="right"/>
    </xf>
    <xf numFmtId="17" fontId="27" fillId="0" borderId="15" xfId="48" applyNumberFormat="1" applyFont="1" applyBorder="1" applyAlignment="1">
      <alignment horizontal="centerContinuous" vertical="center"/>
    </xf>
    <xf numFmtId="0" fontId="26" fillId="0" borderId="15" xfId="48" applyFont="1" applyBorder="1" applyAlignment="1">
      <alignment horizontal="centerContinuous"/>
    </xf>
    <xf numFmtId="17" fontId="26" fillId="0" borderId="15" xfId="48" applyNumberFormat="1" applyFont="1" applyBorder="1" applyAlignment="1">
      <alignment horizontal="center" vertical="center"/>
    </xf>
    <xf numFmtId="0" fontId="26" fillId="0" borderId="15" xfId="48" applyFont="1" applyBorder="1" applyAlignment="1">
      <alignment horizontal="center" vertical="center"/>
    </xf>
    <xf numFmtId="0" fontId="26" fillId="0" borderId="15" xfId="48" applyFont="1" applyBorder="1" applyAlignment="1">
      <alignment horizontal="center" vertical="center" wrapText="1"/>
    </xf>
    <xf numFmtId="166" fontId="26" fillId="0" borderId="13" xfId="48" applyNumberFormat="1" applyFont="1" applyBorder="1" applyAlignment="1">
      <alignment horizontal="right"/>
    </xf>
    <xf numFmtId="166" fontId="26" fillId="0" borderId="12" xfId="48" applyNumberFormat="1" applyFont="1" applyBorder="1" applyAlignment="1">
      <alignment horizontal="right"/>
    </xf>
    <xf numFmtId="166" fontId="27" fillId="0" borderId="12" xfId="48" applyNumberFormat="1" applyFont="1" applyFill="1" applyBorder="1" applyAlignment="1">
      <alignment horizontal="right"/>
    </xf>
    <xf numFmtId="166" fontId="28" fillId="0" borderId="12" xfId="48" applyNumberFormat="1" applyFont="1" applyFill="1" applyBorder="1" applyAlignment="1">
      <alignment horizontal="right"/>
    </xf>
    <xf numFmtId="166" fontId="28" fillId="0" borderId="14" xfId="48" applyNumberFormat="1" applyFont="1" applyFill="1" applyBorder="1" applyAlignment="1">
      <alignment horizontal="right"/>
    </xf>
    <xf numFmtId="0" fontId="26" fillId="0" borderId="16" xfId="48" applyFont="1" applyBorder="1" applyAlignment="1">
      <alignment wrapText="1"/>
    </xf>
    <xf numFmtId="0" fontId="26" fillId="0" borderId="10" xfId="48" quotePrefix="1" applyFont="1" applyBorder="1" applyAlignment="1">
      <alignment wrapText="1"/>
    </xf>
    <xf numFmtId="0" fontId="26" fillId="0" borderId="10" xfId="48" quotePrefix="1" applyFont="1" applyBorder="1" applyAlignment="1">
      <alignment horizontal="left" indent="1"/>
    </xf>
    <xf numFmtId="0" fontId="27" fillId="0" borderId="10" xfId="48" applyFont="1" applyBorder="1" applyAlignment="1"/>
    <xf numFmtId="0" fontId="27" fillId="0" borderId="10" xfId="48" applyFont="1" applyBorder="1" applyAlignment="1">
      <alignment horizontal="left" indent="1"/>
    </xf>
    <xf numFmtId="0" fontId="28" fillId="0" borderId="10" xfId="48" applyFont="1" applyBorder="1" applyAlignment="1">
      <alignment horizontal="left" indent="2"/>
    </xf>
    <xf numFmtId="166" fontId="28" fillId="0" borderId="11" xfId="48" applyNumberFormat="1" applyFont="1" applyFill="1" applyBorder="1" applyAlignment="1">
      <alignment horizontal="center" wrapText="1"/>
    </xf>
    <xf numFmtId="166" fontId="26" fillId="0" borderId="16" xfId="48" applyNumberFormat="1" applyFont="1" applyBorder="1" applyAlignment="1">
      <alignment horizontal="right"/>
    </xf>
    <xf numFmtId="166" fontId="26" fillId="0" borderId="16" xfId="0" applyNumberFormat="1" applyFont="1" applyFill="1" applyBorder="1" applyAlignment="1">
      <alignment horizontal="right" indent="1"/>
    </xf>
    <xf numFmtId="166" fontId="27" fillId="0" borderId="16" xfId="48" applyNumberFormat="1" applyFont="1" applyFill="1" applyBorder="1" applyAlignment="1">
      <alignment horizontal="right"/>
    </xf>
    <xf numFmtId="3" fontId="28" fillId="0" borderId="10" xfId="48" applyNumberFormat="1" applyFont="1" applyFill="1" applyBorder="1" applyAlignment="1">
      <alignment horizontal="right"/>
    </xf>
    <xf numFmtId="3" fontId="28" fillId="0" borderId="11" xfId="48" applyNumberFormat="1" applyFont="1" applyFill="1" applyBorder="1" applyAlignment="1">
      <alignment horizontal="right"/>
    </xf>
    <xf numFmtId="166" fontId="28" fillId="0" borderId="10" xfId="48" applyNumberFormat="1" applyFont="1" applyFill="1" applyBorder="1" applyAlignment="1">
      <alignment horizontal="right"/>
    </xf>
    <xf numFmtId="166" fontId="28" fillId="0" borderId="11" xfId="48" applyNumberFormat="1" applyFont="1" applyFill="1" applyBorder="1" applyAlignment="1">
      <alignment horizontal="right"/>
    </xf>
    <xf numFmtId="0" fontId="3" fillId="0" borderId="0" xfId="49" applyFont="1" applyBorder="1"/>
    <xf numFmtId="17" fontId="26" fillId="0" borderId="15" xfId="49" applyNumberFormat="1" applyFont="1" applyBorder="1" applyAlignment="1">
      <alignment horizontal="center" vertical="center"/>
    </xf>
    <xf numFmtId="0" fontId="26" fillId="0" borderId="15" xfId="48" applyFont="1" applyBorder="1" applyAlignment="1">
      <alignment horizontal="centerContinuous" vertical="center" wrapText="1"/>
    </xf>
    <xf numFmtId="166" fontId="26" fillId="0" borderId="12" xfId="49" applyNumberFormat="1" applyFont="1" applyBorder="1" applyAlignment="1"/>
    <xf numFmtId="0" fontId="4" fillId="0" borderId="0" xfId="49" applyFont="1" applyBorder="1"/>
    <xf numFmtId="166" fontId="28" fillId="0" borderId="12" xfId="49" applyNumberFormat="1" applyFont="1" applyBorder="1" applyAlignment="1"/>
    <xf numFmtId="0" fontId="26" fillId="0" borderId="15" xfId="49" applyFont="1" applyBorder="1" applyAlignment="1">
      <alignment horizontal="centerContinuous"/>
    </xf>
    <xf numFmtId="165" fontId="27" fillId="0" borderId="15" xfId="49" applyNumberFormat="1" applyFont="1" applyBorder="1" applyAlignment="1">
      <alignment horizontal="center" vertical="center"/>
    </xf>
    <xf numFmtId="166" fontId="27" fillId="0" borderId="15" xfId="49" applyNumberFormat="1" applyFont="1" applyBorder="1" applyAlignment="1">
      <alignment vertical="center"/>
    </xf>
    <xf numFmtId="0" fontId="26" fillId="0" borderId="16" xfId="49" applyFont="1" applyBorder="1" applyAlignment="1">
      <alignment horizontal="left"/>
    </xf>
    <xf numFmtId="0" fontId="26" fillId="0" borderId="10" xfId="49" applyFont="1" applyBorder="1" applyAlignment="1">
      <alignment horizontal="left"/>
    </xf>
    <xf numFmtId="0" fontId="28" fillId="0" borderId="10" xfId="49" applyFont="1" applyBorder="1" applyAlignment="1">
      <alignment horizontal="left" indent="5"/>
    </xf>
    <xf numFmtId="0" fontId="26" fillId="0" borderId="11" xfId="49" applyFont="1" applyBorder="1" applyAlignment="1"/>
    <xf numFmtId="169" fontId="26" fillId="0" borderId="12" xfId="0" applyNumberFormat="1" applyFont="1" applyBorder="1" applyAlignment="1">
      <alignment horizontal="right"/>
    </xf>
    <xf numFmtId="0" fontId="27" fillId="0" borderId="15" xfId="0" applyFont="1" applyBorder="1" applyAlignment="1">
      <alignment horizontal="centerContinuous" vertical="center"/>
    </xf>
    <xf numFmtId="0" fontId="26" fillId="0" borderId="15" xfId="0" applyFont="1" applyBorder="1" applyAlignment="1">
      <alignment horizontal="centerContinuous" vertical="center"/>
    </xf>
    <xf numFmtId="165" fontId="27" fillId="0" borderId="15" xfId="0" applyNumberFormat="1" applyFont="1" applyBorder="1" applyAlignment="1">
      <alignment horizontal="center" vertical="center"/>
    </xf>
    <xf numFmtId="169" fontId="27" fillId="0" borderId="15" xfId="0" applyNumberFormat="1" applyFont="1" applyBorder="1" applyAlignment="1">
      <alignment horizontal="right" vertical="center"/>
    </xf>
    <xf numFmtId="0" fontId="26" fillId="0" borderId="16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26" fillId="0" borderId="11" xfId="0" applyFont="1" applyBorder="1" applyAlignment="1"/>
    <xf numFmtId="169" fontId="26" fillId="0" borderId="16" xfId="0" applyNumberFormat="1" applyFont="1" applyBorder="1" applyAlignment="1">
      <alignment horizontal="right"/>
    </xf>
    <xf numFmtId="169" fontId="26" fillId="0" borderId="11" xfId="0" applyNumberFormat="1" applyFont="1" applyBorder="1" applyAlignment="1">
      <alignment horizontal="right"/>
    </xf>
    <xf numFmtId="17" fontId="26" fillId="0" borderId="15" xfId="50" applyNumberFormat="1" applyFont="1" applyBorder="1" applyAlignment="1">
      <alignment horizontal="center" vertical="center"/>
    </xf>
    <xf numFmtId="169" fontId="27" fillId="0" borderId="15" xfId="50" applyNumberFormat="1" applyFont="1" applyBorder="1" applyAlignment="1">
      <alignment vertical="center"/>
    </xf>
    <xf numFmtId="0" fontId="26" fillId="0" borderId="16" xfId="50" applyFont="1" applyBorder="1" applyAlignment="1">
      <alignment horizontal="left"/>
    </xf>
    <xf numFmtId="0" fontId="26" fillId="0" borderId="10" xfId="50" applyFont="1" applyBorder="1" applyAlignment="1">
      <alignment horizontal="left"/>
    </xf>
    <xf numFmtId="0" fontId="26" fillId="0" borderId="11" xfId="50" applyFont="1" applyBorder="1" applyAlignment="1"/>
    <xf numFmtId="169" fontId="3" fillId="0" borderId="0" xfId="0" applyNumberFormat="1" applyFont="1"/>
    <xf numFmtId="170" fontId="27" fillId="0" borderId="15" xfId="48" quotePrefix="1" applyNumberFormat="1" applyFont="1" applyBorder="1" applyAlignment="1">
      <alignment horizontal="centerContinuous" vertical="center"/>
    </xf>
    <xf numFmtId="171" fontId="26" fillId="0" borderId="15" xfId="48" quotePrefix="1" applyNumberFormat="1" applyFont="1" applyBorder="1" applyAlignment="1">
      <alignment horizontal="centerContinuous" vertical="center"/>
    </xf>
    <xf numFmtId="166" fontId="26" fillId="0" borderId="16" xfId="49" applyNumberFormat="1" applyFont="1" applyFill="1" applyBorder="1" applyAlignment="1"/>
    <xf numFmtId="166" fontId="26" fillId="0" borderId="10" xfId="49" applyNumberFormat="1" applyFont="1" applyFill="1" applyBorder="1" applyAlignment="1"/>
    <xf numFmtId="166" fontId="28" fillId="0" borderId="10" xfId="49" applyNumberFormat="1" applyFont="1" applyFill="1" applyBorder="1" applyAlignment="1"/>
    <xf numFmtId="166" fontId="26" fillId="0" borderId="11" xfId="49" applyNumberFormat="1" applyFont="1" applyFill="1" applyBorder="1" applyAlignment="1"/>
    <xf numFmtId="166" fontId="27" fillId="0" borderId="15" xfId="49" applyNumberFormat="1" applyFont="1" applyFill="1" applyBorder="1" applyAlignment="1">
      <alignment vertical="center"/>
    </xf>
    <xf numFmtId="170" fontId="26" fillId="0" borderId="15" xfId="48" quotePrefix="1" applyNumberFormat="1" applyFont="1" applyBorder="1" applyAlignment="1">
      <alignment horizontal="centerContinuous" vertical="center" wrapText="1"/>
    </xf>
    <xf numFmtId="166" fontId="3" fillId="0" borderId="0" xfId="49" applyNumberFormat="1" applyFont="1"/>
    <xf numFmtId="169" fontId="3" fillId="0" borderId="0" xfId="50" applyNumberFormat="1" applyFont="1"/>
    <xf numFmtId="166" fontId="28" fillId="0" borderId="10" xfId="48" applyNumberFormat="1" applyFont="1" applyBorder="1" applyAlignment="1">
      <alignment horizontal="right"/>
    </xf>
    <xf numFmtId="3" fontId="28" fillId="0" borderId="11" xfId="48" applyNumberFormat="1" applyFont="1" applyBorder="1" applyAlignment="1">
      <alignment horizontal="right"/>
    </xf>
    <xf numFmtId="0" fontId="4" fillId="0" borderId="0" xfId="49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0" applyFont="1" applyAlignment="1">
      <alignment vertical="center"/>
    </xf>
    <xf numFmtId="169" fontId="3" fillId="0" borderId="0" xfId="48" applyNumberFormat="1" applyFont="1"/>
    <xf numFmtId="170" fontId="26" fillId="0" borderId="15" xfId="48" quotePrefix="1" applyNumberFormat="1" applyFont="1" applyFill="1" applyBorder="1" applyAlignment="1">
      <alignment horizontal="centerContinuous" vertical="center" wrapText="1"/>
    </xf>
    <xf numFmtId="170" fontId="27" fillId="0" borderId="15" xfId="48" quotePrefix="1" applyNumberFormat="1" applyFont="1" applyFill="1" applyBorder="1" applyAlignment="1">
      <alignment horizontal="centerContinuous" vertical="center"/>
    </xf>
    <xf numFmtId="171" fontId="26" fillId="0" borderId="15" xfId="48" quotePrefix="1" applyNumberFormat="1" applyFont="1" applyFill="1" applyBorder="1" applyAlignment="1">
      <alignment horizontal="centerContinuous" vertical="center"/>
    </xf>
    <xf numFmtId="166" fontId="2" fillId="0" borderId="0" xfId="48" applyNumberFormat="1" applyFont="1"/>
    <xf numFmtId="172" fontId="4" fillId="0" borderId="0" xfId="41" applyNumberFormat="1" applyFont="1" applyFill="1" applyAlignment="1">
      <alignment vertical="center"/>
    </xf>
    <xf numFmtId="0" fontId="31" fillId="0" borderId="0" xfId="41" applyFont="1" applyFill="1" applyAlignment="1">
      <alignment vertical="top"/>
    </xf>
    <xf numFmtId="0" fontId="31" fillId="0" borderId="0" xfId="56" applyFont="1" applyFill="1" applyAlignment="1">
      <alignment horizontal="center" vertical="top"/>
    </xf>
    <xf numFmtId="166" fontId="31" fillId="0" borderId="0" xfId="56" applyNumberFormat="1" applyFont="1" applyFill="1" applyAlignment="1">
      <alignment horizontal="center" vertical="top"/>
    </xf>
    <xf numFmtId="0" fontId="25" fillId="0" borderId="0" xfId="41" applyFill="1" applyAlignment="1">
      <alignment vertical="top"/>
    </xf>
    <xf numFmtId="0" fontId="31" fillId="0" borderId="17" xfId="41" applyFont="1" applyFill="1" applyBorder="1" applyAlignment="1">
      <alignment vertical="center"/>
    </xf>
    <xf numFmtId="0" fontId="31" fillId="0" borderId="13" xfId="41" applyFont="1" applyFill="1" applyBorder="1" applyAlignment="1">
      <alignment vertical="center"/>
    </xf>
    <xf numFmtId="0" fontId="27" fillId="0" borderId="15" xfId="56" applyFont="1" applyFill="1" applyBorder="1" applyAlignment="1" applyProtection="1">
      <alignment horizontal="center" vertical="center"/>
    </xf>
    <xf numFmtId="0" fontId="25" fillId="0" borderId="0" xfId="41" applyFill="1"/>
    <xf numFmtId="0" fontId="27" fillId="0" borderId="18" xfId="41" applyFont="1" applyFill="1" applyBorder="1" applyAlignment="1">
      <alignment horizontal="left" indent="1"/>
    </xf>
    <xf numFmtId="0" fontId="27" fillId="0" borderId="12" xfId="41" applyFont="1" applyFill="1" applyBorder="1" applyAlignment="1">
      <alignment horizontal="left"/>
    </xf>
    <xf numFmtId="166" fontId="27" fillId="0" borderId="13" xfId="56" applyNumberFormat="1" applyFont="1" applyFill="1" applyBorder="1" applyAlignment="1">
      <alignment horizontal="right" shrinkToFit="1"/>
    </xf>
    <xf numFmtId="166" fontId="27" fillId="0" borderId="10" xfId="56" applyNumberFormat="1" applyFont="1" applyFill="1" applyBorder="1" applyAlignment="1">
      <alignment horizontal="right" shrinkToFit="1"/>
    </xf>
    <xf numFmtId="166" fontId="27" fillId="0" borderId="16" xfId="56" applyNumberFormat="1" applyFont="1" applyFill="1" applyBorder="1" applyAlignment="1">
      <alignment horizontal="right" shrinkToFit="1"/>
    </xf>
    <xf numFmtId="0" fontId="26" fillId="0" borderId="12" xfId="41" applyFont="1" applyFill="1" applyBorder="1" applyAlignment="1">
      <alignment horizontal="left"/>
    </xf>
    <xf numFmtId="166" fontId="26" fillId="0" borderId="10" xfId="56" applyNumberFormat="1" applyFont="1" applyFill="1" applyBorder="1" applyAlignment="1">
      <alignment shrinkToFit="1"/>
    </xf>
    <xf numFmtId="0" fontId="26" fillId="0" borderId="12" xfId="41" applyFont="1" applyFill="1" applyBorder="1" applyAlignment="1"/>
    <xf numFmtId="166" fontId="26" fillId="0" borderId="12" xfId="56" applyNumberFormat="1" applyFont="1" applyFill="1" applyBorder="1" applyAlignment="1">
      <alignment shrinkToFit="1"/>
    </xf>
    <xf numFmtId="166" fontId="27" fillId="0" borderId="12" xfId="56" applyNumberFormat="1" applyFont="1" applyFill="1" applyBorder="1" applyAlignment="1">
      <alignment horizontal="right" shrinkToFit="1"/>
    </xf>
    <xf numFmtId="0" fontId="26" fillId="0" borderId="12" xfId="41" applyFont="1" applyFill="1" applyBorder="1"/>
    <xf numFmtId="166" fontId="26" fillId="0" borderId="12" xfId="56" applyNumberFormat="1" applyFont="1" applyFill="1" applyBorder="1" applyAlignment="1">
      <alignment horizontal="right" shrinkToFit="1"/>
    </xf>
    <xf numFmtId="166" fontId="26" fillId="0" borderId="10" xfId="56" applyNumberFormat="1" applyFont="1" applyFill="1" applyBorder="1" applyAlignment="1">
      <alignment horizontal="right" shrinkToFit="1"/>
    </xf>
    <xf numFmtId="173" fontId="26" fillId="0" borderId="10" xfId="56" applyNumberFormat="1" applyFont="1" applyFill="1" applyBorder="1" applyAlignment="1">
      <alignment horizontal="right" shrinkToFit="1"/>
    </xf>
    <xf numFmtId="166" fontId="25" fillId="0" borderId="0" xfId="41" applyNumberFormat="1" applyFill="1"/>
    <xf numFmtId="174" fontId="26" fillId="0" borderId="12" xfId="56" applyNumberFormat="1" applyFont="1" applyFill="1" applyBorder="1" applyAlignment="1">
      <alignment horizontal="right" shrinkToFit="1"/>
    </xf>
    <xf numFmtId="174" fontId="26" fillId="0" borderId="10" xfId="56" applyNumberFormat="1" applyFont="1" applyFill="1" applyBorder="1" applyAlignment="1">
      <alignment horizontal="right" shrinkToFit="1"/>
    </xf>
    <xf numFmtId="175" fontId="26" fillId="0" borderId="10" xfId="41" applyNumberFormat="1" applyFont="1" applyFill="1" applyBorder="1" applyAlignment="1">
      <alignment horizontal="right"/>
    </xf>
    <xf numFmtId="166" fontId="27" fillId="0" borderId="10" xfId="56" applyNumberFormat="1" applyFont="1" applyFill="1" applyBorder="1" applyAlignment="1">
      <alignment shrinkToFit="1"/>
    </xf>
    <xf numFmtId="0" fontId="25" fillId="0" borderId="0" xfId="41" applyFont="1" applyFill="1"/>
    <xf numFmtId="174" fontId="27" fillId="0" borderId="12" xfId="56" applyNumberFormat="1" applyFont="1" applyFill="1" applyBorder="1" applyAlignment="1">
      <alignment horizontal="right" shrinkToFit="1"/>
    </xf>
    <xf numFmtId="174" fontId="27" fillId="0" borderId="10" xfId="56" applyNumberFormat="1" applyFont="1" applyFill="1" applyBorder="1" applyAlignment="1">
      <alignment horizontal="right" shrinkToFit="1"/>
    </xf>
    <xf numFmtId="175" fontId="27" fillId="0" borderId="10" xfId="41" applyNumberFormat="1" applyFont="1" applyFill="1" applyBorder="1" applyAlignment="1">
      <alignment horizontal="right"/>
    </xf>
    <xf numFmtId="174" fontId="27" fillId="0" borderId="12" xfId="41" applyNumberFormat="1" applyFont="1" applyFill="1" applyBorder="1" applyAlignment="1">
      <alignment horizontal="right"/>
    </xf>
    <xf numFmtId="174" fontId="27" fillId="0" borderId="10" xfId="41" applyNumberFormat="1" applyFont="1" applyFill="1" applyBorder="1" applyAlignment="1">
      <alignment horizontal="right"/>
    </xf>
    <xf numFmtId="0" fontId="27" fillId="0" borderId="12" xfId="41" applyFont="1" applyFill="1" applyBorder="1"/>
    <xf numFmtId="0" fontId="27" fillId="0" borderId="19" xfId="41" applyFont="1" applyFill="1" applyBorder="1"/>
    <xf numFmtId="0" fontId="28" fillId="0" borderId="14" xfId="41" applyFont="1" applyFill="1" applyBorder="1" applyAlignment="1">
      <alignment horizontal="left"/>
    </xf>
    <xf numFmtId="166" fontId="28" fillId="0" borderId="14" xfId="56" applyNumberFormat="1" applyFont="1" applyFill="1" applyBorder="1" applyAlignment="1">
      <alignment horizontal="right" shrinkToFit="1"/>
    </xf>
    <xf numFmtId="166" fontId="28" fillId="0" borderId="11" xfId="56" applyNumberFormat="1" applyFont="1" applyFill="1" applyBorder="1" applyAlignment="1">
      <alignment horizontal="right" shrinkToFit="1"/>
    </xf>
    <xf numFmtId="0" fontId="27" fillId="0" borderId="0" xfId="41" applyFont="1" applyFill="1" applyBorder="1"/>
    <xf numFmtId="0" fontId="28" fillId="0" borderId="0" xfId="41" applyFont="1" applyFill="1" applyBorder="1" applyAlignment="1">
      <alignment horizontal="left"/>
    </xf>
    <xf numFmtId="166" fontId="28" fillId="0" borderId="0" xfId="56" applyNumberFormat="1" applyFont="1" applyFill="1" applyBorder="1" applyAlignment="1">
      <alignment horizontal="right" shrinkToFit="1"/>
    </xf>
    <xf numFmtId="0" fontId="26" fillId="0" borderId="0" xfId="0" applyFont="1" applyFill="1" applyBorder="1" applyAlignment="1">
      <alignment vertical="center"/>
    </xf>
    <xf numFmtId="0" fontId="25" fillId="0" borderId="0" xfId="41" applyFill="1" applyAlignment="1"/>
    <xf numFmtId="3" fontId="25" fillId="0" borderId="0" xfId="41" applyNumberFormat="1" applyFill="1"/>
    <xf numFmtId="174" fontId="25" fillId="0" borderId="0" xfId="41" applyNumberFormat="1" applyFill="1"/>
    <xf numFmtId="0" fontId="3" fillId="0" borderId="0" xfId="46" applyFont="1" applyFill="1"/>
    <xf numFmtId="0" fontId="34" fillId="0" borderId="0" xfId="46" applyFont="1" applyFill="1"/>
    <xf numFmtId="177" fontId="3" fillId="0" borderId="0" xfId="46" applyNumberFormat="1" applyFont="1" applyFill="1"/>
    <xf numFmtId="0" fontId="25" fillId="0" borderId="0" xfId="41" applyFont="1" applyFill="1" applyAlignment="1">
      <alignment horizontal="center" vertical="center" textRotation="180"/>
    </xf>
    <xf numFmtId="166" fontId="35" fillId="0" borderId="0" xfId="46" quotePrefix="1" applyNumberFormat="1" applyFont="1" applyFill="1" applyBorder="1"/>
    <xf numFmtId="0" fontId="34" fillId="0" borderId="0" xfId="46" applyFont="1" applyFill="1" applyBorder="1"/>
    <xf numFmtId="0" fontId="26" fillId="0" borderId="0" xfId="41" applyFont="1" applyFill="1" applyBorder="1" applyAlignment="1">
      <alignment vertical="center"/>
    </xf>
    <xf numFmtId="0" fontId="31" fillId="0" borderId="0" xfId="46" applyFont="1" applyFill="1"/>
    <xf numFmtId="178" fontId="27" fillId="0" borderId="0" xfId="41" applyNumberFormat="1" applyFont="1" applyFill="1" applyBorder="1" applyAlignment="1">
      <alignment horizontal="center" vertical="distributed" shrinkToFit="1"/>
    </xf>
    <xf numFmtId="0" fontId="27" fillId="0" borderId="0" xfId="46" applyFont="1" applyFill="1" applyBorder="1" applyAlignment="1">
      <alignment horizontal="left" vertical="center" wrapText="1"/>
    </xf>
    <xf numFmtId="166" fontId="31" fillId="0" borderId="0" xfId="46" applyNumberFormat="1" applyFont="1" applyFill="1"/>
    <xf numFmtId="178" fontId="27" fillId="0" borderId="15" xfId="41" applyNumberFormat="1" applyFont="1" applyFill="1" applyBorder="1" applyAlignment="1">
      <alignment horizontal="center" vertical="distributed" shrinkToFit="1"/>
    </xf>
    <xf numFmtId="0" fontId="27" fillId="0" borderId="15" xfId="46" applyFont="1" applyFill="1" applyBorder="1" applyAlignment="1">
      <alignment horizontal="left" vertical="center" wrapText="1" indent="1"/>
    </xf>
    <xf numFmtId="179" fontId="27" fillId="0" borderId="15" xfId="41" applyNumberFormat="1" applyFont="1" applyFill="1" applyBorder="1" applyAlignment="1">
      <alignment horizontal="center" vertical="distributed" shrinkToFit="1"/>
    </xf>
    <xf numFmtId="0" fontId="27" fillId="0" borderId="15" xfId="46" applyFont="1" applyFill="1" applyBorder="1" applyAlignment="1">
      <alignment horizontal="left" vertical="center" indent="1"/>
    </xf>
    <xf numFmtId="166" fontId="26" fillId="0" borderId="11" xfId="41" applyNumberFormat="1" applyFont="1" applyFill="1" applyBorder="1" applyAlignment="1">
      <alignment horizontal="center" vertical="center" shrinkToFit="1"/>
    </xf>
    <xf numFmtId="0" fontId="26" fillId="0" borderId="11" xfId="46" applyFont="1" applyFill="1" applyBorder="1" applyAlignment="1">
      <alignment horizontal="left" vertical="center"/>
    </xf>
    <xf numFmtId="167" fontId="28" fillId="0" borderId="10" xfId="41" quotePrefix="1" applyNumberFormat="1" applyFont="1" applyFill="1" applyBorder="1" applyAlignment="1">
      <alignment horizontal="center" vertical="distributed" shrinkToFit="1"/>
    </xf>
    <xf numFmtId="0" fontId="28" fillId="0" borderId="10" xfId="46" applyFont="1" applyFill="1" applyBorder="1" applyAlignment="1">
      <alignment horizontal="left" vertical="center" indent="4"/>
    </xf>
    <xf numFmtId="166" fontId="27" fillId="0" borderId="10" xfId="41" applyNumberFormat="1" applyFont="1" applyFill="1" applyBorder="1" applyAlignment="1">
      <alignment horizontal="center" vertical="center" shrinkToFit="1"/>
    </xf>
    <xf numFmtId="0" fontId="27" fillId="0" borderId="10" xfId="46" applyFont="1" applyFill="1" applyBorder="1" applyAlignment="1">
      <alignment horizontal="left" vertical="center" indent="1"/>
    </xf>
    <xf numFmtId="0" fontId="26" fillId="0" borderId="10" xfId="46" applyFont="1" applyFill="1" applyBorder="1" applyAlignment="1">
      <alignment vertical="center"/>
    </xf>
    <xf numFmtId="166" fontId="27" fillId="0" borderId="16" xfId="41" applyNumberFormat="1" applyFont="1" applyFill="1" applyBorder="1" applyAlignment="1">
      <alignment horizontal="center" vertical="center" shrinkToFit="1"/>
    </xf>
    <xf numFmtId="0" fontId="27" fillId="0" borderId="16" xfId="46" applyFont="1" applyFill="1" applyBorder="1" applyAlignment="1">
      <alignment horizontal="left" vertical="center" indent="1"/>
    </xf>
    <xf numFmtId="0" fontId="26" fillId="0" borderId="15" xfId="46" applyFont="1" applyFill="1" applyBorder="1" applyAlignment="1">
      <alignment horizontal="center" vertical="center"/>
    </xf>
    <xf numFmtId="0" fontId="36" fillId="0" borderId="0" xfId="46" applyFont="1" applyFill="1" applyBorder="1"/>
    <xf numFmtId="0" fontId="37" fillId="0" borderId="0" xfId="46" applyFont="1" applyFill="1" applyBorder="1" applyAlignment="1">
      <alignment horizontal="left"/>
    </xf>
    <xf numFmtId="0" fontId="27" fillId="0" borderId="0" xfId="46" applyFont="1" applyFill="1" applyAlignment="1">
      <alignment horizontal="right"/>
    </xf>
    <xf numFmtId="0" fontId="38" fillId="0" borderId="0" xfId="46" applyFont="1" applyFill="1" applyBorder="1"/>
    <xf numFmtId="0" fontId="4" fillId="0" borderId="0" xfId="46" applyFont="1" applyFill="1" applyBorder="1" applyAlignment="1">
      <alignment horizontal="left" vertical="center"/>
    </xf>
    <xf numFmtId="0" fontId="3" fillId="0" borderId="0" xfId="42" applyFont="1" applyFill="1"/>
    <xf numFmtId="0" fontId="3" fillId="0" borderId="0" xfId="48" applyFont="1" applyFill="1" applyAlignment="1">
      <alignment horizontal="center" vertical="center"/>
    </xf>
    <xf numFmtId="0" fontId="31" fillId="0" borderId="0" xfId="42" applyFont="1" applyFill="1"/>
    <xf numFmtId="169" fontId="31" fillId="0" borderId="0" xfId="42" applyNumberFormat="1" applyFont="1" applyFill="1"/>
    <xf numFmtId="180" fontId="3" fillId="0" borderId="0" xfId="42" applyNumberFormat="1" applyFont="1" applyFill="1"/>
    <xf numFmtId="180" fontId="31" fillId="0" borderId="0" xfId="42" applyNumberFormat="1" applyFont="1" applyFill="1"/>
    <xf numFmtId="180" fontId="3" fillId="0" borderId="0" xfId="42" applyNumberFormat="1" applyFont="1" applyFill="1" applyAlignment="1"/>
    <xf numFmtId="0" fontId="26" fillId="0" borderId="0" xfId="46" applyFont="1" applyFill="1" applyBorder="1" applyAlignment="1">
      <alignment horizontal="right"/>
    </xf>
    <xf numFmtId="180" fontId="31" fillId="0" borderId="0" xfId="42" applyNumberFormat="1" applyFont="1" applyFill="1" applyAlignment="1"/>
    <xf numFmtId="0" fontId="31" fillId="0" borderId="0" xfId="46" applyFont="1" applyFill="1" applyAlignment="1"/>
    <xf numFmtId="0" fontId="2" fillId="0" borderId="0" xfId="42" applyFont="1" applyFill="1" applyAlignment="1"/>
    <xf numFmtId="169" fontId="27" fillId="0" borderId="11" xfId="46" applyNumberFormat="1" applyFont="1" applyFill="1" applyBorder="1" applyAlignment="1">
      <alignment vertical="center"/>
    </xf>
    <xf numFmtId="0" fontId="27" fillId="0" borderId="23" xfId="46" applyFont="1" applyFill="1" applyBorder="1" applyAlignment="1">
      <alignment horizontal="left" vertical="center" indent="3"/>
    </xf>
    <xf numFmtId="0" fontId="3" fillId="0" borderId="0" xfId="42" applyFont="1" applyFill="1" applyAlignment="1"/>
    <xf numFmtId="169" fontId="26" fillId="0" borderId="10" xfId="46" applyNumberFormat="1" applyFont="1" applyFill="1" applyBorder="1"/>
    <xf numFmtId="0" fontId="26" fillId="0" borderId="10" xfId="46" applyFont="1" applyFill="1" applyBorder="1" applyAlignment="1">
      <alignment horizontal="left" indent="4"/>
    </xf>
    <xf numFmtId="0" fontId="26" fillId="0" borderId="10" xfId="46" applyFont="1" applyFill="1" applyBorder="1" applyAlignment="1">
      <alignment horizontal="left" wrapText="1" indent="4"/>
    </xf>
    <xf numFmtId="169" fontId="27" fillId="0" borderId="10" xfId="46" applyNumberFormat="1" applyFont="1" applyFill="1" applyBorder="1"/>
    <xf numFmtId="0" fontId="26" fillId="0" borderId="24" xfId="46" applyFont="1" applyFill="1" applyBorder="1" applyAlignment="1">
      <alignment horizontal="left" indent="2"/>
    </xf>
    <xf numFmtId="0" fontId="27" fillId="0" borderId="24" xfId="46" applyFont="1" applyFill="1" applyBorder="1" applyAlignment="1">
      <alignment horizontal="left" wrapText="1" indent="1"/>
    </xf>
    <xf numFmtId="169" fontId="26" fillId="0" borderId="12" xfId="42" applyNumberFormat="1" applyFont="1" applyFill="1" applyBorder="1"/>
    <xf numFmtId="0" fontId="27" fillId="0" borderId="24" xfId="46" applyFont="1" applyFill="1" applyBorder="1" applyAlignment="1">
      <alignment horizontal="left" indent="1"/>
    </xf>
    <xf numFmtId="0" fontId="3" fillId="0" borderId="0" xfId="42" applyFont="1" applyFill="1" applyAlignment="1">
      <alignment vertical="top" wrapText="1"/>
    </xf>
    <xf numFmtId="0" fontId="26" fillId="0" borderId="10" xfId="46" applyFont="1" applyFill="1" applyBorder="1"/>
    <xf numFmtId="169" fontId="27" fillId="0" borderId="10" xfId="46" applyNumberFormat="1" applyFont="1" applyFill="1" applyBorder="1" applyAlignment="1">
      <alignment vertical="center"/>
    </xf>
    <xf numFmtId="0" fontId="2" fillId="0" borderId="0" xfId="42" applyFont="1" applyFill="1"/>
    <xf numFmtId="169" fontId="40" fillId="0" borderId="16" xfId="46" applyNumberFormat="1" applyFont="1" applyFill="1" applyBorder="1" applyAlignment="1">
      <alignment vertical="center"/>
    </xf>
    <xf numFmtId="0" fontId="27" fillId="0" borderId="25" xfId="46" applyFont="1" applyFill="1" applyBorder="1" applyAlignment="1">
      <alignment horizontal="centerContinuous" vertical="center"/>
    </xf>
    <xf numFmtId="0" fontId="27" fillId="0" borderId="0" xfId="46" applyFont="1" applyFill="1" applyAlignment="1">
      <alignment horizontal="right" vertical="top"/>
    </xf>
    <xf numFmtId="0" fontId="31" fillId="0" borderId="0" xfId="46" applyFont="1" applyFill="1" applyBorder="1" applyAlignment="1">
      <alignment horizontal="right"/>
    </xf>
    <xf numFmtId="0" fontId="27" fillId="0" borderId="0" xfId="42" applyFont="1" applyFill="1"/>
    <xf numFmtId="0" fontId="27" fillId="0" borderId="0" xfId="46" applyFont="1" applyFill="1" applyAlignment="1">
      <alignment horizontal="right" vertical="center"/>
    </xf>
    <xf numFmtId="0" fontId="3" fillId="0" borderId="0" xfId="42" applyFont="1" applyFill="1" applyAlignment="1">
      <alignment vertical="top"/>
    </xf>
    <xf numFmtId="0" fontId="31" fillId="0" borderId="0" xfId="42" applyFont="1" applyFill="1" applyAlignment="1">
      <alignment vertical="top"/>
    </xf>
    <xf numFmtId="0" fontId="4" fillId="0" borderId="0" xfId="42" applyFont="1" applyAlignment="1">
      <alignment horizontal="left" vertical="center"/>
    </xf>
    <xf numFmtId="0" fontId="3" fillId="0" borderId="0" xfId="48" applyFont="1" applyFill="1" applyAlignment="1">
      <alignment horizontal="center"/>
    </xf>
    <xf numFmtId="166" fontId="3" fillId="0" borderId="0" xfId="46" applyNumberFormat="1" applyFont="1" applyFill="1"/>
    <xf numFmtId="166" fontId="3" fillId="0" borderId="0" xfId="46" applyNumberFormat="1" applyFont="1" applyFill="1" applyBorder="1"/>
    <xf numFmtId="0" fontId="3" fillId="0" borderId="0" xfId="46" applyFont="1" applyFill="1" applyBorder="1"/>
    <xf numFmtId="166" fontId="27" fillId="0" borderId="26" xfId="46" applyNumberFormat="1" applyFont="1" applyFill="1" applyBorder="1" applyAlignment="1">
      <alignment horizontal="right" vertical="center"/>
    </xf>
    <xf numFmtId="166" fontId="27" fillId="0" borderId="23" xfId="46" applyNumberFormat="1" applyFont="1" applyFill="1" applyBorder="1" applyAlignment="1">
      <alignment horizontal="right" vertical="center"/>
    </xf>
    <xf numFmtId="166" fontId="26" fillId="0" borderId="24" xfId="46" applyNumberFormat="1" applyFont="1" applyFill="1" applyBorder="1" applyAlignment="1">
      <alignment horizontal="right"/>
    </xf>
    <xf numFmtId="0" fontId="26" fillId="0" borderId="24" xfId="57" applyFont="1" applyFill="1" applyBorder="1" applyAlignment="1">
      <alignment horizontal="left" indent="4"/>
    </xf>
    <xf numFmtId="0" fontId="3" fillId="0" borderId="0" xfId="46" applyFont="1" applyFill="1" applyAlignment="1"/>
    <xf numFmtId="166" fontId="27" fillId="0" borderId="24" xfId="46" applyNumberFormat="1" applyFont="1" applyFill="1" applyBorder="1" applyAlignment="1">
      <alignment horizontal="right"/>
    </xf>
    <xf numFmtId="166" fontId="27" fillId="0" borderId="10" xfId="46" quotePrefix="1" applyNumberFormat="1" applyFont="1" applyFill="1" applyBorder="1" applyAlignment="1">
      <alignment horizontal="right"/>
    </xf>
    <xf numFmtId="0" fontId="2" fillId="0" borderId="0" xfId="46" applyFont="1" applyFill="1"/>
    <xf numFmtId="166" fontId="40" fillId="0" borderId="25" xfId="46" applyNumberFormat="1" applyFont="1" applyFill="1" applyBorder="1" applyAlignment="1">
      <alignment horizontal="right" vertical="center"/>
    </xf>
    <xf numFmtId="0" fontId="3" fillId="0" borderId="0" xfId="46" applyFont="1" applyFill="1" applyAlignment="1">
      <alignment vertical="top" wrapText="1"/>
    </xf>
    <xf numFmtId="0" fontId="37" fillId="0" borderId="0" xfId="46" applyFont="1" applyFill="1" applyAlignment="1">
      <alignment horizontal="left"/>
    </xf>
    <xf numFmtId="182" fontId="26" fillId="0" borderId="0" xfId="46" applyNumberFormat="1" applyFont="1" applyFill="1"/>
    <xf numFmtId="166" fontId="26" fillId="0" borderId="0" xfId="46" applyNumberFormat="1" applyFont="1" applyFill="1" applyAlignment="1"/>
    <xf numFmtId="0" fontId="41" fillId="0" borderId="0" xfId="41" applyFont="1" applyFill="1" applyAlignment="1"/>
    <xf numFmtId="182" fontId="26" fillId="0" borderId="0" xfId="46" applyNumberFormat="1" applyFont="1" applyFill="1" applyAlignment="1">
      <alignment horizontal="right"/>
    </xf>
    <xf numFmtId="166" fontId="26" fillId="0" borderId="26" xfId="46" applyNumberFormat="1" applyFont="1" applyFill="1" applyBorder="1" applyAlignment="1"/>
    <xf numFmtId="183" fontId="26" fillId="0" borderId="28" xfId="46" applyNumberFormat="1" applyFont="1" applyFill="1" applyBorder="1" applyAlignment="1">
      <alignment horizontal="left" wrapText="1" indent="2"/>
    </xf>
    <xf numFmtId="166" fontId="26" fillId="0" borderId="29" xfId="46" applyNumberFormat="1" applyFont="1" applyFill="1" applyBorder="1"/>
    <xf numFmtId="183" fontId="26" fillId="0" borderId="24" xfId="46" applyNumberFormat="1" applyFont="1" applyFill="1" applyBorder="1" applyAlignment="1">
      <alignment horizontal="left" wrapText="1" indent="2"/>
    </xf>
    <xf numFmtId="166" fontId="27" fillId="0" borderId="29" xfId="46" applyNumberFormat="1" applyFont="1" applyFill="1" applyBorder="1" applyAlignment="1"/>
    <xf numFmtId="166" fontId="27" fillId="0" borderId="24" xfId="46" applyNumberFormat="1" applyFont="1" applyFill="1" applyBorder="1" applyAlignment="1">
      <alignment horizontal="left" indent="1"/>
    </xf>
    <xf numFmtId="166" fontId="26" fillId="0" borderId="29" xfId="46" applyNumberFormat="1" applyFont="1" applyFill="1" applyBorder="1" applyAlignment="1"/>
    <xf numFmtId="166" fontId="26" fillId="0" borderId="10" xfId="46" applyNumberFormat="1" applyFont="1" applyFill="1" applyBorder="1" applyAlignment="1"/>
    <xf numFmtId="0" fontId="5" fillId="0" borderId="0" xfId="46" applyFont="1" applyFill="1"/>
    <xf numFmtId="166" fontId="40" fillId="0" borderId="30" xfId="46" applyNumberFormat="1" applyFont="1" applyFill="1" applyBorder="1"/>
    <xf numFmtId="0" fontId="27" fillId="0" borderId="25" xfId="46" applyFont="1" applyFill="1" applyBorder="1" applyAlignment="1">
      <alignment horizontal="center"/>
    </xf>
    <xf numFmtId="0" fontId="26" fillId="0" borderId="0" xfId="46" applyFont="1" applyFill="1"/>
    <xf numFmtId="166" fontId="26" fillId="0" borderId="0" xfId="46" applyNumberFormat="1" applyFont="1" applyFill="1"/>
    <xf numFmtId="0" fontId="27" fillId="0" borderId="0" xfId="46" quotePrefix="1" applyFont="1" applyFill="1" applyAlignment="1">
      <alignment horizontal="left"/>
    </xf>
    <xf numFmtId="0" fontId="3" fillId="0" borderId="0" xfId="46" applyFont="1" applyFill="1" applyAlignment="1">
      <alignment vertical="center"/>
    </xf>
    <xf numFmtId="166" fontId="26" fillId="0" borderId="0" xfId="46" applyNumberFormat="1" applyFont="1" applyFill="1" applyAlignment="1">
      <alignment vertical="center"/>
    </xf>
    <xf numFmtId="0" fontId="27" fillId="0" borderId="0" xfId="46" quotePrefix="1" applyFont="1" applyFill="1" applyAlignment="1">
      <alignment horizontal="left" vertical="center"/>
    </xf>
    <xf numFmtId="0" fontId="37" fillId="0" borderId="0" xfId="46" applyFont="1" applyFill="1" applyAlignment="1">
      <alignment vertical="center"/>
    </xf>
    <xf numFmtId="0" fontId="4" fillId="0" borderId="0" xfId="46" quotePrefix="1" applyFont="1" applyAlignment="1">
      <alignment horizontal="left" vertical="center"/>
    </xf>
    <xf numFmtId="0" fontId="3" fillId="0" borderId="0" xfId="48" applyFont="1" applyFill="1" applyBorder="1"/>
    <xf numFmtId="0" fontId="26" fillId="0" borderId="0" xfId="46" applyFont="1" applyFill="1" applyBorder="1"/>
    <xf numFmtId="166" fontId="3" fillId="0" borderId="11" xfId="41" applyNumberFormat="1" applyFont="1" applyFill="1" applyBorder="1"/>
    <xf numFmtId="166" fontId="3" fillId="0" borderId="10" xfId="41" applyNumberFormat="1" applyFont="1" applyFill="1" applyBorder="1"/>
    <xf numFmtId="166" fontId="27" fillId="0" borderId="10" xfId="41" applyNumberFormat="1" applyFont="1" applyFill="1" applyBorder="1"/>
    <xf numFmtId="166" fontId="3" fillId="0" borderId="10" xfId="42" applyNumberFormat="1" applyFont="1" applyFill="1" applyBorder="1"/>
    <xf numFmtId="166" fontId="27" fillId="0" borderId="10" xfId="42" applyNumberFormat="1" applyFont="1" applyFill="1" applyBorder="1"/>
    <xf numFmtId="166" fontId="26" fillId="0" borderId="10" xfId="46" applyNumberFormat="1" applyFont="1" applyFill="1" applyBorder="1"/>
    <xf numFmtId="166" fontId="40" fillId="0" borderId="31" xfId="42" applyNumberFormat="1" applyFont="1" applyFill="1" applyBorder="1"/>
    <xf numFmtId="0" fontId="27" fillId="0" borderId="16" xfId="46" applyFont="1" applyFill="1" applyBorder="1" applyAlignment="1">
      <alignment horizontal="centerContinuous" wrapText="1"/>
    </xf>
    <xf numFmtId="0" fontId="3" fillId="0" borderId="0" xfId="46" applyFont="1" applyFill="1" applyBorder="1" applyAlignment="1"/>
    <xf numFmtId="0" fontId="26" fillId="0" borderId="0" xfId="46" applyFont="1" applyFill="1" applyBorder="1" applyAlignment="1"/>
    <xf numFmtId="0" fontId="3" fillId="0" borderId="0" xfId="46" applyFont="1" applyFill="1" applyBorder="1" applyAlignment="1">
      <alignment vertical="center"/>
    </xf>
    <xf numFmtId="0" fontId="27" fillId="0" borderId="0" xfId="57" applyFont="1" applyFill="1" applyBorder="1" applyAlignment="1">
      <alignment horizontal="right" vertical="center"/>
    </xf>
    <xf numFmtId="0" fontId="26" fillId="0" borderId="0" xfId="46" applyFont="1" applyFill="1" applyBorder="1" applyAlignment="1">
      <alignment vertical="center"/>
    </xf>
    <xf numFmtId="0" fontId="37" fillId="0" borderId="0" xfId="46" applyFont="1" applyFill="1" applyBorder="1" applyAlignment="1">
      <alignment vertical="center"/>
    </xf>
    <xf numFmtId="171" fontId="26" fillId="0" borderId="15" xfId="48" quotePrefix="1" applyNumberFormat="1" applyFont="1" applyBorder="1" applyAlignment="1">
      <alignment horizontal="centerContinuous" vertical="center" wrapText="1"/>
    </xf>
    <xf numFmtId="166" fontId="3" fillId="0" borderId="0" xfId="50" applyNumberFormat="1" applyFont="1"/>
    <xf numFmtId="169" fontId="2" fillId="0" borderId="0" xfId="58" applyNumberFormat="1" applyFont="1" applyAlignment="1">
      <alignment horizontal="center" wrapText="1"/>
    </xf>
    <xf numFmtId="181" fontId="25" fillId="0" borderId="0" xfId="41" applyNumberFormat="1" applyFill="1"/>
    <xf numFmtId="166" fontId="3" fillId="0" borderId="0" xfId="49" applyNumberFormat="1" applyFont="1" applyAlignment="1"/>
    <xf numFmtId="166" fontId="3" fillId="0" borderId="0" xfId="50" applyNumberFormat="1" applyFont="1" applyAlignment="1"/>
    <xf numFmtId="0" fontId="2" fillId="0" borderId="0" xfId="46" applyFont="1" applyFill="1" applyBorder="1"/>
    <xf numFmtId="184" fontId="2" fillId="0" borderId="0" xfId="48" applyNumberFormat="1" applyFont="1"/>
    <xf numFmtId="169" fontId="26" fillId="0" borderId="0" xfId="49" applyNumberFormat="1" applyFont="1"/>
    <xf numFmtId="169" fontId="3" fillId="0" borderId="0" xfId="47" applyNumberFormat="1" applyFont="1" applyBorder="1" applyAlignment="1">
      <alignment horizontal="left" vertical="top" wrapText="1"/>
    </xf>
    <xf numFmtId="0" fontId="25" fillId="0" borderId="0" xfId="41" quotePrefix="1" applyFont="1" applyFill="1" applyAlignment="1">
      <alignment horizontal="center" vertical="center" textRotation="180"/>
    </xf>
    <xf numFmtId="0" fontId="27" fillId="0" borderId="18" xfId="41" applyFont="1" applyFill="1" applyBorder="1" applyAlignment="1">
      <alignment horizontal="left" wrapText="1" indent="1"/>
    </xf>
    <xf numFmtId="0" fontId="27" fillId="0" borderId="12" xfId="41" applyFont="1" applyFill="1" applyBorder="1" applyAlignment="1">
      <alignment horizontal="left" wrapText="1" indent="1"/>
    </xf>
    <xf numFmtId="0" fontId="3" fillId="0" borderId="0" xfId="48" quotePrefix="1" applyFont="1" applyAlignment="1">
      <alignment horizontal="center" vertical="center" textRotation="180"/>
    </xf>
    <xf numFmtId="0" fontId="27" fillId="0" borderId="15" xfId="48" applyFont="1" applyBorder="1" applyAlignment="1">
      <alignment horizontal="center" vertical="center"/>
    </xf>
    <xf numFmtId="0" fontId="27" fillId="0" borderId="15" xfId="48" applyNumberFormat="1" applyFont="1" applyBorder="1" applyAlignment="1">
      <alignment horizontal="center" vertical="center"/>
    </xf>
    <xf numFmtId="0" fontId="3" fillId="0" borderId="0" xfId="48" quotePrefix="1" applyFont="1" applyBorder="1" applyAlignment="1">
      <alignment horizontal="center" vertical="center" textRotation="180"/>
    </xf>
    <xf numFmtId="0" fontId="25" fillId="0" borderId="0" xfId="0" applyFont="1" applyBorder="1" applyAlignment="1">
      <alignment horizontal="center" vertical="center" textRotation="180"/>
    </xf>
    <xf numFmtId="0" fontId="27" fillId="0" borderId="15" xfId="49" applyFont="1" applyBorder="1" applyAlignment="1">
      <alignment horizontal="center" vertical="center"/>
    </xf>
    <xf numFmtId="17" fontId="27" fillId="0" borderId="15" xfId="49" applyNumberFormat="1" applyFont="1" applyBorder="1" applyAlignment="1">
      <alignment horizontal="center" vertical="center" wrapText="1"/>
    </xf>
    <xf numFmtId="17" fontId="27" fillId="0" borderId="15" xfId="49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textRotation="180"/>
    </xf>
    <xf numFmtId="17" fontId="27" fillId="0" borderId="15" xfId="0" applyNumberFormat="1" applyFont="1" applyBorder="1" applyAlignment="1">
      <alignment horizontal="center" vertical="center"/>
    </xf>
    <xf numFmtId="0" fontId="2" fillId="0" borderId="0" xfId="49" applyFont="1" applyAlignment="1">
      <alignment horizontal="center"/>
    </xf>
    <xf numFmtId="0" fontId="27" fillId="0" borderId="15" xfId="50" applyFont="1" applyBorder="1" applyAlignment="1">
      <alignment horizontal="center" vertical="center"/>
    </xf>
    <xf numFmtId="168" fontId="27" fillId="0" borderId="15" xfId="49" applyNumberFormat="1" applyFont="1" applyFill="1" applyBorder="1" applyAlignment="1">
      <alignment horizontal="center" vertical="center"/>
    </xf>
    <xf numFmtId="168" fontId="27" fillId="0" borderId="15" xfId="49" quotePrefix="1" applyNumberFormat="1" applyFont="1" applyFill="1" applyBorder="1" applyAlignment="1">
      <alignment horizontal="center" vertical="center"/>
    </xf>
    <xf numFmtId="0" fontId="3" fillId="0" borderId="0" xfId="48" quotePrefix="1" applyFont="1" applyFill="1" applyAlignment="1">
      <alignment horizontal="center" vertical="center" textRotation="180"/>
    </xf>
    <xf numFmtId="0" fontId="25" fillId="0" borderId="0" xfId="41" applyFont="1" applyFill="1" applyAlignment="1">
      <alignment horizontal="center" vertical="center" textRotation="180"/>
    </xf>
    <xf numFmtId="0" fontId="27" fillId="0" borderId="15" xfId="46" applyFont="1" applyFill="1" applyBorder="1" applyAlignment="1">
      <alignment horizontal="center" vertical="center"/>
    </xf>
    <xf numFmtId="0" fontId="27" fillId="0" borderId="16" xfId="46" applyNumberFormat="1" applyFont="1" applyFill="1" applyBorder="1" applyAlignment="1">
      <alignment horizontal="center" vertical="center"/>
    </xf>
    <xf numFmtId="0" fontId="27" fillId="0" borderId="11" xfId="46" applyNumberFormat="1" applyFont="1" applyFill="1" applyBorder="1" applyAlignment="1">
      <alignment horizontal="center" vertical="center"/>
    </xf>
    <xf numFmtId="0" fontId="27" fillId="0" borderId="22" xfId="46" applyFont="1" applyFill="1" applyBorder="1" applyAlignment="1">
      <alignment horizontal="center" vertical="center"/>
    </xf>
    <xf numFmtId="0" fontId="27" fillId="0" borderId="21" xfId="46" applyFont="1" applyFill="1" applyBorder="1" applyAlignment="1">
      <alignment horizontal="center" vertical="center"/>
    </xf>
    <xf numFmtId="0" fontId="27" fillId="0" borderId="20" xfId="46" applyFont="1" applyFill="1" applyBorder="1" applyAlignment="1">
      <alignment horizontal="center" vertical="center"/>
    </xf>
    <xf numFmtId="0" fontId="27" fillId="0" borderId="15" xfId="42" applyFont="1" applyFill="1" applyBorder="1" applyAlignment="1">
      <alignment horizontal="center" vertical="center"/>
    </xf>
    <xf numFmtId="0" fontId="26" fillId="0" borderId="15" xfId="42" applyFont="1" applyFill="1" applyBorder="1" applyAlignment="1">
      <alignment vertical="center"/>
    </xf>
    <xf numFmtId="176" fontId="25" fillId="0" borderId="0" xfId="41" applyNumberFormat="1" applyFont="1" applyFill="1" applyAlignment="1">
      <alignment horizontal="center" vertical="center" textRotation="180"/>
    </xf>
    <xf numFmtId="0" fontId="27" fillId="0" borderId="27" xfId="46" applyFont="1" applyFill="1" applyBorder="1" applyAlignment="1">
      <alignment horizontal="center" vertical="center"/>
    </xf>
    <xf numFmtId="0" fontId="26" fillId="0" borderId="27" xfId="46" applyFont="1" applyFill="1" applyBorder="1" applyAlignment="1">
      <alignment horizontal="center" vertical="center"/>
    </xf>
    <xf numFmtId="0" fontId="3" fillId="0" borderId="0" xfId="48" quotePrefix="1" applyFont="1" applyFill="1" applyBorder="1" applyAlignment="1">
      <alignment horizontal="center" vertical="center" textRotation="180"/>
    </xf>
    <xf numFmtId="0" fontId="25" fillId="0" borderId="0" xfId="41" applyFont="1" applyFill="1" applyBorder="1" applyAlignment="1">
      <alignment horizontal="center" vertical="center" textRotation="180"/>
    </xf>
    <xf numFmtId="176" fontId="25" fillId="0" borderId="0" xfId="41" applyNumberFormat="1" applyFont="1" applyFill="1" applyBorder="1" applyAlignment="1">
      <alignment horizontal="center" vertical="center" textRotation="180"/>
    </xf>
    <xf numFmtId="0" fontId="26" fillId="0" borderId="15" xfId="46" applyFont="1" applyFill="1" applyBorder="1" applyAlignment="1">
      <alignment vertical="center"/>
    </xf>
  </cellXfs>
  <cellStyles count="5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13 2" xfId="58" xr:uid="{0774FE43-CECC-4084-B2C2-C2B6FE645C1B}"/>
    <cellStyle name="Normal 2" xfId="39" xr:uid="{00000000-0005-0000-0000-000027000000}"/>
    <cellStyle name="Normal 2 2" xfId="40" xr:uid="{00000000-0005-0000-0000-000028000000}"/>
    <cellStyle name="Normal 2 2 2" xfId="41" xr:uid="{00000000-0005-0000-0000-000029000000}"/>
    <cellStyle name="Normal 2 2 3" xfId="42" xr:uid="{00000000-0005-0000-0000-00002A000000}"/>
    <cellStyle name="Normal 3" xfId="43" xr:uid="{00000000-0005-0000-0000-00002B000000}"/>
    <cellStyle name="Normal 4" xfId="44" xr:uid="{00000000-0005-0000-0000-00002C000000}"/>
    <cellStyle name="Normal 5" xfId="45" xr:uid="{00000000-0005-0000-0000-00002D000000}"/>
    <cellStyle name="Normal 5 2" xfId="46" xr:uid="{00000000-0005-0000-0000-00002E000000}"/>
    <cellStyle name="Normal_Aimee 3 2" xfId="47" xr:uid="{00000000-0005-0000-0000-00002F000000}"/>
    <cellStyle name="Normal_EOE Tables 2010-2011(Qr4)01Mar2012" xfId="57" xr:uid="{00000000-0005-0000-0000-000030000000}"/>
    <cellStyle name="Normal_June 2000" xfId="56" xr:uid="{00000000-0005-0000-0000-000031000000}"/>
    <cellStyle name="Normal_TAB1-4" xfId="48" xr:uid="{00000000-0005-0000-0000-000032000000}"/>
    <cellStyle name="Normal_TAB1-6" xfId="49" xr:uid="{00000000-0005-0000-0000-000033000000}"/>
    <cellStyle name="Normal_TAB1-8" xfId="50" xr:uid="{00000000-0005-0000-0000-000034000000}"/>
    <cellStyle name="Note" xfId="51" builtinId="10" customBuiltin="1"/>
    <cellStyle name="Output" xfId="52" builtinId="21" customBuiltin="1"/>
    <cellStyle name="Title" xfId="53" builtinId="15" customBuiltin="1"/>
    <cellStyle name="Total" xfId="54" builtinId="25" customBuiltin="1"/>
    <cellStyle name="Warning Text" xfId="5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rs%20Fanor\Downloads\DOCUME~1\user\LOCALS~1\Temp\Tabl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rs%20Fanor\Downloads\Documents%20and%20Settings\ellanah\Desktop\Indicator%20Q4%202011\Trade%20Indicator\2009\indicator%20qr109\BOM1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rs%20Fanor\Downloads\Trade%20Indicator\2009\indicator%20qr109\BOM1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rs%20Fanor\Downloads\Digest%202010(Trade)\digest%202007\digest2007-%202808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opLeftCell="M1" zoomScaleNormal="100" workbookViewId="0"/>
  </sheetViews>
  <sheetFormatPr defaultRowHeight="12.75"/>
  <cols>
    <col min="1" max="1" width="9.85546875" style="118" customWidth="1"/>
    <col min="2" max="2" width="35.28515625" style="118" customWidth="1"/>
    <col min="3" max="11" width="9.5703125" style="118" customWidth="1"/>
    <col min="12" max="12" width="7.7109375" style="118" customWidth="1"/>
    <col min="13" max="16384" width="9.140625" style="118"/>
  </cols>
  <sheetData>
    <row r="1" spans="1:12" s="114" customFormat="1" ht="24.95" customHeight="1">
      <c r="A1" s="110" t="s">
        <v>37</v>
      </c>
      <c r="B1" s="111"/>
      <c r="C1" s="112"/>
      <c r="D1" s="112"/>
      <c r="E1" s="112"/>
      <c r="F1" s="113"/>
      <c r="G1" s="113"/>
      <c r="H1" s="113"/>
      <c r="I1" s="113"/>
      <c r="J1" s="113"/>
      <c r="K1" s="112"/>
      <c r="L1" s="285">
        <v>4</v>
      </c>
    </row>
    <row r="2" spans="1:12" ht="24.95" customHeight="1">
      <c r="A2" s="115"/>
      <c r="B2" s="116"/>
      <c r="C2" s="117">
        <v>2017</v>
      </c>
      <c r="D2" s="117">
        <v>2018</v>
      </c>
      <c r="E2" s="117">
        <v>2019</v>
      </c>
      <c r="F2" s="117">
        <v>2020</v>
      </c>
      <c r="G2" s="117">
        <v>2021</v>
      </c>
      <c r="H2" s="117">
        <v>2022</v>
      </c>
      <c r="I2" s="117">
        <v>2023</v>
      </c>
      <c r="J2" s="117">
        <v>2024</v>
      </c>
      <c r="K2" s="117">
        <v>2025</v>
      </c>
      <c r="L2" s="285"/>
    </row>
    <row r="3" spans="1:12" ht="24.95" customHeight="1">
      <c r="A3" s="119" t="s">
        <v>38</v>
      </c>
      <c r="B3" s="120"/>
      <c r="C3" s="121">
        <v>280</v>
      </c>
      <c r="D3" s="122">
        <v>263</v>
      </c>
      <c r="E3" s="122">
        <v>239</v>
      </c>
      <c r="F3" s="122">
        <v>235</v>
      </c>
      <c r="G3" s="123">
        <v>233</v>
      </c>
      <c r="H3" s="123">
        <v>232</v>
      </c>
      <c r="I3" s="123">
        <v>231</v>
      </c>
      <c r="J3" s="123">
        <v>228</v>
      </c>
      <c r="K3" s="123">
        <v>223</v>
      </c>
      <c r="L3" s="285"/>
    </row>
    <row r="4" spans="1:12" ht="23.85" customHeight="1">
      <c r="A4" s="119" t="s">
        <v>34</v>
      </c>
      <c r="B4" s="124" t="s">
        <v>39</v>
      </c>
      <c r="C4" s="125">
        <v>0</v>
      </c>
      <c r="D4" s="125">
        <v>0</v>
      </c>
      <c r="E4" s="125">
        <v>0</v>
      </c>
      <c r="F4" s="125">
        <v>0</v>
      </c>
      <c r="G4" s="125">
        <v>0</v>
      </c>
      <c r="H4" s="125">
        <v>0</v>
      </c>
      <c r="I4" s="125">
        <v>0</v>
      </c>
      <c r="J4" s="125">
        <v>0</v>
      </c>
      <c r="K4" s="125">
        <v>0</v>
      </c>
      <c r="L4" s="285"/>
    </row>
    <row r="5" spans="1:12" ht="23.85" customHeight="1">
      <c r="A5" s="119" t="s">
        <v>34</v>
      </c>
      <c r="B5" s="126" t="s">
        <v>40</v>
      </c>
      <c r="C5" s="127">
        <v>2</v>
      </c>
      <c r="D5" s="125">
        <v>17</v>
      </c>
      <c r="E5" s="125">
        <v>24</v>
      </c>
      <c r="F5" s="125">
        <v>4</v>
      </c>
      <c r="G5" s="125">
        <v>2</v>
      </c>
      <c r="H5" s="125">
        <v>1</v>
      </c>
      <c r="I5" s="125">
        <v>1</v>
      </c>
      <c r="J5" s="125">
        <v>3</v>
      </c>
      <c r="K5" s="125">
        <v>5</v>
      </c>
      <c r="L5" s="285"/>
    </row>
    <row r="6" spans="1:12" ht="24.95" customHeight="1">
      <c r="A6" s="119" t="s">
        <v>41</v>
      </c>
      <c r="B6" s="120"/>
      <c r="C6" s="128">
        <v>52172</v>
      </c>
      <c r="D6" s="122">
        <v>49866</v>
      </c>
      <c r="E6" s="122">
        <v>44160</v>
      </c>
      <c r="F6" s="122">
        <v>36736</v>
      </c>
      <c r="G6" s="122">
        <v>35024</v>
      </c>
      <c r="H6" s="122">
        <v>36109</v>
      </c>
      <c r="I6" s="122">
        <v>33293</v>
      </c>
      <c r="J6" s="122">
        <v>31406</v>
      </c>
      <c r="K6" s="122">
        <v>28224</v>
      </c>
      <c r="L6" s="285"/>
    </row>
    <row r="7" spans="1:12" ht="23.85" customHeight="1">
      <c r="A7" s="119"/>
      <c r="B7" s="129" t="s">
        <v>42</v>
      </c>
      <c r="C7" s="130">
        <v>-430</v>
      </c>
      <c r="D7" s="130">
        <v>-2306</v>
      </c>
      <c r="E7" s="131">
        <v>-5706</v>
      </c>
      <c r="F7" s="131">
        <v>-7424</v>
      </c>
      <c r="G7" s="131">
        <v>-1712</v>
      </c>
      <c r="H7" s="132">
        <v>1085</v>
      </c>
      <c r="I7" s="131">
        <v>-2816</v>
      </c>
      <c r="J7" s="131">
        <v>-1887</v>
      </c>
      <c r="K7" s="131">
        <v>-3182</v>
      </c>
      <c r="L7" s="285"/>
    </row>
    <row r="8" spans="1:12" ht="23.85" customHeight="1">
      <c r="A8" s="119"/>
      <c r="B8" s="129" t="s">
        <v>43</v>
      </c>
      <c r="C8" s="134">
        <v>-0.8</v>
      </c>
      <c r="D8" s="134">
        <v>-4.4000000000000004</v>
      </c>
      <c r="E8" s="135">
        <v>-11.4</v>
      </c>
      <c r="F8" s="135">
        <v>-16.8</v>
      </c>
      <c r="G8" s="135">
        <v>-4.7</v>
      </c>
      <c r="H8" s="136">
        <v>3.1</v>
      </c>
      <c r="I8" s="135">
        <v>-7.8</v>
      </c>
      <c r="J8" s="135">
        <v>-5.7</v>
      </c>
      <c r="K8" s="135">
        <v>-10.1</v>
      </c>
      <c r="L8" s="285"/>
    </row>
    <row r="9" spans="1:12" ht="30.75" customHeight="1">
      <c r="A9" s="286" t="s">
        <v>44</v>
      </c>
      <c r="B9" s="287"/>
      <c r="C9" s="137">
        <v>43027</v>
      </c>
      <c r="D9" s="137">
        <v>43311</v>
      </c>
      <c r="E9" s="137">
        <v>42319</v>
      </c>
      <c r="F9" s="122">
        <v>37289</v>
      </c>
      <c r="G9" s="122">
        <v>42657</v>
      </c>
      <c r="H9" s="122">
        <v>49918</v>
      </c>
      <c r="I9" s="122">
        <v>47247</v>
      </c>
      <c r="J9" s="122">
        <v>43865</v>
      </c>
      <c r="K9" s="122">
        <v>41932</v>
      </c>
      <c r="L9" s="285"/>
    </row>
    <row r="10" spans="1:12" ht="24.95" customHeight="1">
      <c r="A10" s="119" t="s">
        <v>45</v>
      </c>
      <c r="B10" s="120"/>
      <c r="C10" s="122">
        <v>27094</v>
      </c>
      <c r="D10" s="122">
        <v>25929</v>
      </c>
      <c r="E10" s="122">
        <v>24645</v>
      </c>
      <c r="F10" s="122">
        <v>19629</v>
      </c>
      <c r="G10" s="122">
        <v>25673</v>
      </c>
      <c r="H10" s="122">
        <v>33466</v>
      </c>
      <c r="I10" s="122">
        <v>26781</v>
      </c>
      <c r="J10" s="122">
        <v>23656</v>
      </c>
      <c r="K10" s="122">
        <v>22987</v>
      </c>
      <c r="L10" s="285"/>
    </row>
    <row r="11" spans="1:12" s="138" customFormat="1" ht="23.85" customHeight="1">
      <c r="A11" s="119" t="s">
        <v>34</v>
      </c>
      <c r="B11" s="124" t="s">
        <v>46</v>
      </c>
      <c r="C11" s="131">
        <v>25891</v>
      </c>
      <c r="D11" s="131">
        <v>24596</v>
      </c>
      <c r="E11" s="131">
        <v>23641</v>
      </c>
      <c r="F11" s="131">
        <v>18786</v>
      </c>
      <c r="G11" s="131">
        <v>24684</v>
      </c>
      <c r="H11" s="131">
        <v>32147</v>
      </c>
      <c r="I11" s="131">
        <v>25421</v>
      </c>
      <c r="J11" s="131">
        <v>22560</v>
      </c>
      <c r="K11" s="131">
        <v>21719</v>
      </c>
      <c r="L11" s="285"/>
    </row>
    <row r="12" spans="1:12" s="138" customFormat="1" ht="23.85" customHeight="1">
      <c r="A12" s="119" t="s">
        <v>34</v>
      </c>
      <c r="B12" s="124" t="s">
        <v>47</v>
      </c>
      <c r="C12" s="131">
        <v>1203</v>
      </c>
      <c r="D12" s="131">
        <v>1333</v>
      </c>
      <c r="E12" s="131">
        <v>1004</v>
      </c>
      <c r="F12" s="131">
        <v>843</v>
      </c>
      <c r="G12" s="131">
        <v>989</v>
      </c>
      <c r="H12" s="131">
        <v>1319</v>
      </c>
      <c r="I12" s="131">
        <v>1360</v>
      </c>
      <c r="J12" s="131">
        <v>1096</v>
      </c>
      <c r="K12" s="131">
        <v>1268</v>
      </c>
      <c r="L12" s="285"/>
    </row>
    <row r="13" spans="1:12" ht="24.95" customHeight="1">
      <c r="A13" s="119" t="s">
        <v>48</v>
      </c>
      <c r="B13" s="124"/>
      <c r="C13" s="128">
        <v>15933</v>
      </c>
      <c r="D13" s="128">
        <v>17382.153445</v>
      </c>
      <c r="E13" s="122">
        <v>17674</v>
      </c>
      <c r="F13" s="122">
        <v>17660</v>
      </c>
      <c r="G13" s="122">
        <v>16984</v>
      </c>
      <c r="H13" s="122">
        <v>16452</v>
      </c>
      <c r="I13" s="122">
        <v>20466</v>
      </c>
      <c r="J13" s="122">
        <v>20209</v>
      </c>
      <c r="K13" s="122">
        <v>18945</v>
      </c>
      <c r="L13" s="285"/>
    </row>
    <row r="14" spans="1:12" ht="24.95" customHeight="1">
      <c r="A14" s="119" t="s">
        <v>49</v>
      </c>
      <c r="B14" s="124"/>
      <c r="C14" s="139">
        <v>37</v>
      </c>
      <c r="D14" s="139">
        <v>40.1</v>
      </c>
      <c r="E14" s="140">
        <v>41.8</v>
      </c>
      <c r="F14" s="140">
        <v>47.4</v>
      </c>
      <c r="G14" s="140">
        <v>39.799999999999997</v>
      </c>
      <c r="H14" s="140">
        <v>33</v>
      </c>
      <c r="I14" s="140">
        <v>43.3</v>
      </c>
      <c r="J14" s="140">
        <v>46.1</v>
      </c>
      <c r="K14" s="140">
        <v>45.2</v>
      </c>
      <c r="L14" s="285"/>
    </row>
    <row r="15" spans="1:12" ht="24.95" customHeight="1">
      <c r="A15" s="119" t="s">
        <v>50</v>
      </c>
      <c r="B15" s="124"/>
      <c r="C15" s="128">
        <v>22105</v>
      </c>
      <c r="D15" s="128">
        <v>22406</v>
      </c>
      <c r="E15" s="128">
        <v>18711</v>
      </c>
      <c r="F15" s="128">
        <v>16039</v>
      </c>
      <c r="G15" s="122">
        <v>18430</v>
      </c>
      <c r="H15" s="122">
        <v>21306</v>
      </c>
      <c r="I15" s="122">
        <v>21176</v>
      </c>
      <c r="J15" s="122">
        <v>22065</v>
      </c>
      <c r="K15" s="122">
        <v>22296</v>
      </c>
      <c r="L15" s="285"/>
    </row>
    <row r="16" spans="1:12" ht="23.85" customHeight="1">
      <c r="A16" s="119"/>
      <c r="B16" s="129" t="s">
        <v>51</v>
      </c>
      <c r="C16" s="134">
        <v>39.5</v>
      </c>
      <c r="D16" s="134">
        <v>39.6</v>
      </c>
      <c r="E16" s="134">
        <v>34.700000000000003</v>
      </c>
      <c r="F16" s="134">
        <v>33</v>
      </c>
      <c r="G16" s="135">
        <v>32.9</v>
      </c>
      <c r="H16" s="135">
        <v>31.6</v>
      </c>
      <c r="I16" s="135">
        <v>28.9</v>
      </c>
      <c r="J16" s="135">
        <v>28.7</v>
      </c>
      <c r="K16" s="135">
        <v>26.7</v>
      </c>
      <c r="L16" s="285"/>
    </row>
    <row r="17" spans="1:12" ht="23.85" customHeight="1">
      <c r="A17" s="119"/>
      <c r="B17" s="124" t="s">
        <v>52</v>
      </c>
      <c r="C17" s="134">
        <v>5.3</v>
      </c>
      <c r="D17" s="135">
        <v>5.0999999999999996</v>
      </c>
      <c r="E17" s="135">
        <v>4.0999999999999996</v>
      </c>
      <c r="F17" s="135">
        <v>4</v>
      </c>
      <c r="G17" s="135">
        <v>4.3</v>
      </c>
      <c r="H17" s="135">
        <v>4.3</v>
      </c>
      <c r="I17" s="135">
        <v>3.8</v>
      </c>
      <c r="J17" s="135">
        <v>3.7</v>
      </c>
      <c r="K17" s="135">
        <v>3.5</v>
      </c>
      <c r="L17" s="285"/>
    </row>
    <row r="18" spans="1:12" ht="24.95" customHeight="1">
      <c r="A18" s="119" t="s">
        <v>53</v>
      </c>
      <c r="B18" s="124"/>
      <c r="C18" s="141">
        <v>0.3</v>
      </c>
      <c r="D18" s="142">
        <v>-4.5</v>
      </c>
      <c r="E18" s="142">
        <v>-3.2</v>
      </c>
      <c r="F18" s="142">
        <v>-21.9</v>
      </c>
      <c r="G18" s="141">
        <v>6.5</v>
      </c>
      <c r="H18" s="141">
        <v>11.8</v>
      </c>
      <c r="I18" s="142">
        <v>-11.2</v>
      </c>
      <c r="J18" s="143">
        <v>-1</v>
      </c>
      <c r="K18" s="143">
        <v>-1.3</v>
      </c>
      <c r="L18" s="285"/>
    </row>
    <row r="19" spans="1:12" ht="24.95" customHeight="1">
      <c r="A19" s="119" t="s">
        <v>54</v>
      </c>
      <c r="B19" s="144"/>
      <c r="C19" s="128">
        <v>1091</v>
      </c>
      <c r="D19" s="122">
        <v>1104</v>
      </c>
      <c r="E19" s="122">
        <v>739</v>
      </c>
      <c r="F19" s="122">
        <v>724</v>
      </c>
      <c r="G19" s="122">
        <v>848</v>
      </c>
      <c r="H19" s="122">
        <v>1184</v>
      </c>
      <c r="I19" s="122">
        <v>1220</v>
      </c>
      <c r="J19" s="122">
        <v>1210</v>
      </c>
      <c r="K19" s="122">
        <v>1200</v>
      </c>
      <c r="L19" s="285"/>
    </row>
    <row r="20" spans="1:12" ht="23.85" customHeight="1">
      <c r="A20" s="145" t="s">
        <v>34</v>
      </c>
      <c r="B20" s="146" t="s">
        <v>55</v>
      </c>
      <c r="C20" s="147">
        <v>745</v>
      </c>
      <c r="D20" s="148">
        <v>770</v>
      </c>
      <c r="E20" s="148">
        <v>625</v>
      </c>
      <c r="F20" s="148">
        <v>610</v>
      </c>
      <c r="G20" s="148">
        <v>703</v>
      </c>
      <c r="H20" s="148">
        <v>1022</v>
      </c>
      <c r="I20" s="148">
        <v>1025</v>
      </c>
      <c r="J20" s="148">
        <v>1015</v>
      </c>
      <c r="K20" s="148">
        <v>1015</v>
      </c>
      <c r="L20" s="285"/>
    </row>
    <row r="21" spans="1:12" ht="6.75" customHeight="1">
      <c r="A21" s="149"/>
      <c r="B21" s="150"/>
      <c r="C21" s="151"/>
      <c r="D21" s="151"/>
      <c r="E21" s="151"/>
      <c r="F21" s="151"/>
      <c r="G21" s="151"/>
      <c r="H21" s="151"/>
      <c r="I21" s="151"/>
      <c r="J21" s="151"/>
      <c r="K21" s="151"/>
      <c r="L21" s="285"/>
    </row>
    <row r="22" spans="1:12" s="153" customFormat="1" ht="15" customHeight="1">
      <c r="A22" s="152"/>
      <c r="L22" s="285"/>
    </row>
    <row r="23" spans="1:12">
      <c r="C23" s="277"/>
      <c r="D23" s="277"/>
      <c r="E23" s="277"/>
      <c r="F23" s="277"/>
      <c r="G23" s="277"/>
      <c r="H23" s="277"/>
      <c r="I23" s="277"/>
      <c r="J23" s="277"/>
      <c r="K23" s="277"/>
      <c r="L23" s="154"/>
    </row>
    <row r="24" spans="1:12" ht="13.5">
      <c r="B24" s="129"/>
      <c r="C24" s="155"/>
      <c r="D24" s="155"/>
      <c r="E24" s="155"/>
      <c r="F24" s="155"/>
      <c r="G24" s="155"/>
      <c r="H24" s="155"/>
      <c r="I24" s="155"/>
      <c r="J24" s="155"/>
      <c r="K24" s="155"/>
    </row>
    <row r="25" spans="1:12">
      <c r="C25" s="133"/>
      <c r="D25" s="133"/>
      <c r="E25" s="133"/>
      <c r="F25" s="133"/>
      <c r="G25" s="133"/>
      <c r="H25" s="133"/>
      <c r="I25" s="133"/>
      <c r="J25" s="133"/>
      <c r="K25" s="133"/>
    </row>
    <row r="26" spans="1:12" ht="13.5">
      <c r="B26" s="124"/>
      <c r="C26" s="278"/>
      <c r="D26" s="278"/>
      <c r="E26" s="278"/>
      <c r="F26" s="278"/>
      <c r="G26" s="278"/>
      <c r="H26" s="278"/>
      <c r="I26" s="278"/>
      <c r="J26" s="278"/>
      <c r="K26" s="278"/>
    </row>
    <row r="28" spans="1:12">
      <c r="C28" s="133"/>
      <c r="D28" s="133"/>
      <c r="E28" s="133"/>
      <c r="F28" s="133"/>
      <c r="G28" s="133"/>
      <c r="H28" s="133"/>
      <c r="I28" s="133"/>
      <c r="J28" s="133"/>
      <c r="K28" s="133"/>
    </row>
  </sheetData>
  <mergeCells count="2">
    <mergeCell ref="L1:L22"/>
    <mergeCell ref="A9:B9"/>
  </mergeCells>
  <printOptions horizontalCentered="1" verticalCentered="1"/>
  <pageMargins left="0.6692913385826772" right="0.23622047244094491" top="0.6692913385826772" bottom="0.39370078740157483" header="0.55118110236220474" footer="0.31496062992125984"/>
  <pageSetup paperSize="9" orientation="landscape" r:id="rId1"/>
  <headerFooter alignWithMargins="0">
    <oddHeader xml:space="preserve">&amp;C </oddHeader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8"/>
  <sheetViews>
    <sheetView zoomScaleNormal="100" workbookViewId="0"/>
  </sheetViews>
  <sheetFormatPr defaultRowHeight="12.75"/>
  <cols>
    <col min="1" max="1" width="17.140625" style="11" customWidth="1"/>
    <col min="2" max="4" width="12.28515625" style="11" customWidth="1"/>
    <col min="5" max="7" width="8.7109375" style="11" customWidth="1"/>
    <col min="8" max="10" width="8.7109375" style="17" customWidth="1"/>
    <col min="11" max="13" width="8.7109375" style="11" customWidth="1"/>
    <col min="14" max="14" width="7.7109375" style="11" customWidth="1"/>
    <col min="15" max="16384" width="9.140625" style="11"/>
  </cols>
  <sheetData>
    <row r="1" spans="1:23" s="9" customFormat="1" ht="24.95" customHeight="1">
      <c r="A1" s="102" t="s">
        <v>57</v>
      </c>
      <c r="B1" s="7"/>
      <c r="C1" s="8"/>
      <c r="D1" s="8"/>
      <c r="E1" s="8"/>
      <c r="F1" s="8"/>
      <c r="G1" s="8"/>
      <c r="H1" s="16"/>
      <c r="I1" s="16"/>
      <c r="J1" s="16"/>
      <c r="N1" s="288">
        <v>5</v>
      </c>
    </row>
    <row r="2" spans="1:23" ht="18.75" customHeight="1">
      <c r="B2" s="10"/>
      <c r="C2" s="10"/>
      <c r="D2" s="10"/>
      <c r="E2" s="10"/>
      <c r="F2" s="10"/>
      <c r="G2" s="10"/>
      <c r="N2" s="288"/>
    </row>
    <row r="3" spans="1:23" ht="30.75" customHeight="1">
      <c r="A3" s="289" t="s">
        <v>14</v>
      </c>
      <c r="B3" s="289" t="s">
        <v>25</v>
      </c>
      <c r="C3" s="289"/>
      <c r="D3" s="289"/>
      <c r="E3" s="290" t="s">
        <v>13</v>
      </c>
      <c r="F3" s="290"/>
      <c r="G3" s="290"/>
      <c r="H3" s="290"/>
      <c r="I3" s="290"/>
      <c r="J3" s="290"/>
      <c r="K3" s="290"/>
      <c r="L3" s="290"/>
      <c r="M3" s="290"/>
      <c r="N3" s="288"/>
    </row>
    <row r="4" spans="1:23" ht="31.5" customHeight="1">
      <c r="A4" s="289"/>
      <c r="B4" s="289"/>
      <c r="C4" s="289"/>
      <c r="D4" s="289"/>
      <c r="E4" s="90" t="s">
        <v>35</v>
      </c>
      <c r="F4" s="37"/>
      <c r="G4" s="38"/>
      <c r="H4" s="107" t="s">
        <v>174</v>
      </c>
      <c r="I4" s="37"/>
      <c r="J4" s="38"/>
      <c r="K4" s="90" t="s">
        <v>56</v>
      </c>
      <c r="L4" s="37"/>
      <c r="M4" s="38"/>
      <c r="N4" s="288"/>
    </row>
    <row r="5" spans="1:23" ht="38.25" customHeight="1">
      <c r="A5" s="289"/>
      <c r="B5" s="97" t="s">
        <v>35</v>
      </c>
      <c r="C5" s="106" t="s">
        <v>175</v>
      </c>
      <c r="D5" s="97" t="s">
        <v>56</v>
      </c>
      <c r="E5" s="39" t="s">
        <v>15</v>
      </c>
      <c r="F5" s="40" t="s">
        <v>16</v>
      </c>
      <c r="G5" s="41" t="s">
        <v>26</v>
      </c>
      <c r="H5" s="39" t="s">
        <v>15</v>
      </c>
      <c r="I5" s="40" t="s">
        <v>16</v>
      </c>
      <c r="J5" s="41" t="s">
        <v>26</v>
      </c>
      <c r="K5" s="39" t="s">
        <v>15</v>
      </c>
      <c r="L5" s="40" t="s">
        <v>16</v>
      </c>
      <c r="M5" s="41" t="s">
        <v>26</v>
      </c>
      <c r="N5" s="288"/>
    </row>
    <row r="6" spans="1:23" ht="60" customHeight="1">
      <c r="A6" s="47" t="s">
        <v>17</v>
      </c>
      <c r="B6" s="54">
        <v>71</v>
      </c>
      <c r="C6" s="54">
        <v>78</v>
      </c>
      <c r="D6" s="54">
        <v>78</v>
      </c>
      <c r="E6" s="55">
        <v>105</v>
      </c>
      <c r="F6" s="55">
        <v>79</v>
      </c>
      <c r="G6" s="42">
        <v>184</v>
      </c>
      <c r="H6" s="55">
        <v>117</v>
      </c>
      <c r="I6" s="55">
        <v>80</v>
      </c>
      <c r="J6" s="54">
        <v>197</v>
      </c>
      <c r="K6" s="55">
        <v>117</v>
      </c>
      <c r="L6" s="55">
        <v>79</v>
      </c>
      <c r="M6" s="54">
        <f>K6+L6</f>
        <v>196</v>
      </c>
      <c r="N6" s="288"/>
    </row>
    <row r="7" spans="1:23" ht="71.25" customHeight="1">
      <c r="A7" s="48" t="s">
        <v>23</v>
      </c>
      <c r="B7" s="19">
        <v>153</v>
      </c>
      <c r="C7" s="19">
        <v>143</v>
      </c>
      <c r="D7" s="19">
        <v>142</v>
      </c>
      <c r="E7" s="19">
        <v>16140</v>
      </c>
      <c r="F7" s="19">
        <v>12222</v>
      </c>
      <c r="G7" s="43">
        <v>28362</v>
      </c>
      <c r="H7" s="19">
        <v>15589</v>
      </c>
      <c r="I7" s="19">
        <v>11439</v>
      </c>
      <c r="J7" s="19">
        <v>27028</v>
      </c>
      <c r="K7" s="19">
        <v>15127</v>
      </c>
      <c r="L7" s="19">
        <v>11145</v>
      </c>
      <c r="M7" s="19">
        <f>K7+L7</f>
        <v>26272</v>
      </c>
      <c r="N7" s="288"/>
    </row>
    <row r="8" spans="1:23" ht="71.25" customHeight="1">
      <c r="A8" s="49" t="s">
        <v>18</v>
      </c>
      <c r="B8" s="19" t="s">
        <v>33</v>
      </c>
      <c r="C8" s="28" t="s">
        <v>33</v>
      </c>
      <c r="D8" s="28" t="s">
        <v>33</v>
      </c>
      <c r="E8" s="19">
        <v>27</v>
      </c>
      <c r="F8" s="19">
        <v>159</v>
      </c>
      <c r="G8" s="43">
        <v>186</v>
      </c>
      <c r="H8" s="19">
        <v>29</v>
      </c>
      <c r="I8" s="19">
        <v>174</v>
      </c>
      <c r="J8" s="43">
        <v>203</v>
      </c>
      <c r="K8" s="19">
        <v>26</v>
      </c>
      <c r="L8" s="19">
        <v>163</v>
      </c>
      <c r="M8" s="43">
        <f>K8+L8</f>
        <v>189</v>
      </c>
      <c r="N8" s="288"/>
    </row>
    <row r="9" spans="1:23" ht="8.25" customHeight="1">
      <c r="A9" s="50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88"/>
    </row>
    <row r="10" spans="1:23" s="9" customFormat="1" ht="43.5" customHeight="1">
      <c r="A10" s="51" t="s">
        <v>19</v>
      </c>
      <c r="B10" s="56">
        <v>224</v>
      </c>
      <c r="C10" s="56">
        <v>221</v>
      </c>
      <c r="D10" s="56">
        <f>D6+D7</f>
        <v>220</v>
      </c>
      <c r="E10" s="56">
        <v>16272</v>
      </c>
      <c r="F10" s="56">
        <v>12460</v>
      </c>
      <c r="G10" s="44">
        <v>28732</v>
      </c>
      <c r="H10" s="56">
        <v>15735</v>
      </c>
      <c r="I10" s="56">
        <v>11693</v>
      </c>
      <c r="J10" s="44">
        <v>27428</v>
      </c>
      <c r="K10" s="56">
        <v>15270</v>
      </c>
      <c r="L10" s="56">
        <v>11387</v>
      </c>
      <c r="M10" s="44">
        <v>26657</v>
      </c>
      <c r="N10" s="288"/>
      <c r="O10" s="109"/>
      <c r="P10" s="282"/>
      <c r="Q10" s="109"/>
      <c r="R10" s="109"/>
      <c r="S10" s="109"/>
      <c r="T10" s="282"/>
      <c r="U10" s="109"/>
      <c r="V10" s="109"/>
    </row>
    <row r="11" spans="1:23" s="26" customFormat="1" ht="43.5" customHeight="1">
      <c r="A11" s="52" t="s">
        <v>31</v>
      </c>
      <c r="B11" s="100" t="s">
        <v>33</v>
      </c>
      <c r="C11" s="57" t="s">
        <v>33</v>
      </c>
      <c r="D11" s="57" t="s">
        <v>33</v>
      </c>
      <c r="E11" s="59">
        <v>6362</v>
      </c>
      <c r="F11" s="59">
        <v>8862</v>
      </c>
      <c r="G11" s="45">
        <v>15224</v>
      </c>
      <c r="H11" s="59">
        <v>6145</v>
      </c>
      <c r="I11" s="59">
        <v>8212</v>
      </c>
      <c r="J11" s="59">
        <v>14357</v>
      </c>
      <c r="K11" s="59">
        <f>K10-K12</f>
        <v>6121</v>
      </c>
      <c r="L11" s="59">
        <f t="shared" ref="L11:M11" si="0">L10-L12</f>
        <v>8019</v>
      </c>
      <c r="M11" s="59">
        <f t="shared" si="0"/>
        <v>14140</v>
      </c>
      <c r="N11" s="288"/>
      <c r="O11" s="109"/>
      <c r="P11" s="282"/>
      <c r="Q11" s="109"/>
      <c r="R11" s="109"/>
      <c r="S11" s="109"/>
      <c r="T11" s="282"/>
      <c r="U11" s="109"/>
      <c r="V11" s="109"/>
      <c r="W11" s="9"/>
    </row>
    <row r="12" spans="1:23" s="27" customFormat="1" ht="36" customHeight="1">
      <c r="A12" s="53" t="s">
        <v>32</v>
      </c>
      <c r="B12" s="101" t="s">
        <v>33</v>
      </c>
      <c r="C12" s="58" t="s">
        <v>33</v>
      </c>
      <c r="D12" s="58" t="s">
        <v>33</v>
      </c>
      <c r="E12" s="60">
        <v>9910</v>
      </c>
      <c r="F12" s="60">
        <v>3598</v>
      </c>
      <c r="G12" s="46">
        <v>13508</v>
      </c>
      <c r="H12" s="60">
        <v>9590</v>
      </c>
      <c r="I12" s="60">
        <v>3481</v>
      </c>
      <c r="J12" s="46">
        <v>13071</v>
      </c>
      <c r="K12" s="60">
        <v>9149</v>
      </c>
      <c r="L12" s="60">
        <v>3368</v>
      </c>
      <c r="M12" s="46">
        <v>12517</v>
      </c>
      <c r="N12" s="288"/>
      <c r="O12" s="109"/>
      <c r="P12" s="282"/>
      <c r="Q12" s="109"/>
      <c r="R12" s="109"/>
      <c r="S12" s="109"/>
      <c r="T12" s="282"/>
      <c r="U12" s="109"/>
      <c r="V12" s="109"/>
      <c r="W12" s="9"/>
    </row>
    <row r="13" spans="1:23" ht="10.5" customHeight="1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8"/>
    </row>
    <row r="14" spans="1:23" ht="15" customHeight="1">
      <c r="A14" s="20" t="s">
        <v>176</v>
      </c>
    </row>
    <row r="16" spans="1:2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2:13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2:13">
      <c r="E18" s="30"/>
      <c r="F18" s="30"/>
      <c r="G18" s="30"/>
      <c r="H18" s="30"/>
      <c r="I18" s="30"/>
      <c r="J18" s="30"/>
      <c r="K18" s="30"/>
      <c r="L18" s="30"/>
      <c r="M18" s="30"/>
    </row>
    <row r="19" spans="2:13">
      <c r="E19" s="30"/>
      <c r="F19" s="30"/>
      <c r="G19" s="30"/>
      <c r="H19" s="30"/>
      <c r="I19" s="30"/>
      <c r="J19" s="30"/>
      <c r="K19" s="30"/>
      <c r="L19" s="30"/>
      <c r="M19" s="30"/>
    </row>
    <row r="20" spans="2:13">
      <c r="E20" s="30"/>
      <c r="F20" s="30"/>
      <c r="G20" s="30"/>
      <c r="H20" s="30"/>
      <c r="I20" s="30"/>
      <c r="J20" s="30"/>
      <c r="K20" s="30"/>
      <c r="L20" s="30"/>
      <c r="M20" s="30"/>
    </row>
    <row r="58" spans="8:10">
      <c r="H58" s="11"/>
      <c r="I58" s="11"/>
      <c r="J58" s="11"/>
    </row>
  </sheetData>
  <mergeCells count="4">
    <mergeCell ref="N1:N13"/>
    <mergeCell ref="A3:A5"/>
    <mergeCell ref="B3:D4"/>
    <mergeCell ref="E3:M3"/>
  </mergeCells>
  <printOptions horizontalCentered="1" verticalCentered="1"/>
  <pageMargins left="0.65" right="0.25" top="0.75" bottom="0.59055118110236204" header="0.51" footer="0.35433070866141703"/>
  <pageSetup paperSize="9" fitToHeight="0" orientation="landscape" r:id="rId1"/>
  <headerFooter alignWithMargins="0">
    <oddHeader xml:space="preserve">&amp;C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"/>
  <sheetViews>
    <sheetView zoomScaleNormal="100" workbookViewId="0"/>
  </sheetViews>
  <sheetFormatPr defaultRowHeight="12.75"/>
  <cols>
    <col min="1" max="1" width="40.28515625" style="2" customWidth="1"/>
    <col min="2" max="9" width="11.5703125" style="2" customWidth="1"/>
    <col min="10" max="10" width="7.7109375" style="11" customWidth="1"/>
    <col min="11" max="16384" width="9.140625" style="2"/>
  </cols>
  <sheetData>
    <row r="1" spans="1:18" ht="24.95" customHeight="1">
      <c r="A1" s="102" t="s">
        <v>58</v>
      </c>
      <c r="J1" s="291">
        <v>6</v>
      </c>
    </row>
    <row r="2" spans="1:18" ht="15.75">
      <c r="A2" s="65"/>
      <c r="C2" s="61"/>
      <c r="D2" s="61"/>
      <c r="E2" s="61"/>
      <c r="F2" s="61"/>
      <c r="G2" s="61"/>
      <c r="I2" s="61"/>
      <c r="J2" s="292"/>
    </row>
    <row r="3" spans="1:18" ht="27.75" customHeight="1">
      <c r="A3" s="293" t="s">
        <v>1</v>
      </c>
      <c r="B3" s="90" t="s">
        <v>35</v>
      </c>
      <c r="C3" s="67"/>
      <c r="D3" s="67"/>
      <c r="E3" s="67"/>
      <c r="F3" s="90" t="s">
        <v>56</v>
      </c>
      <c r="G3" s="67"/>
      <c r="H3" s="67"/>
      <c r="I3" s="67"/>
      <c r="J3" s="292"/>
    </row>
    <row r="4" spans="1:18" ht="27.75" customHeight="1">
      <c r="A4" s="293"/>
      <c r="B4" s="294" t="s">
        <v>30</v>
      </c>
      <c r="C4" s="295" t="s">
        <v>13</v>
      </c>
      <c r="D4" s="295"/>
      <c r="E4" s="295"/>
      <c r="F4" s="294" t="s">
        <v>30</v>
      </c>
      <c r="G4" s="295" t="s">
        <v>13</v>
      </c>
      <c r="H4" s="295"/>
      <c r="I4" s="295"/>
      <c r="J4" s="292"/>
      <c r="K4" s="15"/>
      <c r="L4" s="15"/>
      <c r="M4" s="15"/>
    </row>
    <row r="5" spans="1:18" ht="27.75" customHeight="1">
      <c r="A5" s="293"/>
      <c r="B5" s="294"/>
      <c r="C5" s="62" t="s">
        <v>15</v>
      </c>
      <c r="D5" s="62" t="s">
        <v>16</v>
      </c>
      <c r="E5" s="63" t="s">
        <v>26</v>
      </c>
      <c r="F5" s="294"/>
      <c r="G5" s="62" t="s">
        <v>15</v>
      </c>
      <c r="H5" s="62" t="s">
        <v>16</v>
      </c>
      <c r="I5" s="63" t="s">
        <v>26</v>
      </c>
      <c r="J5" s="292"/>
      <c r="K5" s="15"/>
      <c r="L5" s="15"/>
      <c r="M5" s="15"/>
    </row>
    <row r="6" spans="1:18" ht="23.25" customHeight="1">
      <c r="A6" s="70" t="s">
        <v>2</v>
      </c>
      <c r="B6" s="92">
        <v>16</v>
      </c>
      <c r="C6" s="92">
        <v>1531</v>
      </c>
      <c r="D6" s="92">
        <v>2410</v>
      </c>
      <c r="E6" s="64">
        <v>3941</v>
      </c>
      <c r="F6" s="92">
        <v>16</v>
      </c>
      <c r="G6" s="92">
        <v>1473</v>
      </c>
      <c r="H6" s="92">
        <v>2160</v>
      </c>
      <c r="I6" s="64">
        <v>3633</v>
      </c>
      <c r="J6" s="292"/>
      <c r="K6" s="279"/>
      <c r="L6" s="279"/>
      <c r="M6" s="279"/>
      <c r="N6" s="98"/>
      <c r="O6" s="98"/>
      <c r="P6" s="98"/>
      <c r="Q6" s="98"/>
      <c r="R6" s="98"/>
    </row>
    <row r="7" spans="1:18" ht="23.25" customHeight="1">
      <c r="A7" s="71" t="s">
        <v>3</v>
      </c>
      <c r="B7" s="93">
        <v>1</v>
      </c>
      <c r="C7" s="93">
        <v>19</v>
      </c>
      <c r="D7" s="93">
        <v>17</v>
      </c>
      <c r="E7" s="64">
        <v>36</v>
      </c>
      <c r="F7" s="93">
        <v>1</v>
      </c>
      <c r="G7" s="93">
        <v>18</v>
      </c>
      <c r="H7" s="93">
        <v>17</v>
      </c>
      <c r="I7" s="64">
        <v>35</v>
      </c>
      <c r="J7" s="292"/>
      <c r="K7" s="279"/>
      <c r="L7" s="279"/>
      <c r="M7" s="279"/>
      <c r="N7" s="98"/>
      <c r="O7" s="98"/>
      <c r="P7" s="98"/>
      <c r="Q7" s="98"/>
      <c r="R7" s="98"/>
    </row>
    <row r="8" spans="1:18" ht="23.25" customHeight="1">
      <c r="A8" s="71" t="s">
        <v>4</v>
      </c>
      <c r="B8" s="93">
        <v>20</v>
      </c>
      <c r="C8" s="93">
        <v>1954</v>
      </c>
      <c r="D8" s="93">
        <v>269</v>
      </c>
      <c r="E8" s="64">
        <v>2223</v>
      </c>
      <c r="F8" s="93">
        <v>20</v>
      </c>
      <c r="G8" s="93">
        <v>1922</v>
      </c>
      <c r="H8" s="93">
        <v>248</v>
      </c>
      <c r="I8" s="64">
        <v>2170</v>
      </c>
      <c r="J8" s="292"/>
      <c r="K8" s="279"/>
      <c r="L8" s="279"/>
      <c r="M8" s="279"/>
      <c r="N8" s="98"/>
      <c r="O8" s="98"/>
      <c r="P8" s="98"/>
      <c r="Q8" s="98"/>
      <c r="R8" s="98"/>
    </row>
    <row r="9" spans="1:18" ht="23.25" customHeight="1">
      <c r="A9" s="71" t="s">
        <v>24</v>
      </c>
      <c r="B9" s="93">
        <v>80</v>
      </c>
      <c r="C9" s="93">
        <v>8871</v>
      </c>
      <c r="D9" s="93">
        <v>5606</v>
      </c>
      <c r="E9" s="64">
        <v>14477</v>
      </c>
      <c r="F9" s="93">
        <v>77</v>
      </c>
      <c r="G9" s="93">
        <v>7913</v>
      </c>
      <c r="H9" s="93">
        <v>4912</v>
      </c>
      <c r="I9" s="64">
        <v>12825</v>
      </c>
      <c r="J9" s="292"/>
      <c r="K9" s="279"/>
      <c r="L9" s="279"/>
      <c r="M9" s="279"/>
      <c r="N9" s="98"/>
      <c r="O9" s="98"/>
      <c r="P9" s="98"/>
      <c r="Q9" s="98"/>
      <c r="R9" s="98"/>
    </row>
    <row r="10" spans="1:18" ht="23.25" customHeight="1">
      <c r="A10" s="72" t="s">
        <v>27</v>
      </c>
      <c r="B10" s="94">
        <v>10</v>
      </c>
      <c r="C10" s="94">
        <v>281</v>
      </c>
      <c r="D10" s="94">
        <v>136</v>
      </c>
      <c r="E10" s="66">
        <v>417</v>
      </c>
      <c r="F10" s="94">
        <v>10</v>
      </c>
      <c r="G10" s="94">
        <v>279</v>
      </c>
      <c r="H10" s="94">
        <v>127</v>
      </c>
      <c r="I10" s="66">
        <v>406</v>
      </c>
      <c r="J10" s="292"/>
      <c r="K10" s="279"/>
      <c r="L10" s="279"/>
      <c r="M10" s="279"/>
      <c r="N10" s="98"/>
      <c r="O10" s="98"/>
      <c r="P10" s="98"/>
      <c r="Q10" s="98"/>
      <c r="R10" s="98"/>
    </row>
    <row r="11" spans="1:18" ht="23.25" customHeight="1">
      <c r="A11" s="72" t="s">
        <v>28</v>
      </c>
      <c r="B11" s="94">
        <v>70</v>
      </c>
      <c r="C11" s="94">
        <v>8590</v>
      </c>
      <c r="D11" s="94">
        <v>5470</v>
      </c>
      <c r="E11" s="66">
        <v>14060</v>
      </c>
      <c r="F11" s="94">
        <v>67</v>
      </c>
      <c r="G11" s="94">
        <v>7634</v>
      </c>
      <c r="H11" s="94">
        <v>4785</v>
      </c>
      <c r="I11" s="66">
        <v>12419</v>
      </c>
      <c r="J11" s="292"/>
      <c r="K11" s="279"/>
      <c r="L11" s="279"/>
      <c r="M11" s="279"/>
      <c r="N11" s="98"/>
      <c r="O11" s="98"/>
      <c r="P11" s="98"/>
      <c r="Q11" s="98"/>
      <c r="R11" s="98"/>
    </row>
    <row r="12" spans="1:18" ht="23.25" customHeight="1">
      <c r="A12" s="71" t="s">
        <v>5</v>
      </c>
      <c r="B12" s="93">
        <v>5</v>
      </c>
      <c r="C12" s="93">
        <v>128</v>
      </c>
      <c r="D12" s="93">
        <v>401</v>
      </c>
      <c r="E12" s="64">
        <v>529</v>
      </c>
      <c r="F12" s="93">
        <v>5</v>
      </c>
      <c r="G12" s="93">
        <v>104</v>
      </c>
      <c r="H12" s="93">
        <v>364</v>
      </c>
      <c r="I12" s="64">
        <v>468</v>
      </c>
      <c r="J12" s="292"/>
      <c r="K12" s="279"/>
      <c r="L12" s="279"/>
      <c r="M12" s="279"/>
      <c r="N12" s="98"/>
      <c r="O12" s="98"/>
      <c r="P12" s="98"/>
      <c r="Q12" s="98"/>
      <c r="R12" s="98"/>
    </row>
    <row r="13" spans="1:18" ht="23.25" customHeight="1">
      <c r="A13" s="71" t="s">
        <v>6</v>
      </c>
      <c r="B13" s="93">
        <v>10</v>
      </c>
      <c r="C13" s="93">
        <v>260</v>
      </c>
      <c r="D13" s="93">
        <v>287</v>
      </c>
      <c r="E13" s="64">
        <v>547</v>
      </c>
      <c r="F13" s="93">
        <v>10</v>
      </c>
      <c r="G13" s="93">
        <v>247</v>
      </c>
      <c r="H13" s="93">
        <v>271</v>
      </c>
      <c r="I13" s="64">
        <v>518</v>
      </c>
      <c r="J13" s="292"/>
      <c r="K13" s="279"/>
      <c r="L13" s="279"/>
      <c r="M13" s="279"/>
      <c r="N13" s="98"/>
      <c r="O13" s="98"/>
      <c r="P13" s="98"/>
      <c r="Q13" s="98"/>
      <c r="R13" s="98"/>
    </row>
    <row r="14" spans="1:18" ht="23.25" customHeight="1">
      <c r="A14" s="71" t="s">
        <v>7</v>
      </c>
      <c r="B14" s="93">
        <v>2</v>
      </c>
      <c r="C14" s="93">
        <v>186</v>
      </c>
      <c r="D14" s="93">
        <v>184</v>
      </c>
      <c r="E14" s="64">
        <v>370</v>
      </c>
      <c r="F14" s="93">
        <v>2</v>
      </c>
      <c r="G14" s="93">
        <v>170</v>
      </c>
      <c r="H14" s="93">
        <v>163</v>
      </c>
      <c r="I14" s="64">
        <v>333</v>
      </c>
      <c r="J14" s="292"/>
      <c r="K14" s="279"/>
      <c r="L14" s="279"/>
      <c r="M14" s="279"/>
      <c r="N14" s="98"/>
      <c r="O14" s="98"/>
      <c r="P14" s="98"/>
      <c r="Q14" s="98"/>
      <c r="R14" s="98"/>
    </row>
    <row r="15" spans="1:18" ht="23.25" customHeight="1">
      <c r="A15" s="71" t="s">
        <v>8</v>
      </c>
      <c r="B15" s="93">
        <v>4</v>
      </c>
      <c r="C15" s="93">
        <v>225</v>
      </c>
      <c r="D15" s="93">
        <v>232</v>
      </c>
      <c r="E15" s="64">
        <v>457</v>
      </c>
      <c r="F15" s="93">
        <v>4</v>
      </c>
      <c r="G15" s="93">
        <v>233</v>
      </c>
      <c r="H15" s="93">
        <v>261</v>
      </c>
      <c r="I15" s="64">
        <v>494</v>
      </c>
      <c r="J15" s="292"/>
      <c r="K15" s="279"/>
      <c r="L15" s="279"/>
      <c r="M15" s="279"/>
      <c r="N15" s="98"/>
      <c r="O15" s="98"/>
      <c r="P15" s="98"/>
      <c r="Q15" s="98"/>
      <c r="R15" s="98"/>
    </row>
    <row r="16" spans="1:18" ht="23.25" customHeight="1">
      <c r="A16" s="71" t="s">
        <v>9</v>
      </c>
      <c r="B16" s="93">
        <v>5</v>
      </c>
      <c r="C16" s="93">
        <v>56</v>
      </c>
      <c r="D16" s="93">
        <v>112</v>
      </c>
      <c r="E16" s="64">
        <v>168</v>
      </c>
      <c r="F16" s="93">
        <v>4</v>
      </c>
      <c r="G16" s="93">
        <v>54</v>
      </c>
      <c r="H16" s="93">
        <v>102</v>
      </c>
      <c r="I16" s="64">
        <v>156</v>
      </c>
      <c r="J16" s="292"/>
      <c r="K16" s="279"/>
      <c r="L16" s="279"/>
      <c r="M16" s="279"/>
      <c r="N16" s="98"/>
      <c r="O16" s="98"/>
      <c r="P16" s="98"/>
      <c r="Q16" s="98"/>
      <c r="R16" s="98"/>
    </row>
    <row r="17" spans="1:18" ht="23.25" customHeight="1">
      <c r="A17" s="71" t="s">
        <v>10</v>
      </c>
      <c r="B17" s="93">
        <v>12</v>
      </c>
      <c r="C17" s="93">
        <v>139</v>
      </c>
      <c r="D17" s="93">
        <v>213</v>
      </c>
      <c r="E17" s="64">
        <v>352</v>
      </c>
      <c r="F17" s="93">
        <v>12</v>
      </c>
      <c r="G17" s="93">
        <v>138</v>
      </c>
      <c r="H17" s="93">
        <v>207</v>
      </c>
      <c r="I17" s="64">
        <v>345</v>
      </c>
      <c r="J17" s="292"/>
      <c r="K17" s="279"/>
      <c r="L17" s="279"/>
      <c r="M17" s="279"/>
      <c r="N17" s="98"/>
      <c r="O17" s="98"/>
      <c r="P17" s="98"/>
      <c r="Q17" s="98"/>
      <c r="R17" s="98"/>
    </row>
    <row r="18" spans="1:18" ht="23.25" customHeight="1">
      <c r="A18" s="71" t="s">
        <v>11</v>
      </c>
      <c r="B18" s="93">
        <v>2</v>
      </c>
      <c r="C18" s="93">
        <v>11</v>
      </c>
      <c r="D18" s="93">
        <v>147</v>
      </c>
      <c r="E18" s="64">
        <v>158</v>
      </c>
      <c r="F18" s="93">
        <v>2</v>
      </c>
      <c r="G18" s="93">
        <v>8</v>
      </c>
      <c r="H18" s="93">
        <v>105</v>
      </c>
      <c r="I18" s="64">
        <v>113</v>
      </c>
      <c r="J18" s="292"/>
      <c r="K18" s="279"/>
      <c r="L18" s="279"/>
      <c r="M18" s="279"/>
      <c r="N18" s="98"/>
      <c r="O18" s="98"/>
      <c r="P18" s="98"/>
      <c r="Q18" s="98"/>
      <c r="R18" s="98"/>
    </row>
    <row r="19" spans="1:18" ht="23.25" customHeight="1">
      <c r="A19" s="71" t="s">
        <v>29</v>
      </c>
      <c r="B19" s="93">
        <v>67</v>
      </c>
      <c r="C19" s="93">
        <v>2892</v>
      </c>
      <c r="D19" s="93">
        <v>2582</v>
      </c>
      <c r="E19" s="64">
        <v>5474</v>
      </c>
      <c r="F19" s="93">
        <v>67</v>
      </c>
      <c r="G19" s="93">
        <v>2990</v>
      </c>
      <c r="H19" s="93">
        <v>2577</v>
      </c>
      <c r="I19" s="64">
        <v>5567</v>
      </c>
      <c r="J19" s="292"/>
      <c r="K19" s="279"/>
      <c r="L19" s="279"/>
      <c r="M19" s="279"/>
      <c r="N19" s="98"/>
      <c r="O19" s="98"/>
      <c r="P19" s="98"/>
      <c r="Q19" s="98"/>
      <c r="R19" s="98"/>
    </row>
    <row r="20" spans="1:18" ht="5.0999999999999996" customHeight="1">
      <c r="A20" s="73"/>
      <c r="B20" s="95"/>
      <c r="C20" s="29"/>
      <c r="D20" s="29"/>
      <c r="E20" s="64"/>
      <c r="F20" s="95"/>
      <c r="G20" s="29"/>
      <c r="H20" s="29"/>
      <c r="I20" s="64"/>
      <c r="J20" s="292"/>
      <c r="K20" s="279"/>
      <c r="L20" s="279"/>
      <c r="M20" s="279"/>
      <c r="N20" s="98"/>
      <c r="O20" s="98"/>
      <c r="P20" s="98"/>
      <c r="Q20" s="98"/>
      <c r="R20" s="98"/>
    </row>
    <row r="21" spans="1:18" ht="32.25" customHeight="1">
      <c r="A21" s="68" t="s">
        <v>12</v>
      </c>
      <c r="B21" s="96">
        <v>224</v>
      </c>
      <c r="C21" s="69">
        <v>16272</v>
      </c>
      <c r="D21" s="69">
        <v>12460</v>
      </c>
      <c r="E21" s="69">
        <v>28732</v>
      </c>
      <c r="F21" s="96">
        <v>220</v>
      </c>
      <c r="G21" s="69">
        <v>15270</v>
      </c>
      <c r="H21" s="69">
        <v>11387</v>
      </c>
      <c r="I21" s="69">
        <v>26657</v>
      </c>
      <c r="J21" s="292"/>
      <c r="K21" s="279"/>
      <c r="L21" s="279"/>
      <c r="M21" s="279"/>
      <c r="N21" s="98"/>
      <c r="O21" s="98"/>
      <c r="P21" s="98"/>
      <c r="Q21" s="98"/>
      <c r="R21" s="98"/>
    </row>
    <row r="22" spans="1:18" ht="10.5" customHeight="1">
      <c r="A22" s="15"/>
      <c r="B22" s="15"/>
      <c r="C22" s="15"/>
      <c r="D22" s="15"/>
      <c r="E22" s="15"/>
      <c r="F22" s="15"/>
      <c r="G22" s="15"/>
      <c r="H22" s="15"/>
      <c r="I22" s="15"/>
      <c r="J22" s="292"/>
      <c r="K22" s="15"/>
      <c r="L22" s="15"/>
      <c r="M22" s="15"/>
    </row>
    <row r="23" spans="1:18">
      <c r="B23" s="98"/>
      <c r="C23" s="98"/>
      <c r="D23" s="98"/>
      <c r="E23" s="98"/>
      <c r="F23" s="98"/>
      <c r="G23" s="98"/>
      <c r="H23" s="98"/>
      <c r="I23" s="98"/>
    </row>
    <row r="24" spans="1:18" ht="13.5">
      <c r="A24" s="20"/>
      <c r="B24" s="98"/>
      <c r="C24" s="98"/>
      <c r="D24" s="98"/>
      <c r="E24" s="98"/>
      <c r="F24" s="98"/>
      <c r="G24" s="98"/>
      <c r="H24" s="98"/>
      <c r="I24" s="98"/>
    </row>
    <row r="25" spans="1:18">
      <c r="B25" s="98"/>
      <c r="C25" s="98"/>
      <c r="D25" s="98"/>
      <c r="E25" s="98"/>
      <c r="F25" s="98"/>
      <c r="G25" s="98"/>
      <c r="H25" s="98"/>
      <c r="I25" s="98"/>
    </row>
    <row r="26" spans="1:18">
      <c r="B26" s="98"/>
      <c r="C26" s="98"/>
      <c r="D26" s="98"/>
      <c r="E26" s="98"/>
      <c r="F26" s="98"/>
      <c r="G26" s="98"/>
      <c r="H26" s="98"/>
      <c r="I26" s="98"/>
    </row>
    <row r="27" spans="1:18">
      <c r="B27" s="98"/>
      <c r="C27" s="98"/>
      <c r="D27" s="98"/>
      <c r="E27" s="98"/>
      <c r="F27" s="98"/>
      <c r="G27" s="98"/>
      <c r="H27" s="98"/>
      <c r="I27" s="98"/>
    </row>
    <row r="28" spans="1:18">
      <c r="B28" s="98"/>
      <c r="C28" s="98"/>
      <c r="D28" s="98"/>
      <c r="E28" s="98"/>
      <c r="F28" s="98"/>
      <c r="G28" s="98"/>
      <c r="H28" s="98"/>
      <c r="I28" s="98"/>
    </row>
  </sheetData>
  <mergeCells count="6">
    <mergeCell ref="J1:J22"/>
    <mergeCell ref="A3:A5"/>
    <mergeCell ref="B4:B5"/>
    <mergeCell ref="C4:E4"/>
    <mergeCell ref="F4:F5"/>
    <mergeCell ref="G4:I4"/>
  </mergeCells>
  <printOptions horizontalCentered="1" verticalCentered="1"/>
  <pageMargins left="0.65" right="0.25" top="0.74803149606299202" bottom="0.55118110236220497" header="0.511811023622047" footer="0.31496062992126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2"/>
  <sheetViews>
    <sheetView zoomScaleNormal="100" workbookViewId="0"/>
  </sheetViews>
  <sheetFormatPr defaultRowHeight="12.75"/>
  <cols>
    <col min="1" max="1" width="49.140625" style="5" customWidth="1"/>
    <col min="2" max="4" width="16" style="5" customWidth="1"/>
    <col min="5" max="6" width="17.7109375" style="5" customWidth="1"/>
    <col min="7" max="7" width="7.7109375" style="11" customWidth="1"/>
    <col min="8" max="8" width="9.140625" style="5"/>
    <col min="9" max="12" width="7.85546875" style="5" customWidth="1"/>
    <col min="13" max="16384" width="9.140625" style="5"/>
  </cols>
  <sheetData>
    <row r="1" spans="1:13" ht="24.95" customHeight="1">
      <c r="A1" s="103" t="s">
        <v>59</v>
      </c>
      <c r="G1" s="288">
        <v>7</v>
      </c>
    </row>
    <row r="2" spans="1:13" ht="9.75" customHeight="1">
      <c r="A2" s="6"/>
      <c r="G2" s="296"/>
    </row>
    <row r="3" spans="1:13" ht="25.5" customHeight="1">
      <c r="A3" s="297" t="s">
        <v>1</v>
      </c>
      <c r="B3" s="75" t="s">
        <v>13</v>
      </c>
      <c r="C3" s="75"/>
      <c r="D3" s="76"/>
      <c r="E3" s="75" t="s">
        <v>0</v>
      </c>
      <c r="F3" s="75"/>
      <c r="G3" s="296"/>
    </row>
    <row r="4" spans="1:13" ht="31.5" customHeight="1">
      <c r="A4" s="297"/>
      <c r="B4" s="91" t="s">
        <v>36</v>
      </c>
      <c r="C4" s="108" t="s">
        <v>177</v>
      </c>
      <c r="D4" s="91" t="s">
        <v>60</v>
      </c>
      <c r="E4" s="275" t="s">
        <v>178</v>
      </c>
      <c r="F4" s="275" t="s">
        <v>61</v>
      </c>
      <c r="G4" s="296"/>
      <c r="H4" s="14"/>
      <c r="I4" s="14"/>
      <c r="J4" s="14"/>
      <c r="K4" s="14"/>
      <c r="L4" s="14"/>
      <c r="M4" s="14"/>
    </row>
    <row r="5" spans="1:13" ht="31.5" customHeight="1">
      <c r="A5" s="79" t="s">
        <v>2</v>
      </c>
      <c r="B5" s="82">
        <v>3941</v>
      </c>
      <c r="C5" s="82">
        <v>3656</v>
      </c>
      <c r="D5" s="82">
        <v>3633</v>
      </c>
      <c r="E5" s="82">
        <f>D5-C5</f>
        <v>-23</v>
      </c>
      <c r="F5" s="74">
        <f>D5-B5</f>
        <v>-308</v>
      </c>
      <c r="G5" s="296"/>
      <c r="H5" s="33"/>
      <c r="I5" s="33"/>
      <c r="J5" s="105"/>
      <c r="K5" s="33"/>
      <c r="L5" s="33"/>
      <c r="M5" s="14"/>
    </row>
    <row r="6" spans="1:13" ht="24" customHeight="1">
      <c r="A6" s="80" t="s">
        <v>3</v>
      </c>
      <c r="B6" s="31">
        <v>36</v>
      </c>
      <c r="C6" s="31">
        <v>35</v>
      </c>
      <c r="D6" s="31">
        <v>35</v>
      </c>
      <c r="E6" s="31">
        <f t="shared" ref="E6:E20" si="0">D6-C6</f>
        <v>0</v>
      </c>
      <c r="F6" s="74">
        <f t="shared" ref="F6:F20" si="1">D6-B6</f>
        <v>-1</v>
      </c>
      <c r="G6" s="296"/>
      <c r="H6" s="33"/>
      <c r="I6" s="33"/>
      <c r="J6" s="105"/>
      <c r="K6" s="33"/>
      <c r="L6" s="33"/>
      <c r="M6" s="14"/>
    </row>
    <row r="7" spans="1:13" ht="24" customHeight="1">
      <c r="A7" s="80" t="s">
        <v>4</v>
      </c>
      <c r="B7" s="31">
        <v>2223</v>
      </c>
      <c r="C7" s="31">
        <v>2201</v>
      </c>
      <c r="D7" s="31">
        <v>2170</v>
      </c>
      <c r="E7" s="31">
        <f t="shared" si="0"/>
        <v>-31</v>
      </c>
      <c r="F7" s="74">
        <f t="shared" si="1"/>
        <v>-53</v>
      </c>
      <c r="G7" s="296"/>
      <c r="H7" s="33"/>
      <c r="I7" s="33"/>
      <c r="J7" s="105"/>
      <c r="K7" s="33"/>
      <c r="L7" s="33"/>
      <c r="M7" s="14"/>
    </row>
    <row r="8" spans="1:13" ht="24" customHeight="1">
      <c r="A8" s="80" t="s">
        <v>24</v>
      </c>
      <c r="B8" s="31">
        <v>14477</v>
      </c>
      <c r="C8" s="31">
        <v>13557</v>
      </c>
      <c r="D8" s="31">
        <v>12825</v>
      </c>
      <c r="E8" s="31">
        <f t="shared" si="0"/>
        <v>-732</v>
      </c>
      <c r="F8" s="74">
        <f t="shared" si="1"/>
        <v>-1652</v>
      </c>
      <c r="G8" s="296"/>
      <c r="H8" s="33"/>
      <c r="I8" s="33"/>
      <c r="J8" s="105"/>
      <c r="K8" s="33"/>
      <c r="L8" s="33"/>
      <c r="M8" s="14"/>
    </row>
    <row r="9" spans="1:13" ht="24" customHeight="1">
      <c r="A9" s="72" t="s">
        <v>27</v>
      </c>
      <c r="B9" s="32">
        <v>417</v>
      </c>
      <c r="C9" s="32">
        <v>403</v>
      </c>
      <c r="D9" s="32">
        <v>406</v>
      </c>
      <c r="E9" s="31">
        <f t="shared" si="0"/>
        <v>3</v>
      </c>
      <c r="F9" s="74">
        <f t="shared" si="1"/>
        <v>-11</v>
      </c>
      <c r="G9" s="296"/>
      <c r="H9" s="33"/>
      <c r="I9" s="33"/>
      <c r="J9" s="105"/>
      <c r="K9" s="33"/>
      <c r="L9" s="33"/>
      <c r="M9" s="14"/>
    </row>
    <row r="10" spans="1:13" ht="24" customHeight="1">
      <c r="A10" s="72" t="s">
        <v>28</v>
      </c>
      <c r="B10" s="32">
        <v>14060</v>
      </c>
      <c r="C10" s="32">
        <v>13154</v>
      </c>
      <c r="D10" s="32">
        <v>12419</v>
      </c>
      <c r="E10" s="31">
        <f t="shared" si="0"/>
        <v>-735</v>
      </c>
      <c r="F10" s="74">
        <f t="shared" si="1"/>
        <v>-1641</v>
      </c>
      <c r="G10" s="296"/>
      <c r="H10" s="33"/>
      <c r="I10" s="33"/>
      <c r="J10" s="105"/>
      <c r="K10" s="33"/>
      <c r="L10" s="33"/>
      <c r="M10" s="14"/>
    </row>
    <row r="11" spans="1:13" ht="24" customHeight="1">
      <c r="A11" s="80" t="s">
        <v>5</v>
      </c>
      <c r="B11" s="31">
        <v>529</v>
      </c>
      <c r="C11" s="31">
        <v>470</v>
      </c>
      <c r="D11" s="31">
        <v>468</v>
      </c>
      <c r="E11" s="31">
        <f t="shared" si="0"/>
        <v>-2</v>
      </c>
      <c r="F11" s="74">
        <f t="shared" si="1"/>
        <v>-61</v>
      </c>
      <c r="G11" s="296"/>
      <c r="H11" s="33"/>
      <c r="I11" s="33"/>
      <c r="J11" s="105"/>
      <c r="K11" s="33"/>
      <c r="L11" s="33"/>
      <c r="M11" s="14"/>
    </row>
    <row r="12" spans="1:13" ht="24" customHeight="1">
      <c r="A12" s="80" t="s">
        <v>6</v>
      </c>
      <c r="B12" s="31">
        <v>547</v>
      </c>
      <c r="C12" s="31">
        <v>508</v>
      </c>
      <c r="D12" s="31">
        <v>518</v>
      </c>
      <c r="E12" s="31">
        <f t="shared" si="0"/>
        <v>10</v>
      </c>
      <c r="F12" s="74">
        <f t="shared" si="1"/>
        <v>-29</v>
      </c>
      <c r="G12" s="296"/>
      <c r="H12" s="33"/>
      <c r="I12" s="33"/>
      <c r="J12" s="105"/>
      <c r="K12" s="33"/>
      <c r="L12" s="33"/>
      <c r="M12" s="14"/>
    </row>
    <row r="13" spans="1:13" ht="24" customHeight="1">
      <c r="A13" s="80" t="s">
        <v>7</v>
      </c>
      <c r="B13" s="31">
        <v>370</v>
      </c>
      <c r="C13" s="31">
        <v>354</v>
      </c>
      <c r="D13" s="31">
        <v>333</v>
      </c>
      <c r="E13" s="31">
        <f t="shared" si="0"/>
        <v>-21</v>
      </c>
      <c r="F13" s="74">
        <f t="shared" si="1"/>
        <v>-37</v>
      </c>
      <c r="G13" s="296"/>
      <c r="H13" s="33"/>
      <c r="I13" s="33"/>
      <c r="J13" s="105"/>
      <c r="K13" s="33"/>
      <c r="L13" s="33"/>
      <c r="M13" s="14"/>
    </row>
    <row r="14" spans="1:13" ht="24" customHeight="1">
      <c r="A14" s="80" t="s">
        <v>8</v>
      </c>
      <c r="B14" s="31">
        <v>457</v>
      </c>
      <c r="C14" s="31">
        <v>484</v>
      </c>
      <c r="D14" s="31">
        <v>494</v>
      </c>
      <c r="E14" s="31">
        <f t="shared" si="0"/>
        <v>10</v>
      </c>
      <c r="F14" s="74">
        <f t="shared" si="1"/>
        <v>37</v>
      </c>
      <c r="G14" s="296"/>
      <c r="H14" s="33"/>
      <c r="I14" s="33"/>
      <c r="J14" s="105"/>
      <c r="K14" s="33"/>
      <c r="L14" s="33"/>
      <c r="M14" s="14"/>
    </row>
    <row r="15" spans="1:13" ht="24" customHeight="1">
      <c r="A15" s="80" t="s">
        <v>9</v>
      </c>
      <c r="B15" s="31">
        <v>168</v>
      </c>
      <c r="C15" s="31">
        <v>158</v>
      </c>
      <c r="D15" s="31">
        <v>156</v>
      </c>
      <c r="E15" s="31">
        <f t="shared" si="0"/>
        <v>-2</v>
      </c>
      <c r="F15" s="74">
        <f t="shared" si="1"/>
        <v>-12</v>
      </c>
      <c r="G15" s="296"/>
      <c r="H15" s="33"/>
      <c r="I15" s="33"/>
      <c r="J15" s="105"/>
      <c r="K15" s="33"/>
      <c r="L15" s="33"/>
      <c r="M15" s="14"/>
    </row>
    <row r="16" spans="1:13" ht="24" customHeight="1">
      <c r="A16" s="80" t="s">
        <v>10</v>
      </c>
      <c r="B16" s="31">
        <v>352</v>
      </c>
      <c r="C16" s="31">
        <v>346</v>
      </c>
      <c r="D16" s="31">
        <v>345</v>
      </c>
      <c r="E16" s="31">
        <f t="shared" si="0"/>
        <v>-1</v>
      </c>
      <c r="F16" s="74">
        <f t="shared" si="1"/>
        <v>-7</v>
      </c>
      <c r="G16" s="296"/>
      <c r="H16" s="33"/>
      <c r="I16" s="33"/>
      <c r="J16" s="105"/>
      <c r="K16" s="33"/>
      <c r="L16" s="33"/>
      <c r="M16" s="14"/>
    </row>
    <row r="17" spans="1:23" ht="24" customHeight="1">
      <c r="A17" s="80" t="s">
        <v>11</v>
      </c>
      <c r="B17" s="31">
        <v>158</v>
      </c>
      <c r="C17" s="31">
        <v>121</v>
      </c>
      <c r="D17" s="31">
        <v>113</v>
      </c>
      <c r="E17" s="31">
        <f t="shared" si="0"/>
        <v>-8</v>
      </c>
      <c r="F17" s="74">
        <f t="shared" si="1"/>
        <v>-45</v>
      </c>
      <c r="G17" s="296"/>
      <c r="H17" s="33"/>
      <c r="I17" s="33"/>
      <c r="J17" s="105"/>
      <c r="K17" s="33"/>
      <c r="L17" s="33"/>
      <c r="M17" s="14"/>
    </row>
    <row r="18" spans="1:23" ht="24" customHeight="1">
      <c r="A18" s="80" t="s">
        <v>29</v>
      </c>
      <c r="B18" s="31">
        <v>5474</v>
      </c>
      <c r="C18" s="31">
        <v>5538</v>
      </c>
      <c r="D18" s="31">
        <v>5567</v>
      </c>
      <c r="E18" s="31">
        <f t="shared" si="0"/>
        <v>29</v>
      </c>
      <c r="F18" s="74">
        <f t="shared" si="1"/>
        <v>93</v>
      </c>
      <c r="G18" s="296"/>
      <c r="H18" s="33"/>
      <c r="I18" s="33"/>
      <c r="J18" s="105"/>
      <c r="K18" s="33"/>
      <c r="L18" s="33"/>
      <c r="M18" s="14"/>
    </row>
    <row r="19" spans="1:23" ht="6.75" customHeight="1">
      <c r="A19" s="81"/>
      <c r="B19" s="83"/>
      <c r="C19" s="83"/>
      <c r="D19" s="83"/>
      <c r="E19" s="83"/>
      <c r="F19" s="74"/>
      <c r="G19" s="296"/>
      <c r="H19" s="33"/>
      <c r="I19" s="33"/>
      <c r="J19" s="105"/>
      <c r="K19" s="33"/>
      <c r="L19" s="33"/>
      <c r="M19" s="14"/>
    </row>
    <row r="20" spans="1:23" ht="29.25" customHeight="1">
      <c r="A20" s="77" t="s">
        <v>12</v>
      </c>
      <c r="B20" s="78">
        <v>28732</v>
      </c>
      <c r="C20" s="78">
        <v>27428</v>
      </c>
      <c r="D20" s="78">
        <v>26657</v>
      </c>
      <c r="E20" s="78">
        <f t="shared" si="0"/>
        <v>-771</v>
      </c>
      <c r="F20" s="78">
        <f t="shared" si="1"/>
        <v>-2075</v>
      </c>
      <c r="G20" s="296"/>
      <c r="H20" s="33"/>
      <c r="I20" s="33"/>
      <c r="J20" s="105"/>
      <c r="K20" s="33"/>
      <c r="L20" s="33"/>
      <c r="M20" s="14"/>
    </row>
    <row r="21" spans="1:23" ht="15" customHeight="1">
      <c r="A21" s="21"/>
      <c r="B21" s="22"/>
      <c r="C21" s="22"/>
      <c r="D21" s="22"/>
      <c r="E21" s="22"/>
      <c r="F21" s="22"/>
      <c r="G21" s="296"/>
      <c r="H21" s="14"/>
      <c r="I21" s="14"/>
      <c r="J21" s="14"/>
      <c r="K21" s="14"/>
      <c r="L21" s="14"/>
      <c r="M21" s="14"/>
    </row>
    <row r="22" spans="1:23" s="2" customFormat="1" ht="15" customHeight="1">
      <c r="A22" s="20" t="s">
        <v>179</v>
      </c>
      <c r="B22" s="283"/>
      <c r="C22" s="283"/>
      <c r="D22" s="283"/>
      <c r="E22" s="283"/>
      <c r="F22" s="283"/>
      <c r="G22" s="296"/>
    </row>
    <row r="23" spans="1:23">
      <c r="B23" s="284"/>
      <c r="C23" s="284"/>
      <c r="D23" s="284"/>
      <c r="E23" s="284"/>
      <c r="F23" s="284"/>
      <c r="G23" s="29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3.5">
      <c r="A24" s="20"/>
      <c r="B24" s="89"/>
      <c r="C24" s="89"/>
      <c r="D24" s="89"/>
      <c r="E24" s="89"/>
      <c r="F24" s="89"/>
    </row>
    <row r="25" spans="1:23">
      <c r="A25" s="2"/>
      <c r="B25" s="89"/>
      <c r="C25" s="89"/>
      <c r="D25" s="89"/>
      <c r="E25" s="89"/>
      <c r="F25" s="89"/>
    </row>
    <row r="26" spans="1:23">
      <c r="A26" s="2"/>
      <c r="B26" s="12"/>
      <c r="C26" s="12"/>
      <c r="D26" s="12"/>
      <c r="E26" s="12"/>
      <c r="F26" s="12"/>
    </row>
    <row r="27" spans="1:23">
      <c r="A27" s="2"/>
      <c r="B27" s="89"/>
      <c r="C27" s="89"/>
      <c r="D27" s="89"/>
      <c r="E27" s="89"/>
      <c r="F27" s="89"/>
    </row>
    <row r="28" spans="1:23">
      <c r="A28" s="2"/>
      <c r="B28" s="89"/>
      <c r="C28" s="89"/>
      <c r="D28" s="89"/>
      <c r="E28" s="89"/>
      <c r="F28" s="89"/>
    </row>
    <row r="29" spans="1:23">
      <c r="D29" s="89"/>
    </row>
    <row r="32" spans="1:23">
      <c r="B32" s="12"/>
    </row>
  </sheetData>
  <mergeCells count="2">
    <mergeCell ref="G1:G23"/>
    <mergeCell ref="A3:A4"/>
  </mergeCells>
  <printOptions verticalCentered="1"/>
  <pageMargins left="0.65" right="0.25" top="0.78740157480314998" bottom="0.59055118110236204" header="0.55118110236220497" footer="0.3149606299212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zoomScaleNormal="100" workbookViewId="0"/>
  </sheetViews>
  <sheetFormatPr defaultRowHeight="12.75"/>
  <cols>
    <col min="1" max="1" width="56.28515625" style="1" customWidth="1"/>
    <col min="2" max="7" width="12.7109375" style="1" customWidth="1"/>
    <col min="8" max="8" width="7.7109375" style="11" customWidth="1"/>
    <col min="9" max="11" width="9.140625" style="1"/>
    <col min="12" max="12" width="8.7109375" style="1" customWidth="1"/>
    <col min="13" max="16384" width="9.140625" style="1"/>
  </cols>
  <sheetData>
    <row r="1" spans="1:16" ht="24.95" customHeight="1">
      <c r="A1" s="104" t="s">
        <v>62</v>
      </c>
      <c r="H1" s="288">
        <v>8</v>
      </c>
    </row>
    <row r="2" spans="1:16" ht="10.5" customHeight="1">
      <c r="H2" s="296"/>
    </row>
    <row r="3" spans="1:16" ht="24.75" customHeight="1">
      <c r="A3" s="299" t="s">
        <v>1</v>
      </c>
      <c r="B3" s="300" t="s">
        <v>13</v>
      </c>
      <c r="C3" s="300"/>
      <c r="D3" s="300"/>
      <c r="E3" s="300"/>
      <c r="F3" s="300"/>
      <c r="G3" s="300"/>
      <c r="H3" s="296"/>
    </row>
    <row r="4" spans="1:16" ht="24.75" customHeight="1">
      <c r="A4" s="299"/>
      <c r="B4" s="301" t="s">
        <v>35</v>
      </c>
      <c r="C4" s="300"/>
      <c r="D4" s="300"/>
      <c r="E4" s="301" t="s">
        <v>56</v>
      </c>
      <c r="F4" s="300"/>
      <c r="G4" s="300"/>
      <c r="H4" s="296"/>
      <c r="I4" s="2"/>
      <c r="J4" s="2"/>
      <c r="K4" s="2"/>
      <c r="L4" s="2"/>
      <c r="M4" s="298"/>
      <c r="N4" s="298"/>
      <c r="O4" s="298"/>
    </row>
    <row r="5" spans="1:16" ht="24.75" customHeight="1">
      <c r="A5" s="299"/>
      <c r="B5" s="84" t="s">
        <v>15</v>
      </c>
      <c r="C5" s="84" t="s">
        <v>16</v>
      </c>
      <c r="D5" s="63" t="s">
        <v>26</v>
      </c>
      <c r="E5" s="84" t="s">
        <v>15</v>
      </c>
      <c r="F5" s="84" t="s">
        <v>16</v>
      </c>
      <c r="G5" s="63" t="s">
        <v>26</v>
      </c>
      <c r="H5" s="296"/>
      <c r="I5" s="15"/>
      <c r="J5" s="15"/>
      <c r="K5" s="15"/>
      <c r="L5" s="15"/>
      <c r="M5" s="2"/>
      <c r="N5" s="2"/>
      <c r="O5" s="2"/>
    </row>
    <row r="6" spans="1:16" ht="23.25" customHeight="1">
      <c r="A6" s="86" t="s">
        <v>2</v>
      </c>
      <c r="B6" s="92">
        <v>634</v>
      </c>
      <c r="C6" s="92">
        <v>1127</v>
      </c>
      <c r="D6" s="24">
        <v>1761</v>
      </c>
      <c r="E6" s="92">
        <v>558</v>
      </c>
      <c r="F6" s="92">
        <v>1052</v>
      </c>
      <c r="G6" s="24">
        <v>1610</v>
      </c>
      <c r="H6" s="296"/>
      <c r="I6" s="280"/>
      <c r="J6" s="99"/>
      <c r="K6" s="276"/>
      <c r="L6" s="99"/>
      <c r="M6" s="276"/>
      <c r="N6" s="276"/>
      <c r="O6" s="276"/>
      <c r="P6" s="99"/>
    </row>
    <row r="7" spans="1:16" ht="23.25" customHeight="1">
      <c r="A7" s="87" t="s">
        <v>3</v>
      </c>
      <c r="B7" s="93">
        <v>0</v>
      </c>
      <c r="C7" s="93">
        <v>0</v>
      </c>
      <c r="D7" s="24">
        <v>0</v>
      </c>
      <c r="E7" s="93">
        <v>3</v>
      </c>
      <c r="F7" s="93">
        <v>0</v>
      </c>
      <c r="G7" s="24">
        <v>3</v>
      </c>
      <c r="H7" s="296"/>
      <c r="I7" s="280"/>
      <c r="J7" s="99"/>
      <c r="K7" s="276"/>
      <c r="L7" s="99"/>
      <c r="M7" s="276"/>
      <c r="N7" s="276"/>
      <c r="O7" s="276"/>
      <c r="P7" s="99"/>
    </row>
    <row r="8" spans="1:16" ht="23.25" customHeight="1">
      <c r="A8" s="87" t="s">
        <v>4</v>
      </c>
      <c r="B8" s="93">
        <v>1529</v>
      </c>
      <c r="C8" s="93">
        <v>28</v>
      </c>
      <c r="D8" s="24">
        <v>1557</v>
      </c>
      <c r="E8" s="93">
        <v>1509</v>
      </c>
      <c r="F8" s="93">
        <v>32</v>
      </c>
      <c r="G8" s="24">
        <v>1541</v>
      </c>
      <c r="H8" s="296"/>
      <c r="I8" s="280"/>
      <c r="J8" s="99"/>
      <c r="K8" s="276"/>
      <c r="L8" s="99"/>
      <c r="M8" s="276"/>
      <c r="N8" s="276"/>
      <c r="O8" s="276"/>
      <c r="P8" s="99"/>
    </row>
    <row r="9" spans="1:16" ht="23.25" customHeight="1">
      <c r="A9" s="87" t="s">
        <v>24</v>
      </c>
      <c r="B9" s="93">
        <v>7021</v>
      </c>
      <c r="C9" s="93">
        <v>2360</v>
      </c>
      <c r="D9" s="24">
        <v>9381</v>
      </c>
      <c r="E9" s="93">
        <v>6351</v>
      </c>
      <c r="F9" s="93">
        <v>2204</v>
      </c>
      <c r="G9" s="24">
        <v>8555</v>
      </c>
      <c r="H9" s="296"/>
      <c r="I9" s="280"/>
      <c r="J9" s="99"/>
      <c r="K9" s="276"/>
      <c r="L9" s="99"/>
      <c r="M9" s="276"/>
      <c r="N9" s="276"/>
      <c r="O9" s="276"/>
      <c r="P9" s="99"/>
    </row>
    <row r="10" spans="1:16" ht="23.25" customHeight="1">
      <c r="A10" s="72" t="s">
        <v>27</v>
      </c>
      <c r="B10" s="94">
        <v>200</v>
      </c>
      <c r="C10" s="94">
        <v>5</v>
      </c>
      <c r="D10" s="25">
        <v>205</v>
      </c>
      <c r="E10" s="94">
        <v>202</v>
      </c>
      <c r="F10" s="94">
        <v>23</v>
      </c>
      <c r="G10" s="25">
        <v>225</v>
      </c>
      <c r="H10" s="296"/>
      <c r="I10" s="280"/>
      <c r="J10" s="99"/>
      <c r="K10" s="276"/>
      <c r="L10" s="99"/>
      <c r="M10" s="276"/>
      <c r="N10" s="276"/>
      <c r="O10" s="276"/>
      <c r="P10" s="99"/>
    </row>
    <row r="11" spans="1:16" ht="23.25" customHeight="1">
      <c r="A11" s="72" t="s">
        <v>28</v>
      </c>
      <c r="B11" s="94">
        <v>6821</v>
      </c>
      <c r="C11" s="94">
        <v>2355</v>
      </c>
      <c r="D11" s="25">
        <v>9176</v>
      </c>
      <c r="E11" s="94">
        <v>6149</v>
      </c>
      <c r="F11" s="94">
        <v>2181</v>
      </c>
      <c r="G11" s="25">
        <v>8330</v>
      </c>
      <c r="H11" s="296"/>
      <c r="I11" s="280"/>
      <c r="J11" s="99"/>
      <c r="K11" s="276"/>
      <c r="L11" s="99"/>
      <c r="M11" s="276"/>
      <c r="N11" s="276"/>
      <c r="O11" s="276"/>
      <c r="P11" s="99"/>
    </row>
    <row r="12" spans="1:16" ht="23.25" customHeight="1">
      <c r="A12" s="87" t="s">
        <v>5</v>
      </c>
      <c r="B12" s="93">
        <v>42</v>
      </c>
      <c r="C12" s="93">
        <v>5</v>
      </c>
      <c r="D12" s="24">
        <v>47</v>
      </c>
      <c r="E12" s="93">
        <v>32</v>
      </c>
      <c r="F12" s="93">
        <v>2</v>
      </c>
      <c r="G12" s="24">
        <v>34</v>
      </c>
      <c r="H12" s="296"/>
      <c r="I12" s="280"/>
      <c r="J12" s="99"/>
      <c r="K12" s="276"/>
      <c r="L12" s="99"/>
      <c r="M12" s="276"/>
      <c r="N12" s="276"/>
      <c r="O12" s="276"/>
      <c r="P12" s="99"/>
    </row>
    <row r="13" spans="1:16" ht="23.25" customHeight="1">
      <c r="A13" s="87" t="s">
        <v>6</v>
      </c>
      <c r="B13" s="93">
        <v>48</v>
      </c>
      <c r="C13" s="93">
        <v>0</v>
      </c>
      <c r="D13" s="24">
        <v>48</v>
      </c>
      <c r="E13" s="93">
        <v>46</v>
      </c>
      <c r="F13" s="93">
        <v>0</v>
      </c>
      <c r="G13" s="24">
        <v>46</v>
      </c>
      <c r="H13" s="296"/>
      <c r="I13" s="280"/>
      <c r="J13" s="99"/>
      <c r="K13" s="276"/>
      <c r="L13" s="99"/>
      <c r="M13" s="276"/>
      <c r="N13" s="276"/>
      <c r="O13" s="276"/>
      <c r="P13" s="99"/>
    </row>
    <row r="14" spans="1:16" ht="23.25" customHeight="1">
      <c r="A14" s="87" t="s">
        <v>7</v>
      </c>
      <c r="B14" s="93">
        <v>88</v>
      </c>
      <c r="C14" s="93">
        <v>0</v>
      </c>
      <c r="D14" s="24">
        <v>88</v>
      </c>
      <c r="E14" s="93">
        <v>81</v>
      </c>
      <c r="F14" s="93">
        <v>0</v>
      </c>
      <c r="G14" s="24">
        <v>81</v>
      </c>
      <c r="H14" s="296"/>
      <c r="I14" s="280"/>
      <c r="J14" s="99"/>
      <c r="K14" s="276"/>
      <c r="L14" s="99"/>
      <c r="M14" s="276"/>
      <c r="N14" s="276"/>
      <c r="O14" s="276"/>
      <c r="P14" s="99"/>
    </row>
    <row r="15" spans="1:16" ht="23.25" customHeight="1">
      <c r="A15" s="87" t="s">
        <v>8</v>
      </c>
      <c r="B15" s="93">
        <v>57</v>
      </c>
      <c r="C15" s="93">
        <v>0</v>
      </c>
      <c r="D15" s="24">
        <v>57</v>
      </c>
      <c r="E15" s="93">
        <v>56</v>
      </c>
      <c r="F15" s="93">
        <v>0</v>
      </c>
      <c r="G15" s="24">
        <v>56</v>
      </c>
      <c r="H15" s="296"/>
      <c r="I15" s="280"/>
      <c r="J15" s="99"/>
      <c r="K15" s="276"/>
      <c r="L15" s="99"/>
      <c r="M15" s="276"/>
      <c r="N15" s="276"/>
      <c r="O15" s="276"/>
      <c r="P15" s="99"/>
    </row>
    <row r="16" spans="1:16" ht="23.25" customHeight="1">
      <c r="A16" s="87" t="s">
        <v>9</v>
      </c>
      <c r="B16" s="93">
        <v>18</v>
      </c>
      <c r="C16" s="93">
        <v>0</v>
      </c>
      <c r="D16" s="24">
        <v>18</v>
      </c>
      <c r="E16" s="93">
        <v>17</v>
      </c>
      <c r="F16" s="93">
        <v>3</v>
      </c>
      <c r="G16" s="24">
        <v>20</v>
      </c>
      <c r="H16" s="296"/>
      <c r="I16" s="280"/>
      <c r="J16" s="99"/>
      <c r="K16" s="276"/>
      <c r="L16" s="99"/>
      <c r="M16" s="276"/>
      <c r="N16" s="276"/>
      <c r="O16" s="276"/>
      <c r="P16" s="99"/>
    </row>
    <row r="17" spans="1:16" ht="23.25" customHeight="1">
      <c r="A17" s="87" t="s">
        <v>20</v>
      </c>
      <c r="B17" s="93">
        <v>60</v>
      </c>
      <c r="C17" s="93">
        <v>5</v>
      </c>
      <c r="D17" s="24">
        <v>65</v>
      </c>
      <c r="E17" s="93">
        <v>57</v>
      </c>
      <c r="F17" s="93">
        <v>4</v>
      </c>
      <c r="G17" s="24">
        <v>61</v>
      </c>
      <c r="H17" s="296"/>
      <c r="I17" s="280"/>
      <c r="J17" s="99"/>
      <c r="K17" s="276"/>
      <c r="L17" s="99"/>
      <c r="M17" s="276"/>
      <c r="N17" s="276"/>
      <c r="O17" s="276"/>
      <c r="P17" s="99"/>
    </row>
    <row r="18" spans="1:16" ht="23.25" customHeight="1">
      <c r="A18" s="87" t="s">
        <v>21</v>
      </c>
      <c r="B18" s="93">
        <v>0</v>
      </c>
      <c r="C18" s="93">
        <v>0</v>
      </c>
      <c r="D18" s="24">
        <v>0</v>
      </c>
      <c r="E18" s="93">
        <v>0</v>
      </c>
      <c r="F18" s="93">
        <v>0</v>
      </c>
      <c r="G18" s="24">
        <v>0</v>
      </c>
      <c r="H18" s="296"/>
      <c r="I18" s="280"/>
      <c r="J18" s="99"/>
      <c r="K18" s="276"/>
      <c r="L18" s="99"/>
      <c r="M18" s="276"/>
      <c r="N18" s="276"/>
      <c r="O18" s="276"/>
      <c r="P18" s="99"/>
    </row>
    <row r="19" spans="1:16" ht="23.25" customHeight="1">
      <c r="A19" s="87" t="s">
        <v>22</v>
      </c>
      <c r="B19" s="93">
        <v>413</v>
      </c>
      <c r="C19" s="93">
        <v>73</v>
      </c>
      <c r="D19" s="24">
        <v>486</v>
      </c>
      <c r="E19" s="93">
        <v>439</v>
      </c>
      <c r="F19" s="93">
        <v>71</v>
      </c>
      <c r="G19" s="24">
        <v>510</v>
      </c>
      <c r="H19" s="296"/>
      <c r="I19" s="280"/>
      <c r="J19" s="99"/>
      <c r="K19" s="276"/>
      <c r="L19" s="99"/>
      <c r="M19" s="276"/>
      <c r="N19" s="276"/>
      <c r="O19" s="276"/>
      <c r="P19" s="99"/>
    </row>
    <row r="20" spans="1:16" ht="5.0999999999999996" customHeight="1">
      <c r="A20" s="88"/>
      <c r="B20" s="23"/>
      <c r="C20" s="23"/>
      <c r="D20" s="24"/>
      <c r="E20" s="23"/>
      <c r="F20" s="23"/>
      <c r="G20" s="24"/>
      <c r="H20" s="296"/>
      <c r="I20" s="280"/>
      <c r="J20" s="99"/>
      <c r="K20" s="276"/>
      <c r="L20" s="99"/>
      <c r="M20" s="276"/>
      <c r="N20" s="276"/>
      <c r="O20" s="276"/>
      <c r="P20" s="99"/>
    </row>
    <row r="21" spans="1:16" ht="43.5" customHeight="1">
      <c r="A21" s="77" t="s">
        <v>12</v>
      </c>
      <c r="B21" s="85">
        <v>9910</v>
      </c>
      <c r="C21" s="85">
        <v>3598</v>
      </c>
      <c r="D21" s="85">
        <v>13508</v>
      </c>
      <c r="E21" s="85">
        <v>9149</v>
      </c>
      <c r="F21" s="85">
        <v>3368</v>
      </c>
      <c r="G21" s="85">
        <v>12517</v>
      </c>
      <c r="H21" s="296"/>
      <c r="I21" s="280"/>
      <c r="J21" s="99"/>
      <c r="K21" s="276"/>
      <c r="L21" s="99"/>
      <c r="M21" s="276"/>
      <c r="N21" s="276"/>
      <c r="O21" s="276"/>
      <c r="P21" s="99"/>
    </row>
    <row r="22" spans="1:16" ht="7.5" customHeight="1">
      <c r="A22" s="3"/>
      <c r="B22" s="13"/>
      <c r="C22" s="3"/>
      <c r="D22" s="3"/>
      <c r="E22" s="3"/>
      <c r="F22" s="3"/>
      <c r="G22" s="3"/>
      <c r="H22" s="296"/>
      <c r="I22" s="3"/>
    </row>
    <row r="23" spans="1:16">
      <c r="B23" s="4"/>
      <c r="C23" s="4"/>
      <c r="D23" s="4"/>
      <c r="E23" s="4"/>
      <c r="F23" s="4"/>
      <c r="G23" s="4"/>
    </row>
    <row r="24" spans="1:16" ht="13.5">
      <c r="A24" s="20"/>
      <c r="B24" s="99"/>
      <c r="C24" s="99"/>
      <c r="D24" s="99"/>
      <c r="E24" s="99"/>
      <c r="F24" s="99"/>
      <c r="G24" s="99"/>
    </row>
    <row r="25" spans="1:16">
      <c r="A25" s="2"/>
      <c r="B25" s="99"/>
      <c r="C25" s="99"/>
      <c r="D25" s="99"/>
      <c r="E25" s="99"/>
      <c r="F25" s="99"/>
      <c r="G25" s="99"/>
    </row>
    <row r="26" spans="1:16">
      <c r="A26" s="2"/>
      <c r="B26" s="99"/>
      <c r="C26" s="99"/>
      <c r="D26" s="99"/>
      <c r="E26" s="99"/>
      <c r="F26" s="99"/>
      <c r="G26" s="99"/>
    </row>
    <row r="27" spans="1:16">
      <c r="A27" s="2"/>
      <c r="B27" s="99"/>
      <c r="C27" s="99"/>
      <c r="D27" s="99"/>
      <c r="E27" s="99"/>
      <c r="F27" s="99"/>
      <c r="G27" s="99"/>
    </row>
    <row r="28" spans="1:16">
      <c r="A28" s="2"/>
      <c r="B28" s="276"/>
      <c r="C28" s="276"/>
      <c r="D28" s="276"/>
      <c r="E28" s="276"/>
      <c r="F28" s="276"/>
      <c r="G28" s="276"/>
    </row>
  </sheetData>
  <mergeCells count="6">
    <mergeCell ref="M4:O4"/>
    <mergeCell ref="H1:H22"/>
    <mergeCell ref="A3:A5"/>
    <mergeCell ref="B3:G3"/>
    <mergeCell ref="B4:D4"/>
    <mergeCell ref="E4:G4"/>
  </mergeCells>
  <printOptions horizontalCentered="1" verticalCentered="1"/>
  <pageMargins left="0.65" right="0.25" top="0.78740157480314998" bottom="0.511811023622047" header="0.511811023622047" footer="0.3149606299212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zoomScaleNormal="100" workbookViewId="0"/>
  </sheetViews>
  <sheetFormatPr defaultColWidth="8.85546875" defaultRowHeight="20.25"/>
  <cols>
    <col min="1" max="1" width="23.7109375" style="156" customWidth="1"/>
    <col min="2" max="11" width="11" style="157" customWidth="1"/>
    <col min="12" max="12" width="7.7109375" style="17" customWidth="1"/>
    <col min="13" max="16384" width="8.85546875" style="156"/>
  </cols>
  <sheetData>
    <row r="1" spans="1:14" ht="24.95" customHeight="1">
      <c r="A1" s="185" t="s">
        <v>78</v>
      </c>
      <c r="B1" s="181"/>
      <c r="C1" s="181"/>
      <c r="L1" s="302">
        <v>9</v>
      </c>
    </row>
    <row r="2" spans="1:14" s="163" customFormat="1" ht="18.75" customHeight="1">
      <c r="A2" s="184"/>
      <c r="B2" s="181"/>
      <c r="C2" s="181"/>
      <c r="D2" s="157"/>
      <c r="E2" s="157"/>
      <c r="F2" s="157"/>
      <c r="G2" s="157"/>
      <c r="K2" s="183" t="s">
        <v>77</v>
      </c>
      <c r="L2" s="303"/>
    </row>
    <row r="3" spans="1:14" ht="9" customHeight="1">
      <c r="A3" s="182"/>
      <c r="B3" s="181"/>
      <c r="C3" s="181"/>
      <c r="L3" s="303"/>
    </row>
    <row r="4" spans="1:14" s="163" customFormat="1" ht="30" customHeight="1">
      <c r="A4" s="304" t="s">
        <v>76</v>
      </c>
      <c r="B4" s="305">
        <v>2024</v>
      </c>
      <c r="C4" s="305">
        <v>2025</v>
      </c>
      <c r="D4" s="307">
        <v>2025</v>
      </c>
      <c r="E4" s="308"/>
      <c r="F4" s="308"/>
      <c r="G4" s="308"/>
      <c r="H4" s="309"/>
      <c r="I4" s="307" t="s">
        <v>75</v>
      </c>
      <c r="J4" s="308"/>
      <c r="K4" s="309"/>
      <c r="L4" s="303"/>
    </row>
    <row r="5" spans="1:14" s="163" customFormat="1" ht="30" customHeight="1">
      <c r="A5" s="304"/>
      <c r="B5" s="306"/>
      <c r="C5" s="306"/>
      <c r="D5" s="180" t="s">
        <v>72</v>
      </c>
      <c r="E5" s="180" t="s">
        <v>71</v>
      </c>
      <c r="F5" s="180" t="s">
        <v>70</v>
      </c>
      <c r="G5" s="180" t="s">
        <v>74</v>
      </c>
      <c r="H5" s="180" t="s">
        <v>73</v>
      </c>
      <c r="I5" s="180" t="s">
        <v>72</v>
      </c>
      <c r="J5" s="180" t="s">
        <v>71</v>
      </c>
      <c r="K5" s="180" t="s">
        <v>70</v>
      </c>
      <c r="L5" s="303"/>
    </row>
    <row r="6" spans="1:14" s="163" customFormat="1" ht="43.5" customHeight="1">
      <c r="A6" s="179" t="s">
        <v>69</v>
      </c>
      <c r="B6" s="178">
        <v>43865</v>
      </c>
      <c r="C6" s="178">
        <v>41932</v>
      </c>
      <c r="D6" s="178">
        <v>9232</v>
      </c>
      <c r="E6" s="178">
        <v>10873</v>
      </c>
      <c r="F6" s="178">
        <f>D6+E6</f>
        <v>20105</v>
      </c>
      <c r="G6" s="178">
        <v>10966</v>
      </c>
      <c r="H6" s="178">
        <v>10860</v>
      </c>
      <c r="I6" s="178">
        <v>9277</v>
      </c>
      <c r="J6" s="178">
        <v>11005</v>
      </c>
      <c r="K6" s="178">
        <f>I6+J6</f>
        <v>20282</v>
      </c>
      <c r="L6" s="303"/>
      <c r="M6" s="166"/>
      <c r="N6" s="166"/>
    </row>
    <row r="7" spans="1:14" s="163" customFormat="1" ht="22.5" customHeight="1">
      <c r="A7" s="177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303"/>
      <c r="M7" s="166"/>
      <c r="N7" s="166"/>
    </row>
    <row r="8" spans="1:14" s="163" customFormat="1" ht="50.25" customHeight="1">
      <c r="A8" s="176" t="s">
        <v>68</v>
      </c>
      <c r="B8" s="175">
        <v>23656</v>
      </c>
      <c r="C8" s="175">
        <v>22987</v>
      </c>
      <c r="D8" s="175">
        <v>5148</v>
      </c>
      <c r="E8" s="175">
        <v>6292</v>
      </c>
      <c r="F8" s="175">
        <f>D8+E8</f>
        <v>11440</v>
      </c>
      <c r="G8" s="175">
        <v>5922</v>
      </c>
      <c r="H8" s="175">
        <v>5625</v>
      </c>
      <c r="I8" s="175">
        <v>5236</v>
      </c>
      <c r="J8" s="175">
        <v>6047</v>
      </c>
      <c r="K8" s="175">
        <f>I8+J8</f>
        <v>11283</v>
      </c>
      <c r="L8" s="303"/>
      <c r="M8" s="166"/>
      <c r="N8" s="166"/>
    </row>
    <row r="9" spans="1:14" s="163" customFormat="1" ht="50.25" customHeight="1">
      <c r="A9" s="174" t="s">
        <v>67</v>
      </c>
      <c r="B9" s="173">
        <v>22560</v>
      </c>
      <c r="C9" s="173">
        <v>21719</v>
      </c>
      <c r="D9" s="173">
        <v>4825</v>
      </c>
      <c r="E9" s="173">
        <v>6046</v>
      </c>
      <c r="F9" s="173">
        <f>D9+E9</f>
        <v>10871</v>
      </c>
      <c r="G9" s="173">
        <v>5563</v>
      </c>
      <c r="H9" s="173">
        <v>5285</v>
      </c>
      <c r="I9" s="173">
        <v>5032</v>
      </c>
      <c r="J9" s="173">
        <v>5732</v>
      </c>
      <c r="K9" s="173">
        <f>I9+J9</f>
        <v>10764</v>
      </c>
      <c r="L9" s="303"/>
      <c r="M9" s="166"/>
      <c r="N9" s="166"/>
    </row>
    <row r="10" spans="1:14" s="163" customFormat="1" ht="50.25" customHeight="1">
      <c r="A10" s="174" t="s">
        <v>66</v>
      </c>
      <c r="B10" s="173">
        <v>1096</v>
      </c>
      <c r="C10" s="173">
        <v>1268</v>
      </c>
      <c r="D10" s="173">
        <v>323</v>
      </c>
      <c r="E10" s="173">
        <v>246</v>
      </c>
      <c r="F10" s="173">
        <f>D10+E10</f>
        <v>569</v>
      </c>
      <c r="G10" s="173">
        <v>359</v>
      </c>
      <c r="H10" s="173">
        <v>340</v>
      </c>
      <c r="I10" s="173">
        <v>204</v>
      </c>
      <c r="J10" s="173">
        <v>315</v>
      </c>
      <c r="K10" s="173">
        <f>I10+J10</f>
        <v>519</v>
      </c>
      <c r="L10" s="303"/>
      <c r="M10" s="166"/>
      <c r="N10" s="166"/>
    </row>
    <row r="11" spans="1:14" s="163" customFormat="1" ht="23.25" customHeight="1">
      <c r="A11" s="172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303"/>
      <c r="M11" s="166"/>
      <c r="N11" s="166"/>
    </row>
    <row r="12" spans="1:14" s="163" customFormat="1" ht="56.25" customHeight="1">
      <c r="A12" s="170" t="s">
        <v>65</v>
      </c>
      <c r="B12" s="169">
        <v>20209</v>
      </c>
      <c r="C12" s="169">
        <v>18945</v>
      </c>
      <c r="D12" s="169">
        <v>4084</v>
      </c>
      <c r="E12" s="169">
        <v>4581</v>
      </c>
      <c r="F12" s="169">
        <f>F6-F8</f>
        <v>8665</v>
      </c>
      <c r="G12" s="169">
        <v>5044</v>
      </c>
      <c r="H12" s="169">
        <v>5235</v>
      </c>
      <c r="I12" s="169">
        <v>4041</v>
      </c>
      <c r="J12" s="169">
        <f>J6-J8</f>
        <v>4958</v>
      </c>
      <c r="K12" s="169">
        <f>K6-K8</f>
        <v>8999</v>
      </c>
      <c r="L12" s="303"/>
      <c r="M12" s="166"/>
      <c r="N12" s="166"/>
    </row>
    <row r="13" spans="1:14" s="163" customFormat="1" ht="56.25" customHeight="1">
      <c r="A13" s="168" t="s">
        <v>64</v>
      </c>
      <c r="B13" s="167">
        <v>46.1</v>
      </c>
      <c r="C13" s="167">
        <v>45.2</v>
      </c>
      <c r="D13" s="167">
        <v>44.2</v>
      </c>
      <c r="E13" s="167">
        <v>42.1</v>
      </c>
      <c r="F13" s="167">
        <f>(F12/F6)*100</f>
        <v>43.098731658791344</v>
      </c>
      <c r="G13" s="167">
        <v>46</v>
      </c>
      <c r="H13" s="167">
        <v>48.2</v>
      </c>
      <c r="I13" s="167">
        <v>43.6</v>
      </c>
      <c r="J13" s="167">
        <f>(J12/J6)*100</f>
        <v>45.052248977737392</v>
      </c>
      <c r="K13" s="167">
        <f>(K12/K6)*100</f>
        <v>44.369391578739773</v>
      </c>
      <c r="L13" s="303"/>
      <c r="M13" s="166"/>
      <c r="N13" s="166"/>
    </row>
    <row r="14" spans="1:14" s="163" customFormat="1" ht="15" customHeight="1">
      <c r="A14" s="165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303"/>
    </row>
    <row r="15" spans="1:14" ht="15" customHeight="1">
      <c r="A15" s="162" t="s">
        <v>63</v>
      </c>
      <c r="B15" s="161"/>
      <c r="C15" s="161"/>
      <c r="D15" s="160"/>
      <c r="E15" s="160"/>
      <c r="F15" s="160"/>
      <c r="G15" s="160"/>
      <c r="H15" s="160"/>
      <c r="I15" s="160"/>
      <c r="J15" s="160"/>
      <c r="K15" s="160"/>
      <c r="L15" s="303"/>
    </row>
    <row r="16" spans="1:14" ht="9.75" customHeight="1"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2:11" ht="12.75">
      <c r="B17" s="156"/>
      <c r="C17" s="156"/>
      <c r="D17" s="156"/>
      <c r="E17" s="156"/>
      <c r="F17" s="156"/>
      <c r="G17" s="156"/>
      <c r="H17" s="156"/>
      <c r="I17" s="156"/>
      <c r="J17" s="156"/>
      <c r="K17" s="156"/>
    </row>
    <row r="18" spans="2:11" ht="12.75">
      <c r="B18" s="156"/>
      <c r="C18" s="156"/>
      <c r="D18" s="156"/>
      <c r="E18" s="156"/>
      <c r="F18" s="156"/>
      <c r="G18" s="156"/>
      <c r="H18" s="156"/>
      <c r="I18" s="156"/>
      <c r="J18" s="156"/>
      <c r="K18" s="156"/>
    </row>
    <row r="19" spans="2:11" ht="12.75">
      <c r="B19" s="156"/>
      <c r="C19" s="156"/>
      <c r="D19" s="156"/>
      <c r="E19" s="156"/>
      <c r="F19" s="156"/>
      <c r="G19" s="156"/>
      <c r="H19" s="156"/>
      <c r="I19" s="156"/>
      <c r="J19" s="156"/>
      <c r="K19" s="156"/>
    </row>
    <row r="20" spans="2:11" ht="12.75">
      <c r="B20" s="156"/>
      <c r="C20" s="156"/>
      <c r="D20" s="156"/>
      <c r="E20" s="156"/>
      <c r="F20" s="156"/>
      <c r="G20" s="156"/>
      <c r="H20" s="156"/>
      <c r="I20" s="156"/>
      <c r="J20" s="156"/>
      <c r="K20" s="156"/>
    </row>
    <row r="21" spans="2:11" ht="12.75">
      <c r="B21" s="156"/>
      <c r="C21" s="156"/>
      <c r="D21" s="156"/>
      <c r="E21" s="156"/>
      <c r="F21" s="156"/>
      <c r="G21" s="156"/>
      <c r="H21" s="156"/>
      <c r="I21" s="156"/>
      <c r="J21" s="156"/>
      <c r="K21" s="156"/>
    </row>
    <row r="22" spans="2:11" ht="12.75">
      <c r="B22" s="156"/>
      <c r="C22" s="156"/>
      <c r="D22" s="156"/>
      <c r="E22" s="156"/>
      <c r="F22" s="156"/>
      <c r="G22" s="156"/>
      <c r="H22" s="156"/>
      <c r="I22" s="156"/>
      <c r="J22" s="156"/>
      <c r="K22" s="156"/>
    </row>
    <row r="23" spans="2:11" ht="12.75">
      <c r="B23" s="156"/>
      <c r="C23" s="156"/>
      <c r="D23" s="156"/>
      <c r="E23" s="156"/>
      <c r="F23" s="156"/>
      <c r="G23" s="156"/>
      <c r="H23" s="156"/>
      <c r="I23" s="156"/>
      <c r="J23" s="156"/>
      <c r="K23" s="156"/>
    </row>
    <row r="24" spans="2:11" ht="12.75">
      <c r="B24" s="156"/>
      <c r="C24" s="156"/>
      <c r="D24" s="156"/>
      <c r="E24" s="156"/>
      <c r="F24" s="156"/>
      <c r="G24" s="156"/>
      <c r="H24" s="156"/>
      <c r="I24" s="156"/>
      <c r="J24" s="156"/>
      <c r="K24" s="156"/>
    </row>
  </sheetData>
  <mergeCells count="6">
    <mergeCell ref="L1:L15"/>
    <mergeCell ref="A4:A5"/>
    <mergeCell ref="B4:B5"/>
    <mergeCell ref="C4:C5"/>
    <mergeCell ref="D4:H4"/>
    <mergeCell ref="I4:K4"/>
  </mergeCells>
  <pageMargins left="0.59055118110236227" right="0.19685039370078741" top="0.78740157480314965" bottom="0.19685039370078741" header="0.51181102362204722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0"/>
  <sheetViews>
    <sheetView zoomScaleNormal="100" workbookViewId="0"/>
  </sheetViews>
  <sheetFormatPr defaultRowHeight="15"/>
  <cols>
    <col min="1" max="1" width="47.7109375" style="186" customWidth="1"/>
    <col min="2" max="3" width="8.7109375" style="188" hidden="1" customWidth="1"/>
    <col min="4" max="11" width="8.7109375" style="188" customWidth="1"/>
    <col min="12" max="12" width="7.7109375" style="187" customWidth="1"/>
    <col min="13" max="16384" width="9.140625" style="186"/>
  </cols>
  <sheetData>
    <row r="1" spans="1:12" s="218" customFormat="1" ht="18" customHeight="1">
      <c r="A1" s="220" t="s">
        <v>109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302">
        <v>10</v>
      </c>
    </row>
    <row r="2" spans="1:12" ht="14.1" customHeight="1">
      <c r="A2" s="216"/>
      <c r="D2" s="215"/>
      <c r="E2" s="215"/>
      <c r="F2" s="215"/>
      <c r="G2" s="215"/>
      <c r="K2" s="217" t="s">
        <v>108</v>
      </c>
      <c r="L2" s="303"/>
    </row>
    <row r="3" spans="1:12" ht="5.0999999999999996" customHeight="1">
      <c r="A3" s="216"/>
      <c r="D3" s="215"/>
      <c r="E3" s="215"/>
      <c r="F3" s="215"/>
      <c r="G3" s="215"/>
      <c r="H3" s="214"/>
      <c r="I3" s="214"/>
      <c r="J3" s="214"/>
      <c r="K3" s="214"/>
      <c r="L3" s="303"/>
    </row>
    <row r="4" spans="1:12" ht="16.5" customHeight="1">
      <c r="A4" s="310" t="s">
        <v>107</v>
      </c>
      <c r="B4" s="305">
        <v>2024</v>
      </c>
      <c r="C4" s="305">
        <v>2025</v>
      </c>
      <c r="D4" s="307">
        <v>2025</v>
      </c>
      <c r="E4" s="308"/>
      <c r="F4" s="308"/>
      <c r="G4" s="308"/>
      <c r="H4" s="309"/>
      <c r="I4" s="307" t="s">
        <v>75</v>
      </c>
      <c r="J4" s="308"/>
      <c r="K4" s="309"/>
      <c r="L4" s="303"/>
    </row>
    <row r="5" spans="1:12" ht="15" customHeight="1">
      <c r="A5" s="311"/>
      <c r="B5" s="306"/>
      <c r="C5" s="306"/>
      <c r="D5" s="180" t="s">
        <v>72</v>
      </c>
      <c r="E5" s="180" t="s">
        <v>71</v>
      </c>
      <c r="F5" s="180" t="s">
        <v>70</v>
      </c>
      <c r="G5" s="180" t="s">
        <v>74</v>
      </c>
      <c r="H5" s="180" t="s">
        <v>73</v>
      </c>
      <c r="I5" s="180" t="s">
        <v>72</v>
      </c>
      <c r="J5" s="180" t="s">
        <v>71</v>
      </c>
      <c r="K5" s="180" t="s">
        <v>70</v>
      </c>
      <c r="L5" s="303"/>
    </row>
    <row r="6" spans="1:12" s="211" customFormat="1" ht="23.1" customHeight="1">
      <c r="A6" s="213" t="s">
        <v>106</v>
      </c>
      <c r="B6" s="212">
        <v>43865</v>
      </c>
      <c r="C6" s="212">
        <v>41932</v>
      </c>
      <c r="D6" s="212">
        <v>9232</v>
      </c>
      <c r="E6" s="212">
        <v>10873</v>
      </c>
      <c r="F6" s="212">
        <f>D6+E6</f>
        <v>20105</v>
      </c>
      <c r="G6" s="212">
        <v>10966</v>
      </c>
      <c r="H6" s="212">
        <v>10860</v>
      </c>
      <c r="I6" s="212">
        <v>9277</v>
      </c>
      <c r="J6" s="212">
        <v>11005</v>
      </c>
      <c r="K6" s="212">
        <f>I6+J6</f>
        <v>20282</v>
      </c>
      <c r="L6" s="303"/>
    </row>
    <row r="7" spans="1:12" s="199" customFormat="1" ht="15.6" customHeight="1">
      <c r="A7" s="207" t="s">
        <v>105</v>
      </c>
      <c r="B7" s="210">
        <v>17510</v>
      </c>
      <c r="C7" s="210">
        <v>17824</v>
      </c>
      <c r="D7" s="210">
        <v>3470</v>
      </c>
      <c r="E7" s="210">
        <v>4769</v>
      </c>
      <c r="F7" s="210">
        <f>D7+E7</f>
        <v>8239</v>
      </c>
      <c r="G7" s="210">
        <v>4813</v>
      </c>
      <c r="H7" s="210">
        <v>4772</v>
      </c>
      <c r="I7" s="210">
        <v>4209</v>
      </c>
      <c r="J7" s="210">
        <v>5166</v>
      </c>
      <c r="K7" s="210">
        <f>I7+J7</f>
        <v>9375</v>
      </c>
      <c r="L7" s="303"/>
    </row>
    <row r="8" spans="1:12" s="199" customFormat="1" ht="15.6" customHeight="1">
      <c r="A8" s="204" t="s">
        <v>90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303"/>
    </row>
    <row r="9" spans="1:12" s="199" customFormat="1" ht="15.6" customHeight="1">
      <c r="A9" s="201" t="s">
        <v>104</v>
      </c>
      <c r="B9" s="200">
        <v>4559</v>
      </c>
      <c r="C9" s="200">
        <v>5198</v>
      </c>
      <c r="D9" s="200">
        <v>463</v>
      </c>
      <c r="E9" s="200">
        <v>1454</v>
      </c>
      <c r="F9" s="200">
        <f t="shared" ref="F9:F15" si="0">D9+E9</f>
        <v>1917</v>
      </c>
      <c r="G9" s="200">
        <v>1418</v>
      </c>
      <c r="H9" s="200">
        <v>1864</v>
      </c>
      <c r="I9" s="200">
        <v>1281</v>
      </c>
      <c r="J9" s="200">
        <v>1660</v>
      </c>
      <c r="K9" s="200">
        <f t="shared" ref="K9:K15" si="1">I9+J9</f>
        <v>2941</v>
      </c>
      <c r="L9" s="303"/>
    </row>
    <row r="10" spans="1:12" ht="15.6" customHeight="1">
      <c r="A10" s="201" t="s">
        <v>103</v>
      </c>
      <c r="B10" s="200">
        <v>12220</v>
      </c>
      <c r="C10" s="200">
        <v>11987</v>
      </c>
      <c r="D10" s="200">
        <v>2861</v>
      </c>
      <c r="E10" s="200">
        <v>3150</v>
      </c>
      <c r="F10" s="200">
        <f t="shared" si="0"/>
        <v>6011</v>
      </c>
      <c r="G10" s="200">
        <v>3253</v>
      </c>
      <c r="H10" s="200">
        <v>2723</v>
      </c>
      <c r="I10" s="200">
        <v>2741</v>
      </c>
      <c r="J10" s="200">
        <v>3253</v>
      </c>
      <c r="K10" s="200">
        <f t="shared" si="1"/>
        <v>5994</v>
      </c>
      <c r="L10" s="303"/>
    </row>
    <row r="11" spans="1:12" ht="15.6" customHeight="1">
      <c r="A11" s="201" t="s">
        <v>102</v>
      </c>
      <c r="B11" s="200">
        <v>166</v>
      </c>
      <c r="C11" s="200">
        <v>0</v>
      </c>
      <c r="D11" s="200">
        <v>0</v>
      </c>
      <c r="E11" s="200">
        <v>0</v>
      </c>
      <c r="F11" s="200">
        <f t="shared" si="0"/>
        <v>0</v>
      </c>
      <c r="G11" s="200">
        <v>0</v>
      </c>
      <c r="H11" s="200">
        <v>0</v>
      </c>
      <c r="I11" s="200">
        <v>0</v>
      </c>
      <c r="J11" s="200">
        <v>0</v>
      </c>
      <c r="K11" s="200">
        <f t="shared" si="1"/>
        <v>0</v>
      </c>
      <c r="L11" s="303"/>
    </row>
    <row r="12" spans="1:12" s="199" customFormat="1" ht="15.6" customHeight="1">
      <c r="A12" s="207" t="s">
        <v>101</v>
      </c>
      <c r="B12" s="203">
        <v>121</v>
      </c>
      <c r="C12" s="203">
        <v>120</v>
      </c>
      <c r="D12" s="203">
        <v>31</v>
      </c>
      <c r="E12" s="203">
        <v>24</v>
      </c>
      <c r="F12" s="203">
        <f t="shared" si="0"/>
        <v>55</v>
      </c>
      <c r="G12" s="203">
        <v>35</v>
      </c>
      <c r="H12" s="203">
        <v>31</v>
      </c>
      <c r="I12" s="203">
        <v>38</v>
      </c>
      <c r="J12" s="203">
        <v>25</v>
      </c>
      <c r="K12" s="203">
        <f t="shared" si="1"/>
        <v>63</v>
      </c>
      <c r="L12" s="303"/>
    </row>
    <row r="13" spans="1:12" s="208" customFormat="1" ht="15.6" customHeight="1">
      <c r="A13" s="207" t="s">
        <v>100</v>
      </c>
      <c r="B13" s="203">
        <v>468</v>
      </c>
      <c r="C13" s="203">
        <v>497</v>
      </c>
      <c r="D13" s="203">
        <v>100</v>
      </c>
      <c r="E13" s="203">
        <v>112</v>
      </c>
      <c r="F13" s="203">
        <f t="shared" si="0"/>
        <v>212</v>
      </c>
      <c r="G13" s="203">
        <v>133</v>
      </c>
      <c r="H13" s="203">
        <v>152</v>
      </c>
      <c r="I13" s="203">
        <v>121</v>
      </c>
      <c r="J13" s="203">
        <v>198</v>
      </c>
      <c r="K13" s="203">
        <f t="shared" si="1"/>
        <v>319</v>
      </c>
      <c r="L13" s="303"/>
    </row>
    <row r="14" spans="1:12" s="208" customFormat="1" ht="15.6" customHeight="1">
      <c r="A14" s="209" t="s">
        <v>99</v>
      </c>
      <c r="B14" s="200">
        <v>0</v>
      </c>
      <c r="C14" s="200">
        <v>0</v>
      </c>
      <c r="D14" s="200">
        <v>0</v>
      </c>
      <c r="E14" s="200">
        <v>0</v>
      </c>
      <c r="F14" s="200">
        <f t="shared" si="0"/>
        <v>0</v>
      </c>
      <c r="G14" s="200">
        <v>0</v>
      </c>
      <c r="H14" s="200">
        <v>0</v>
      </c>
      <c r="I14" s="200">
        <v>0</v>
      </c>
      <c r="J14" s="200">
        <v>0</v>
      </c>
      <c r="K14" s="200">
        <f t="shared" si="1"/>
        <v>0</v>
      </c>
      <c r="L14" s="303"/>
    </row>
    <row r="15" spans="1:12" s="199" customFormat="1" ht="15.6" customHeight="1">
      <c r="A15" s="207" t="s">
        <v>98</v>
      </c>
      <c r="B15" s="203">
        <v>7037</v>
      </c>
      <c r="C15" s="203">
        <v>6382</v>
      </c>
      <c r="D15" s="203">
        <v>1553</v>
      </c>
      <c r="E15" s="203">
        <v>1680</v>
      </c>
      <c r="F15" s="203">
        <f t="shared" si="0"/>
        <v>3233</v>
      </c>
      <c r="G15" s="203">
        <v>1525</v>
      </c>
      <c r="H15" s="203">
        <v>1625</v>
      </c>
      <c r="I15" s="203">
        <v>1291</v>
      </c>
      <c r="J15" s="203">
        <v>1467</v>
      </c>
      <c r="K15" s="203">
        <f t="shared" si="1"/>
        <v>2758</v>
      </c>
      <c r="L15" s="303"/>
    </row>
    <row r="16" spans="1:12" s="199" customFormat="1" ht="15.6" customHeight="1">
      <c r="A16" s="204" t="s">
        <v>90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303"/>
    </row>
    <row r="17" spans="1:12" s="199" customFormat="1" ht="15.6" customHeight="1">
      <c r="A17" s="201" t="s">
        <v>97</v>
      </c>
      <c r="B17" s="200">
        <v>44</v>
      </c>
      <c r="C17" s="200">
        <v>45</v>
      </c>
      <c r="D17" s="200">
        <v>11</v>
      </c>
      <c r="E17" s="200">
        <v>7</v>
      </c>
      <c r="F17" s="200">
        <f t="shared" ref="F17:F23" si="2">D17+E17</f>
        <v>18</v>
      </c>
      <c r="G17" s="200">
        <v>18</v>
      </c>
      <c r="H17" s="200">
        <v>9</v>
      </c>
      <c r="I17" s="200">
        <v>16</v>
      </c>
      <c r="J17" s="200">
        <v>10</v>
      </c>
      <c r="K17" s="200">
        <f t="shared" ref="K17:K23" si="3">I17+J17</f>
        <v>26</v>
      </c>
      <c r="L17" s="303"/>
    </row>
    <row r="18" spans="1:12" s="199" customFormat="1" ht="15.6" customHeight="1">
      <c r="A18" s="201" t="s">
        <v>96</v>
      </c>
      <c r="B18" s="200">
        <v>5730</v>
      </c>
      <c r="C18" s="200">
        <v>5363</v>
      </c>
      <c r="D18" s="200">
        <v>1284</v>
      </c>
      <c r="E18" s="200">
        <v>1418</v>
      </c>
      <c r="F18" s="200">
        <f t="shared" si="2"/>
        <v>2702</v>
      </c>
      <c r="G18" s="200">
        <v>1281</v>
      </c>
      <c r="H18" s="200">
        <v>1380</v>
      </c>
      <c r="I18" s="200">
        <v>996</v>
      </c>
      <c r="J18" s="200">
        <v>1165</v>
      </c>
      <c r="K18" s="200">
        <f t="shared" si="3"/>
        <v>2161</v>
      </c>
      <c r="L18" s="303"/>
    </row>
    <row r="19" spans="1:12" s="199" customFormat="1" ht="15.6" customHeight="1">
      <c r="A19" s="201" t="s">
        <v>95</v>
      </c>
      <c r="B19" s="206">
        <v>1</v>
      </c>
      <c r="C19" s="206">
        <v>0</v>
      </c>
      <c r="D19" s="206">
        <v>0</v>
      </c>
      <c r="E19" s="206">
        <v>0</v>
      </c>
      <c r="F19" s="206">
        <f t="shared" si="2"/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f t="shared" si="3"/>
        <v>0</v>
      </c>
      <c r="L19" s="303"/>
    </row>
    <row r="20" spans="1:12" s="199" customFormat="1" ht="15.6" customHeight="1">
      <c r="A20" s="201" t="s">
        <v>94</v>
      </c>
      <c r="B20" s="200">
        <v>955</v>
      </c>
      <c r="C20" s="200">
        <v>642</v>
      </c>
      <c r="D20" s="200">
        <v>184</v>
      </c>
      <c r="E20" s="200">
        <v>157</v>
      </c>
      <c r="F20" s="200">
        <f t="shared" si="2"/>
        <v>341</v>
      </c>
      <c r="G20" s="200">
        <v>146</v>
      </c>
      <c r="H20" s="200">
        <v>156</v>
      </c>
      <c r="I20" s="200">
        <v>166</v>
      </c>
      <c r="J20" s="200">
        <v>192</v>
      </c>
      <c r="K20" s="200">
        <f t="shared" si="3"/>
        <v>358</v>
      </c>
      <c r="L20" s="303"/>
    </row>
    <row r="21" spans="1:12" s="199" customFormat="1" ht="15.6" customHeight="1">
      <c r="A21" s="201" t="s">
        <v>93</v>
      </c>
      <c r="B21" s="206">
        <v>1</v>
      </c>
      <c r="C21" s="206">
        <v>2</v>
      </c>
      <c r="D21" s="206">
        <v>2</v>
      </c>
      <c r="E21" s="206">
        <v>0</v>
      </c>
      <c r="F21" s="206">
        <f t="shared" si="2"/>
        <v>2</v>
      </c>
      <c r="G21" s="206">
        <v>0</v>
      </c>
      <c r="H21" s="206">
        <v>0</v>
      </c>
      <c r="I21" s="206">
        <v>0</v>
      </c>
      <c r="J21" s="206">
        <v>0</v>
      </c>
      <c r="K21" s="206">
        <f t="shared" si="3"/>
        <v>0</v>
      </c>
      <c r="L21" s="303"/>
    </row>
    <row r="22" spans="1:12" s="199" customFormat="1" ht="15.6" customHeight="1">
      <c r="A22" s="205" t="s">
        <v>92</v>
      </c>
      <c r="B22" s="203">
        <v>193</v>
      </c>
      <c r="C22" s="203">
        <v>266</v>
      </c>
      <c r="D22" s="203">
        <v>68</v>
      </c>
      <c r="E22" s="203">
        <v>85</v>
      </c>
      <c r="F22" s="203">
        <f t="shared" si="2"/>
        <v>153</v>
      </c>
      <c r="G22" s="203">
        <v>80</v>
      </c>
      <c r="H22" s="203">
        <v>34</v>
      </c>
      <c r="I22" s="203">
        <v>80</v>
      </c>
      <c r="J22" s="203">
        <v>53</v>
      </c>
      <c r="K22" s="203">
        <f t="shared" si="3"/>
        <v>133</v>
      </c>
      <c r="L22" s="303"/>
    </row>
    <row r="23" spans="1:12" s="199" customFormat="1" ht="15.6" customHeight="1">
      <c r="A23" s="205" t="s">
        <v>91</v>
      </c>
      <c r="B23" s="203">
        <v>18345</v>
      </c>
      <c r="C23" s="203">
        <v>16676</v>
      </c>
      <c r="D23" s="203">
        <v>3953</v>
      </c>
      <c r="E23" s="203">
        <v>4158</v>
      </c>
      <c r="F23" s="203">
        <f t="shared" si="2"/>
        <v>8111</v>
      </c>
      <c r="G23" s="203">
        <v>4347</v>
      </c>
      <c r="H23" s="203">
        <v>4218</v>
      </c>
      <c r="I23" s="203">
        <v>3503</v>
      </c>
      <c r="J23" s="203">
        <v>4040</v>
      </c>
      <c r="K23" s="203">
        <f t="shared" si="3"/>
        <v>7543</v>
      </c>
      <c r="L23" s="303"/>
    </row>
    <row r="24" spans="1:12" s="199" customFormat="1" ht="15.6" customHeight="1">
      <c r="A24" s="204" t="s">
        <v>90</v>
      </c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303"/>
    </row>
    <row r="25" spans="1:12" s="199" customFormat="1" ht="15.6" customHeight="1">
      <c r="A25" s="201" t="s">
        <v>89</v>
      </c>
      <c r="B25" s="200">
        <v>424</v>
      </c>
      <c r="C25" s="200">
        <v>385</v>
      </c>
      <c r="D25" s="200">
        <v>79</v>
      </c>
      <c r="E25" s="200">
        <v>105</v>
      </c>
      <c r="F25" s="200">
        <f t="shared" ref="F25:F34" si="4">D25+E25</f>
        <v>184</v>
      </c>
      <c r="G25" s="200">
        <v>93</v>
      </c>
      <c r="H25" s="200">
        <v>107</v>
      </c>
      <c r="I25" s="200">
        <v>66</v>
      </c>
      <c r="J25" s="200">
        <v>145</v>
      </c>
      <c r="K25" s="200">
        <f t="shared" ref="K25:K34" si="5">I25+J25</f>
        <v>211</v>
      </c>
      <c r="L25" s="303"/>
    </row>
    <row r="26" spans="1:12" s="199" customFormat="1" ht="15.6" customHeight="1">
      <c r="A26" s="201" t="s">
        <v>88</v>
      </c>
      <c r="B26" s="200">
        <v>11875</v>
      </c>
      <c r="C26" s="200">
        <v>10642</v>
      </c>
      <c r="D26" s="200">
        <v>2522</v>
      </c>
      <c r="E26" s="200">
        <v>2454</v>
      </c>
      <c r="F26" s="200">
        <f t="shared" si="4"/>
        <v>4976</v>
      </c>
      <c r="G26" s="200">
        <v>2908</v>
      </c>
      <c r="H26" s="200">
        <v>2758</v>
      </c>
      <c r="I26" s="200">
        <v>2199</v>
      </c>
      <c r="J26" s="200">
        <v>2442</v>
      </c>
      <c r="K26" s="200">
        <f t="shared" si="5"/>
        <v>4641</v>
      </c>
      <c r="L26" s="303"/>
    </row>
    <row r="27" spans="1:12" s="199" customFormat="1" ht="26.1" customHeight="1">
      <c r="A27" s="202" t="s">
        <v>87</v>
      </c>
      <c r="B27" s="200">
        <v>2114</v>
      </c>
      <c r="C27" s="200">
        <v>2150</v>
      </c>
      <c r="D27" s="200">
        <v>451</v>
      </c>
      <c r="E27" s="200">
        <v>537</v>
      </c>
      <c r="F27" s="200">
        <f t="shared" si="4"/>
        <v>988</v>
      </c>
      <c r="G27" s="200">
        <v>562</v>
      </c>
      <c r="H27" s="200">
        <v>599</v>
      </c>
      <c r="I27" s="200">
        <v>518</v>
      </c>
      <c r="J27" s="200">
        <v>646</v>
      </c>
      <c r="K27" s="200">
        <f t="shared" si="5"/>
        <v>1164</v>
      </c>
      <c r="L27" s="303"/>
    </row>
    <row r="28" spans="1:12" ht="15.6" customHeight="1">
      <c r="A28" s="201" t="s">
        <v>86</v>
      </c>
      <c r="B28" s="200">
        <v>325</v>
      </c>
      <c r="C28" s="200">
        <v>264</v>
      </c>
      <c r="D28" s="200">
        <v>65</v>
      </c>
      <c r="E28" s="200">
        <v>80</v>
      </c>
      <c r="F28" s="200">
        <f t="shared" si="4"/>
        <v>145</v>
      </c>
      <c r="G28" s="200">
        <v>40</v>
      </c>
      <c r="H28" s="200">
        <v>80</v>
      </c>
      <c r="I28" s="200">
        <v>50</v>
      </c>
      <c r="J28" s="200">
        <v>80</v>
      </c>
      <c r="K28" s="200">
        <f t="shared" si="5"/>
        <v>130</v>
      </c>
      <c r="L28" s="303"/>
    </row>
    <row r="29" spans="1:12" ht="15.6" customHeight="1">
      <c r="A29" s="201" t="s">
        <v>85</v>
      </c>
      <c r="B29" s="200">
        <v>1255</v>
      </c>
      <c r="C29" s="200">
        <v>848</v>
      </c>
      <c r="D29" s="200">
        <v>235</v>
      </c>
      <c r="E29" s="200">
        <v>296</v>
      </c>
      <c r="F29" s="200">
        <f t="shared" si="4"/>
        <v>531</v>
      </c>
      <c r="G29" s="200">
        <v>176</v>
      </c>
      <c r="H29" s="200">
        <v>140</v>
      </c>
      <c r="I29" s="200">
        <v>167</v>
      </c>
      <c r="J29" s="200">
        <v>205</v>
      </c>
      <c r="K29" s="200">
        <f t="shared" si="5"/>
        <v>372</v>
      </c>
      <c r="L29" s="303"/>
    </row>
    <row r="30" spans="1:12" s="199" customFormat="1" ht="15.6" customHeight="1">
      <c r="A30" s="201" t="s">
        <v>84</v>
      </c>
      <c r="B30" s="200">
        <v>93</v>
      </c>
      <c r="C30" s="200">
        <v>87</v>
      </c>
      <c r="D30" s="200">
        <v>23</v>
      </c>
      <c r="E30" s="200">
        <v>26</v>
      </c>
      <c r="F30" s="200">
        <f t="shared" si="4"/>
        <v>49</v>
      </c>
      <c r="G30" s="200">
        <v>19</v>
      </c>
      <c r="H30" s="200">
        <v>19</v>
      </c>
      <c r="I30" s="200">
        <v>30</v>
      </c>
      <c r="J30" s="200">
        <v>19</v>
      </c>
      <c r="K30" s="200">
        <f t="shared" si="5"/>
        <v>49</v>
      </c>
      <c r="L30" s="303"/>
    </row>
    <row r="31" spans="1:12" s="199" customFormat="1" ht="15.6" customHeight="1">
      <c r="A31" s="201" t="s">
        <v>83</v>
      </c>
      <c r="B31" s="200">
        <v>898</v>
      </c>
      <c r="C31" s="200">
        <v>954</v>
      </c>
      <c r="D31" s="200">
        <v>240</v>
      </c>
      <c r="E31" s="200">
        <v>248</v>
      </c>
      <c r="F31" s="200">
        <f t="shared" si="4"/>
        <v>488</v>
      </c>
      <c r="G31" s="200">
        <v>204</v>
      </c>
      <c r="H31" s="200">
        <v>262</v>
      </c>
      <c r="I31" s="200">
        <v>159</v>
      </c>
      <c r="J31" s="200">
        <v>211</v>
      </c>
      <c r="K31" s="200">
        <f t="shared" si="5"/>
        <v>370</v>
      </c>
      <c r="L31" s="303"/>
    </row>
    <row r="32" spans="1:12" s="199" customFormat="1" ht="15.6" customHeight="1">
      <c r="A32" s="201" t="s">
        <v>82</v>
      </c>
      <c r="B32" s="200">
        <v>139</v>
      </c>
      <c r="C32" s="200">
        <v>160</v>
      </c>
      <c r="D32" s="200">
        <v>34</v>
      </c>
      <c r="E32" s="200">
        <v>36</v>
      </c>
      <c r="F32" s="200">
        <f t="shared" si="4"/>
        <v>70</v>
      </c>
      <c r="G32" s="200">
        <v>45</v>
      </c>
      <c r="H32" s="200">
        <v>46</v>
      </c>
      <c r="I32" s="200">
        <v>28</v>
      </c>
      <c r="J32" s="200">
        <v>37</v>
      </c>
      <c r="K32" s="200">
        <f t="shared" si="5"/>
        <v>65</v>
      </c>
      <c r="L32" s="303"/>
    </row>
    <row r="33" spans="1:12" s="199" customFormat="1" ht="15.6" customHeight="1">
      <c r="A33" s="201" t="s">
        <v>81</v>
      </c>
      <c r="B33" s="200">
        <v>706</v>
      </c>
      <c r="C33" s="200">
        <v>581</v>
      </c>
      <c r="D33" s="200">
        <v>158</v>
      </c>
      <c r="E33" s="200">
        <v>166</v>
      </c>
      <c r="F33" s="200">
        <f t="shared" si="4"/>
        <v>324</v>
      </c>
      <c r="G33" s="200">
        <v>152</v>
      </c>
      <c r="H33" s="200">
        <v>105</v>
      </c>
      <c r="I33" s="200">
        <v>197</v>
      </c>
      <c r="J33" s="200">
        <v>169</v>
      </c>
      <c r="K33" s="200">
        <f t="shared" si="5"/>
        <v>366</v>
      </c>
      <c r="L33" s="303"/>
    </row>
    <row r="34" spans="1:12" s="196" customFormat="1" ht="15.6" customHeight="1">
      <c r="A34" s="198" t="s">
        <v>80</v>
      </c>
      <c r="B34" s="197">
        <v>191</v>
      </c>
      <c r="C34" s="197">
        <v>167</v>
      </c>
      <c r="D34" s="197">
        <v>57</v>
      </c>
      <c r="E34" s="197">
        <v>45</v>
      </c>
      <c r="F34" s="197">
        <f t="shared" si="4"/>
        <v>102</v>
      </c>
      <c r="G34" s="197">
        <v>33</v>
      </c>
      <c r="H34" s="197">
        <v>28</v>
      </c>
      <c r="I34" s="197">
        <v>35</v>
      </c>
      <c r="J34" s="197">
        <f>J6-(J7+J12+J13+J15+J22+J23)</f>
        <v>56</v>
      </c>
      <c r="K34" s="197">
        <f t="shared" si="5"/>
        <v>91</v>
      </c>
      <c r="L34" s="303"/>
    </row>
    <row r="35" spans="1:12" s="192" customFormat="1" ht="23.1" customHeight="1">
      <c r="A35" s="162" t="s">
        <v>63</v>
      </c>
      <c r="B35" s="195"/>
      <c r="C35" s="195"/>
      <c r="D35" s="194"/>
      <c r="E35" s="194"/>
      <c r="F35" s="194"/>
      <c r="G35" s="194"/>
      <c r="K35" s="193" t="s">
        <v>79</v>
      </c>
      <c r="L35" s="303"/>
    </row>
    <row r="36" spans="1:12" s="190" customFormat="1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87"/>
    </row>
    <row r="37" spans="1:12" s="190" customFormat="1"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87"/>
    </row>
    <row r="38" spans="1:12" ht="18" customHeight="1">
      <c r="B38" s="189"/>
      <c r="C38" s="189"/>
      <c r="D38" s="189"/>
      <c r="E38" s="189"/>
      <c r="F38" s="189"/>
      <c r="G38" s="189"/>
      <c r="H38" s="189"/>
      <c r="I38" s="189"/>
      <c r="J38" s="189"/>
      <c r="K38" s="189"/>
    </row>
    <row r="39" spans="1:12" ht="18.75" customHeight="1">
      <c r="B39" s="189"/>
      <c r="C39" s="189"/>
      <c r="D39" s="189"/>
      <c r="E39" s="189"/>
      <c r="F39" s="189"/>
      <c r="G39" s="189"/>
      <c r="H39" s="189"/>
      <c r="I39" s="189"/>
      <c r="J39" s="189"/>
      <c r="K39" s="189"/>
    </row>
    <row r="40" spans="1:12">
      <c r="B40" s="189"/>
      <c r="C40" s="189"/>
      <c r="D40" s="189"/>
      <c r="E40" s="189"/>
      <c r="F40" s="189"/>
      <c r="G40" s="189"/>
      <c r="H40" s="189"/>
      <c r="I40" s="189"/>
      <c r="J40" s="189"/>
      <c r="K40" s="189"/>
    </row>
  </sheetData>
  <mergeCells count="6">
    <mergeCell ref="L1:L35"/>
    <mergeCell ref="A4:A5"/>
    <mergeCell ref="B4:B5"/>
    <mergeCell ref="C4:C5"/>
    <mergeCell ref="D4:H4"/>
    <mergeCell ref="I4:K4"/>
  </mergeCells>
  <pageMargins left="0.59055118110236227" right="0.19685039370078741" top="0.51181102362204722" bottom="0.15748031496062992" header="0.51181102362204722" footer="0.19685039370078741"/>
  <pageSetup paperSize="9" scale="9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1"/>
  <sheetViews>
    <sheetView zoomScaleNormal="100" workbookViewId="0"/>
  </sheetViews>
  <sheetFormatPr defaultRowHeight="12.75"/>
  <cols>
    <col min="1" max="1" width="46.7109375" style="156" customWidth="1"/>
    <col min="2" max="11" width="8.7109375" style="156" customWidth="1"/>
    <col min="12" max="12" width="7.7109375" style="221" customWidth="1"/>
    <col min="13" max="16384" width="9.140625" style="156"/>
  </cols>
  <sheetData>
    <row r="1" spans="1:12" s="229" customFormat="1" ht="18" customHeight="1">
      <c r="A1" s="220" t="s">
        <v>125</v>
      </c>
      <c r="B1" s="156"/>
      <c r="C1" s="156"/>
      <c r="L1" s="302">
        <v>11</v>
      </c>
    </row>
    <row r="2" spans="1:12" s="229" customFormat="1" ht="14.1" customHeight="1">
      <c r="A2" s="163"/>
      <c r="B2" s="163"/>
      <c r="C2" s="163"/>
      <c r="K2" s="217" t="s">
        <v>124</v>
      </c>
      <c r="L2" s="303"/>
    </row>
    <row r="3" spans="1:12" s="229" customFormat="1" ht="5.0999999999999996" customHeight="1">
      <c r="A3" s="235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303"/>
    </row>
    <row r="4" spans="1:12" s="229" customFormat="1" ht="17.25" customHeight="1">
      <c r="A4" s="313" t="s">
        <v>107</v>
      </c>
      <c r="B4" s="305">
        <v>2024</v>
      </c>
      <c r="C4" s="305">
        <v>2025</v>
      </c>
      <c r="D4" s="307">
        <v>2025</v>
      </c>
      <c r="E4" s="308"/>
      <c r="F4" s="308"/>
      <c r="G4" s="308"/>
      <c r="H4" s="309"/>
      <c r="I4" s="307" t="s">
        <v>75</v>
      </c>
      <c r="J4" s="308"/>
      <c r="K4" s="309"/>
      <c r="L4" s="303"/>
    </row>
    <row r="5" spans="1:12" s="234" customFormat="1" ht="15.75" customHeight="1">
      <c r="A5" s="314"/>
      <c r="B5" s="306"/>
      <c r="C5" s="306"/>
      <c r="D5" s="180" t="s">
        <v>72</v>
      </c>
      <c r="E5" s="180" t="s">
        <v>71</v>
      </c>
      <c r="F5" s="180" t="s">
        <v>70</v>
      </c>
      <c r="G5" s="180" t="s">
        <v>74</v>
      </c>
      <c r="H5" s="180" t="s">
        <v>73</v>
      </c>
      <c r="I5" s="180" t="s">
        <v>72</v>
      </c>
      <c r="J5" s="180" t="s">
        <v>71</v>
      </c>
      <c r="K5" s="180" t="s">
        <v>70</v>
      </c>
      <c r="L5" s="303"/>
    </row>
    <row r="6" spans="1:12" s="232" customFormat="1" ht="15.95" customHeight="1">
      <c r="A6" s="213" t="s">
        <v>123</v>
      </c>
      <c r="B6" s="233">
        <v>23656</v>
      </c>
      <c r="C6" s="233">
        <v>22987</v>
      </c>
      <c r="D6" s="233">
        <v>5148</v>
      </c>
      <c r="E6" s="233">
        <v>6292</v>
      </c>
      <c r="F6" s="233">
        <f>D6+E6</f>
        <v>11440</v>
      </c>
      <c r="G6" s="233">
        <v>5922</v>
      </c>
      <c r="H6" s="233">
        <v>5625</v>
      </c>
      <c r="I6" s="233">
        <v>5236</v>
      </c>
      <c r="J6" s="233">
        <v>6047</v>
      </c>
      <c r="K6" s="233">
        <f>I6+J6</f>
        <v>11283</v>
      </c>
      <c r="L6" s="303"/>
    </row>
    <row r="7" spans="1:12" ht="15.95" customHeight="1">
      <c r="A7" s="205" t="s">
        <v>105</v>
      </c>
      <c r="B7" s="230">
        <v>6942</v>
      </c>
      <c r="C7" s="230">
        <v>7966</v>
      </c>
      <c r="D7" s="230">
        <v>1497</v>
      </c>
      <c r="E7" s="230">
        <v>2414</v>
      </c>
      <c r="F7" s="230">
        <f>D7+E7</f>
        <v>3911</v>
      </c>
      <c r="G7" s="230">
        <v>2168</v>
      </c>
      <c r="H7" s="230">
        <v>1888</v>
      </c>
      <c r="I7" s="230">
        <v>2028</v>
      </c>
      <c r="J7" s="230">
        <v>2049</v>
      </c>
      <c r="K7" s="230">
        <f>I7+J7</f>
        <v>4077</v>
      </c>
      <c r="L7" s="303"/>
    </row>
    <row r="8" spans="1:12" s="229" customFormat="1" ht="15.95" customHeight="1">
      <c r="A8" s="204" t="s">
        <v>90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303"/>
    </row>
    <row r="9" spans="1:12" ht="15.95" customHeight="1">
      <c r="A9" s="228" t="s">
        <v>122</v>
      </c>
      <c r="B9" s="227">
        <v>2</v>
      </c>
      <c r="C9" s="227">
        <v>0</v>
      </c>
      <c r="D9" s="227">
        <v>0</v>
      </c>
      <c r="E9" s="227">
        <v>0</v>
      </c>
      <c r="F9" s="227">
        <f>D9+E9</f>
        <v>0</v>
      </c>
      <c r="G9" s="227">
        <v>0</v>
      </c>
      <c r="H9" s="227">
        <v>0</v>
      </c>
      <c r="I9" s="227">
        <v>0</v>
      </c>
      <c r="J9" s="227">
        <v>0</v>
      </c>
      <c r="K9" s="227">
        <f>I9+J9</f>
        <v>0</v>
      </c>
      <c r="L9" s="303"/>
    </row>
    <row r="10" spans="1:12" ht="15.95" customHeight="1">
      <c r="A10" s="228" t="s">
        <v>103</v>
      </c>
      <c r="B10" s="227">
        <v>6355</v>
      </c>
      <c r="C10" s="227">
        <v>7506</v>
      </c>
      <c r="D10" s="227">
        <v>1397</v>
      </c>
      <c r="E10" s="227">
        <v>2291</v>
      </c>
      <c r="F10" s="227">
        <f>D10+E10</f>
        <v>3688</v>
      </c>
      <c r="G10" s="227">
        <v>2075</v>
      </c>
      <c r="H10" s="227">
        <v>1742</v>
      </c>
      <c r="I10" s="227">
        <v>1840</v>
      </c>
      <c r="J10" s="227">
        <v>1961</v>
      </c>
      <c r="K10" s="227">
        <f>I10+J10</f>
        <v>3801</v>
      </c>
      <c r="L10" s="303"/>
    </row>
    <row r="11" spans="1:12" s="229" customFormat="1" ht="15.95" customHeight="1">
      <c r="A11" s="205" t="s">
        <v>101</v>
      </c>
      <c r="B11" s="230">
        <v>2279</v>
      </c>
      <c r="C11" s="230">
        <v>1974</v>
      </c>
      <c r="D11" s="230">
        <v>500</v>
      </c>
      <c r="E11" s="230">
        <v>472</v>
      </c>
      <c r="F11" s="230">
        <f>D11+E11</f>
        <v>972</v>
      </c>
      <c r="G11" s="230">
        <v>551</v>
      </c>
      <c r="H11" s="230">
        <v>451</v>
      </c>
      <c r="I11" s="230">
        <v>339</v>
      </c>
      <c r="J11" s="230">
        <v>683</v>
      </c>
      <c r="K11" s="230">
        <f>I11+J11</f>
        <v>1022</v>
      </c>
      <c r="L11" s="303"/>
    </row>
    <row r="12" spans="1:12" s="229" customFormat="1" ht="15.95" customHeight="1">
      <c r="A12" s="204" t="s">
        <v>90</v>
      </c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303"/>
    </row>
    <row r="13" spans="1:12" s="229" customFormat="1" ht="15.95" customHeight="1">
      <c r="A13" s="228" t="s">
        <v>121</v>
      </c>
      <c r="B13" s="227">
        <v>1647</v>
      </c>
      <c r="C13" s="227">
        <v>1578</v>
      </c>
      <c r="D13" s="227">
        <v>339</v>
      </c>
      <c r="E13" s="227">
        <v>389</v>
      </c>
      <c r="F13" s="227">
        <f t="shared" ref="F13:F18" si="0">D13+E13</f>
        <v>728</v>
      </c>
      <c r="G13" s="227">
        <v>483</v>
      </c>
      <c r="H13" s="227">
        <v>367</v>
      </c>
      <c r="I13" s="227">
        <v>209</v>
      </c>
      <c r="J13" s="227">
        <v>575</v>
      </c>
      <c r="K13" s="227">
        <f t="shared" ref="K13:K18" si="1">I13+J13</f>
        <v>784</v>
      </c>
      <c r="L13" s="303"/>
    </row>
    <row r="14" spans="1:12" s="229" customFormat="1" ht="15.95" customHeight="1">
      <c r="A14" s="228" t="s">
        <v>120</v>
      </c>
      <c r="B14" s="227">
        <v>94</v>
      </c>
      <c r="C14" s="227">
        <v>45</v>
      </c>
      <c r="D14" s="227">
        <v>8</v>
      </c>
      <c r="E14" s="227">
        <v>16</v>
      </c>
      <c r="F14" s="227">
        <f t="shared" si="0"/>
        <v>24</v>
      </c>
      <c r="G14" s="227">
        <v>5</v>
      </c>
      <c r="H14" s="227">
        <v>16</v>
      </c>
      <c r="I14" s="227">
        <v>15</v>
      </c>
      <c r="J14" s="227">
        <v>10</v>
      </c>
      <c r="K14" s="227">
        <f t="shared" si="1"/>
        <v>25</v>
      </c>
      <c r="L14" s="303"/>
    </row>
    <row r="15" spans="1:12" ht="15.95" customHeight="1">
      <c r="A15" s="228" t="s">
        <v>119</v>
      </c>
      <c r="B15" s="227">
        <v>343</v>
      </c>
      <c r="C15" s="227">
        <v>135</v>
      </c>
      <c r="D15" s="227">
        <v>79</v>
      </c>
      <c r="E15" s="227">
        <v>5</v>
      </c>
      <c r="F15" s="227">
        <f t="shared" si="0"/>
        <v>84</v>
      </c>
      <c r="G15" s="227">
        <v>21</v>
      </c>
      <c r="H15" s="227">
        <v>30</v>
      </c>
      <c r="I15" s="227">
        <v>66</v>
      </c>
      <c r="J15" s="227">
        <v>20</v>
      </c>
      <c r="K15" s="227">
        <f t="shared" si="1"/>
        <v>86</v>
      </c>
      <c r="L15" s="303"/>
    </row>
    <row r="16" spans="1:12" ht="15.95" customHeight="1">
      <c r="A16" s="205" t="s">
        <v>118</v>
      </c>
      <c r="B16" s="231">
        <v>4</v>
      </c>
      <c r="C16" s="231">
        <v>7</v>
      </c>
      <c r="D16" s="231">
        <v>2</v>
      </c>
      <c r="E16" s="231">
        <v>1</v>
      </c>
      <c r="F16" s="231">
        <f t="shared" si="0"/>
        <v>3</v>
      </c>
      <c r="G16" s="231">
        <v>2</v>
      </c>
      <c r="H16" s="231">
        <v>2</v>
      </c>
      <c r="I16" s="231">
        <v>0</v>
      </c>
      <c r="J16" s="231">
        <v>0</v>
      </c>
      <c r="K16" s="231">
        <f t="shared" si="1"/>
        <v>0</v>
      </c>
      <c r="L16" s="303"/>
    </row>
    <row r="17" spans="1:12" ht="15.95" customHeight="1">
      <c r="A17" s="205" t="s">
        <v>100</v>
      </c>
      <c r="B17" s="230">
        <v>2301</v>
      </c>
      <c r="C17" s="230">
        <v>1877</v>
      </c>
      <c r="D17" s="230">
        <v>405</v>
      </c>
      <c r="E17" s="230">
        <v>469</v>
      </c>
      <c r="F17" s="230">
        <f t="shared" si="0"/>
        <v>874</v>
      </c>
      <c r="G17" s="230">
        <v>508</v>
      </c>
      <c r="H17" s="230">
        <v>494</v>
      </c>
      <c r="I17" s="230">
        <v>418</v>
      </c>
      <c r="J17" s="230">
        <v>524</v>
      </c>
      <c r="K17" s="230">
        <f t="shared" si="1"/>
        <v>942</v>
      </c>
      <c r="L17" s="303"/>
    </row>
    <row r="18" spans="1:12" ht="15.95" customHeight="1">
      <c r="A18" s="207" t="s">
        <v>98</v>
      </c>
      <c r="B18" s="230">
        <v>8462</v>
      </c>
      <c r="C18" s="230">
        <v>7403</v>
      </c>
      <c r="D18" s="230">
        <v>1851</v>
      </c>
      <c r="E18" s="230">
        <v>2019</v>
      </c>
      <c r="F18" s="230">
        <f t="shared" si="0"/>
        <v>3870</v>
      </c>
      <c r="G18" s="230">
        <v>1687</v>
      </c>
      <c r="H18" s="230">
        <v>1847</v>
      </c>
      <c r="I18" s="230">
        <v>1546</v>
      </c>
      <c r="J18" s="230">
        <v>1748</v>
      </c>
      <c r="K18" s="230">
        <f t="shared" si="1"/>
        <v>3294</v>
      </c>
      <c r="L18" s="303"/>
    </row>
    <row r="19" spans="1:12" s="229" customFormat="1" ht="15.95" customHeight="1">
      <c r="A19" s="204" t="s">
        <v>90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303"/>
    </row>
    <row r="20" spans="1:12" ht="15.95" customHeight="1">
      <c r="A20" s="228" t="s">
        <v>117</v>
      </c>
      <c r="B20" s="227">
        <v>271</v>
      </c>
      <c r="C20" s="227">
        <v>275</v>
      </c>
      <c r="D20" s="227">
        <v>61</v>
      </c>
      <c r="E20" s="227">
        <v>79</v>
      </c>
      <c r="F20" s="227">
        <f t="shared" ref="F20:F26" si="2">D20+E20</f>
        <v>140</v>
      </c>
      <c r="G20" s="227">
        <v>70</v>
      </c>
      <c r="H20" s="227">
        <v>65</v>
      </c>
      <c r="I20" s="227">
        <v>55</v>
      </c>
      <c r="J20" s="227">
        <v>72</v>
      </c>
      <c r="K20" s="227">
        <f t="shared" ref="K20:K26" si="3">I20+J20</f>
        <v>127</v>
      </c>
      <c r="L20" s="303"/>
    </row>
    <row r="21" spans="1:12" ht="15.95" customHeight="1">
      <c r="A21" s="228" t="s">
        <v>97</v>
      </c>
      <c r="B21" s="227">
        <v>240</v>
      </c>
      <c r="C21" s="227">
        <v>219</v>
      </c>
      <c r="D21" s="227">
        <v>43</v>
      </c>
      <c r="E21" s="227">
        <v>64</v>
      </c>
      <c r="F21" s="227">
        <f t="shared" si="2"/>
        <v>107</v>
      </c>
      <c r="G21" s="227">
        <v>51</v>
      </c>
      <c r="H21" s="227">
        <v>61</v>
      </c>
      <c r="I21" s="227">
        <v>54</v>
      </c>
      <c r="J21" s="227">
        <v>76</v>
      </c>
      <c r="K21" s="227">
        <f t="shared" si="3"/>
        <v>130</v>
      </c>
      <c r="L21" s="312"/>
    </row>
    <row r="22" spans="1:12" ht="15.95" customHeight="1">
      <c r="A22" s="228" t="s">
        <v>116</v>
      </c>
      <c r="B22" s="227">
        <v>5128</v>
      </c>
      <c r="C22" s="227">
        <v>4253</v>
      </c>
      <c r="D22" s="227">
        <v>1190</v>
      </c>
      <c r="E22" s="227">
        <v>1099</v>
      </c>
      <c r="F22" s="227">
        <f t="shared" si="2"/>
        <v>2289</v>
      </c>
      <c r="G22" s="227">
        <v>964</v>
      </c>
      <c r="H22" s="227">
        <v>999</v>
      </c>
      <c r="I22" s="227">
        <v>797</v>
      </c>
      <c r="J22" s="227">
        <v>892</v>
      </c>
      <c r="K22" s="227">
        <f t="shared" si="3"/>
        <v>1689</v>
      </c>
      <c r="L22" s="303"/>
    </row>
    <row r="23" spans="1:12" ht="15.95" customHeight="1">
      <c r="A23" s="228" t="s">
        <v>115</v>
      </c>
      <c r="B23" s="227">
        <v>634</v>
      </c>
      <c r="C23" s="227">
        <v>432</v>
      </c>
      <c r="D23" s="227">
        <v>127</v>
      </c>
      <c r="E23" s="227">
        <v>113</v>
      </c>
      <c r="F23" s="227">
        <f t="shared" si="2"/>
        <v>240</v>
      </c>
      <c r="G23" s="227">
        <v>108</v>
      </c>
      <c r="H23" s="227">
        <v>85</v>
      </c>
      <c r="I23" s="227">
        <v>87</v>
      </c>
      <c r="J23" s="227">
        <v>68</v>
      </c>
      <c r="K23" s="227">
        <f t="shared" si="3"/>
        <v>155</v>
      </c>
      <c r="L23" s="303"/>
    </row>
    <row r="24" spans="1:12" ht="15.95" customHeight="1">
      <c r="A24" s="228" t="s">
        <v>93</v>
      </c>
      <c r="B24" s="227">
        <v>509</v>
      </c>
      <c r="C24" s="227">
        <v>548</v>
      </c>
      <c r="D24" s="227">
        <v>99</v>
      </c>
      <c r="E24" s="227">
        <v>143</v>
      </c>
      <c r="F24" s="227">
        <f t="shared" si="2"/>
        <v>242</v>
      </c>
      <c r="G24" s="227">
        <v>135</v>
      </c>
      <c r="H24" s="227">
        <v>171</v>
      </c>
      <c r="I24" s="227">
        <v>142</v>
      </c>
      <c r="J24" s="227">
        <v>137</v>
      </c>
      <c r="K24" s="227">
        <f t="shared" si="3"/>
        <v>279</v>
      </c>
      <c r="L24" s="303"/>
    </row>
    <row r="25" spans="1:12" ht="15.95" customHeight="1">
      <c r="A25" s="228" t="s">
        <v>114</v>
      </c>
      <c r="B25" s="227">
        <v>213</v>
      </c>
      <c r="C25" s="227">
        <v>252</v>
      </c>
      <c r="D25" s="227">
        <v>51</v>
      </c>
      <c r="E25" s="227">
        <v>63</v>
      </c>
      <c r="F25" s="227">
        <f t="shared" si="2"/>
        <v>114</v>
      </c>
      <c r="G25" s="227">
        <v>51</v>
      </c>
      <c r="H25" s="227">
        <v>88</v>
      </c>
      <c r="I25" s="227">
        <v>87</v>
      </c>
      <c r="J25" s="227">
        <v>142</v>
      </c>
      <c r="K25" s="227">
        <f t="shared" si="3"/>
        <v>229</v>
      </c>
      <c r="L25" s="303"/>
    </row>
    <row r="26" spans="1:12" ht="15.95" customHeight="1">
      <c r="A26" s="205" t="s">
        <v>113</v>
      </c>
      <c r="B26" s="230">
        <v>1096</v>
      </c>
      <c r="C26" s="230">
        <v>1268</v>
      </c>
      <c r="D26" s="230">
        <v>323</v>
      </c>
      <c r="E26" s="230">
        <v>246</v>
      </c>
      <c r="F26" s="230">
        <f t="shared" si="2"/>
        <v>569</v>
      </c>
      <c r="G26" s="230">
        <v>359</v>
      </c>
      <c r="H26" s="230">
        <v>340</v>
      </c>
      <c r="I26" s="230">
        <v>204</v>
      </c>
      <c r="J26" s="230">
        <v>315</v>
      </c>
      <c r="K26" s="230">
        <f t="shared" si="3"/>
        <v>519</v>
      </c>
      <c r="L26" s="303"/>
    </row>
    <row r="27" spans="1:12" s="229" customFormat="1" ht="15.95" customHeight="1">
      <c r="A27" s="204" t="s">
        <v>90</v>
      </c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303"/>
    </row>
    <row r="28" spans="1:12" ht="15.95" customHeight="1">
      <c r="A28" s="228" t="s">
        <v>112</v>
      </c>
      <c r="B28" s="227">
        <v>417</v>
      </c>
      <c r="C28" s="227">
        <v>511</v>
      </c>
      <c r="D28" s="227">
        <v>114</v>
      </c>
      <c r="E28" s="227">
        <v>122</v>
      </c>
      <c r="F28" s="227">
        <f>D28+E28</f>
        <v>236</v>
      </c>
      <c r="G28" s="227">
        <v>115</v>
      </c>
      <c r="H28" s="227">
        <v>159</v>
      </c>
      <c r="I28" s="227">
        <v>45</v>
      </c>
      <c r="J28" s="227">
        <v>84</v>
      </c>
      <c r="K28" s="227">
        <f>I28+J28</f>
        <v>129</v>
      </c>
      <c r="L28" s="303"/>
    </row>
    <row r="29" spans="1:12" ht="15.95" customHeight="1">
      <c r="A29" s="205" t="s">
        <v>111</v>
      </c>
      <c r="B29" s="230">
        <v>2275</v>
      </c>
      <c r="C29" s="230">
        <v>2293</v>
      </c>
      <c r="D29" s="230">
        <v>526</v>
      </c>
      <c r="E29" s="230">
        <v>611</v>
      </c>
      <c r="F29" s="230">
        <f>D29+E29</f>
        <v>1137</v>
      </c>
      <c r="G29" s="230">
        <v>605</v>
      </c>
      <c r="H29" s="230">
        <v>551</v>
      </c>
      <c r="I29" s="230">
        <v>648</v>
      </c>
      <c r="J29" s="230">
        <v>673</v>
      </c>
      <c r="K29" s="230">
        <f>I29+J29</f>
        <v>1321</v>
      </c>
      <c r="L29" s="303"/>
    </row>
    <row r="30" spans="1:12" s="229" customFormat="1" ht="15.95" customHeight="1">
      <c r="A30" s="204" t="s">
        <v>90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303"/>
    </row>
    <row r="31" spans="1:12" ht="15.95" customHeight="1">
      <c r="A31" s="228" t="s">
        <v>110</v>
      </c>
      <c r="B31" s="227">
        <v>659</v>
      </c>
      <c r="C31" s="227">
        <v>648</v>
      </c>
      <c r="D31" s="227">
        <v>151</v>
      </c>
      <c r="E31" s="227">
        <v>164</v>
      </c>
      <c r="F31" s="227">
        <f>D31+E31</f>
        <v>315</v>
      </c>
      <c r="G31" s="227">
        <v>169</v>
      </c>
      <c r="H31" s="227">
        <v>165</v>
      </c>
      <c r="I31" s="227">
        <v>202</v>
      </c>
      <c r="J31" s="227">
        <v>216</v>
      </c>
      <c r="K31" s="227">
        <f>I31+J31</f>
        <v>418</v>
      </c>
      <c r="L31" s="303"/>
    </row>
    <row r="32" spans="1:12" ht="15.95" customHeight="1">
      <c r="A32" s="228" t="s">
        <v>84</v>
      </c>
      <c r="B32" s="227">
        <v>119</v>
      </c>
      <c r="C32" s="227">
        <v>125</v>
      </c>
      <c r="D32" s="227">
        <v>31</v>
      </c>
      <c r="E32" s="227">
        <v>33</v>
      </c>
      <c r="F32" s="227">
        <f>D32+E32</f>
        <v>64</v>
      </c>
      <c r="G32" s="227">
        <v>35</v>
      </c>
      <c r="H32" s="227">
        <v>26</v>
      </c>
      <c r="I32" s="227">
        <v>32</v>
      </c>
      <c r="J32" s="227">
        <v>43</v>
      </c>
      <c r="K32" s="227">
        <f>I32+J32</f>
        <v>75</v>
      </c>
      <c r="L32" s="303"/>
    </row>
    <row r="33" spans="1:12" ht="15.95" customHeight="1">
      <c r="A33" s="228" t="s">
        <v>83</v>
      </c>
      <c r="B33" s="227">
        <v>398</v>
      </c>
      <c r="C33" s="227">
        <v>364</v>
      </c>
      <c r="D33" s="227">
        <v>76</v>
      </c>
      <c r="E33" s="227">
        <v>111</v>
      </c>
      <c r="F33" s="227">
        <f>D33+E33</f>
        <v>187</v>
      </c>
      <c r="G33" s="227">
        <v>93</v>
      </c>
      <c r="H33" s="227">
        <v>85</v>
      </c>
      <c r="I33" s="227">
        <v>135</v>
      </c>
      <c r="J33" s="227">
        <v>107</v>
      </c>
      <c r="K33" s="227">
        <f>I33+J33</f>
        <v>242</v>
      </c>
      <c r="L33" s="303"/>
    </row>
    <row r="34" spans="1:12" ht="15.95" customHeight="1">
      <c r="A34" s="228" t="s">
        <v>81</v>
      </c>
      <c r="B34" s="227">
        <v>121</v>
      </c>
      <c r="C34" s="227">
        <v>99</v>
      </c>
      <c r="D34" s="227">
        <v>29</v>
      </c>
      <c r="E34" s="227">
        <v>33</v>
      </c>
      <c r="F34" s="227">
        <f>D34+E34</f>
        <v>62</v>
      </c>
      <c r="G34" s="227">
        <v>23</v>
      </c>
      <c r="H34" s="227">
        <v>14</v>
      </c>
      <c r="I34" s="227">
        <v>43</v>
      </c>
      <c r="J34" s="227">
        <v>29</v>
      </c>
      <c r="K34" s="227">
        <f>I34+J34</f>
        <v>72</v>
      </c>
      <c r="L34" s="303"/>
    </row>
    <row r="35" spans="1:12" ht="15.95" customHeight="1">
      <c r="A35" s="198" t="s">
        <v>80</v>
      </c>
      <c r="B35" s="226">
        <v>297</v>
      </c>
      <c r="C35" s="225">
        <v>199</v>
      </c>
      <c r="D35" s="225">
        <v>44</v>
      </c>
      <c r="E35" s="225">
        <v>60</v>
      </c>
      <c r="F35" s="225">
        <f>D35+E35</f>
        <v>104</v>
      </c>
      <c r="G35" s="225">
        <v>42</v>
      </c>
      <c r="H35" s="225">
        <v>52</v>
      </c>
      <c r="I35" s="225">
        <v>53</v>
      </c>
      <c r="J35" s="225">
        <f>J6-(J7+J11+J16+J17+J18+J26+J29)</f>
        <v>55</v>
      </c>
      <c r="K35" s="225">
        <f>I35+J35</f>
        <v>108</v>
      </c>
      <c r="L35" s="303"/>
    </row>
    <row r="36" spans="1:12" ht="23.1" customHeight="1">
      <c r="A36" s="162" t="s">
        <v>63</v>
      </c>
      <c r="K36" s="193" t="s">
        <v>79</v>
      </c>
      <c r="L36" s="303"/>
    </row>
    <row r="37" spans="1:12">
      <c r="A37" s="224"/>
      <c r="B37" s="224"/>
      <c r="C37" s="224"/>
    </row>
    <row r="38" spans="1:12">
      <c r="A38" s="224"/>
      <c r="B38" s="223"/>
      <c r="C38" s="223"/>
      <c r="D38" s="223"/>
      <c r="E38" s="223"/>
      <c r="F38" s="223"/>
      <c r="G38" s="223"/>
      <c r="H38" s="223"/>
      <c r="I38" s="223"/>
      <c r="J38" s="223"/>
      <c r="K38" s="223"/>
    </row>
    <row r="39" spans="1:12"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</row>
    <row r="40" spans="1:12"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</row>
    <row r="41" spans="1:12">
      <c r="B41" s="222"/>
      <c r="C41" s="222"/>
      <c r="D41" s="222"/>
      <c r="E41" s="222"/>
      <c r="F41" s="222"/>
      <c r="G41" s="222"/>
      <c r="H41" s="222"/>
      <c r="I41" s="222"/>
      <c r="J41" s="222"/>
      <c r="K41" s="222"/>
    </row>
  </sheetData>
  <mergeCells count="6">
    <mergeCell ref="L1:L36"/>
    <mergeCell ref="A4:A5"/>
    <mergeCell ref="B4:B5"/>
    <mergeCell ref="C4:C5"/>
    <mergeCell ref="D4:H4"/>
    <mergeCell ref="I4:K4"/>
  </mergeCells>
  <printOptions horizontalCentered="1"/>
  <pageMargins left="0.59055118110236227" right="0.19685039370078741" top="0.39370078740157483" bottom="0" header="0.27559055118110237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2"/>
  <sheetViews>
    <sheetView zoomScaleNormal="100" workbookViewId="0"/>
  </sheetViews>
  <sheetFormatPr defaultRowHeight="12.75"/>
  <cols>
    <col min="1" max="1" width="25.7109375" style="156" customWidth="1"/>
    <col min="2" max="11" width="10.85546875" style="156" customWidth="1"/>
    <col min="12" max="12" width="7.7109375" style="17" customWidth="1"/>
    <col min="13" max="16384" width="9.140625" style="156"/>
  </cols>
  <sheetData>
    <row r="1" spans="1:12" s="254" customFormat="1" ht="18" customHeight="1">
      <c r="A1" s="258" t="s">
        <v>160</v>
      </c>
      <c r="B1" s="257"/>
      <c r="C1" s="257"/>
      <c r="L1" s="302">
        <v>12</v>
      </c>
    </row>
    <row r="2" spans="1:12" s="254" customFormat="1" ht="14.1" customHeight="1">
      <c r="A2" s="256"/>
      <c r="B2" s="255"/>
      <c r="C2" s="255"/>
      <c r="K2" s="217" t="s">
        <v>108</v>
      </c>
      <c r="L2" s="303"/>
    </row>
    <row r="3" spans="1:12" ht="5.0999999999999996" customHeight="1">
      <c r="A3" s="253"/>
      <c r="B3" s="252"/>
      <c r="C3" s="252"/>
      <c r="D3" s="251"/>
      <c r="E3" s="251"/>
      <c r="F3" s="251"/>
      <c r="G3" s="251"/>
      <c r="H3" s="251"/>
      <c r="I3" s="251"/>
      <c r="J3" s="251"/>
      <c r="K3" s="251"/>
      <c r="L3" s="303"/>
    </row>
    <row r="4" spans="1:12" ht="21" customHeight="1">
      <c r="A4" s="313" t="s">
        <v>159</v>
      </c>
      <c r="B4" s="305">
        <v>2024</v>
      </c>
      <c r="C4" s="305">
        <v>2025</v>
      </c>
      <c r="D4" s="307">
        <v>2025</v>
      </c>
      <c r="E4" s="308"/>
      <c r="F4" s="308"/>
      <c r="G4" s="308"/>
      <c r="H4" s="309"/>
      <c r="I4" s="307" t="s">
        <v>75</v>
      </c>
      <c r="J4" s="308"/>
      <c r="K4" s="309"/>
      <c r="L4" s="303"/>
    </row>
    <row r="5" spans="1:12" ht="21" customHeight="1">
      <c r="A5" s="313"/>
      <c r="B5" s="306"/>
      <c r="C5" s="306"/>
      <c r="D5" s="180" t="s">
        <v>72</v>
      </c>
      <c r="E5" s="180" t="s">
        <v>71</v>
      </c>
      <c r="F5" s="180" t="s">
        <v>70</v>
      </c>
      <c r="G5" s="180" t="s">
        <v>74</v>
      </c>
      <c r="H5" s="180" t="s">
        <v>73</v>
      </c>
      <c r="I5" s="180" t="s">
        <v>72</v>
      </c>
      <c r="J5" s="180" t="s">
        <v>71</v>
      </c>
      <c r="K5" s="180" t="s">
        <v>70</v>
      </c>
      <c r="L5" s="303"/>
    </row>
    <row r="6" spans="1:12" s="232" customFormat="1" ht="14.25" customHeight="1">
      <c r="A6" s="250" t="s">
        <v>106</v>
      </c>
      <c r="B6" s="249">
        <v>43865</v>
      </c>
      <c r="C6" s="249">
        <v>41932</v>
      </c>
      <c r="D6" s="249">
        <v>9232</v>
      </c>
      <c r="E6" s="249">
        <v>10873</v>
      </c>
      <c r="F6" s="249">
        <f t="shared" ref="F6:F41" si="0">D6+E6</f>
        <v>20105</v>
      </c>
      <c r="G6" s="249">
        <v>10966</v>
      </c>
      <c r="H6" s="249">
        <v>10860</v>
      </c>
      <c r="I6" s="249">
        <v>9277</v>
      </c>
      <c r="J6" s="249">
        <v>11005</v>
      </c>
      <c r="K6" s="249">
        <f t="shared" ref="K6:K41" si="1">I6+J6</f>
        <v>20282</v>
      </c>
      <c r="L6" s="303"/>
    </row>
    <row r="7" spans="1:12" s="232" customFormat="1" ht="12.4" customHeight="1">
      <c r="A7" s="245" t="s">
        <v>158</v>
      </c>
      <c r="B7" s="244">
        <v>22982</v>
      </c>
      <c r="C7" s="244">
        <v>21920</v>
      </c>
      <c r="D7" s="244">
        <v>5267</v>
      </c>
      <c r="E7" s="244">
        <v>5873</v>
      </c>
      <c r="F7" s="244">
        <f t="shared" si="0"/>
        <v>11140</v>
      </c>
      <c r="G7" s="244">
        <v>5677</v>
      </c>
      <c r="H7" s="244">
        <v>5104</v>
      </c>
      <c r="I7" s="244">
        <v>5222</v>
      </c>
      <c r="J7" s="244">
        <v>5952</v>
      </c>
      <c r="K7" s="244">
        <f t="shared" si="1"/>
        <v>11174</v>
      </c>
      <c r="L7" s="303"/>
    </row>
    <row r="8" spans="1:12" s="248" customFormat="1" ht="12.2" customHeight="1">
      <c r="A8" s="243" t="s">
        <v>157</v>
      </c>
      <c r="B8" s="242">
        <v>14</v>
      </c>
      <c r="C8" s="242">
        <v>3</v>
      </c>
      <c r="D8" s="242">
        <v>1</v>
      </c>
      <c r="E8" s="242">
        <v>0</v>
      </c>
      <c r="F8" s="242">
        <f t="shared" si="0"/>
        <v>1</v>
      </c>
      <c r="G8" s="242">
        <v>0</v>
      </c>
      <c r="H8" s="242">
        <v>1</v>
      </c>
      <c r="I8" s="242">
        <v>1</v>
      </c>
      <c r="J8" s="242">
        <v>1</v>
      </c>
      <c r="K8" s="242">
        <f t="shared" si="1"/>
        <v>2</v>
      </c>
      <c r="L8" s="303"/>
    </row>
    <row r="9" spans="1:12" ht="12.2" customHeight="1">
      <c r="A9" s="243" t="s">
        <v>156</v>
      </c>
      <c r="B9" s="242">
        <v>671</v>
      </c>
      <c r="C9" s="242">
        <v>433</v>
      </c>
      <c r="D9" s="242">
        <v>84</v>
      </c>
      <c r="E9" s="242">
        <v>127</v>
      </c>
      <c r="F9" s="242">
        <f t="shared" si="0"/>
        <v>211</v>
      </c>
      <c r="G9" s="242">
        <v>124</v>
      </c>
      <c r="H9" s="242">
        <v>97</v>
      </c>
      <c r="I9" s="242">
        <v>96</v>
      </c>
      <c r="J9" s="242">
        <v>108</v>
      </c>
      <c r="K9" s="242">
        <f t="shared" si="1"/>
        <v>204</v>
      </c>
      <c r="L9" s="303"/>
    </row>
    <row r="10" spans="1:12" ht="12.2" customHeight="1">
      <c r="A10" s="243" t="s">
        <v>155</v>
      </c>
      <c r="B10" s="242">
        <v>4507</v>
      </c>
      <c r="C10" s="242">
        <v>4166</v>
      </c>
      <c r="D10" s="242">
        <v>973</v>
      </c>
      <c r="E10" s="242">
        <v>1185</v>
      </c>
      <c r="F10" s="242">
        <f t="shared" si="0"/>
        <v>2158</v>
      </c>
      <c r="G10" s="242">
        <v>1017</v>
      </c>
      <c r="H10" s="242">
        <v>990</v>
      </c>
      <c r="I10" s="242">
        <v>973</v>
      </c>
      <c r="J10" s="242">
        <v>1204</v>
      </c>
      <c r="K10" s="242">
        <f t="shared" si="1"/>
        <v>2177</v>
      </c>
      <c r="L10" s="303"/>
    </row>
    <row r="11" spans="1:12" ht="12.2" customHeight="1">
      <c r="A11" s="243" t="s">
        <v>154</v>
      </c>
      <c r="B11" s="242">
        <v>822</v>
      </c>
      <c r="C11" s="242">
        <v>933</v>
      </c>
      <c r="D11" s="242">
        <v>183</v>
      </c>
      <c r="E11" s="242">
        <v>186</v>
      </c>
      <c r="F11" s="242">
        <f t="shared" si="0"/>
        <v>369</v>
      </c>
      <c r="G11" s="242">
        <v>265</v>
      </c>
      <c r="H11" s="242">
        <v>299</v>
      </c>
      <c r="I11" s="242">
        <v>282</v>
      </c>
      <c r="J11" s="242">
        <v>510</v>
      </c>
      <c r="K11" s="242">
        <f t="shared" si="1"/>
        <v>792</v>
      </c>
      <c r="L11" s="303"/>
    </row>
    <row r="12" spans="1:12" ht="12.2" customHeight="1">
      <c r="A12" s="243" t="s">
        <v>153</v>
      </c>
      <c r="B12" s="242">
        <v>1725</v>
      </c>
      <c r="C12" s="242">
        <v>1429</v>
      </c>
      <c r="D12" s="242">
        <v>301</v>
      </c>
      <c r="E12" s="242">
        <v>470</v>
      </c>
      <c r="F12" s="242">
        <f t="shared" si="0"/>
        <v>771</v>
      </c>
      <c r="G12" s="242">
        <v>299</v>
      </c>
      <c r="H12" s="242">
        <v>359</v>
      </c>
      <c r="I12" s="242">
        <v>331</v>
      </c>
      <c r="J12" s="242">
        <v>590</v>
      </c>
      <c r="K12" s="242">
        <f t="shared" si="1"/>
        <v>921</v>
      </c>
      <c r="L12" s="303"/>
    </row>
    <row r="13" spans="1:12" ht="12.2" customHeight="1">
      <c r="A13" s="243" t="s">
        <v>152</v>
      </c>
      <c r="B13" s="242">
        <v>3182</v>
      </c>
      <c r="C13" s="242">
        <v>2510</v>
      </c>
      <c r="D13" s="242">
        <v>653</v>
      </c>
      <c r="E13" s="242">
        <v>647</v>
      </c>
      <c r="F13" s="242">
        <f t="shared" si="0"/>
        <v>1300</v>
      </c>
      <c r="G13" s="242">
        <v>672</v>
      </c>
      <c r="H13" s="242">
        <v>538</v>
      </c>
      <c r="I13" s="242">
        <v>480</v>
      </c>
      <c r="J13" s="242">
        <v>593</v>
      </c>
      <c r="K13" s="242">
        <f t="shared" si="1"/>
        <v>1073</v>
      </c>
      <c r="L13" s="303"/>
    </row>
    <row r="14" spans="1:12" ht="12.2" customHeight="1">
      <c r="A14" s="243" t="s">
        <v>151</v>
      </c>
      <c r="B14" s="242">
        <v>212</v>
      </c>
      <c r="C14" s="242">
        <v>47</v>
      </c>
      <c r="D14" s="242">
        <v>28</v>
      </c>
      <c r="E14" s="242">
        <v>8</v>
      </c>
      <c r="F14" s="242">
        <f t="shared" si="0"/>
        <v>36</v>
      </c>
      <c r="G14" s="242">
        <v>6</v>
      </c>
      <c r="H14" s="242">
        <v>7</v>
      </c>
      <c r="I14" s="242">
        <v>9</v>
      </c>
      <c r="J14" s="242">
        <v>17</v>
      </c>
      <c r="K14" s="242">
        <f t="shared" si="1"/>
        <v>26</v>
      </c>
      <c r="L14" s="303"/>
    </row>
    <row r="15" spans="1:12" ht="12.2" customHeight="1">
      <c r="A15" s="243" t="s">
        <v>150</v>
      </c>
      <c r="B15" s="242">
        <v>3518</v>
      </c>
      <c r="C15" s="242">
        <v>3825</v>
      </c>
      <c r="D15" s="242">
        <v>1107</v>
      </c>
      <c r="E15" s="242">
        <v>1163</v>
      </c>
      <c r="F15" s="242">
        <f t="shared" si="0"/>
        <v>2270</v>
      </c>
      <c r="G15" s="242">
        <v>981</v>
      </c>
      <c r="H15" s="242">
        <v>575</v>
      </c>
      <c r="I15" s="242">
        <v>993</v>
      </c>
      <c r="J15" s="242">
        <v>1036</v>
      </c>
      <c r="K15" s="242">
        <f t="shared" si="1"/>
        <v>2029</v>
      </c>
      <c r="L15" s="303"/>
    </row>
    <row r="16" spans="1:12" ht="12.2" customHeight="1">
      <c r="A16" s="243" t="s">
        <v>149</v>
      </c>
      <c r="B16" s="242">
        <v>671</v>
      </c>
      <c r="C16" s="242">
        <v>721</v>
      </c>
      <c r="D16" s="242">
        <v>138</v>
      </c>
      <c r="E16" s="242">
        <v>223</v>
      </c>
      <c r="F16" s="242">
        <f t="shared" si="0"/>
        <v>361</v>
      </c>
      <c r="G16" s="242">
        <v>191</v>
      </c>
      <c r="H16" s="242">
        <v>169</v>
      </c>
      <c r="I16" s="242">
        <v>234</v>
      </c>
      <c r="J16" s="242">
        <v>240</v>
      </c>
      <c r="K16" s="242">
        <f t="shared" si="1"/>
        <v>474</v>
      </c>
      <c r="L16" s="303"/>
    </row>
    <row r="17" spans="1:12" ht="12.2" customHeight="1">
      <c r="A17" s="243" t="s">
        <v>148</v>
      </c>
      <c r="B17" s="242">
        <v>5912</v>
      </c>
      <c r="C17" s="242">
        <v>5797</v>
      </c>
      <c r="D17" s="242">
        <v>1477</v>
      </c>
      <c r="E17" s="242">
        <v>1363</v>
      </c>
      <c r="F17" s="242">
        <f t="shared" si="0"/>
        <v>2840</v>
      </c>
      <c r="G17" s="242">
        <v>1517</v>
      </c>
      <c r="H17" s="242">
        <v>1440</v>
      </c>
      <c r="I17" s="242">
        <v>1530</v>
      </c>
      <c r="J17" s="242">
        <v>1313</v>
      </c>
      <c r="K17" s="242">
        <f t="shared" si="1"/>
        <v>2843</v>
      </c>
      <c r="L17" s="303"/>
    </row>
    <row r="18" spans="1:12" ht="12.2" customHeight="1">
      <c r="A18" s="243" t="s">
        <v>147</v>
      </c>
      <c r="B18" s="242">
        <v>1748</v>
      </c>
      <c r="C18" s="242">
        <v>2056</v>
      </c>
      <c r="D18" s="242">
        <v>322</v>
      </c>
      <c r="E18" s="242">
        <v>501</v>
      </c>
      <c r="F18" s="242">
        <f t="shared" si="0"/>
        <v>823</v>
      </c>
      <c r="G18" s="242">
        <v>605</v>
      </c>
      <c r="H18" s="242">
        <v>629</v>
      </c>
      <c r="I18" s="242">
        <v>293</v>
      </c>
      <c r="J18" s="242">
        <f>J7-SUM(J8:J17)</f>
        <v>340</v>
      </c>
      <c r="K18" s="242">
        <f t="shared" si="1"/>
        <v>633</v>
      </c>
      <c r="L18" s="303"/>
    </row>
    <row r="19" spans="1:12" s="232" customFormat="1" ht="12.4" customHeight="1">
      <c r="A19" s="245" t="s">
        <v>146</v>
      </c>
      <c r="B19" s="244">
        <v>1940</v>
      </c>
      <c r="C19" s="244">
        <v>1237</v>
      </c>
      <c r="D19" s="244">
        <v>363</v>
      </c>
      <c r="E19" s="244">
        <v>284</v>
      </c>
      <c r="F19" s="244">
        <f t="shared" si="0"/>
        <v>647</v>
      </c>
      <c r="G19" s="244">
        <v>212</v>
      </c>
      <c r="H19" s="244">
        <v>377</v>
      </c>
      <c r="I19" s="244">
        <v>353</v>
      </c>
      <c r="J19" s="244">
        <v>387</v>
      </c>
      <c r="K19" s="244">
        <f t="shared" si="1"/>
        <v>740</v>
      </c>
      <c r="L19" s="303"/>
    </row>
    <row r="20" spans="1:12" ht="12.2" customHeight="1">
      <c r="A20" s="243" t="s">
        <v>145</v>
      </c>
      <c r="B20" s="246">
        <v>43</v>
      </c>
      <c r="C20" s="246">
        <v>85</v>
      </c>
      <c r="D20" s="246">
        <v>5</v>
      </c>
      <c r="E20" s="246">
        <v>9</v>
      </c>
      <c r="F20" s="246">
        <f t="shared" si="0"/>
        <v>14</v>
      </c>
      <c r="G20" s="246">
        <v>49</v>
      </c>
      <c r="H20" s="246">
        <v>22</v>
      </c>
      <c r="I20" s="246">
        <v>38</v>
      </c>
      <c r="J20" s="246">
        <v>7</v>
      </c>
      <c r="K20" s="246">
        <f t="shared" si="1"/>
        <v>45</v>
      </c>
      <c r="L20" s="303"/>
    </row>
    <row r="21" spans="1:12" ht="14.45" customHeight="1">
      <c r="A21" s="243" t="s">
        <v>144</v>
      </c>
      <c r="B21" s="246">
        <v>64</v>
      </c>
      <c r="C21" s="246">
        <v>44</v>
      </c>
      <c r="D21" s="246">
        <v>12</v>
      </c>
      <c r="E21" s="246">
        <v>15</v>
      </c>
      <c r="F21" s="246">
        <f t="shared" si="0"/>
        <v>27</v>
      </c>
      <c r="G21" s="246">
        <v>8</v>
      </c>
      <c r="H21" s="246">
        <v>9</v>
      </c>
      <c r="I21" s="246">
        <v>8</v>
      </c>
      <c r="J21" s="246">
        <v>8</v>
      </c>
      <c r="K21" s="246">
        <f t="shared" si="1"/>
        <v>16</v>
      </c>
      <c r="L21" s="312"/>
    </row>
    <row r="22" spans="1:12" ht="12.2" customHeight="1">
      <c r="A22" s="243" t="s">
        <v>143</v>
      </c>
      <c r="B22" s="246">
        <v>609</v>
      </c>
      <c r="C22" s="246">
        <v>591</v>
      </c>
      <c r="D22" s="246">
        <v>119</v>
      </c>
      <c r="E22" s="246">
        <v>178</v>
      </c>
      <c r="F22" s="246">
        <f t="shared" si="0"/>
        <v>297</v>
      </c>
      <c r="G22" s="246">
        <v>88</v>
      </c>
      <c r="H22" s="246">
        <v>206</v>
      </c>
      <c r="I22" s="246">
        <v>179</v>
      </c>
      <c r="J22" s="246">
        <v>195</v>
      </c>
      <c r="K22" s="246">
        <f t="shared" si="1"/>
        <v>374</v>
      </c>
      <c r="L22" s="303"/>
    </row>
    <row r="23" spans="1:12" ht="12.2" customHeight="1">
      <c r="A23" s="243" t="s">
        <v>142</v>
      </c>
      <c r="B23" s="246">
        <v>115</v>
      </c>
      <c r="C23" s="246">
        <v>29</v>
      </c>
      <c r="D23" s="246">
        <v>14</v>
      </c>
      <c r="E23" s="246">
        <v>2</v>
      </c>
      <c r="F23" s="246">
        <f t="shared" si="0"/>
        <v>16</v>
      </c>
      <c r="G23" s="246">
        <v>3</v>
      </c>
      <c r="H23" s="246">
        <v>10</v>
      </c>
      <c r="I23" s="246">
        <v>9</v>
      </c>
      <c r="J23" s="246">
        <v>23</v>
      </c>
      <c r="K23" s="246">
        <f t="shared" si="1"/>
        <v>32</v>
      </c>
      <c r="L23" s="303"/>
    </row>
    <row r="24" spans="1:12" ht="12.2" customHeight="1">
      <c r="A24" s="243" t="s">
        <v>141</v>
      </c>
      <c r="B24" s="247">
        <v>4</v>
      </c>
      <c r="C24" s="247">
        <v>3</v>
      </c>
      <c r="D24" s="247">
        <v>3</v>
      </c>
      <c r="E24" s="247">
        <v>0</v>
      </c>
      <c r="F24" s="247">
        <f t="shared" si="0"/>
        <v>3</v>
      </c>
      <c r="G24" s="247">
        <v>0</v>
      </c>
      <c r="H24" s="247">
        <v>0</v>
      </c>
      <c r="I24" s="247">
        <v>0</v>
      </c>
      <c r="J24" s="247">
        <v>0</v>
      </c>
      <c r="K24" s="247">
        <f t="shared" si="1"/>
        <v>0</v>
      </c>
      <c r="L24" s="303"/>
    </row>
    <row r="25" spans="1:12" ht="12.2" customHeight="1">
      <c r="A25" s="243" t="s">
        <v>140</v>
      </c>
      <c r="B25" s="246">
        <v>697</v>
      </c>
      <c r="C25" s="246">
        <v>155</v>
      </c>
      <c r="D25" s="246">
        <v>77</v>
      </c>
      <c r="E25" s="246">
        <v>28</v>
      </c>
      <c r="F25" s="246">
        <f t="shared" si="0"/>
        <v>105</v>
      </c>
      <c r="G25" s="246">
        <v>25</v>
      </c>
      <c r="H25" s="246">
        <v>24</v>
      </c>
      <c r="I25" s="246">
        <v>34</v>
      </c>
      <c r="J25" s="246">
        <v>72</v>
      </c>
      <c r="K25" s="246">
        <f t="shared" si="1"/>
        <v>106</v>
      </c>
      <c r="L25" s="303"/>
    </row>
    <row r="26" spans="1:12" ht="12.2" customHeight="1">
      <c r="A26" s="243" t="s">
        <v>127</v>
      </c>
      <c r="B26" s="242">
        <v>408</v>
      </c>
      <c r="C26" s="242">
        <v>331</v>
      </c>
      <c r="D26" s="242">
        <v>133</v>
      </c>
      <c r="E26" s="242">
        <v>52</v>
      </c>
      <c r="F26" s="242">
        <f t="shared" si="0"/>
        <v>185</v>
      </c>
      <c r="G26" s="242">
        <v>39</v>
      </c>
      <c r="H26" s="242">
        <v>107</v>
      </c>
      <c r="I26" s="242">
        <v>85</v>
      </c>
      <c r="J26" s="242">
        <f>J19-SUM(J20:J25)</f>
        <v>82</v>
      </c>
      <c r="K26" s="242">
        <f t="shared" si="1"/>
        <v>167</v>
      </c>
      <c r="L26" s="303"/>
    </row>
    <row r="27" spans="1:12" s="232" customFormat="1" ht="12.4" customHeight="1">
      <c r="A27" s="245" t="s">
        <v>139</v>
      </c>
      <c r="B27" s="244">
        <v>12816</v>
      </c>
      <c r="C27" s="244">
        <v>12472</v>
      </c>
      <c r="D27" s="244">
        <v>2712</v>
      </c>
      <c r="E27" s="244">
        <v>3093</v>
      </c>
      <c r="F27" s="244">
        <f t="shared" si="0"/>
        <v>5805</v>
      </c>
      <c r="G27" s="244">
        <v>3373</v>
      </c>
      <c r="H27" s="244">
        <v>3295</v>
      </c>
      <c r="I27" s="244">
        <v>2322</v>
      </c>
      <c r="J27" s="244">
        <v>2941</v>
      </c>
      <c r="K27" s="244">
        <f t="shared" si="1"/>
        <v>5263</v>
      </c>
      <c r="L27" s="303"/>
    </row>
    <row r="28" spans="1:12" ht="12.2" customHeight="1">
      <c r="A28" s="243" t="s">
        <v>138</v>
      </c>
      <c r="B28" s="242">
        <v>4111</v>
      </c>
      <c r="C28" s="242">
        <v>3879</v>
      </c>
      <c r="D28" s="242">
        <v>988</v>
      </c>
      <c r="E28" s="242">
        <v>965</v>
      </c>
      <c r="F28" s="242">
        <f t="shared" si="0"/>
        <v>1953</v>
      </c>
      <c r="G28" s="242">
        <v>933</v>
      </c>
      <c r="H28" s="242">
        <v>993</v>
      </c>
      <c r="I28" s="242">
        <v>667</v>
      </c>
      <c r="J28" s="242">
        <v>737</v>
      </c>
      <c r="K28" s="242">
        <f t="shared" si="1"/>
        <v>1404</v>
      </c>
      <c r="L28" s="303"/>
    </row>
    <row r="29" spans="1:12" ht="12.2" customHeight="1">
      <c r="A29" s="243" t="s">
        <v>137</v>
      </c>
      <c r="B29" s="242">
        <v>207</v>
      </c>
      <c r="C29" s="242">
        <v>316</v>
      </c>
      <c r="D29" s="242">
        <v>59</v>
      </c>
      <c r="E29" s="242">
        <v>74</v>
      </c>
      <c r="F29" s="242">
        <f t="shared" si="0"/>
        <v>133</v>
      </c>
      <c r="G29" s="242">
        <v>110</v>
      </c>
      <c r="H29" s="242">
        <v>73</v>
      </c>
      <c r="I29" s="242">
        <v>67</v>
      </c>
      <c r="J29" s="242">
        <v>75</v>
      </c>
      <c r="K29" s="242">
        <f t="shared" si="1"/>
        <v>142</v>
      </c>
      <c r="L29" s="303"/>
    </row>
    <row r="30" spans="1:12" ht="12.2" customHeight="1">
      <c r="A30" s="243" t="s">
        <v>136</v>
      </c>
      <c r="B30" s="242">
        <v>89</v>
      </c>
      <c r="C30" s="242">
        <v>82</v>
      </c>
      <c r="D30" s="242">
        <v>26</v>
      </c>
      <c r="E30" s="242">
        <v>10</v>
      </c>
      <c r="F30" s="242">
        <f t="shared" si="0"/>
        <v>36</v>
      </c>
      <c r="G30" s="242">
        <v>36</v>
      </c>
      <c r="H30" s="242">
        <v>9</v>
      </c>
      <c r="I30" s="242">
        <v>9</v>
      </c>
      <c r="J30" s="242">
        <v>5</v>
      </c>
      <c r="K30" s="242">
        <f t="shared" si="1"/>
        <v>14</v>
      </c>
      <c r="L30" s="303"/>
    </row>
    <row r="31" spans="1:12" ht="12.2" customHeight="1">
      <c r="A31" s="243" t="s">
        <v>135</v>
      </c>
      <c r="B31" s="242">
        <v>8054</v>
      </c>
      <c r="C31" s="242">
        <v>7858</v>
      </c>
      <c r="D31" s="242">
        <v>1554</v>
      </c>
      <c r="E31" s="242">
        <v>1984</v>
      </c>
      <c r="F31" s="242">
        <f t="shared" si="0"/>
        <v>3538</v>
      </c>
      <c r="G31" s="242">
        <v>2196</v>
      </c>
      <c r="H31" s="242">
        <v>2123</v>
      </c>
      <c r="I31" s="242">
        <v>1470</v>
      </c>
      <c r="J31" s="242">
        <v>1981</v>
      </c>
      <c r="K31" s="242">
        <f t="shared" si="1"/>
        <v>3451</v>
      </c>
      <c r="L31" s="303"/>
    </row>
    <row r="32" spans="1:12" ht="12.2" customHeight="1">
      <c r="A32" s="243" t="s">
        <v>127</v>
      </c>
      <c r="B32" s="242">
        <v>355</v>
      </c>
      <c r="C32" s="242">
        <v>338</v>
      </c>
      <c r="D32" s="242">
        <v>84</v>
      </c>
      <c r="E32" s="242">
        <v>60</v>
      </c>
      <c r="F32" s="242">
        <f t="shared" si="0"/>
        <v>144</v>
      </c>
      <c r="G32" s="242">
        <v>98</v>
      </c>
      <c r="H32" s="242">
        <v>96</v>
      </c>
      <c r="I32" s="242">
        <v>109</v>
      </c>
      <c r="J32" s="242">
        <f>J27-SUM(J28:J31)</f>
        <v>143</v>
      </c>
      <c r="K32" s="242">
        <f t="shared" si="1"/>
        <v>252</v>
      </c>
      <c r="L32" s="303"/>
    </row>
    <row r="33" spans="1:12" s="232" customFormat="1" ht="12.4" customHeight="1">
      <c r="A33" s="245" t="s">
        <v>134</v>
      </c>
      <c r="B33" s="244">
        <v>5983</v>
      </c>
      <c r="C33" s="244">
        <v>6180</v>
      </c>
      <c r="D33" s="244">
        <v>838</v>
      </c>
      <c r="E33" s="244">
        <v>1572</v>
      </c>
      <c r="F33" s="244">
        <f t="shared" si="0"/>
        <v>2410</v>
      </c>
      <c r="G33" s="244">
        <v>1694</v>
      </c>
      <c r="H33" s="244">
        <v>2077</v>
      </c>
      <c r="I33" s="244">
        <v>1311</v>
      </c>
      <c r="J33" s="244">
        <v>1706</v>
      </c>
      <c r="K33" s="244">
        <f t="shared" si="1"/>
        <v>3017</v>
      </c>
      <c r="L33" s="303"/>
    </row>
    <row r="34" spans="1:12" ht="12.2" customHeight="1">
      <c r="A34" s="243" t="s">
        <v>133</v>
      </c>
      <c r="B34" s="242">
        <v>73</v>
      </c>
      <c r="C34" s="242">
        <v>96</v>
      </c>
      <c r="D34" s="242">
        <v>13</v>
      </c>
      <c r="E34" s="242">
        <v>4</v>
      </c>
      <c r="F34" s="242">
        <f t="shared" si="0"/>
        <v>17</v>
      </c>
      <c r="G34" s="242">
        <v>53</v>
      </c>
      <c r="H34" s="242">
        <v>24</v>
      </c>
      <c r="I34" s="242">
        <v>67</v>
      </c>
      <c r="J34" s="242">
        <v>19</v>
      </c>
      <c r="K34" s="242">
        <f t="shared" si="1"/>
        <v>86</v>
      </c>
      <c r="L34" s="303"/>
    </row>
    <row r="35" spans="1:12" ht="12.2" customHeight="1">
      <c r="A35" s="243" t="s">
        <v>132</v>
      </c>
      <c r="B35" s="242">
        <v>11</v>
      </c>
      <c r="C35" s="242">
        <v>1</v>
      </c>
      <c r="D35" s="242">
        <v>1</v>
      </c>
      <c r="E35" s="242">
        <v>0</v>
      </c>
      <c r="F35" s="242">
        <f t="shared" si="0"/>
        <v>1</v>
      </c>
      <c r="G35" s="242">
        <v>0</v>
      </c>
      <c r="H35" s="242">
        <v>0</v>
      </c>
      <c r="I35" s="242">
        <v>0</v>
      </c>
      <c r="J35" s="242">
        <v>0</v>
      </c>
      <c r="K35" s="242">
        <f t="shared" si="1"/>
        <v>0</v>
      </c>
      <c r="L35" s="303"/>
    </row>
    <row r="36" spans="1:12" ht="12.2" customHeight="1">
      <c r="A36" s="243" t="s">
        <v>131</v>
      </c>
      <c r="B36" s="242">
        <v>5784</v>
      </c>
      <c r="C36" s="242">
        <v>6001</v>
      </c>
      <c r="D36" s="242">
        <v>804</v>
      </c>
      <c r="E36" s="242">
        <v>1531</v>
      </c>
      <c r="F36" s="242">
        <f t="shared" si="0"/>
        <v>2335</v>
      </c>
      <c r="G36" s="242">
        <v>1633</v>
      </c>
      <c r="H36" s="242">
        <v>2033</v>
      </c>
      <c r="I36" s="242">
        <v>1239</v>
      </c>
      <c r="J36" s="242">
        <v>1679</v>
      </c>
      <c r="K36" s="242">
        <f t="shared" si="1"/>
        <v>2918</v>
      </c>
      <c r="L36" s="303"/>
    </row>
    <row r="37" spans="1:12" ht="12.2" customHeight="1">
      <c r="A37" s="243" t="s">
        <v>127</v>
      </c>
      <c r="B37" s="242">
        <v>115</v>
      </c>
      <c r="C37" s="242">
        <v>82</v>
      </c>
      <c r="D37" s="242">
        <v>20</v>
      </c>
      <c r="E37" s="242">
        <v>37</v>
      </c>
      <c r="F37" s="242">
        <f t="shared" si="0"/>
        <v>57</v>
      </c>
      <c r="G37" s="242">
        <v>8</v>
      </c>
      <c r="H37" s="242">
        <v>20</v>
      </c>
      <c r="I37" s="242">
        <v>5</v>
      </c>
      <c r="J37" s="242">
        <f>J33-SUM(J34:J36)</f>
        <v>8</v>
      </c>
      <c r="K37" s="242">
        <f t="shared" si="1"/>
        <v>13</v>
      </c>
      <c r="L37" s="303"/>
    </row>
    <row r="38" spans="1:12" s="232" customFormat="1" ht="12.4" customHeight="1">
      <c r="A38" s="245" t="s">
        <v>130</v>
      </c>
      <c r="B38" s="244">
        <v>144</v>
      </c>
      <c r="C38" s="244">
        <v>122</v>
      </c>
      <c r="D38" s="244">
        <v>52</v>
      </c>
      <c r="E38" s="244">
        <v>51</v>
      </c>
      <c r="F38" s="244">
        <f t="shared" si="0"/>
        <v>103</v>
      </c>
      <c r="G38" s="244">
        <v>11</v>
      </c>
      <c r="H38" s="244">
        <v>8</v>
      </c>
      <c r="I38" s="244">
        <v>69</v>
      </c>
      <c r="J38" s="244">
        <v>20</v>
      </c>
      <c r="K38" s="244">
        <f t="shared" si="1"/>
        <v>89</v>
      </c>
      <c r="L38" s="303"/>
    </row>
    <row r="39" spans="1:12" ht="12.2" customHeight="1">
      <c r="A39" s="243" t="s">
        <v>129</v>
      </c>
      <c r="B39" s="242">
        <v>124</v>
      </c>
      <c r="C39" s="242">
        <v>115</v>
      </c>
      <c r="D39" s="242">
        <v>50</v>
      </c>
      <c r="E39" s="242">
        <v>51</v>
      </c>
      <c r="F39" s="242">
        <f t="shared" si="0"/>
        <v>101</v>
      </c>
      <c r="G39" s="242">
        <v>8</v>
      </c>
      <c r="H39" s="242">
        <v>7</v>
      </c>
      <c r="I39" s="242">
        <v>69</v>
      </c>
      <c r="J39" s="242">
        <v>19</v>
      </c>
      <c r="K39" s="242">
        <f t="shared" si="1"/>
        <v>88</v>
      </c>
      <c r="L39" s="303"/>
    </row>
    <row r="40" spans="1:12" ht="12.2" customHeight="1">
      <c r="A40" s="243" t="s">
        <v>128</v>
      </c>
      <c r="B40" s="242">
        <v>20</v>
      </c>
      <c r="C40" s="242">
        <v>6</v>
      </c>
      <c r="D40" s="242">
        <v>3</v>
      </c>
      <c r="E40" s="242">
        <v>0</v>
      </c>
      <c r="F40" s="242">
        <f t="shared" si="0"/>
        <v>3</v>
      </c>
      <c r="G40" s="242">
        <v>2</v>
      </c>
      <c r="H40" s="242">
        <v>1</v>
      </c>
      <c r="I40" s="242">
        <v>0</v>
      </c>
      <c r="J40" s="242">
        <v>0</v>
      </c>
      <c r="K40" s="242">
        <f t="shared" si="1"/>
        <v>0</v>
      </c>
      <c r="L40" s="303"/>
    </row>
    <row r="41" spans="1:12" ht="12.2" customHeight="1">
      <c r="A41" s="241" t="s">
        <v>127</v>
      </c>
      <c r="B41" s="240">
        <v>0</v>
      </c>
      <c r="C41" s="240">
        <v>0</v>
      </c>
      <c r="D41" s="240">
        <v>0</v>
      </c>
      <c r="E41" s="240">
        <v>0</v>
      </c>
      <c r="F41" s="240">
        <f t="shared" si="0"/>
        <v>0</v>
      </c>
      <c r="G41" s="240">
        <v>0</v>
      </c>
      <c r="H41" s="240">
        <v>0</v>
      </c>
      <c r="I41" s="240">
        <v>0</v>
      </c>
      <c r="J41" s="240">
        <f>J38-SUM(J39:J40)</f>
        <v>1</v>
      </c>
      <c r="K41" s="240">
        <f t="shared" si="1"/>
        <v>1</v>
      </c>
      <c r="L41" s="303"/>
    </row>
    <row r="42" spans="1:12" ht="23.1" customHeight="1">
      <c r="A42" s="238" t="s">
        <v>126</v>
      </c>
      <c r="B42" s="237"/>
      <c r="C42" s="237"/>
      <c r="K42" s="239" t="s">
        <v>79</v>
      </c>
      <c r="L42" s="303"/>
    </row>
    <row r="43" spans="1:12" ht="24.95" customHeight="1">
      <c r="A43" s="238"/>
      <c r="B43" s="237"/>
      <c r="C43" s="237"/>
      <c r="D43" s="236"/>
      <c r="E43" s="236"/>
      <c r="F43" s="236"/>
      <c r="G43" s="236"/>
      <c r="H43" s="236"/>
      <c r="I43" s="236"/>
      <c r="J43" s="236"/>
      <c r="K43" s="236"/>
      <c r="L43" s="159"/>
    </row>
    <row r="44" spans="1:12">
      <c r="B44" s="222"/>
      <c r="C44" s="222"/>
      <c r="D44" s="222"/>
      <c r="E44" s="222"/>
      <c r="F44" s="222"/>
      <c r="G44" s="222"/>
      <c r="H44" s="222"/>
      <c r="I44" s="222"/>
      <c r="J44" s="222"/>
      <c r="K44" s="222"/>
    </row>
    <row r="45" spans="1:12">
      <c r="A45" s="281"/>
      <c r="B45" s="222"/>
      <c r="C45" s="222"/>
      <c r="D45" s="222"/>
      <c r="E45" s="222"/>
      <c r="F45" s="222"/>
      <c r="G45" s="222"/>
      <c r="H45" s="222"/>
      <c r="I45" s="222"/>
      <c r="J45" s="222"/>
      <c r="K45" s="222"/>
    </row>
    <row r="46" spans="1:12">
      <c r="A46" s="224"/>
      <c r="B46" s="222"/>
      <c r="C46" s="222"/>
      <c r="D46" s="222"/>
      <c r="E46" s="222"/>
      <c r="F46" s="222"/>
      <c r="G46" s="222"/>
      <c r="H46" s="222"/>
      <c r="I46" s="222"/>
      <c r="J46" s="222"/>
      <c r="K46" s="222"/>
    </row>
    <row r="47" spans="1:12">
      <c r="A47" s="224"/>
      <c r="B47" s="222"/>
      <c r="C47" s="222"/>
      <c r="D47" s="222"/>
      <c r="E47" s="222"/>
      <c r="F47" s="222"/>
      <c r="G47" s="222"/>
      <c r="H47" s="222"/>
      <c r="I47" s="222"/>
      <c r="J47" s="222"/>
      <c r="K47" s="222"/>
    </row>
    <row r="48" spans="1:12">
      <c r="A48" s="224"/>
      <c r="B48" s="222"/>
      <c r="C48" s="222"/>
      <c r="D48" s="222"/>
      <c r="E48" s="222"/>
      <c r="F48" s="222"/>
      <c r="G48" s="222"/>
      <c r="H48" s="222"/>
      <c r="I48" s="222"/>
      <c r="J48" s="222"/>
      <c r="K48" s="222"/>
    </row>
    <row r="49" spans="1:11">
      <c r="A49" s="224"/>
      <c r="B49" s="222"/>
      <c r="C49" s="222"/>
      <c r="D49" s="222"/>
      <c r="E49" s="222"/>
      <c r="F49" s="222"/>
      <c r="G49" s="222"/>
      <c r="H49" s="222"/>
      <c r="I49" s="222"/>
      <c r="J49" s="222"/>
      <c r="K49" s="222"/>
    </row>
    <row r="50" spans="1:11">
      <c r="A50" s="224"/>
      <c r="B50" s="222"/>
      <c r="C50" s="222"/>
      <c r="D50" s="222"/>
      <c r="E50" s="222"/>
      <c r="F50" s="222"/>
      <c r="G50" s="222"/>
      <c r="H50" s="222"/>
      <c r="I50" s="222"/>
      <c r="J50" s="222"/>
      <c r="K50" s="222"/>
    </row>
    <row r="51" spans="1:11">
      <c r="A51" s="224"/>
      <c r="B51" s="222"/>
      <c r="C51" s="222"/>
      <c r="D51" s="222"/>
      <c r="E51" s="222"/>
      <c r="F51" s="222"/>
      <c r="G51" s="222"/>
      <c r="H51" s="222"/>
      <c r="I51" s="222"/>
      <c r="J51" s="222"/>
      <c r="K51" s="222"/>
    </row>
    <row r="52" spans="1:11">
      <c r="A52" s="224"/>
      <c r="B52" s="222"/>
      <c r="C52" s="222"/>
      <c r="D52" s="222"/>
      <c r="E52" s="222"/>
      <c r="F52" s="222"/>
      <c r="G52" s="222"/>
      <c r="H52" s="222"/>
      <c r="I52" s="222"/>
      <c r="J52" s="222"/>
      <c r="K52" s="222"/>
    </row>
    <row r="53" spans="1:11">
      <c r="A53" s="224"/>
      <c r="B53" s="222"/>
      <c r="C53" s="222"/>
      <c r="D53" s="222"/>
      <c r="E53" s="222"/>
      <c r="F53" s="222"/>
      <c r="G53" s="222"/>
      <c r="H53" s="222"/>
      <c r="I53" s="222"/>
      <c r="J53" s="222"/>
      <c r="K53" s="222"/>
    </row>
    <row r="54" spans="1:11">
      <c r="A54" s="224"/>
    </row>
    <row r="55" spans="1:11">
      <c r="A55" s="224"/>
      <c r="B55" s="222"/>
      <c r="C55" s="222"/>
      <c r="D55" s="222"/>
      <c r="E55" s="222"/>
      <c r="F55" s="222"/>
      <c r="G55" s="222"/>
      <c r="H55" s="222"/>
      <c r="I55" s="222"/>
      <c r="J55" s="222"/>
      <c r="K55" s="222"/>
    </row>
    <row r="56" spans="1:11">
      <c r="A56" s="224"/>
      <c r="B56" s="222"/>
      <c r="C56" s="222"/>
      <c r="D56" s="222"/>
      <c r="E56" s="222"/>
      <c r="F56" s="222"/>
      <c r="G56" s="222"/>
      <c r="H56" s="222"/>
      <c r="I56" s="222"/>
      <c r="J56" s="222"/>
      <c r="K56" s="222"/>
    </row>
    <row r="57" spans="1:11">
      <c r="A57" s="224"/>
    </row>
    <row r="58" spans="1:11">
      <c r="A58" s="224"/>
      <c r="B58" s="222"/>
      <c r="C58" s="222"/>
      <c r="D58" s="222"/>
      <c r="E58" s="222"/>
      <c r="F58" s="222"/>
      <c r="G58" s="222"/>
      <c r="H58" s="222"/>
      <c r="I58" s="222"/>
      <c r="J58" s="222"/>
      <c r="K58" s="222"/>
    </row>
    <row r="59" spans="1:11">
      <c r="A59" s="224"/>
      <c r="B59" s="222"/>
      <c r="C59" s="222"/>
      <c r="D59" s="222"/>
      <c r="E59" s="222"/>
      <c r="F59" s="222"/>
      <c r="G59" s="222"/>
      <c r="H59" s="222"/>
      <c r="I59" s="222"/>
      <c r="J59" s="222"/>
      <c r="K59" s="222"/>
    </row>
    <row r="61" spans="1:11">
      <c r="B61" s="222"/>
      <c r="C61" s="222"/>
      <c r="D61" s="222"/>
      <c r="E61" s="222"/>
      <c r="F61" s="222"/>
      <c r="G61" s="222"/>
      <c r="H61" s="222"/>
      <c r="I61" s="222"/>
      <c r="J61" s="222"/>
      <c r="K61" s="222"/>
    </row>
    <row r="62" spans="1:11">
      <c r="B62" s="222"/>
      <c r="C62" s="222"/>
      <c r="D62" s="222"/>
      <c r="E62" s="222"/>
      <c r="F62" s="222"/>
      <c r="G62" s="222"/>
      <c r="H62" s="222"/>
      <c r="I62" s="222"/>
      <c r="J62" s="222"/>
      <c r="K62" s="222"/>
    </row>
  </sheetData>
  <mergeCells count="6">
    <mergeCell ref="L1:L42"/>
    <mergeCell ref="A4:A5"/>
    <mergeCell ref="B4:B5"/>
    <mergeCell ref="C4:C5"/>
    <mergeCell ref="D4:H4"/>
    <mergeCell ref="I4:K4"/>
  </mergeCells>
  <printOptions horizontalCentered="1"/>
  <pageMargins left="0.59055118110236227" right="0.19685039370078741" top="0.59055118110236227" bottom="0.19685039370078741" header="0.19685039370078741" footer="0.19685039370078741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7"/>
  <sheetViews>
    <sheetView tabSelected="1" zoomScaleNormal="100" workbookViewId="0"/>
  </sheetViews>
  <sheetFormatPr defaultRowHeight="12.75"/>
  <cols>
    <col min="1" max="1" width="25.7109375" style="224" customWidth="1"/>
    <col min="2" max="11" width="11" style="224" customWidth="1"/>
    <col min="12" max="12" width="7.7109375" style="259" customWidth="1"/>
    <col min="13" max="16384" width="9.140625" style="224"/>
  </cols>
  <sheetData>
    <row r="1" spans="1:12" s="271" customFormat="1" ht="18" customHeight="1">
      <c r="A1" s="258" t="s">
        <v>173</v>
      </c>
      <c r="B1" s="274"/>
      <c r="C1" s="274"/>
      <c r="L1" s="315">
        <v>13</v>
      </c>
    </row>
    <row r="2" spans="1:12" s="271" customFormat="1" ht="14.1" customHeight="1">
      <c r="A2" s="273"/>
      <c r="B2" s="273"/>
      <c r="C2" s="273"/>
      <c r="K2" s="272" t="s">
        <v>124</v>
      </c>
      <c r="L2" s="316"/>
    </row>
    <row r="3" spans="1:12" s="269" customFormat="1" ht="5.0999999999999996" customHeight="1">
      <c r="A3" s="270"/>
      <c r="B3" s="270"/>
      <c r="C3" s="270"/>
      <c r="D3" s="193"/>
      <c r="E3" s="193"/>
      <c r="F3" s="193"/>
      <c r="G3" s="193"/>
      <c r="H3" s="193"/>
      <c r="I3" s="193"/>
      <c r="J3" s="193"/>
      <c r="K3" s="193"/>
      <c r="L3" s="316"/>
    </row>
    <row r="4" spans="1:12" ht="17.25" customHeight="1">
      <c r="A4" s="304" t="s">
        <v>172</v>
      </c>
      <c r="B4" s="305">
        <v>2024</v>
      </c>
      <c r="C4" s="305">
        <v>2025</v>
      </c>
      <c r="D4" s="307">
        <v>2025</v>
      </c>
      <c r="E4" s="308"/>
      <c r="F4" s="308"/>
      <c r="G4" s="308"/>
      <c r="H4" s="309"/>
      <c r="I4" s="307" t="s">
        <v>75</v>
      </c>
      <c r="J4" s="308"/>
      <c r="K4" s="309"/>
      <c r="L4" s="316"/>
    </row>
    <row r="5" spans="1:12" ht="16.5" customHeight="1">
      <c r="A5" s="318"/>
      <c r="B5" s="306"/>
      <c r="C5" s="306"/>
      <c r="D5" s="180" t="s">
        <v>72</v>
      </c>
      <c r="E5" s="180" t="s">
        <v>71</v>
      </c>
      <c r="F5" s="180" t="s">
        <v>70</v>
      </c>
      <c r="G5" s="180" t="s">
        <v>74</v>
      </c>
      <c r="H5" s="180" t="s">
        <v>73</v>
      </c>
      <c r="I5" s="180" t="s">
        <v>72</v>
      </c>
      <c r="J5" s="180" t="s">
        <v>71</v>
      </c>
      <c r="K5" s="180" t="s">
        <v>70</v>
      </c>
      <c r="L5" s="316"/>
    </row>
    <row r="6" spans="1:12" ht="14.25" customHeight="1">
      <c r="A6" s="268" t="s">
        <v>123</v>
      </c>
      <c r="B6" s="267">
        <v>23656</v>
      </c>
      <c r="C6" s="267">
        <v>22987</v>
      </c>
      <c r="D6" s="267">
        <v>5148</v>
      </c>
      <c r="E6" s="267">
        <v>6292</v>
      </c>
      <c r="F6" s="267">
        <f t="shared" ref="F6:F44" si="0">D6+E6</f>
        <v>11440</v>
      </c>
      <c r="G6" s="267">
        <v>5922</v>
      </c>
      <c r="H6" s="267">
        <v>5625</v>
      </c>
      <c r="I6" s="267">
        <v>5236</v>
      </c>
      <c r="J6" s="267">
        <v>6047</v>
      </c>
      <c r="K6" s="267">
        <f t="shared" ref="K6:K44" si="1">I6+J6</f>
        <v>11283</v>
      </c>
      <c r="L6" s="316"/>
    </row>
    <row r="7" spans="1:12" ht="12" customHeight="1">
      <c r="A7" s="245" t="s">
        <v>158</v>
      </c>
      <c r="B7" s="265">
        <v>8530</v>
      </c>
      <c r="C7" s="265">
        <v>8734</v>
      </c>
      <c r="D7" s="265">
        <v>1672</v>
      </c>
      <c r="E7" s="265">
        <v>2679</v>
      </c>
      <c r="F7" s="265">
        <f t="shared" si="0"/>
        <v>4351</v>
      </c>
      <c r="G7" s="265">
        <v>2294</v>
      </c>
      <c r="H7" s="265">
        <v>2089</v>
      </c>
      <c r="I7" s="265">
        <v>2000</v>
      </c>
      <c r="J7" s="265">
        <v>2548</v>
      </c>
      <c r="K7" s="265">
        <f t="shared" si="1"/>
        <v>4548</v>
      </c>
      <c r="L7" s="316"/>
    </row>
    <row r="8" spans="1:12" ht="12" customHeight="1">
      <c r="A8" s="243" t="s">
        <v>156</v>
      </c>
      <c r="B8" s="264">
        <v>402</v>
      </c>
      <c r="C8" s="264">
        <v>285</v>
      </c>
      <c r="D8" s="264">
        <v>97</v>
      </c>
      <c r="E8" s="264">
        <v>90</v>
      </c>
      <c r="F8" s="264">
        <f t="shared" si="0"/>
        <v>187</v>
      </c>
      <c r="G8" s="264">
        <v>62</v>
      </c>
      <c r="H8" s="264">
        <v>36</v>
      </c>
      <c r="I8" s="264">
        <v>75</v>
      </c>
      <c r="J8" s="264">
        <v>73</v>
      </c>
      <c r="K8" s="264">
        <f t="shared" si="1"/>
        <v>148</v>
      </c>
      <c r="L8" s="316"/>
    </row>
    <row r="9" spans="1:12" ht="12" customHeight="1">
      <c r="A9" s="243" t="s">
        <v>155</v>
      </c>
      <c r="B9" s="264">
        <v>2701</v>
      </c>
      <c r="C9" s="264">
        <v>2141</v>
      </c>
      <c r="D9" s="264">
        <v>485</v>
      </c>
      <c r="E9" s="264">
        <v>787</v>
      </c>
      <c r="F9" s="264">
        <f t="shared" si="0"/>
        <v>1272</v>
      </c>
      <c r="G9" s="264">
        <v>387</v>
      </c>
      <c r="H9" s="264">
        <v>482</v>
      </c>
      <c r="I9" s="264">
        <v>716</v>
      </c>
      <c r="J9" s="264">
        <v>984</v>
      </c>
      <c r="K9" s="264">
        <f t="shared" si="1"/>
        <v>1700</v>
      </c>
      <c r="L9" s="316"/>
    </row>
    <row r="10" spans="1:12" ht="12" customHeight="1">
      <c r="A10" s="243" t="s">
        <v>154</v>
      </c>
      <c r="B10" s="264">
        <v>468</v>
      </c>
      <c r="C10" s="264">
        <v>562</v>
      </c>
      <c r="D10" s="264">
        <v>121</v>
      </c>
      <c r="E10" s="264">
        <v>112</v>
      </c>
      <c r="F10" s="264">
        <f t="shared" si="0"/>
        <v>233</v>
      </c>
      <c r="G10" s="264">
        <v>117</v>
      </c>
      <c r="H10" s="264">
        <v>212</v>
      </c>
      <c r="I10" s="264">
        <v>115</v>
      </c>
      <c r="J10" s="264">
        <v>133</v>
      </c>
      <c r="K10" s="264">
        <f t="shared" si="1"/>
        <v>248</v>
      </c>
      <c r="L10" s="316"/>
    </row>
    <row r="11" spans="1:12" ht="12" customHeight="1">
      <c r="A11" s="243" t="s">
        <v>153</v>
      </c>
      <c r="B11" s="264">
        <v>803</v>
      </c>
      <c r="C11" s="264">
        <v>703</v>
      </c>
      <c r="D11" s="264">
        <v>178</v>
      </c>
      <c r="E11" s="264">
        <v>202</v>
      </c>
      <c r="F11" s="264">
        <f t="shared" si="0"/>
        <v>380</v>
      </c>
      <c r="G11" s="264">
        <v>179</v>
      </c>
      <c r="H11" s="264">
        <v>144</v>
      </c>
      <c r="I11" s="264">
        <v>170</v>
      </c>
      <c r="J11" s="264">
        <v>268</v>
      </c>
      <c r="K11" s="264">
        <f t="shared" si="1"/>
        <v>438</v>
      </c>
      <c r="L11" s="316"/>
    </row>
    <row r="12" spans="1:12" ht="12" customHeight="1">
      <c r="A12" s="243" t="s">
        <v>152</v>
      </c>
      <c r="B12" s="264">
        <v>122</v>
      </c>
      <c r="C12" s="264">
        <v>42</v>
      </c>
      <c r="D12" s="264">
        <v>6</v>
      </c>
      <c r="E12" s="264">
        <v>10</v>
      </c>
      <c r="F12" s="264">
        <f t="shared" si="0"/>
        <v>16</v>
      </c>
      <c r="G12" s="264">
        <v>19</v>
      </c>
      <c r="H12" s="264">
        <v>7</v>
      </c>
      <c r="I12" s="264">
        <v>7</v>
      </c>
      <c r="J12" s="264">
        <v>17</v>
      </c>
      <c r="K12" s="264">
        <f t="shared" si="1"/>
        <v>24</v>
      </c>
      <c r="L12" s="316"/>
    </row>
    <row r="13" spans="1:12" ht="12" customHeight="1">
      <c r="A13" s="243" t="s">
        <v>150</v>
      </c>
      <c r="B13" s="264">
        <v>1494</v>
      </c>
      <c r="C13" s="264">
        <v>2698</v>
      </c>
      <c r="D13" s="264">
        <v>226</v>
      </c>
      <c r="E13" s="264">
        <v>876</v>
      </c>
      <c r="F13" s="264">
        <f t="shared" si="0"/>
        <v>1102</v>
      </c>
      <c r="G13" s="264">
        <v>919</v>
      </c>
      <c r="H13" s="264">
        <v>676</v>
      </c>
      <c r="I13" s="264">
        <v>278</v>
      </c>
      <c r="J13" s="264">
        <v>369</v>
      </c>
      <c r="K13" s="264">
        <f t="shared" si="1"/>
        <v>647</v>
      </c>
      <c r="L13" s="316"/>
    </row>
    <row r="14" spans="1:12" ht="12" customHeight="1">
      <c r="A14" s="243" t="s">
        <v>171</v>
      </c>
      <c r="B14" s="264">
        <v>1</v>
      </c>
      <c r="C14" s="264">
        <v>4</v>
      </c>
      <c r="D14" s="264">
        <v>1</v>
      </c>
      <c r="E14" s="264">
        <v>1</v>
      </c>
      <c r="F14" s="264">
        <f t="shared" si="0"/>
        <v>2</v>
      </c>
      <c r="G14" s="264">
        <v>2</v>
      </c>
      <c r="H14" s="264">
        <v>0</v>
      </c>
      <c r="I14" s="264">
        <v>0</v>
      </c>
      <c r="J14" s="264">
        <v>0</v>
      </c>
      <c r="K14" s="264">
        <f t="shared" si="1"/>
        <v>0</v>
      </c>
      <c r="L14" s="316"/>
    </row>
    <row r="15" spans="1:12" ht="12" customHeight="1">
      <c r="A15" s="243" t="s">
        <v>149</v>
      </c>
      <c r="B15" s="264">
        <v>412</v>
      </c>
      <c r="C15" s="264">
        <v>378</v>
      </c>
      <c r="D15" s="264">
        <v>113</v>
      </c>
      <c r="E15" s="264">
        <v>104</v>
      </c>
      <c r="F15" s="264">
        <f t="shared" si="0"/>
        <v>217</v>
      </c>
      <c r="G15" s="264">
        <v>75</v>
      </c>
      <c r="H15" s="264">
        <v>87</v>
      </c>
      <c r="I15" s="264">
        <v>81</v>
      </c>
      <c r="J15" s="264">
        <v>125</v>
      </c>
      <c r="K15" s="264">
        <f t="shared" si="1"/>
        <v>206</v>
      </c>
      <c r="L15" s="316"/>
    </row>
    <row r="16" spans="1:12" ht="12" customHeight="1">
      <c r="A16" s="243" t="s">
        <v>148</v>
      </c>
      <c r="B16" s="264">
        <v>684</v>
      </c>
      <c r="C16" s="264">
        <v>270</v>
      </c>
      <c r="D16" s="264">
        <v>51</v>
      </c>
      <c r="E16" s="264">
        <v>99</v>
      </c>
      <c r="F16" s="264">
        <f t="shared" si="0"/>
        <v>150</v>
      </c>
      <c r="G16" s="264">
        <v>56</v>
      </c>
      <c r="H16" s="264">
        <v>63</v>
      </c>
      <c r="I16" s="264">
        <v>70</v>
      </c>
      <c r="J16" s="264">
        <v>121</v>
      </c>
      <c r="K16" s="264">
        <f t="shared" si="1"/>
        <v>191</v>
      </c>
      <c r="L16" s="316"/>
    </row>
    <row r="17" spans="1:12" ht="12" customHeight="1">
      <c r="A17" s="243" t="s">
        <v>147</v>
      </c>
      <c r="B17" s="264">
        <v>1443</v>
      </c>
      <c r="C17" s="264">
        <v>1652</v>
      </c>
      <c r="D17" s="264">
        <v>395</v>
      </c>
      <c r="E17" s="264">
        <v>398</v>
      </c>
      <c r="F17" s="264">
        <f t="shared" si="0"/>
        <v>793</v>
      </c>
      <c r="G17" s="264">
        <v>478</v>
      </c>
      <c r="H17" s="264">
        <v>381</v>
      </c>
      <c r="I17" s="264">
        <v>488</v>
      </c>
      <c r="J17" s="264">
        <f>J7-SUM(J8:J16)</f>
        <v>458</v>
      </c>
      <c r="K17" s="264">
        <f t="shared" si="1"/>
        <v>946</v>
      </c>
      <c r="L17" s="316"/>
    </row>
    <row r="18" spans="1:12" ht="12" customHeight="1">
      <c r="A18" s="245" t="s">
        <v>146</v>
      </c>
      <c r="B18" s="265">
        <v>8989</v>
      </c>
      <c r="C18" s="265">
        <v>8451</v>
      </c>
      <c r="D18" s="265">
        <v>2029</v>
      </c>
      <c r="E18" s="265">
        <v>2194</v>
      </c>
      <c r="F18" s="265">
        <f t="shared" si="0"/>
        <v>4223</v>
      </c>
      <c r="G18" s="265">
        <v>2027</v>
      </c>
      <c r="H18" s="265">
        <v>2201</v>
      </c>
      <c r="I18" s="265">
        <v>1585</v>
      </c>
      <c r="J18" s="265">
        <v>1671</v>
      </c>
      <c r="K18" s="265">
        <f t="shared" si="1"/>
        <v>3256</v>
      </c>
      <c r="L18" s="316"/>
    </row>
    <row r="19" spans="1:12" ht="12" customHeight="1">
      <c r="A19" s="243" t="s">
        <v>145</v>
      </c>
      <c r="B19" s="264">
        <v>3110</v>
      </c>
      <c r="C19" s="264">
        <v>2886</v>
      </c>
      <c r="D19" s="264">
        <v>587</v>
      </c>
      <c r="E19" s="264">
        <v>810</v>
      </c>
      <c r="F19" s="264">
        <f t="shared" si="0"/>
        <v>1397</v>
      </c>
      <c r="G19" s="264">
        <v>791</v>
      </c>
      <c r="H19" s="264">
        <v>698</v>
      </c>
      <c r="I19" s="264">
        <v>593</v>
      </c>
      <c r="J19" s="264">
        <v>572</v>
      </c>
      <c r="K19" s="264">
        <f t="shared" si="1"/>
        <v>1165</v>
      </c>
      <c r="L19" s="316"/>
    </row>
    <row r="20" spans="1:12" ht="14.25" customHeight="1">
      <c r="A20" s="243" t="s">
        <v>170</v>
      </c>
      <c r="B20" s="264">
        <v>182</v>
      </c>
      <c r="C20" s="264">
        <v>205</v>
      </c>
      <c r="D20" s="264">
        <v>35</v>
      </c>
      <c r="E20" s="264">
        <v>46</v>
      </c>
      <c r="F20" s="264">
        <f t="shared" si="0"/>
        <v>81</v>
      </c>
      <c r="G20" s="264">
        <v>72</v>
      </c>
      <c r="H20" s="264">
        <v>52</v>
      </c>
      <c r="I20" s="264">
        <v>55</v>
      </c>
      <c r="J20" s="264">
        <v>69</v>
      </c>
      <c r="K20" s="264">
        <f t="shared" si="1"/>
        <v>124</v>
      </c>
      <c r="L20" s="316"/>
    </row>
    <row r="21" spans="1:12" ht="12" customHeight="1">
      <c r="A21" s="243" t="s">
        <v>143</v>
      </c>
      <c r="B21" s="264">
        <v>2813</v>
      </c>
      <c r="C21" s="264">
        <v>2279</v>
      </c>
      <c r="D21" s="264">
        <v>791</v>
      </c>
      <c r="E21" s="264">
        <v>513</v>
      </c>
      <c r="F21" s="264">
        <f t="shared" si="0"/>
        <v>1304</v>
      </c>
      <c r="G21" s="264">
        <v>454</v>
      </c>
      <c r="H21" s="264">
        <v>521</v>
      </c>
      <c r="I21" s="264">
        <v>361</v>
      </c>
      <c r="J21" s="264">
        <v>471</v>
      </c>
      <c r="K21" s="264">
        <f t="shared" si="1"/>
        <v>832</v>
      </c>
      <c r="L21" s="317"/>
    </row>
    <row r="22" spans="1:12" ht="12" customHeight="1">
      <c r="A22" s="243" t="s">
        <v>169</v>
      </c>
      <c r="B22" s="264">
        <v>929</v>
      </c>
      <c r="C22" s="264">
        <v>789</v>
      </c>
      <c r="D22" s="264">
        <v>189</v>
      </c>
      <c r="E22" s="264">
        <v>238</v>
      </c>
      <c r="F22" s="264">
        <f t="shared" si="0"/>
        <v>427</v>
      </c>
      <c r="G22" s="264">
        <v>158</v>
      </c>
      <c r="H22" s="264">
        <v>204</v>
      </c>
      <c r="I22" s="264">
        <v>167</v>
      </c>
      <c r="J22" s="264">
        <v>159</v>
      </c>
      <c r="K22" s="264">
        <f t="shared" si="1"/>
        <v>326</v>
      </c>
      <c r="L22" s="316"/>
    </row>
    <row r="23" spans="1:12" ht="12" customHeight="1">
      <c r="A23" s="243" t="s">
        <v>142</v>
      </c>
      <c r="B23" s="264">
        <v>81</v>
      </c>
      <c r="C23" s="264">
        <v>82</v>
      </c>
      <c r="D23" s="264">
        <v>25</v>
      </c>
      <c r="E23" s="264">
        <v>22</v>
      </c>
      <c r="F23" s="264">
        <f t="shared" si="0"/>
        <v>47</v>
      </c>
      <c r="G23" s="264">
        <v>20</v>
      </c>
      <c r="H23" s="264">
        <v>16</v>
      </c>
      <c r="I23" s="264">
        <v>21</v>
      </c>
      <c r="J23" s="264">
        <v>18</v>
      </c>
      <c r="K23" s="264">
        <f t="shared" si="1"/>
        <v>39</v>
      </c>
      <c r="L23" s="316"/>
    </row>
    <row r="24" spans="1:12" ht="12" customHeight="1">
      <c r="A24" s="243" t="s">
        <v>168</v>
      </c>
      <c r="B24" s="264">
        <v>241</v>
      </c>
      <c r="C24" s="264">
        <v>168</v>
      </c>
      <c r="D24" s="264">
        <v>57</v>
      </c>
      <c r="E24" s="264">
        <v>91</v>
      </c>
      <c r="F24" s="264">
        <f t="shared" si="0"/>
        <v>148</v>
      </c>
      <c r="G24" s="264">
        <v>13</v>
      </c>
      <c r="H24" s="264">
        <v>7</v>
      </c>
      <c r="I24" s="264">
        <v>32</v>
      </c>
      <c r="J24" s="264">
        <v>8</v>
      </c>
      <c r="K24" s="264">
        <f t="shared" si="1"/>
        <v>40</v>
      </c>
      <c r="L24" s="316"/>
    </row>
    <row r="25" spans="1:12" ht="12" customHeight="1">
      <c r="A25" s="243" t="s">
        <v>167</v>
      </c>
      <c r="B25" s="264">
        <v>108</v>
      </c>
      <c r="C25" s="264">
        <v>157</v>
      </c>
      <c r="D25" s="264">
        <v>36</v>
      </c>
      <c r="E25" s="264">
        <v>27</v>
      </c>
      <c r="F25" s="264">
        <f t="shared" si="0"/>
        <v>63</v>
      </c>
      <c r="G25" s="264">
        <v>41</v>
      </c>
      <c r="H25" s="264">
        <v>52</v>
      </c>
      <c r="I25" s="264">
        <v>32</v>
      </c>
      <c r="J25" s="264">
        <v>86</v>
      </c>
      <c r="K25" s="264">
        <f t="shared" si="1"/>
        <v>118</v>
      </c>
      <c r="L25" s="316"/>
    </row>
    <row r="26" spans="1:12" ht="12" customHeight="1">
      <c r="A26" s="243" t="s">
        <v>166</v>
      </c>
      <c r="B26" s="264">
        <v>66</v>
      </c>
      <c r="C26" s="264">
        <v>70</v>
      </c>
      <c r="D26" s="264">
        <v>18</v>
      </c>
      <c r="E26" s="264">
        <v>18</v>
      </c>
      <c r="F26" s="264">
        <f t="shared" si="0"/>
        <v>36</v>
      </c>
      <c r="G26" s="264">
        <v>16</v>
      </c>
      <c r="H26" s="264">
        <v>18</v>
      </c>
      <c r="I26" s="264">
        <v>18</v>
      </c>
      <c r="J26" s="264">
        <v>24</v>
      </c>
      <c r="K26" s="264">
        <f t="shared" si="1"/>
        <v>42</v>
      </c>
      <c r="L26" s="316"/>
    </row>
    <row r="27" spans="1:12" ht="12" customHeight="1">
      <c r="A27" s="243" t="s">
        <v>165</v>
      </c>
      <c r="B27" s="264">
        <v>61</v>
      </c>
      <c r="C27" s="264">
        <v>119</v>
      </c>
      <c r="D27" s="264">
        <v>21</v>
      </c>
      <c r="E27" s="264">
        <v>26</v>
      </c>
      <c r="F27" s="264">
        <f t="shared" si="0"/>
        <v>47</v>
      </c>
      <c r="G27" s="264">
        <v>26</v>
      </c>
      <c r="H27" s="264">
        <v>45</v>
      </c>
      <c r="I27" s="264">
        <v>15</v>
      </c>
      <c r="J27" s="264">
        <v>7</v>
      </c>
      <c r="K27" s="264">
        <f t="shared" si="1"/>
        <v>22</v>
      </c>
      <c r="L27" s="316"/>
    </row>
    <row r="28" spans="1:12" ht="12" customHeight="1">
      <c r="A28" s="243" t="s">
        <v>164</v>
      </c>
      <c r="B28" s="264">
        <v>601</v>
      </c>
      <c r="C28" s="264">
        <v>521</v>
      </c>
      <c r="D28" s="264">
        <v>122</v>
      </c>
      <c r="E28" s="264">
        <v>142</v>
      </c>
      <c r="F28" s="264">
        <f t="shared" si="0"/>
        <v>264</v>
      </c>
      <c r="G28" s="264">
        <v>109</v>
      </c>
      <c r="H28" s="264">
        <v>148</v>
      </c>
      <c r="I28" s="264">
        <v>115</v>
      </c>
      <c r="J28" s="264">
        <v>133</v>
      </c>
      <c r="K28" s="264">
        <f t="shared" si="1"/>
        <v>248</v>
      </c>
      <c r="L28" s="316"/>
    </row>
    <row r="29" spans="1:12" ht="12" customHeight="1">
      <c r="A29" s="243" t="s">
        <v>147</v>
      </c>
      <c r="B29" s="264">
        <v>797</v>
      </c>
      <c r="C29" s="264">
        <v>1175</v>
      </c>
      <c r="D29" s="264">
        <v>148</v>
      </c>
      <c r="E29" s="264">
        <v>261</v>
      </c>
      <c r="F29" s="264">
        <f t="shared" si="0"/>
        <v>409</v>
      </c>
      <c r="G29" s="264">
        <v>327</v>
      </c>
      <c r="H29" s="264">
        <v>440</v>
      </c>
      <c r="I29" s="264">
        <v>176</v>
      </c>
      <c r="J29" s="264">
        <f>J18-SUM(J19:J28)</f>
        <v>124</v>
      </c>
      <c r="K29" s="264">
        <f t="shared" si="1"/>
        <v>300</v>
      </c>
      <c r="L29" s="316"/>
    </row>
    <row r="30" spans="1:12" ht="12" customHeight="1">
      <c r="A30" s="245" t="s">
        <v>139</v>
      </c>
      <c r="B30" s="265">
        <v>4793</v>
      </c>
      <c r="C30" s="265">
        <v>4138</v>
      </c>
      <c r="D30" s="265">
        <v>1082</v>
      </c>
      <c r="E30" s="265">
        <v>927</v>
      </c>
      <c r="F30" s="265">
        <f t="shared" si="0"/>
        <v>2009</v>
      </c>
      <c r="G30" s="265">
        <v>1122</v>
      </c>
      <c r="H30" s="265">
        <v>1007</v>
      </c>
      <c r="I30" s="265">
        <v>1324</v>
      </c>
      <c r="J30" s="265">
        <v>1304</v>
      </c>
      <c r="K30" s="265">
        <f t="shared" si="1"/>
        <v>2628</v>
      </c>
      <c r="L30" s="316"/>
    </row>
    <row r="31" spans="1:12" ht="12" customHeight="1">
      <c r="A31" s="243" t="s">
        <v>163</v>
      </c>
      <c r="B31" s="264">
        <v>42</v>
      </c>
      <c r="C31" s="264">
        <v>0</v>
      </c>
      <c r="D31" s="264">
        <v>0</v>
      </c>
      <c r="E31" s="264">
        <v>0</v>
      </c>
      <c r="F31" s="264">
        <f t="shared" si="0"/>
        <v>0</v>
      </c>
      <c r="G31" s="264">
        <v>0</v>
      </c>
      <c r="H31" s="264">
        <v>0</v>
      </c>
      <c r="I31" s="264">
        <v>0</v>
      </c>
      <c r="J31" s="264">
        <v>0</v>
      </c>
      <c r="K31" s="264">
        <f t="shared" si="1"/>
        <v>0</v>
      </c>
      <c r="L31" s="316"/>
    </row>
    <row r="32" spans="1:12" ht="12" customHeight="1">
      <c r="A32" s="243" t="s">
        <v>138</v>
      </c>
      <c r="B32" s="264">
        <v>417</v>
      </c>
      <c r="C32" s="264">
        <v>368</v>
      </c>
      <c r="D32" s="264">
        <v>83</v>
      </c>
      <c r="E32" s="264">
        <v>110</v>
      </c>
      <c r="F32" s="264">
        <f t="shared" si="0"/>
        <v>193</v>
      </c>
      <c r="G32" s="264">
        <v>78</v>
      </c>
      <c r="H32" s="264">
        <v>96</v>
      </c>
      <c r="I32" s="264">
        <v>42</v>
      </c>
      <c r="J32" s="264">
        <v>162</v>
      </c>
      <c r="K32" s="264">
        <f t="shared" si="1"/>
        <v>204</v>
      </c>
      <c r="L32" s="316"/>
    </row>
    <row r="33" spans="1:12" ht="12" customHeight="1">
      <c r="A33" s="243" t="s">
        <v>136</v>
      </c>
      <c r="B33" s="264">
        <v>2900</v>
      </c>
      <c r="C33" s="264">
        <v>2716</v>
      </c>
      <c r="D33" s="264">
        <v>744</v>
      </c>
      <c r="E33" s="264">
        <v>590</v>
      </c>
      <c r="F33" s="264">
        <f t="shared" si="0"/>
        <v>1334</v>
      </c>
      <c r="G33" s="264">
        <v>805</v>
      </c>
      <c r="H33" s="264">
        <v>577</v>
      </c>
      <c r="I33" s="264">
        <v>1085</v>
      </c>
      <c r="J33" s="264">
        <v>881</v>
      </c>
      <c r="K33" s="264">
        <f t="shared" si="1"/>
        <v>1966</v>
      </c>
      <c r="L33" s="316"/>
    </row>
    <row r="34" spans="1:12" ht="12" customHeight="1">
      <c r="A34" s="243" t="s">
        <v>135</v>
      </c>
      <c r="B34" s="264">
        <v>344</v>
      </c>
      <c r="C34" s="264">
        <v>378</v>
      </c>
      <c r="D34" s="264">
        <v>59</v>
      </c>
      <c r="E34" s="264">
        <v>61</v>
      </c>
      <c r="F34" s="264">
        <f t="shared" si="0"/>
        <v>120</v>
      </c>
      <c r="G34" s="264">
        <v>128</v>
      </c>
      <c r="H34" s="264">
        <v>130</v>
      </c>
      <c r="I34" s="264">
        <v>87</v>
      </c>
      <c r="J34" s="264">
        <v>151</v>
      </c>
      <c r="K34" s="264">
        <f t="shared" si="1"/>
        <v>238</v>
      </c>
      <c r="L34" s="316"/>
    </row>
    <row r="35" spans="1:12" ht="12" customHeight="1">
      <c r="A35" s="243" t="s">
        <v>162</v>
      </c>
      <c r="B35" s="266">
        <v>24</v>
      </c>
      <c r="C35" s="266">
        <v>0</v>
      </c>
      <c r="D35" s="266">
        <v>0</v>
      </c>
      <c r="E35" s="266">
        <v>0</v>
      </c>
      <c r="F35" s="266">
        <f t="shared" si="0"/>
        <v>0</v>
      </c>
      <c r="G35" s="266">
        <v>0</v>
      </c>
      <c r="H35" s="266">
        <v>0</v>
      </c>
      <c r="I35" s="266">
        <v>0</v>
      </c>
      <c r="J35" s="266">
        <v>0</v>
      </c>
      <c r="K35" s="266">
        <f t="shared" si="1"/>
        <v>0</v>
      </c>
      <c r="L35" s="316"/>
    </row>
    <row r="36" spans="1:12" ht="12" customHeight="1">
      <c r="A36" s="243" t="s">
        <v>147</v>
      </c>
      <c r="B36" s="264">
        <v>1066</v>
      </c>
      <c r="C36" s="264">
        <v>676</v>
      </c>
      <c r="D36" s="264">
        <v>196</v>
      </c>
      <c r="E36" s="264">
        <v>166</v>
      </c>
      <c r="F36" s="264">
        <f t="shared" si="0"/>
        <v>362</v>
      </c>
      <c r="G36" s="264">
        <v>111</v>
      </c>
      <c r="H36" s="264">
        <v>204</v>
      </c>
      <c r="I36" s="264">
        <v>110</v>
      </c>
      <c r="J36" s="264">
        <f>J30-SUM(J31:J35)</f>
        <v>110</v>
      </c>
      <c r="K36" s="264">
        <f t="shared" si="1"/>
        <v>220</v>
      </c>
      <c r="L36" s="316"/>
    </row>
    <row r="37" spans="1:12" ht="12" customHeight="1">
      <c r="A37" s="245" t="s">
        <v>134</v>
      </c>
      <c r="B37" s="265">
        <v>1169</v>
      </c>
      <c r="C37" s="265">
        <v>1580</v>
      </c>
      <c r="D37" s="265">
        <v>349</v>
      </c>
      <c r="E37" s="265">
        <v>469</v>
      </c>
      <c r="F37" s="265">
        <f t="shared" si="0"/>
        <v>818</v>
      </c>
      <c r="G37" s="265">
        <v>462</v>
      </c>
      <c r="H37" s="265">
        <v>300</v>
      </c>
      <c r="I37" s="265">
        <v>317</v>
      </c>
      <c r="J37" s="265">
        <v>500</v>
      </c>
      <c r="K37" s="265">
        <f t="shared" si="1"/>
        <v>817</v>
      </c>
      <c r="L37" s="316"/>
    </row>
    <row r="38" spans="1:12" ht="12" customHeight="1">
      <c r="A38" s="243" t="s">
        <v>161</v>
      </c>
      <c r="B38" s="264">
        <v>496</v>
      </c>
      <c r="C38" s="264">
        <v>1043</v>
      </c>
      <c r="D38" s="264">
        <v>216</v>
      </c>
      <c r="E38" s="264">
        <v>324</v>
      </c>
      <c r="F38" s="264">
        <f t="shared" si="0"/>
        <v>540</v>
      </c>
      <c r="G38" s="264">
        <v>335</v>
      </c>
      <c r="H38" s="264">
        <v>169</v>
      </c>
      <c r="I38" s="264">
        <v>153</v>
      </c>
      <c r="J38" s="264">
        <v>391</v>
      </c>
      <c r="K38" s="264">
        <f t="shared" si="1"/>
        <v>544</v>
      </c>
      <c r="L38" s="316"/>
    </row>
    <row r="39" spans="1:12" ht="12" customHeight="1">
      <c r="A39" s="243" t="s">
        <v>131</v>
      </c>
      <c r="B39" s="264">
        <v>440</v>
      </c>
      <c r="C39" s="264">
        <v>397</v>
      </c>
      <c r="D39" s="264">
        <v>75</v>
      </c>
      <c r="E39" s="264">
        <v>124</v>
      </c>
      <c r="F39" s="264">
        <f t="shared" si="0"/>
        <v>199</v>
      </c>
      <c r="G39" s="264">
        <v>102</v>
      </c>
      <c r="H39" s="264">
        <v>95</v>
      </c>
      <c r="I39" s="264">
        <v>93</v>
      </c>
      <c r="J39" s="264">
        <v>99</v>
      </c>
      <c r="K39" s="264">
        <f t="shared" si="1"/>
        <v>192</v>
      </c>
      <c r="L39" s="316"/>
    </row>
    <row r="40" spans="1:12" ht="12" customHeight="1">
      <c r="A40" s="243" t="s">
        <v>133</v>
      </c>
      <c r="B40" s="264">
        <v>99</v>
      </c>
      <c r="C40" s="264">
        <v>1</v>
      </c>
      <c r="D40" s="264">
        <v>0</v>
      </c>
      <c r="E40" s="264">
        <v>0</v>
      </c>
      <c r="F40" s="264">
        <f t="shared" si="0"/>
        <v>0</v>
      </c>
      <c r="G40" s="264">
        <v>0</v>
      </c>
      <c r="H40" s="264">
        <v>1</v>
      </c>
      <c r="I40" s="264">
        <v>0</v>
      </c>
      <c r="J40" s="264">
        <v>0</v>
      </c>
      <c r="K40" s="264">
        <f t="shared" si="1"/>
        <v>0</v>
      </c>
      <c r="L40" s="316"/>
    </row>
    <row r="41" spans="1:12" ht="12" customHeight="1">
      <c r="A41" s="243" t="s">
        <v>147</v>
      </c>
      <c r="B41" s="264">
        <v>134</v>
      </c>
      <c r="C41" s="264">
        <v>139</v>
      </c>
      <c r="D41" s="264">
        <v>58</v>
      </c>
      <c r="E41" s="264">
        <v>21</v>
      </c>
      <c r="F41" s="264">
        <f t="shared" si="0"/>
        <v>79</v>
      </c>
      <c r="G41" s="264">
        <v>25</v>
      </c>
      <c r="H41" s="264">
        <v>35</v>
      </c>
      <c r="I41" s="264">
        <v>71</v>
      </c>
      <c r="J41" s="264">
        <f>J37-SUM(J38:J40)</f>
        <v>10</v>
      </c>
      <c r="K41" s="264">
        <f t="shared" si="1"/>
        <v>81</v>
      </c>
      <c r="L41" s="316"/>
    </row>
    <row r="42" spans="1:12" ht="12" customHeight="1">
      <c r="A42" s="245" t="s">
        <v>130</v>
      </c>
      <c r="B42" s="263">
        <v>175</v>
      </c>
      <c r="C42" s="263">
        <v>84</v>
      </c>
      <c r="D42" s="263">
        <v>16</v>
      </c>
      <c r="E42" s="263">
        <v>23</v>
      </c>
      <c r="F42" s="263">
        <f t="shared" si="0"/>
        <v>39</v>
      </c>
      <c r="G42" s="263">
        <v>16</v>
      </c>
      <c r="H42" s="263">
        <v>28</v>
      </c>
      <c r="I42" s="263">
        <v>10</v>
      </c>
      <c r="J42" s="263">
        <v>24</v>
      </c>
      <c r="K42" s="263">
        <f t="shared" si="1"/>
        <v>34</v>
      </c>
      <c r="L42" s="316"/>
    </row>
    <row r="43" spans="1:12" ht="12" customHeight="1">
      <c r="A43" s="243" t="s">
        <v>129</v>
      </c>
      <c r="B43" s="262">
        <v>72</v>
      </c>
      <c r="C43" s="262">
        <v>18</v>
      </c>
      <c r="D43" s="262">
        <v>12</v>
      </c>
      <c r="E43" s="262">
        <v>1</v>
      </c>
      <c r="F43" s="262">
        <f t="shared" si="0"/>
        <v>13</v>
      </c>
      <c r="G43" s="262">
        <v>5</v>
      </c>
      <c r="H43" s="262">
        <v>0</v>
      </c>
      <c r="I43" s="262">
        <v>0</v>
      </c>
      <c r="J43" s="262">
        <v>2</v>
      </c>
      <c r="K43" s="262">
        <f t="shared" si="1"/>
        <v>2</v>
      </c>
      <c r="L43" s="316"/>
    </row>
    <row r="44" spans="1:12" ht="12" customHeight="1">
      <c r="A44" s="241" t="s">
        <v>147</v>
      </c>
      <c r="B44" s="261">
        <v>103</v>
      </c>
      <c r="C44" s="261">
        <v>65</v>
      </c>
      <c r="D44" s="261">
        <v>4</v>
      </c>
      <c r="E44" s="261">
        <v>22</v>
      </c>
      <c r="F44" s="261">
        <f t="shared" si="0"/>
        <v>26</v>
      </c>
      <c r="G44" s="261">
        <v>11</v>
      </c>
      <c r="H44" s="261">
        <v>28</v>
      </c>
      <c r="I44" s="261">
        <v>10</v>
      </c>
      <c r="J44" s="261">
        <f>J42-J43</f>
        <v>22</v>
      </c>
      <c r="K44" s="261">
        <f t="shared" si="1"/>
        <v>32</v>
      </c>
      <c r="L44" s="316"/>
    </row>
    <row r="45" spans="1:12" ht="23.1" customHeight="1">
      <c r="A45" s="238" t="s">
        <v>126</v>
      </c>
      <c r="B45" s="260"/>
      <c r="C45" s="260"/>
      <c r="K45" s="193" t="s">
        <v>79</v>
      </c>
      <c r="L45" s="316"/>
    </row>
    <row r="46" spans="1:12">
      <c r="B46" s="223"/>
      <c r="C46" s="223"/>
    </row>
    <row r="47" spans="1:12">
      <c r="B47" s="223"/>
      <c r="C47" s="223"/>
      <c r="D47" s="223"/>
      <c r="E47" s="223"/>
      <c r="F47" s="223"/>
      <c r="G47" s="223"/>
      <c r="H47" s="223"/>
      <c r="I47" s="223"/>
      <c r="J47" s="223"/>
      <c r="K47" s="223"/>
    </row>
    <row r="48" spans="1:12">
      <c r="B48" s="223"/>
      <c r="C48" s="223"/>
      <c r="D48" s="223"/>
      <c r="E48" s="223"/>
      <c r="F48" s="223"/>
      <c r="G48" s="223"/>
      <c r="H48" s="223"/>
      <c r="I48" s="223"/>
      <c r="J48" s="223"/>
      <c r="K48" s="223"/>
    </row>
    <row r="49" spans="1:11">
      <c r="B49" s="223"/>
      <c r="C49" s="223"/>
      <c r="D49" s="223"/>
      <c r="E49" s="223"/>
      <c r="F49" s="223"/>
      <c r="G49" s="223"/>
      <c r="H49" s="223"/>
      <c r="I49" s="223"/>
      <c r="J49" s="223"/>
      <c r="K49" s="223"/>
    </row>
    <row r="50" spans="1:11">
      <c r="A50" s="281"/>
      <c r="B50" s="223"/>
      <c r="C50" s="223"/>
      <c r="D50" s="223"/>
      <c r="E50" s="223"/>
      <c r="F50" s="223"/>
      <c r="G50" s="223"/>
      <c r="H50" s="223"/>
      <c r="I50" s="223"/>
      <c r="J50" s="223"/>
      <c r="K50" s="223"/>
    </row>
    <row r="51" spans="1:11">
      <c r="B51" s="223"/>
      <c r="C51" s="223"/>
      <c r="D51" s="223"/>
      <c r="E51" s="223"/>
      <c r="F51" s="223"/>
      <c r="G51" s="223"/>
      <c r="H51" s="223"/>
      <c r="I51" s="223"/>
      <c r="J51" s="223"/>
      <c r="K51" s="223"/>
    </row>
    <row r="52" spans="1:11">
      <c r="B52" s="223"/>
      <c r="C52" s="223"/>
      <c r="D52" s="223"/>
      <c r="E52" s="223"/>
      <c r="F52" s="223"/>
      <c r="G52" s="223"/>
      <c r="H52" s="223"/>
      <c r="I52" s="223"/>
      <c r="J52" s="223"/>
      <c r="K52" s="223"/>
    </row>
    <row r="53" spans="1:11">
      <c r="B53" s="223"/>
      <c r="C53" s="223"/>
      <c r="D53" s="223"/>
      <c r="E53" s="223"/>
      <c r="F53" s="223"/>
      <c r="G53" s="223"/>
      <c r="H53" s="223"/>
      <c r="I53" s="223"/>
      <c r="J53" s="223"/>
      <c r="K53" s="223"/>
    </row>
    <row r="54" spans="1:11">
      <c r="B54" s="223"/>
      <c r="C54" s="223"/>
      <c r="D54" s="223"/>
      <c r="E54" s="223"/>
      <c r="F54" s="223"/>
      <c r="G54" s="223"/>
      <c r="H54" s="223"/>
      <c r="I54" s="223"/>
      <c r="J54" s="223"/>
      <c r="K54" s="223"/>
    </row>
    <row r="55" spans="1:11">
      <c r="B55" s="223"/>
      <c r="C55" s="223"/>
      <c r="D55" s="223"/>
      <c r="E55" s="223"/>
      <c r="F55" s="223"/>
      <c r="G55" s="223"/>
      <c r="H55" s="223"/>
      <c r="I55" s="223"/>
      <c r="J55" s="223"/>
      <c r="K55" s="223"/>
    </row>
    <row r="56" spans="1:11">
      <c r="B56" s="223"/>
      <c r="C56" s="223"/>
      <c r="D56" s="223"/>
      <c r="E56" s="223"/>
      <c r="F56" s="223"/>
      <c r="G56" s="223"/>
      <c r="H56" s="223"/>
      <c r="I56" s="223"/>
      <c r="J56" s="223"/>
      <c r="K56" s="223"/>
    </row>
    <row r="57" spans="1:11">
      <c r="B57" s="223"/>
      <c r="C57" s="223"/>
      <c r="D57" s="223"/>
      <c r="E57" s="223"/>
      <c r="F57" s="223"/>
      <c r="G57" s="223"/>
      <c r="H57" s="223"/>
      <c r="I57" s="223"/>
      <c r="J57" s="223"/>
      <c r="K57" s="223"/>
    </row>
    <row r="58" spans="1:11">
      <c r="B58" s="223"/>
      <c r="C58" s="223"/>
      <c r="D58" s="223"/>
      <c r="E58" s="223"/>
      <c r="F58" s="223"/>
      <c r="G58" s="223"/>
      <c r="H58" s="223"/>
      <c r="I58" s="223"/>
      <c r="J58" s="223"/>
      <c r="K58" s="223"/>
    </row>
    <row r="59" spans="1:11">
      <c r="B59" s="223"/>
      <c r="C59" s="223"/>
      <c r="D59" s="223"/>
      <c r="E59" s="223"/>
      <c r="F59" s="223"/>
      <c r="G59" s="223"/>
      <c r="H59" s="223"/>
      <c r="I59" s="223"/>
      <c r="J59" s="223"/>
      <c r="K59" s="223"/>
    </row>
    <row r="60" spans="1:11">
      <c r="B60" s="223"/>
      <c r="C60" s="223"/>
      <c r="D60" s="223"/>
      <c r="E60" s="223"/>
      <c r="F60" s="223"/>
      <c r="G60" s="223"/>
      <c r="H60" s="223"/>
      <c r="I60" s="223"/>
      <c r="J60" s="223"/>
      <c r="K60" s="223"/>
    </row>
    <row r="61" spans="1:11">
      <c r="B61" s="223"/>
      <c r="C61" s="223"/>
      <c r="D61" s="223"/>
      <c r="E61" s="223"/>
      <c r="F61" s="223"/>
      <c r="G61" s="223"/>
      <c r="H61" s="223"/>
      <c r="I61" s="223"/>
      <c r="J61" s="223"/>
      <c r="K61" s="223"/>
    </row>
    <row r="63" spans="1:11">
      <c r="B63" s="223"/>
      <c r="C63" s="223"/>
      <c r="D63" s="223"/>
      <c r="E63" s="223"/>
      <c r="F63" s="223"/>
      <c r="G63" s="223"/>
      <c r="H63" s="223"/>
      <c r="I63" s="223"/>
      <c r="J63" s="223"/>
      <c r="K63" s="223"/>
    </row>
    <row r="64" spans="1:11">
      <c r="B64" s="223"/>
      <c r="C64" s="223"/>
      <c r="D64" s="223"/>
      <c r="E64" s="223"/>
      <c r="F64" s="223"/>
      <c r="G64" s="223"/>
      <c r="H64" s="223"/>
      <c r="I64" s="223"/>
      <c r="J64" s="223"/>
      <c r="K64" s="223"/>
    </row>
    <row r="66" spans="1:11">
      <c r="A66" s="156"/>
      <c r="B66" s="223"/>
      <c r="C66" s="223"/>
      <c r="D66" s="223"/>
      <c r="E66" s="223"/>
      <c r="F66" s="223"/>
      <c r="G66" s="223"/>
      <c r="H66" s="223"/>
      <c r="I66" s="223"/>
      <c r="J66" s="223"/>
      <c r="K66" s="223"/>
    </row>
    <row r="67" spans="1:11">
      <c r="A67" s="156"/>
      <c r="B67" s="223"/>
      <c r="C67" s="223"/>
      <c r="D67" s="223"/>
      <c r="E67" s="223"/>
      <c r="F67" s="223"/>
      <c r="G67" s="223"/>
      <c r="H67" s="223"/>
      <c r="I67" s="223"/>
      <c r="J67" s="223"/>
      <c r="K67" s="223"/>
    </row>
  </sheetData>
  <mergeCells count="6">
    <mergeCell ref="L1:L45"/>
    <mergeCell ref="A4:A5"/>
    <mergeCell ref="B4:B5"/>
    <mergeCell ref="C4:C5"/>
    <mergeCell ref="D4:H4"/>
    <mergeCell ref="I4:K4"/>
  </mergeCells>
  <pageMargins left="0.59055118110236227" right="0.19685039370078741" top="0.47244094488188981" bottom="0.19685039370078741" header="0.19685039370078741" footer="0.19685039370078741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7E7F8-0364-4F8F-9087-0B9F89032D16}">
  <ds:schemaRefs>
    <ds:schemaRef ds:uri="http://schemas.microsoft.com/office/2006/metadata/properties"/>
    <ds:schemaRef ds:uri="http://schemas.microsoft.com/sharepoint/v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53DCF9-F066-4698-B249-DF8E550E9D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CA574C-C6D0-454C-9A23-E5322ADC0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Tab 1</vt:lpstr>
      <vt:lpstr>Tab 2 </vt:lpstr>
      <vt:lpstr>Tab 3 </vt:lpstr>
      <vt:lpstr>Tab 4 </vt:lpstr>
      <vt:lpstr>Tab 5 </vt:lpstr>
      <vt:lpstr>Tab 6</vt:lpstr>
      <vt:lpstr>Tab 7</vt:lpstr>
      <vt:lpstr>Tab 8</vt:lpstr>
      <vt:lpstr>Tab 9</vt:lpstr>
      <vt:lpstr>Tab 10</vt:lpstr>
      <vt:lpstr>'Tab 1'!Print_Area</vt:lpstr>
      <vt:lpstr>'Tab 10'!Print_Area</vt:lpstr>
      <vt:lpstr>'Tab 3 '!Print_Area</vt:lpstr>
      <vt:lpstr>'Tab 4 '!Print_Area</vt:lpstr>
      <vt:lpstr>'Tab 5 '!Print_Area</vt:lpstr>
      <vt:lpstr>'Tab 6'!Print_Area</vt:lpstr>
      <vt:lpstr>'Tab 7'!Print_Area</vt:lpstr>
      <vt:lpstr>'Tab 8'!Print_Area</vt:lpstr>
      <vt:lpstr>'Tab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HP</cp:lastModifiedBy>
  <cp:lastPrinted>2026-09-28T09:17:43Z</cp:lastPrinted>
  <dcterms:created xsi:type="dcterms:W3CDTF">1999-09-24T05:14:44Z</dcterms:created>
  <dcterms:modified xsi:type="dcterms:W3CDTF">2026-09-28T09:20:03Z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