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Table of Contents" sheetId="1" r:id="rId1"/>
    <sheet name="Tab 1 " sheetId="2" r:id="rId2"/>
    <sheet name="Tab 2 - 3" sheetId="3" r:id="rId3"/>
    <sheet name="Tab 4 - 5-6" sheetId="4" r:id="rId4"/>
    <sheet name="Tab 7" sheetId="5" r:id="rId5"/>
    <sheet name="Tab 8 - 9" sheetId="6" r:id="rId6"/>
    <sheet name="Tab 10 - 11" sheetId="7" r:id="rId7"/>
    <sheet name="Tab 12 ,13" sheetId="8" r:id="rId8"/>
    <sheet name="Tab 14,15" sheetId="9" r:id="rId9"/>
    <sheet name="Tab 16 - 17-18" sheetId="10" r:id="rId10"/>
    <sheet name="Tab 19 &amp; 20" sheetId="11" r:id="rId11"/>
  </sheets>
  <externalReferences>
    <externalReference r:id="rId14"/>
    <externalReference r:id="rId15"/>
  </externalReferences>
  <definedNames>
    <definedName name="__xlnm.Print_Area_5" localSheetId="7">#REF!</definedName>
    <definedName name="__xlnm.Print_Area_5" localSheetId="4">#REF!</definedName>
    <definedName name="__xlnm.Print_Area_5">#REF!</definedName>
    <definedName name="__xlnm.Print_Titles_5" localSheetId="7">#REF!</definedName>
    <definedName name="__xlnm.Print_Titles_5" localSheetId="4">#REF!</definedName>
    <definedName name="__xlnm.Print_Titles_5">#REF!</definedName>
    <definedName name="_Fill" localSheetId="1" hidden="1">#REF!</definedName>
    <definedName name="_Fill" localSheetId="7" hidden="1">#REF!</definedName>
    <definedName name="_Fill" localSheetId="2" hidden="1">#REF!</definedName>
    <definedName name="_Fill" localSheetId="4" hidden="1">#REF!</definedName>
    <definedName name="_Fill" hidden="1">#REF!</definedName>
    <definedName name="bbb" localSheetId="7" hidden="1">#REF!</definedName>
    <definedName name="bbb" localSheetId="4" hidden="1">#REF!</definedName>
    <definedName name="bbb" hidden="1">#REF!</definedName>
    <definedName name="bbbbbbbb" localSheetId="7" hidden="1">#REF!</definedName>
    <definedName name="bbbbbbbb" localSheetId="4" hidden="1">#REF!</definedName>
    <definedName name="bbbbbbbb" hidden="1">#REF!</definedName>
    <definedName name="bbbbbbbbbb" localSheetId="7">#REF!</definedName>
    <definedName name="bbbbbbbbbb" localSheetId="4">#REF!</definedName>
    <definedName name="bbbbbbbbbb">#REF!</definedName>
    <definedName name="CountryID_5" localSheetId="7">'[2]t2.34 Topic 2.6.1'!#REF!</definedName>
    <definedName name="CountryID_5" localSheetId="4">'[2]t2.34 Topic 2.6.1'!#REF!</definedName>
    <definedName name="CountryID_5">'[2]t2.34 Topic 2.6.1'!#REF!</definedName>
    <definedName name="CountryName_5" localSheetId="7">'[2]t2.34 Topic 2.6.1'!#REF!</definedName>
    <definedName name="CountryName_5" localSheetId="4">'[2]t2.34 Topic 2.6.1'!#REF!</definedName>
    <definedName name="CountryName_5">'[2]t2.34 Topic 2.6.1'!#REF!</definedName>
    <definedName name="Data_5" localSheetId="7">#REF!</definedName>
    <definedName name="Data_5" localSheetId="4">#REF!</definedName>
    <definedName name="Data_5">#REF!</definedName>
    <definedName name="ddddd" localSheetId="7" hidden="1">#REF!</definedName>
    <definedName name="ddddd" localSheetId="4" hidden="1">#REF!</definedName>
    <definedName name="ddddd" hidden="1">#REF!</definedName>
    <definedName name="dfgg" localSheetId="1">#REF!</definedName>
    <definedName name="dfgg" localSheetId="7">#REF!</definedName>
    <definedName name="dfgg" localSheetId="4">#REF!</definedName>
    <definedName name="dfgg">#REF!</definedName>
    <definedName name="eee" localSheetId="7" hidden="1">#REF!</definedName>
    <definedName name="eee" localSheetId="4" hidden="1">#REF!</definedName>
    <definedName name="eee" hidden="1">#REF!</definedName>
    <definedName name="Excel_BuiltIn_Database" localSheetId="1">#REF!</definedName>
    <definedName name="Excel_BuiltIn_Database" localSheetId="7">#REF!</definedName>
    <definedName name="Excel_BuiltIn_Database" localSheetId="4">#REF!</definedName>
    <definedName name="Excel_BuiltIn_Database">#REF!</definedName>
    <definedName name="ffff" localSheetId="7">#REF!</definedName>
    <definedName name="ffff" localSheetId="4">#REF!</definedName>
    <definedName name="ffff">#REF!</definedName>
    <definedName name="Foot_5" localSheetId="7">'[2]t2.34 Topic 2.6.1'!#REF!</definedName>
    <definedName name="Foot_5" localSheetId="4">'[2]t2.34 Topic 2.6.1'!#REF!</definedName>
    <definedName name="Foot_5">'[2]t2.34 Topic 2.6.1'!#REF!</definedName>
    <definedName name="FootLng_5" localSheetId="7">'[2]t2.34 Topic 2.6.1'!#REF!</definedName>
    <definedName name="FootLng_5" localSheetId="4">'[2]t2.34 Topic 2.6.1'!#REF!</definedName>
    <definedName name="FootLng_5">'[2]t2.34 Topic 2.6.1'!#REF!</definedName>
    <definedName name="gfh" localSheetId="1">#REF!</definedName>
    <definedName name="gfh" localSheetId="7">#REF!</definedName>
    <definedName name="gfh" localSheetId="4">#REF!</definedName>
    <definedName name="gfh">#REF!</definedName>
    <definedName name="hhh" localSheetId="7">#REF!</definedName>
    <definedName name="hhh" localSheetId="4">#REF!</definedName>
    <definedName name="hhh">#REF!</definedName>
    <definedName name="hhhhhh" localSheetId="7">#REF!</definedName>
    <definedName name="hhhhhh" localSheetId="4">#REF!</definedName>
    <definedName name="hhhhhh">#REF!</definedName>
    <definedName name="Inc_5" localSheetId="7">'[2]t2.34 Topic 2.6.1'!#REF!</definedName>
    <definedName name="Inc_5" localSheetId="4">'[2]t2.34 Topic 2.6.1'!#REF!</definedName>
    <definedName name="Inc_5">'[2]t2.34 Topic 2.6.1'!#REF!</definedName>
    <definedName name="Ind_5" localSheetId="7">'[2]t2.34 Topic 2.6.1'!#REF!</definedName>
    <definedName name="Ind_5" localSheetId="4">'[2]t2.34 Topic 2.6.1'!#REF!</definedName>
    <definedName name="Ind_5">'[2]t2.34 Topic 2.6.1'!#REF!</definedName>
    <definedName name="JR_PAGE_ANCHOR_0_1" localSheetId="7">#REF!</definedName>
    <definedName name="JR_PAGE_ANCHOR_0_1" localSheetId="4">#REF!</definedName>
    <definedName name="JR_PAGE_ANCHOR_0_1">#REF!</definedName>
    <definedName name="kkk" localSheetId="7">#REF!</definedName>
    <definedName name="kkk" localSheetId="4">#REF!</definedName>
    <definedName name="kkk">#REF!</definedName>
    <definedName name="l" localSheetId="7" hidden="1">#REF!</definedName>
    <definedName name="l" localSheetId="4" hidden="1">#REF!</definedName>
    <definedName name="l" hidden="1">#REF!</definedName>
    <definedName name="mmmm" localSheetId="1" hidden="1">#REF!</definedName>
    <definedName name="mmmm" localSheetId="7" hidden="1">#REF!</definedName>
    <definedName name="mmmm" localSheetId="4" hidden="1">#REF!</definedName>
    <definedName name="mmmm" hidden="1">#REF!</definedName>
    <definedName name="mmmmmmmmmm" localSheetId="1">#REF!</definedName>
    <definedName name="mmmmmmmmmm" localSheetId="7">#REF!</definedName>
    <definedName name="mmmmmmmmmm" localSheetId="4">#REF!</definedName>
    <definedName name="mmmmmmmmmm">#REF!</definedName>
    <definedName name="nal" localSheetId="1" hidden="1">#REF!</definedName>
    <definedName name="nal" localSheetId="7" hidden="1">#REF!</definedName>
    <definedName name="nal" localSheetId="4" hidden="1">#REF!</definedName>
    <definedName name="nal" hidden="1">#REF!</definedName>
    <definedName name="o" localSheetId="7" hidden="1">#REF!</definedName>
    <definedName name="o" localSheetId="4" hidden="1">#REF!</definedName>
    <definedName name="o" hidden="1">#REF!</definedName>
    <definedName name="ooooo" localSheetId="1">#REF!</definedName>
    <definedName name="ooooo" localSheetId="7">#REF!</definedName>
    <definedName name="ooooo" localSheetId="4">#REF!</definedName>
    <definedName name="ooooo">#REF!</definedName>
    <definedName name="ppppp" localSheetId="7" hidden="1">#REF!</definedName>
    <definedName name="ppppp" localSheetId="4" hidden="1">#REF!</definedName>
    <definedName name="ppppp" hidden="1">#REF!</definedName>
    <definedName name="rainl" localSheetId="1">#REF!</definedName>
    <definedName name="rainl" localSheetId="7" hidden="1">#REF!</definedName>
    <definedName name="rainl" localSheetId="4" hidden="1">#REF!</definedName>
    <definedName name="rainl" hidden="1">#REF!</definedName>
    <definedName name="rr" localSheetId="7" hidden="1">#REF!</definedName>
    <definedName name="rr" localSheetId="4" hidden="1">#REF!</definedName>
    <definedName name="rr" hidden="1">#REF!</definedName>
    <definedName name="s" localSheetId="1">#REF!</definedName>
    <definedName name="s" localSheetId="7" hidden="1">#REF!</definedName>
    <definedName name="s" localSheetId="4" hidden="1">#REF!</definedName>
    <definedName name="s" hidden="1">#REF!</definedName>
    <definedName name="sssss" localSheetId="7" hidden="1">#REF!</definedName>
    <definedName name="sssss" localSheetId="4" hidden="1">#REF!</definedName>
    <definedName name="sssss" hidden="1">#REF!</definedName>
    <definedName name="sul" localSheetId="1" hidden="1">#REF!</definedName>
    <definedName name="sul" localSheetId="7" hidden="1">#REF!</definedName>
    <definedName name="sul" localSheetId="4" hidden="1">#REF!</definedName>
    <definedName name="sul" hidden="1">#REF!</definedName>
    <definedName name="ttt" localSheetId="7" hidden="1">#REF!</definedName>
    <definedName name="ttt" localSheetId="4" hidden="1">#REF!</definedName>
    <definedName name="ttt" hidden="1">#REF!</definedName>
    <definedName name="Type_5" localSheetId="7">'[2]t2.34 Topic 2.6.1'!#REF!</definedName>
    <definedName name="Type_5" localSheetId="4">'[2]t2.34 Topic 2.6.1'!#REF!</definedName>
    <definedName name="Type_5">'[2]t2.34 Topic 2.6.1'!#REF!</definedName>
    <definedName name="Unit" localSheetId="7">#REF!</definedName>
    <definedName name="Unit" localSheetId="4">#REF!</definedName>
    <definedName name="Unit">#REF!</definedName>
    <definedName name="uuu" localSheetId="7" hidden="1">#REF!</definedName>
    <definedName name="uuu" localSheetId="4" hidden="1">#REF!</definedName>
    <definedName name="uuu" hidden="1">#REF!</definedName>
    <definedName name="VarsID_5" localSheetId="7">'[2]t2.34 Topic 2.6.1'!#REF!</definedName>
    <definedName name="VarsID_5" localSheetId="4">'[2]t2.34 Topic 2.6.1'!#REF!</definedName>
    <definedName name="VarsID_5">'[2]t2.34 Topic 2.6.1'!#REF!</definedName>
    <definedName name="vv" localSheetId="7" hidden="1">#REF!</definedName>
    <definedName name="vv" localSheetId="4" hidden="1">#REF!</definedName>
    <definedName name="vv" hidden="1">#REF!</definedName>
    <definedName name="vvvvvvvvvv" localSheetId="7">#REF!</definedName>
    <definedName name="vvvvvvvvvv" localSheetId="4">#REF!</definedName>
    <definedName name="vvvvvvvvvv">#REF!</definedName>
    <definedName name="vvvvvvvvvvvv" localSheetId="7">#REF!</definedName>
    <definedName name="vvvvvvvvvvvv" localSheetId="4">#REF!</definedName>
    <definedName name="vvvvvvvvvvvv">#REF!</definedName>
    <definedName name="w" localSheetId="7" hidden="1">#REF!</definedName>
    <definedName name="w" localSheetId="4" hidden="1">#REF!</definedName>
    <definedName name="w" hidden="1">#REF!</definedName>
    <definedName name="ww" localSheetId="7" hidden="1">#REF!</definedName>
    <definedName name="ww" localSheetId="4" hidden="1">#REF!</definedName>
    <definedName name="ww" hidden="1">#REF!</definedName>
    <definedName name="xx" localSheetId="7" hidden="1">#REF!</definedName>
    <definedName name="xx" localSheetId="4" hidden="1">#REF!</definedName>
    <definedName name="xx" hidden="1">#REF!</definedName>
    <definedName name="xxx" localSheetId="7" hidden="1">#REF!</definedName>
    <definedName name="xxx" localSheetId="4" hidden="1">#REF!</definedName>
    <definedName name="xxx" hidden="1">#REF!</definedName>
    <definedName name="xxxxx" localSheetId="7" hidden="1">#REF!</definedName>
    <definedName name="xxxxx" localSheetId="4" hidden="1">#REF!</definedName>
    <definedName name="xxxxx" hidden="1">#REF!</definedName>
    <definedName name="xxxxxxxxxxxxxxxxxxxx" localSheetId="7" hidden="1">#REF!</definedName>
    <definedName name="xxxxxxxxxxxxxxxxxxxx" localSheetId="4" hidden="1">#REF!</definedName>
    <definedName name="xxxxxxxxxxxxxxxxxxxx" hidden="1">#REF!</definedName>
    <definedName name="yy" localSheetId="7" hidden="1">#REF!</definedName>
    <definedName name="yy" localSheetId="4" hidden="1">#REF!</definedName>
    <definedName name="yy" hidden="1">#REF!</definedName>
    <definedName name="za" localSheetId="7" hidden="1">#REF!</definedName>
    <definedName name="za" localSheetId="4" hidden="1">#REF!</definedName>
    <definedName name="za" hidden="1">#REF!</definedName>
    <definedName name="zz" localSheetId="7">#REF!</definedName>
    <definedName name="zz" localSheetId="4">#REF!</definedName>
    <definedName name="zz">#REF!</definedName>
    <definedName name="zzz" localSheetId="1">#REF!</definedName>
    <definedName name="zzz" localSheetId="7">#REF!</definedName>
    <definedName name="zzz" localSheetId="4">#REF!</definedName>
    <definedName name="zzz">#REF!</definedName>
    <definedName name="zzzzzzz" localSheetId="1">#REF!</definedName>
    <definedName name="zzzzzzz" localSheetId="7">#REF!</definedName>
    <definedName name="zzzzzzz" localSheetId="4">#REF!</definedName>
    <definedName name="zzzzzzz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<sst xmlns="http://schemas.openxmlformats.org/spreadsheetml/2006/main" count="519" uniqueCount="360">
  <si>
    <t>Indicator</t>
  </si>
  <si>
    <t>%</t>
  </si>
  <si>
    <t>Construction</t>
  </si>
  <si>
    <t>Hectares</t>
  </si>
  <si>
    <t>Total</t>
  </si>
  <si>
    <t xml:space="preserve"> Islets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</si>
  <si>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</si>
  <si>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</si>
  <si>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</si>
  <si>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</si>
  <si>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</si>
  <si>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</si>
  <si>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</si>
  <si>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</si>
  <si>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</si>
  <si>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</si>
  <si>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Type of vehicle</t>
  </si>
  <si>
    <t>Auto / Motocycles</t>
  </si>
  <si>
    <t>Heavy Motor Car and Bus</t>
  </si>
  <si>
    <t>Gasolene</t>
  </si>
  <si>
    <t>Category</t>
  </si>
  <si>
    <t>Emissions</t>
  </si>
  <si>
    <t xml:space="preserve">Total </t>
  </si>
  <si>
    <t>Sector</t>
  </si>
  <si>
    <t>Quantity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</si>
  <si>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</si>
  <si>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</si>
  <si>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</si>
  <si>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</si>
  <si>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</si>
  <si>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</si>
  <si>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</si>
  <si>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</si>
  <si>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</si>
  <si>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</si>
  <si>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</si>
  <si>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Noise</t>
  </si>
  <si>
    <t>Solid waste</t>
  </si>
  <si>
    <t>Air pollution</t>
  </si>
  <si>
    <t>Waste water</t>
  </si>
  <si>
    <t>Odour</t>
  </si>
  <si>
    <t>Rainfall</t>
  </si>
  <si>
    <t>Evapotranspiration</t>
  </si>
  <si>
    <t>Net recharge to groundwater</t>
  </si>
  <si>
    <t>EIA</t>
  </si>
  <si>
    <t>ha</t>
  </si>
  <si>
    <t>GWh</t>
  </si>
  <si>
    <t>toe</t>
  </si>
  <si>
    <t>millimetres</t>
  </si>
  <si>
    <t>tons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</si>
  <si>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</si>
  <si>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</si>
  <si>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</si>
  <si>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</si>
  <si>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</si>
  <si>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</si>
  <si>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Change</t>
  </si>
  <si>
    <t>Forests, shrubs and grazing lands</t>
  </si>
  <si>
    <t>Infrastructure</t>
  </si>
  <si>
    <t>Inland water resource systems</t>
  </si>
  <si>
    <t>Year</t>
  </si>
  <si>
    <t>Category of Forest</t>
  </si>
  <si>
    <t>Others (mostly rocky)</t>
  </si>
  <si>
    <t>Tonnes</t>
  </si>
  <si>
    <t xml:space="preserve"> Other Forest Lands</t>
  </si>
  <si>
    <t xml:space="preserve">Agricultural </t>
  </si>
  <si>
    <t xml:space="preserve">Black River Gorges National Park </t>
  </si>
  <si>
    <t>Private Reserves</t>
  </si>
  <si>
    <t>Landfill Gas</t>
  </si>
  <si>
    <t>Pesticides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</si>
  <si>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</si>
  <si>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Sugar cane plantations </t>
  </si>
  <si>
    <t xml:space="preserve">Tea plantations </t>
  </si>
  <si>
    <t>Total water mobilisation</t>
  </si>
  <si>
    <t>Abandoned cane field</t>
  </si>
  <si>
    <t>Overall utilisation</t>
  </si>
  <si>
    <t>Photovoltaic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</si>
  <si>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</si>
  <si>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</si>
  <si>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Petroleum products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</si>
  <si>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</si>
  <si>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</si>
  <si>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</si>
  <si>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</si>
  <si>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</si>
  <si>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</si>
  <si>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t>Energy Sector</t>
  </si>
  <si>
    <t>Utilisation</t>
  </si>
  <si>
    <t>Development in port area</t>
  </si>
  <si>
    <t>PER</t>
  </si>
  <si>
    <t>Area harvested (hectares)</t>
  </si>
  <si>
    <t>Production (tonnes)</t>
  </si>
  <si>
    <t xml:space="preserve">   Tea (green leaves)</t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</si>
  <si>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</si>
  <si>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</si>
  <si>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</si>
  <si>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</si>
  <si>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</si>
  <si>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</si>
  <si>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</si>
  <si>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</si>
  <si>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</si>
  <si>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</si>
  <si>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</si>
  <si>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</si>
  <si>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</si>
  <si>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</si>
  <si>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</si>
  <si>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</si>
  <si>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>Source : Forestry Service, Ministry of Agro Industry and Food Security</t>
  </si>
  <si>
    <t>Millimetres</t>
  </si>
  <si>
    <t>Total for the year</t>
  </si>
  <si>
    <t>Long Term Mean 
(1981-2010)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</si>
  <si>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</si>
  <si>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</si>
  <si>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</si>
  <si>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</si>
  <si>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</si>
  <si>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</si>
  <si>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</si>
  <si>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</si>
  <si>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</si>
  <si>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t>Energy source</t>
  </si>
  <si>
    <t>Diesel Oil</t>
  </si>
  <si>
    <t>Dual Purpose Kerosene</t>
  </si>
  <si>
    <t>Kerosene</t>
  </si>
  <si>
    <t>Fuel Oil</t>
  </si>
  <si>
    <t>LPG</t>
  </si>
  <si>
    <t xml:space="preserve">Hydro            </t>
  </si>
  <si>
    <t>Aviation Fuel</t>
  </si>
  <si>
    <t xml:space="preserve">Wind    </t>
  </si>
  <si>
    <t>Quantity
(ktoe)</t>
  </si>
  <si>
    <t>Coastal hotels and related works</t>
  </si>
  <si>
    <r>
      <t>1</t>
    </r>
    <r>
      <rPr>
        <sz val="10"/>
        <rFont val="Times New Roman"/>
        <family val="1"/>
      </rPr>
      <t xml:space="preserve"> Estimate</t>
    </r>
  </si>
  <si>
    <t xml:space="preserve">              ktoe (000 Tonne of oil equivalent)</t>
  </si>
  <si>
    <t>Diesel and Fuel oil</t>
  </si>
  <si>
    <r>
      <t>Mm</t>
    </r>
    <r>
      <rPr>
        <vertAlign val="superscript"/>
        <sz val="13"/>
        <rFont val="Times New Roman"/>
        <family val="1"/>
      </rPr>
      <t>3</t>
    </r>
  </si>
  <si>
    <t xml:space="preserve">  Republic of Mauritius</t>
  </si>
  <si>
    <t>000 tons</t>
  </si>
  <si>
    <t xml:space="preserve">  Island of Mauritius</t>
  </si>
  <si>
    <t xml:space="preserve">Industrial </t>
  </si>
  <si>
    <t>Food crops</t>
  </si>
  <si>
    <t>ktoe (000 Tonne of oil equivalent)</t>
  </si>
  <si>
    <t>Tonne (except Electricity in GWh)</t>
  </si>
  <si>
    <t>1. Manufacturing</t>
  </si>
  <si>
    <t>1.1  excluding bagasse</t>
  </si>
  <si>
    <t>Fuel oil</t>
  </si>
  <si>
    <t>1.2  bagasse</t>
  </si>
  <si>
    <t xml:space="preserve">   Land</t>
  </si>
  <si>
    <t xml:space="preserve">    Air</t>
  </si>
  <si>
    <t xml:space="preserve">   Sea</t>
  </si>
  <si>
    <t>3. Commercial and Distributive Trade</t>
  </si>
  <si>
    <t>4. Household</t>
  </si>
  <si>
    <t>5. Agriculture</t>
  </si>
  <si>
    <t xml:space="preserve">6. Other (n.e.s) </t>
  </si>
  <si>
    <t>TOTAL</t>
  </si>
  <si>
    <t>Monthly Mean</t>
  </si>
  <si>
    <t xml:space="preserve">Difference from Long Term Mean
</t>
  </si>
  <si>
    <r>
      <t xml:space="preserve">Long Term Mean </t>
    </r>
    <r>
      <rPr>
        <b/>
        <sz val="13"/>
        <rFont val="Times New Roman"/>
        <family val="1"/>
      </rPr>
      <t xml:space="preserve">
(1981-2010)</t>
    </r>
  </si>
  <si>
    <t xml:space="preserve">% of Long Term Mean
 </t>
  </si>
  <si>
    <t>Source: Water Resources Unit, Ministry of Energy and Public Utilities.</t>
  </si>
  <si>
    <t>Quantity 
(tonnes)</t>
  </si>
  <si>
    <t xml:space="preserve"> Mainland</t>
  </si>
  <si>
    <t>degrees Celcius</t>
  </si>
  <si>
    <t>hectares</t>
  </si>
  <si>
    <r>
      <t xml:space="preserve">Source: Water Resources Unit, Ministry of Energy and Public Utilities.                </t>
    </r>
  </si>
  <si>
    <r>
      <t xml:space="preserve">Quantity </t>
    </r>
    <r>
      <rPr>
        <b/>
        <sz val="11"/>
        <rFont val="Times New Roman"/>
        <family val="1"/>
      </rPr>
      <t xml:space="preserve">
(tonnes)</t>
    </r>
  </si>
  <si>
    <t>Energy industries (electricity generation)</t>
  </si>
  <si>
    <t>toe per Rs.100,000 GDP at 2006 prices</t>
  </si>
  <si>
    <t xml:space="preserve">% of total GHG emissions </t>
  </si>
  <si>
    <t>2. Industrial Processes and Product Use (IPPU)</t>
  </si>
  <si>
    <t xml:space="preserve">4. Waste </t>
  </si>
  <si>
    <t xml:space="preserve"> </t>
  </si>
  <si>
    <t xml:space="preserve">Bras D'Eau National Park </t>
  </si>
  <si>
    <t xml:space="preserve">Vallee d'Osterlog Endemic Garden </t>
  </si>
  <si>
    <t>Imported (Fossil Fuels)</t>
  </si>
  <si>
    <t>Source: Central Electricity Board and Annual Sugar Industry Energy Survey</t>
  </si>
  <si>
    <t>5.  Per capita carbon dioxide emission</t>
  </si>
  <si>
    <t>6.  Total electricity generated</t>
  </si>
  <si>
    <t>7.  Electricity generated from renewable sources</t>
  </si>
  <si>
    <t>8.  Total primary energy requirement</t>
  </si>
  <si>
    <t>9.  Primary energy requirement from renewable sources</t>
  </si>
  <si>
    <t>10.  Per capita primary energy requirement</t>
  </si>
  <si>
    <t>11. Per capita final energy consumption</t>
  </si>
  <si>
    <t>13.  Forest area</t>
  </si>
  <si>
    <t>14.  Total forest area as a % of total land area</t>
  </si>
  <si>
    <t>15.  Total fish production (fresh-weight equivalent)</t>
  </si>
  <si>
    <t xml:space="preserve">16.  Irrigated land </t>
  </si>
  <si>
    <t>17.  Mean annual rainfall</t>
  </si>
  <si>
    <t>18.  Mean of maximum annual temperature</t>
  </si>
  <si>
    <t>19.  Mean of minimum annual temperature</t>
  </si>
  <si>
    <r>
      <t xml:space="preserve">12. Energy intensity </t>
    </r>
    <r>
      <rPr>
        <vertAlign val="superscript"/>
        <sz val="11"/>
        <rFont val="Times New Roman"/>
        <family val="1"/>
      </rPr>
      <t>2</t>
    </r>
  </si>
  <si>
    <t>Gg or Thousand Tonnes</t>
  </si>
  <si>
    <t xml:space="preserve">1.  Terrestrial protected areas </t>
  </si>
  <si>
    <t>2. Marine protected areas</t>
  </si>
  <si>
    <r>
      <t>Gg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-eq</t>
    </r>
  </si>
  <si>
    <t>Table of Contents</t>
  </si>
  <si>
    <t xml:space="preserve">3. Total Greenhouse gas (GHG) emission </t>
  </si>
  <si>
    <t xml:space="preserve">4. Total carbon dioxide emission </t>
  </si>
  <si>
    <t xml:space="preserve">Housing/Integrated Resort Scheme/Property Development Scheme/Smart City </t>
  </si>
  <si>
    <t>Table 2 - Land use by category, Island of  Mauritius, 1995 and 2005</t>
  </si>
  <si>
    <t xml:space="preserve">Land use </t>
  </si>
  <si>
    <t>Value c.i.f 
(Rs mn)</t>
  </si>
  <si>
    <t xml:space="preserve">Cars, Dual Purpose Vehicle, Double cab pick up </t>
  </si>
  <si>
    <t>Van, lorry and truck</t>
  </si>
  <si>
    <r>
      <t xml:space="preserve">Source: Ministry of Social Security, National Solidarity, and Environment and Sustainable Development (Environment and Sustainable Development Division)   </t>
    </r>
  </si>
  <si>
    <r>
      <t xml:space="preserve">Source: Solid Waste Management Division, Ministry of Social Security, National Solidarity, and Environment and Sustainable Development    </t>
    </r>
  </si>
  <si>
    <t>Photovoltaic Farms</t>
  </si>
  <si>
    <t>Unit</t>
  </si>
  <si>
    <t xml:space="preserve">    Fuel oil </t>
  </si>
  <si>
    <r>
      <t xml:space="preserve">Fuel wood </t>
    </r>
    <r>
      <rPr>
        <vertAlign val="superscript"/>
        <sz val="12"/>
        <rFont val="Times New Roman"/>
        <family val="1"/>
      </rPr>
      <t>2</t>
    </r>
  </si>
  <si>
    <r>
      <t>Electricity (</t>
    </r>
    <r>
      <rPr>
        <i/>
        <sz val="12"/>
        <rFont val="Times New Roman"/>
        <family val="1"/>
      </rPr>
      <t>GWh</t>
    </r>
    <r>
      <rPr>
        <sz val="12"/>
        <rFont val="Times New Roman"/>
        <family val="1"/>
      </rPr>
      <t>)</t>
    </r>
  </si>
  <si>
    <r>
      <t xml:space="preserve">2. Transport </t>
    </r>
    <r>
      <rPr>
        <b/>
        <vertAlign val="superscript"/>
        <sz val="12"/>
        <rFont val="Times New Roman"/>
        <family val="1"/>
      </rPr>
      <t>1</t>
    </r>
  </si>
  <si>
    <r>
      <t xml:space="preserve">Charcoal </t>
    </r>
    <r>
      <rPr>
        <vertAlign val="superscript"/>
        <sz val="12"/>
        <rFont val="Times New Roman"/>
        <family val="1"/>
      </rPr>
      <t>2</t>
    </r>
  </si>
  <si>
    <r>
      <t xml:space="preserve">Fuelwood </t>
    </r>
    <r>
      <rPr>
        <vertAlign val="superscript"/>
        <sz val="12"/>
        <rFont val="Times New Roman"/>
        <family val="1"/>
      </rPr>
      <t>2</t>
    </r>
  </si>
  <si>
    <r>
      <t>Charcoal</t>
    </r>
    <r>
      <rPr>
        <vertAlign val="superscript"/>
        <sz val="12"/>
        <rFont val="Times New Roman"/>
        <family val="1"/>
      </rPr>
      <t xml:space="preserve"> 2</t>
    </r>
  </si>
  <si>
    <r>
      <t xml:space="preserve">Diesel oil </t>
    </r>
    <r>
      <rPr>
        <vertAlign val="superscript"/>
        <sz val="12"/>
        <rFont val="Times New Roman"/>
        <family val="1"/>
      </rPr>
      <t>2</t>
    </r>
  </si>
  <si>
    <t>Sugar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</si>
  <si>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Cost, Insurance, Freight</t>
    </r>
  </si>
  <si>
    <t>Manufacturing industries and construction</t>
  </si>
  <si>
    <t>Source: (i) Sugar Insurance Fund Board - Sugar cane plantation, (ii) Tea Board - Tea Plantation, (iii) Climate Change Activities Report, May 2006 - Other</t>
  </si>
  <si>
    <t>Domestic, Industrial  and Tourism (CWA network)</t>
  </si>
  <si>
    <t>Livestock rearing</t>
  </si>
  <si>
    <t>Reuse of treated waste water</t>
  </si>
  <si>
    <t>Storage (Reservoirs)</t>
  </si>
  <si>
    <r>
      <t>Mm</t>
    </r>
    <r>
      <rPr>
        <vertAlign val="superscript"/>
        <sz val="22"/>
        <rFont val="Times New Roman"/>
        <family val="1"/>
      </rPr>
      <t>3</t>
    </r>
  </si>
  <si>
    <r>
      <t xml:space="preserve">42 </t>
    </r>
    <r>
      <rPr>
        <vertAlign val="superscript"/>
        <sz val="22"/>
        <rFont val="Times New Roman"/>
        <family val="1"/>
      </rPr>
      <t>1</t>
    </r>
  </si>
  <si>
    <r>
      <t xml:space="preserve">54 </t>
    </r>
    <r>
      <rPr>
        <vertAlign val="superscript"/>
        <sz val="22"/>
        <rFont val="Times New Roman"/>
        <family val="1"/>
      </rPr>
      <t>2</t>
    </r>
  </si>
  <si>
    <r>
      <t>154</t>
    </r>
    <r>
      <rPr>
        <vertAlign val="superscript"/>
        <sz val="22"/>
        <rFont val="Times New Roman"/>
        <family val="1"/>
      </rPr>
      <t xml:space="preserve"> 3</t>
    </r>
  </si>
  <si>
    <r>
      <t>158</t>
    </r>
    <r>
      <rPr>
        <vertAlign val="superscript"/>
        <sz val="22"/>
        <rFont val="Times New Roman"/>
        <family val="1"/>
      </rPr>
      <t xml:space="preserve"> 4</t>
    </r>
  </si>
  <si>
    <r>
      <t xml:space="preserve">2 </t>
    </r>
    <r>
      <rPr>
        <vertAlign val="superscript"/>
        <sz val="22"/>
        <rFont val="Times New Roman"/>
        <family val="1"/>
      </rPr>
      <t>5</t>
    </r>
  </si>
  <si>
    <r>
      <t xml:space="preserve">Other </t>
    </r>
    <r>
      <rPr>
        <vertAlign val="superscript"/>
        <sz val="22"/>
        <rFont val="Times New Roman"/>
        <family val="1"/>
      </rPr>
      <t>1</t>
    </r>
  </si>
  <si>
    <r>
      <rPr>
        <vertAlign val="superscript"/>
        <sz val="22"/>
        <rFont val="Times New Roman"/>
        <family val="1"/>
      </rPr>
      <t>1</t>
    </r>
    <r>
      <rPr>
        <sz val="22"/>
        <rFont val="Times New Roman"/>
        <family val="1"/>
      </rPr>
      <t xml:space="preserve"> Includes mainly industrial waste</t>
    </r>
  </si>
  <si>
    <t>Construction of road and highway</t>
  </si>
  <si>
    <t>Table 1 - Main environment indicators, 2017 and 2018</t>
  </si>
  <si>
    <t>Table 3 - Forest area by category, Island of Mauritius,  2017 - 2018</t>
  </si>
  <si>
    <t>Table 4 - Agricultural crops - Area harvested and production, Island of Mauritius, 2017- 2018</t>
  </si>
  <si>
    <t>Table 5 - Imports and value (c.i.f) of fertilisers and pesticides, 2017 - 2018</t>
  </si>
  <si>
    <t>Table 6 - Total primary energy requirement, Republic of Mauritius, 2017 - 2018</t>
  </si>
  <si>
    <t>Table 9 - Electricity generation by source of energy, Republic of Mauritius, 2017 - 2018</t>
  </si>
  <si>
    <t>Table 4 - Agricultural crops - Area harvested and production, Island of Mauritius, 2017 - 2018</t>
  </si>
  <si>
    <r>
      <t>Table 5 - Imports and value (c.i.f)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fertilisers and pesticides, 2017 - 2018</t>
    </r>
  </si>
  <si>
    <r>
      <t xml:space="preserve"> </t>
    </r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>16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Reduit hydropower station       
</t>
    </r>
    <r>
      <rPr>
        <vertAlign val="superscript"/>
        <sz val="18"/>
        <rFont val="Times New Roman"/>
        <family val="1"/>
      </rPr>
      <t>2</t>
    </r>
    <r>
      <rPr>
        <sz val="18"/>
        <rFont val="Times New Roman"/>
        <family val="1"/>
      </rPr>
      <t>15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Tamarind Falls and  Magenta hydropower stations and 8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for La Ferme hydropower station; 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>16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twice for Le Val and Ferney hydropower stations; </t>
    </r>
    <r>
      <rPr>
        <vertAlign val="superscript"/>
        <sz val="18"/>
        <rFont val="Times New Roman"/>
        <family val="1"/>
      </rPr>
      <t>4</t>
    </r>
    <r>
      <rPr>
        <sz val="18"/>
        <rFont val="Times New Roman"/>
        <family val="1"/>
      </rPr>
      <t>27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twice at Midlands and La Nicoliere;  </t>
    </r>
    <r>
      <rPr>
        <vertAlign val="superscript"/>
        <sz val="18"/>
        <rFont val="Times New Roman"/>
        <family val="1"/>
      </rPr>
      <t>5</t>
    </r>
    <r>
      <rPr>
        <sz val="18"/>
        <rFont val="Times New Roman"/>
        <family val="1"/>
      </rPr>
      <t xml:space="preserve"> Used by IPP (formerly accounted in agricultural purpose)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</si>
  <si>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t xml:space="preserve">Flooding/Obstruction of rivers and drains </t>
    </r>
    <r>
      <rPr>
        <vertAlign val="superscript"/>
        <sz val="22"/>
        <rFont val="Times New Roman"/>
        <family val="1"/>
      </rPr>
      <t>3</t>
    </r>
  </si>
  <si>
    <r>
      <t xml:space="preserve">Other </t>
    </r>
    <r>
      <rPr>
        <vertAlign val="superscript"/>
        <sz val="22"/>
        <rFont val="Times New Roman"/>
        <family val="1"/>
      </rPr>
      <t>4</t>
    </r>
  </si>
  <si>
    <r>
      <rPr>
        <vertAlign val="superscript"/>
        <sz val="20"/>
        <rFont val="Times New Roman"/>
        <family val="1"/>
      </rPr>
      <t>4</t>
    </r>
    <r>
      <rPr>
        <sz val="20"/>
        <rFont val="Times New Roman"/>
        <family val="1"/>
      </rPr>
      <t xml:space="preserve"> Includes backfilling, erosion, illegal construction, objections to projects, law and order, land conversion, land reclamations, landslides etc.</t>
    </r>
  </si>
  <si>
    <t>Napp</t>
  </si>
  <si>
    <r>
      <t xml:space="preserve">2017 </t>
    </r>
    <r>
      <rPr>
        <b/>
        <vertAlign val="superscript"/>
        <sz val="11"/>
        <rFont val="Times New Roman"/>
        <family val="1"/>
      </rPr>
      <t>1</t>
    </r>
  </si>
  <si>
    <r>
      <t xml:space="preserve">2018 </t>
    </r>
    <r>
      <rPr>
        <b/>
        <vertAlign val="superscript"/>
        <sz val="11"/>
        <rFont val="Times New Roman"/>
        <family val="1"/>
      </rPr>
      <t>2</t>
    </r>
  </si>
  <si>
    <r>
      <t xml:space="preserve">622 </t>
    </r>
    <r>
      <rPr>
        <vertAlign val="superscript"/>
        <sz val="11"/>
        <rFont val="Times New Roman"/>
        <family val="1"/>
      </rPr>
      <t>3</t>
    </r>
  </si>
  <si>
    <r>
      <t xml:space="preserve">656 </t>
    </r>
    <r>
      <rPr>
        <vertAlign val="superscript"/>
        <sz val="11"/>
        <rFont val="Times New Roman"/>
        <family val="1"/>
      </rPr>
      <t>3</t>
    </r>
  </si>
  <si>
    <t>Ramsar sites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</si>
  <si>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</si>
  <si>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2018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</si>
  <si>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</si>
  <si>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>Rivulet Terre Rouge Estuary Bird Sanctuary</t>
  </si>
  <si>
    <t>Pointe D'Esny Wetland</t>
  </si>
  <si>
    <t>NA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</si>
  <si>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  </t>
    </r>
    <r>
      <rPr>
        <vertAlign val="superscript"/>
        <sz val="9"/>
        <rFont val="Times New Roman"/>
        <family val="1"/>
      </rPr>
      <t xml:space="preserve">               2 </t>
    </r>
    <r>
      <rPr>
        <sz val="9"/>
        <rFont val="Times New Roman"/>
        <family val="1"/>
      </rPr>
      <t>Provisional</t>
    </r>
    <r>
      <rPr>
        <vertAlign val="superscript"/>
        <sz val="9"/>
        <rFont val="Times New Roman"/>
        <family val="1"/>
      </rPr>
      <t xml:space="preserve">                     3 </t>
    </r>
    <r>
      <rPr>
        <sz val="9"/>
        <rFont val="Times New Roman"/>
        <family val="1"/>
      </rPr>
      <t xml:space="preserve">Area under cultivation              </t>
    </r>
  </si>
  <si>
    <t>of which    hybrid vehicles</t>
  </si>
  <si>
    <t>Monthly Mean temperature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</si>
  <si>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</si>
  <si>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</si>
  <si>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</si>
  <si>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</si>
  <si>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</si>
  <si>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</si>
  <si>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</si>
  <si>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</si>
  <si>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</si>
  <si>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</si>
  <si>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Temperature</t>
  </si>
  <si>
    <t>Mean temperature</t>
  </si>
  <si>
    <t>Table 10 - Fuel input for electricity production, Republic of Mauritius, 2017 - 2018</t>
  </si>
  <si>
    <t>Table 11 - Final energy consumption by sector and type of fuel, 2017 - 2018</t>
  </si>
  <si>
    <t>Table 12 - Stock of registered motor vehicles, Island of Mauritius, 2017 - 2018</t>
  </si>
  <si>
    <t>Table 14 - Mean rainfall, Island of Mauritius, 2017 - 2018</t>
  </si>
  <si>
    <t>Table 15 - Water balance, Island of Mauritius, 2017 - 2018</t>
  </si>
  <si>
    <t>Table 16 - Water Utilisation, Island of Mauritius, 2017 - 2018</t>
  </si>
  <si>
    <t>Table 17 - Disposal of solid waste by type  at Mare Chicose landfill site, 2017 - 2018</t>
  </si>
  <si>
    <t>Table 18 - Number of complaints attended at the Pollution Prevention and Control (PPC) Division by category, Island of Mauritius, 2017 - 2018</t>
  </si>
  <si>
    <t>Table 19 - Number of Environmental Impact Assessment (EIA) licences granted by type of project, 2017 - 2018, Island of Mauritius</t>
  </si>
  <si>
    <t>Table 20 - Number of Preliminary Environmental Report (PER) approvals granted by type of project, 2017 - 2018, Island of Mauritius</t>
  </si>
  <si>
    <r>
      <t>Other  vehicles</t>
    </r>
    <r>
      <rPr>
        <vertAlign val="superscript"/>
        <sz val="16"/>
        <rFont val="Times New Roman"/>
        <family val="1"/>
      </rPr>
      <t>1</t>
    </r>
  </si>
  <si>
    <r>
      <t xml:space="preserve">1 </t>
    </r>
    <r>
      <rPr>
        <sz val="16"/>
        <rFont val="Times New Roman"/>
        <family val="1"/>
      </rPr>
      <t>Includes tractor and dumper, prime mover, trailer, road roller and other</t>
    </r>
  </si>
  <si>
    <t>Annual 
mean temperature</t>
  </si>
  <si>
    <t>Monthly Maximum Mean Temperature</t>
  </si>
  <si>
    <t>Monthly Minimum Mean Temperature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</si>
  <si>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Revised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</si>
  <si>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Gg CO</t>
    </r>
    <r>
      <rPr>
        <vertAlign val="subscript"/>
        <sz val="18"/>
        <rFont val="Times New Roman"/>
        <family val="1"/>
      </rPr>
      <t>2</t>
    </r>
    <r>
      <rPr>
        <sz val="18"/>
        <rFont val="Times New Roman"/>
        <family val="1"/>
      </rPr>
      <t>- eq</t>
    </r>
  </si>
  <si>
    <r>
      <t xml:space="preserve">2017 </t>
    </r>
    <r>
      <rPr>
        <b/>
        <vertAlign val="superscript"/>
        <sz val="18"/>
        <rFont val="Times New Roman"/>
        <family val="1"/>
      </rPr>
      <t>1</t>
    </r>
  </si>
  <si>
    <r>
      <t xml:space="preserve">2018 </t>
    </r>
    <r>
      <rPr>
        <b/>
        <vertAlign val="superscript"/>
        <sz val="18"/>
        <rFont val="Times New Roman"/>
        <family val="1"/>
      </rPr>
      <t>2</t>
    </r>
  </si>
  <si>
    <r>
      <rPr>
        <i/>
        <sz val="18"/>
        <rFont val="Times New Roman"/>
        <family val="1"/>
      </rPr>
      <t>of which</t>
    </r>
    <r>
      <rPr>
        <b/>
        <sz val="18"/>
        <rFont val="Times New Roman"/>
        <family val="1"/>
      </rPr>
      <t xml:space="preserve">: </t>
    </r>
    <r>
      <rPr>
        <sz val="18"/>
        <rFont val="Times New Roman"/>
        <family val="1"/>
      </rPr>
      <t>renewable energy</t>
    </r>
  </si>
  <si>
    <t xml:space="preserve">                 electric vehicles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</si>
  <si>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</si>
  <si>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t>Table 8 - Greenhouse gas emissions from energy sector (fuel combustion activities), Republic of Mauritius, 2017 - 2018</t>
  </si>
  <si>
    <t>Table 7 - National inventory of greenhouse gas emissions by sector, Republic of Mauritius, 2017 - 2018</t>
  </si>
  <si>
    <t xml:space="preserve">3. Agriculture Forestry and Other Land Use (AFOLU) - Agriculture </t>
  </si>
  <si>
    <r>
      <t xml:space="preserve">2,427 </t>
    </r>
    <r>
      <rPr>
        <vertAlign val="superscript"/>
        <sz val="11"/>
        <rFont val="Times New Roman"/>
        <family val="1"/>
      </rPr>
      <t>2</t>
    </r>
  </si>
  <si>
    <r>
      <t xml:space="preserve">44,028 </t>
    </r>
    <r>
      <rPr>
        <vertAlign val="superscript"/>
        <sz val="11"/>
        <rFont val="Times New Roman"/>
        <family val="1"/>
      </rPr>
      <t>2</t>
    </r>
  </si>
  <si>
    <t xml:space="preserve">
Hydrofluorocarbons 
(HFCs)</t>
  </si>
  <si>
    <t xml:space="preserve">Sugar cane </t>
  </si>
  <si>
    <r>
      <t xml:space="preserve">49,974 </t>
    </r>
    <r>
      <rPr>
        <vertAlign val="superscript"/>
        <sz val="11"/>
        <rFont val="Times New Roman"/>
        <family val="1"/>
      </rPr>
      <t>1</t>
    </r>
  </si>
  <si>
    <r>
      <t>Gg CO</t>
    </r>
    <r>
      <rPr>
        <b/>
        <vertAlign val="subscript"/>
        <sz val="80"/>
        <rFont val="Times New Roman"/>
        <family val="1"/>
      </rPr>
      <t xml:space="preserve">2 </t>
    </r>
    <r>
      <rPr>
        <b/>
        <sz val="80"/>
        <rFont val="Times New Roman"/>
        <family val="1"/>
      </rPr>
      <t>- eq</t>
    </r>
  </si>
  <si>
    <r>
      <t xml:space="preserve">2017 </t>
    </r>
    <r>
      <rPr>
        <b/>
        <vertAlign val="superscript"/>
        <sz val="80"/>
        <rFont val="Times New Roman"/>
        <family val="1"/>
      </rPr>
      <t>2</t>
    </r>
  </si>
  <si>
    <r>
      <t xml:space="preserve">2018 </t>
    </r>
    <r>
      <rPr>
        <b/>
        <vertAlign val="superscript"/>
        <sz val="80"/>
        <rFont val="Times New Roman"/>
        <family val="1"/>
      </rPr>
      <t>2</t>
    </r>
  </si>
  <si>
    <r>
      <t>1. Energy</t>
    </r>
    <r>
      <rPr>
        <vertAlign val="superscript"/>
        <sz val="80"/>
        <rFont val="Times New Roman"/>
        <family val="1"/>
      </rPr>
      <t xml:space="preserve"> 4</t>
    </r>
  </si>
  <si>
    <r>
      <t>Gg CO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-eq</t>
    </r>
  </si>
  <si>
    <r>
      <t xml:space="preserve">2. GHG removals </t>
    </r>
    <r>
      <rPr>
        <vertAlign val="superscript"/>
        <sz val="80"/>
        <rFont val="Times New Roman"/>
        <family val="1"/>
      </rPr>
      <t>5</t>
    </r>
    <r>
      <rPr>
        <sz val="80"/>
        <rFont val="Times New Roman"/>
        <family val="1"/>
      </rPr>
      <t xml:space="preserve"> - (FOLU)</t>
    </r>
  </si>
  <si>
    <r>
      <t xml:space="preserve">3. GHG </t>
    </r>
    <r>
      <rPr>
        <vertAlign val="superscript"/>
        <sz val="80"/>
        <rFont val="Times New Roman"/>
        <family val="1"/>
      </rPr>
      <t xml:space="preserve"> </t>
    </r>
    <r>
      <rPr>
        <sz val="80"/>
        <rFont val="Times New Roman"/>
        <family val="1"/>
      </rPr>
      <t>emissions  including FOLU  (= 1 - 2 )</t>
    </r>
  </si>
  <si>
    <r>
      <rPr>
        <vertAlign val="superscript"/>
        <sz val="80"/>
        <rFont val="Times New Roman"/>
        <family val="1"/>
      </rPr>
      <t>1</t>
    </r>
    <r>
      <rPr>
        <sz val="80"/>
        <rFont val="Times New Roman"/>
        <family val="1"/>
      </rPr>
      <t xml:space="preserve"> Based on 2006 Intergovernmental Panel on Climate Change (IPCC)  Guidelines of the United Nations Framework Convention on Climate Change (UNFCCC)</t>
    </r>
  </si>
  <si>
    <r>
      <rPr>
        <vertAlign val="superscript"/>
        <sz val="80"/>
        <rFont val="Times New Roman"/>
        <family val="1"/>
      </rPr>
      <t>3</t>
    </r>
    <r>
      <rPr>
        <sz val="80"/>
        <rFont val="Times New Roman"/>
        <family val="1"/>
      </rPr>
      <t xml:space="preserve"> Refers to carbon dioxide, methane, nitrous oxide and hydrofluorocarbons </t>
    </r>
  </si>
  <si>
    <r>
      <rPr>
        <vertAlign val="superscript"/>
        <sz val="80"/>
        <rFont val="Times New Roman"/>
        <family val="1"/>
      </rPr>
      <t>4</t>
    </r>
    <r>
      <rPr>
        <sz val="80"/>
        <rFont val="Times New Roman"/>
        <family val="1"/>
      </rPr>
      <t xml:space="preserve"> Transport under Energy sector is based on linear extrapolation of National Inventory Report (NIR) series 2006 - 2013</t>
    </r>
  </si>
  <si>
    <r>
      <rPr>
        <vertAlign val="superscript"/>
        <sz val="80"/>
        <rFont val="Times New Roman"/>
        <family val="1"/>
      </rPr>
      <t>5</t>
    </r>
    <r>
      <rPr>
        <sz val="80"/>
        <rFont val="Times New Roman"/>
        <family val="1"/>
      </rPr>
      <t xml:space="preserve"> Excludes the amount of CO</t>
    </r>
    <r>
      <rPr>
        <vertAlign val="subscript"/>
        <sz val="80"/>
        <rFont val="Times New Roman"/>
        <family val="1"/>
      </rPr>
      <t xml:space="preserve">2 </t>
    </r>
    <r>
      <rPr>
        <sz val="80"/>
        <rFont val="Times New Roman"/>
        <family val="1"/>
      </rPr>
      <t>sequestrated by trees and vegetations found along rivers, canal reserves and trees along roads</t>
    </r>
  </si>
  <si>
    <t>..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</si>
  <si>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Estimates</t>
    </r>
  </si>
  <si>
    <r>
      <t>Bagasse</t>
    </r>
    <r>
      <rPr>
        <vertAlign val="superscript"/>
        <sz val="11"/>
        <rFont val="Times New Roman"/>
        <family val="1"/>
      </rPr>
      <t xml:space="preserve"> 3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</si>
  <si>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3</t>
    </r>
  </si>
  <si>
    <t xml:space="preserve">Local (Renewables) </t>
  </si>
  <si>
    <r>
      <t xml:space="preserve">2018 </t>
    </r>
    <r>
      <rPr>
        <b/>
        <vertAlign val="superscript"/>
        <sz val="18"/>
        <rFont val="Times New Roman"/>
        <family val="1"/>
      </rPr>
      <t>1</t>
    </r>
  </si>
  <si>
    <r>
      <t xml:space="preserve">Transport </t>
    </r>
    <r>
      <rPr>
        <vertAlign val="superscript"/>
        <sz val="18"/>
        <rFont val="Times New Roman"/>
        <family val="1"/>
      </rPr>
      <t>2</t>
    </r>
  </si>
  <si>
    <r>
      <t xml:space="preserve">2 </t>
    </r>
    <r>
      <rPr>
        <sz val="18"/>
        <rFont val="Times New Roman"/>
        <family val="1"/>
      </rPr>
      <t>Based on linear extrapolation of NIR series 2006 - 2013</t>
    </r>
  </si>
  <si>
    <r>
      <t xml:space="preserve">Other Sectors </t>
    </r>
    <r>
      <rPr>
        <vertAlign val="superscript"/>
        <sz val="18"/>
        <rFont val="Times New Roman"/>
        <family val="1"/>
      </rPr>
      <t>3</t>
    </r>
  </si>
  <si>
    <r>
      <t>3</t>
    </r>
    <r>
      <rPr>
        <sz val="18"/>
        <rFont val="Times New Roman"/>
        <family val="1"/>
      </rPr>
      <t xml:space="preserve"> Includes Residential, Commercial, Institutional and Agriculture </t>
    </r>
  </si>
  <si>
    <r>
      <rPr>
        <vertAlign val="superscript"/>
        <sz val="18"/>
        <rFont val="Times New Roman"/>
        <family val="1"/>
      </rPr>
      <t>1</t>
    </r>
    <r>
      <rPr>
        <sz val="18"/>
        <rFont val="Times New Roman"/>
        <family val="1"/>
      </rPr>
      <t xml:space="preserve"> Provisional (To be revised in First Biennial Update Report)</t>
    </r>
  </si>
  <si>
    <r>
      <t xml:space="preserve">Table 18 - Number of complaints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attended at the Pollution Prevention and Control (PPC) Division by category, Island of Mauritius, 2017 - 2018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</si>
  <si>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Include number of complaints attended at PPC Division through the Citizen Support Portal.</t>
    </r>
  </si>
  <si>
    <r>
      <t xml:space="preserve">2017 </t>
    </r>
    <r>
      <rPr>
        <vertAlign val="superscript"/>
        <sz val="22"/>
        <rFont val="Times New Roman"/>
        <family val="1"/>
      </rPr>
      <t>2</t>
    </r>
  </si>
  <si>
    <r>
      <rPr>
        <vertAlign val="superscript"/>
        <sz val="20"/>
        <rFont val="Times New Roman"/>
        <family val="1"/>
      </rPr>
      <t>2</t>
    </r>
    <r>
      <rPr>
        <sz val="20"/>
        <rFont val="Times New Roman"/>
        <family val="1"/>
      </rPr>
      <t xml:space="preserve"> Revised</t>
    </r>
  </si>
  <si>
    <t xml:space="preserve">Bareland </t>
  </si>
  <si>
    <t>Table 13 - Mean maximum, mean minimum and mean temperature, Island of Mauritius, 2018</t>
  </si>
  <si>
    <t>20.  Mean annual temperature</t>
  </si>
  <si>
    <t>21.  Annual fresh water abstraction</t>
  </si>
  <si>
    <t>22.  Daily per capita domestic water consumption</t>
  </si>
  <si>
    <t xml:space="preserve">23.  Daily per capita total solid  waste disposed at landfill </t>
  </si>
  <si>
    <r>
      <t>Nitrous oxide
(N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O)</t>
    </r>
  </si>
  <si>
    <r>
      <t xml:space="preserve"> Carbon dioxide
(CO</t>
    </r>
    <r>
      <rPr>
        <b/>
        <vertAlign val="subscript"/>
        <sz val="80"/>
        <rFont val="Times New Roman"/>
        <family val="1"/>
      </rPr>
      <t>2</t>
    </r>
    <r>
      <rPr>
        <b/>
        <sz val="80"/>
        <rFont val="Times New Roman"/>
        <family val="1"/>
      </rPr>
      <t>)</t>
    </r>
  </si>
  <si>
    <r>
      <t>Methane 
(CH</t>
    </r>
    <r>
      <rPr>
        <b/>
        <vertAlign val="subscript"/>
        <sz val="80"/>
        <rFont val="Times New Roman"/>
        <family val="1"/>
      </rPr>
      <t>4</t>
    </r>
    <r>
      <rPr>
        <b/>
        <sz val="80"/>
        <rFont val="Times New Roman"/>
        <family val="1"/>
      </rPr>
      <t>)</t>
    </r>
  </si>
  <si>
    <r>
      <rPr>
        <b/>
        <sz val="80"/>
        <rFont val="Times New Roman"/>
        <family val="1"/>
      </rPr>
      <t>..</t>
    </r>
    <r>
      <rPr>
        <sz val="80"/>
        <rFont val="Times New Roman"/>
        <family val="1"/>
      </rPr>
      <t xml:space="preserve"> :  Not occuring, not applicable, not estimated</t>
    </r>
  </si>
  <si>
    <r>
      <t xml:space="preserve">1. GHG </t>
    </r>
    <r>
      <rPr>
        <vertAlign val="superscript"/>
        <sz val="80"/>
        <rFont val="Times New Roman"/>
        <family val="1"/>
      </rPr>
      <t xml:space="preserve"> </t>
    </r>
    <r>
      <rPr>
        <sz val="80"/>
        <rFont val="Times New Roman"/>
        <family val="1"/>
      </rPr>
      <t>emissions excluding Forestry and Other Land Use (FOLU)</t>
    </r>
  </si>
  <si>
    <r>
      <t xml:space="preserve"> Greenhouse gas emissions (GHG) </t>
    </r>
    <r>
      <rPr>
        <b/>
        <vertAlign val="superscript"/>
        <sz val="80"/>
        <rFont val="Times New Roman"/>
        <family val="1"/>
      </rPr>
      <t xml:space="preserve">3            </t>
    </r>
    <r>
      <rPr>
        <b/>
        <sz val="80"/>
        <rFont val="Times New Roman"/>
        <family val="1"/>
      </rPr>
      <t>(Gg CO</t>
    </r>
    <r>
      <rPr>
        <b/>
        <vertAlign val="subscript"/>
        <sz val="80"/>
        <rFont val="Times New Roman"/>
        <family val="1"/>
      </rPr>
      <t xml:space="preserve">2 </t>
    </r>
    <r>
      <rPr>
        <b/>
        <sz val="80"/>
        <rFont val="Times New Roman"/>
        <family val="1"/>
      </rPr>
      <t>- eq)  excluding Forestry and Other Land Use (FOLU)</t>
    </r>
  </si>
  <si>
    <r>
      <rPr>
        <vertAlign val="superscript"/>
        <sz val="80"/>
        <rFont val="Times New Roman"/>
        <family val="1"/>
      </rPr>
      <t>2</t>
    </r>
    <r>
      <rPr>
        <sz val="80"/>
        <rFont val="Times New Roman"/>
        <family val="1"/>
      </rPr>
      <t xml:space="preserve"> Provisional (To be revised in First Biennial Update Report)</t>
    </r>
  </si>
  <si>
    <r>
      <t xml:space="preserve">Table 7 - National inventory of greenhouse gas emissions </t>
    </r>
    <r>
      <rPr>
        <b/>
        <vertAlign val="superscript"/>
        <sz val="80"/>
        <rFont val="Times New Roman"/>
        <family val="1"/>
      </rPr>
      <t>1</t>
    </r>
    <r>
      <rPr>
        <b/>
        <sz val="80"/>
        <rFont val="Times New Roman"/>
        <family val="1"/>
      </rPr>
      <t xml:space="preserve"> by sector, Republic of Mauritius, 2017</t>
    </r>
    <r>
      <rPr>
        <b/>
        <vertAlign val="superscript"/>
        <sz val="80"/>
        <rFont val="Times New Roman"/>
        <family val="1"/>
      </rPr>
      <t>2</t>
    </r>
    <r>
      <rPr>
        <b/>
        <sz val="80"/>
        <rFont val="Times New Roman"/>
        <family val="1"/>
      </rPr>
      <t xml:space="preserve"> - 2018</t>
    </r>
    <r>
      <rPr>
        <b/>
        <vertAlign val="superscript"/>
        <sz val="80"/>
        <rFont val="Times New Roman"/>
        <family val="1"/>
      </rPr>
      <t>2</t>
    </r>
    <r>
      <rPr>
        <b/>
        <sz val="80"/>
        <rFont val="Times New Roman"/>
        <family val="1"/>
      </rPr>
      <t xml:space="preserve"> </t>
    </r>
  </si>
  <si>
    <t>Degree Celcius</t>
  </si>
  <si>
    <r>
      <t xml:space="preserve">51 </t>
    </r>
    <r>
      <rPr>
        <vertAlign val="superscript"/>
        <sz val="22"/>
        <rFont val="Times New Roman"/>
        <family val="1"/>
      </rPr>
      <t>1</t>
    </r>
  </si>
  <si>
    <r>
      <t xml:space="preserve">60 </t>
    </r>
    <r>
      <rPr>
        <vertAlign val="superscript"/>
        <sz val="22"/>
        <rFont val="Times New Roman"/>
        <family val="1"/>
      </rPr>
      <t>2</t>
    </r>
  </si>
  <si>
    <r>
      <t>166</t>
    </r>
    <r>
      <rPr>
        <vertAlign val="superscript"/>
        <sz val="22"/>
        <rFont val="Times New Roman"/>
        <family val="1"/>
      </rPr>
      <t xml:space="preserve"> 3</t>
    </r>
  </si>
  <si>
    <r>
      <t>232</t>
    </r>
    <r>
      <rPr>
        <vertAlign val="superscript"/>
        <sz val="22"/>
        <rFont val="Times New Roman"/>
        <family val="1"/>
      </rPr>
      <t xml:space="preserve"> 4</t>
    </r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</si>
  <si>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Revised                                 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Provisional</t>
    </r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</si>
  <si>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Includes transport for all sectors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Estimates</t>
    </r>
  </si>
  <si>
    <r>
      <rPr>
        <vertAlign val="superscript"/>
        <sz val="18"/>
        <rFont val="Times New Roman"/>
        <family val="1"/>
      </rPr>
      <t xml:space="preserve"> 1</t>
    </r>
    <r>
      <rPr>
        <sz val="18"/>
        <rFont val="Times New Roman"/>
        <family val="1"/>
      </rPr>
      <t>33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Reduit hydropower station     
</t>
    </r>
    <r>
      <rPr>
        <vertAlign val="superscript"/>
        <sz val="18"/>
        <rFont val="Times New Roman"/>
        <family val="1"/>
      </rPr>
      <t>2</t>
    </r>
    <r>
      <rPr>
        <sz val="18"/>
        <rFont val="Times New Roman"/>
        <family val="1"/>
      </rPr>
      <t>26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for Tamarind Falls and  Magenta hydropower stations and 5 Mm</t>
    </r>
    <r>
      <rPr>
        <vertAlign val="superscript"/>
        <sz val="18"/>
        <rFont val="Times New Roman"/>
        <family val="1"/>
      </rPr>
      <t xml:space="preserve">3 </t>
    </r>
    <r>
      <rPr>
        <sz val="18"/>
        <rFont val="Times New Roman"/>
        <family val="1"/>
      </rPr>
      <t>for</t>
    </r>
    <r>
      <rPr>
        <vertAlign val="superscript"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La Ferme hydropower station;  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>24 Mm</t>
    </r>
    <r>
      <rPr>
        <vertAlign val="superscript"/>
        <sz val="18"/>
        <rFont val="Times New Roman"/>
        <family val="1"/>
      </rPr>
      <t xml:space="preserve">3 </t>
    </r>
    <r>
      <rPr>
        <sz val="18"/>
        <rFont val="Times New Roman"/>
        <family val="1"/>
      </rPr>
      <t xml:space="preserve">used also twice for Le Val and Ferney hydropower stations;  </t>
    </r>
    <r>
      <rPr>
        <vertAlign val="superscript"/>
        <sz val="18"/>
        <rFont val="Times New Roman"/>
        <family val="1"/>
      </rPr>
      <t>4</t>
    </r>
    <r>
      <rPr>
        <sz val="18"/>
        <rFont val="Times New Roman"/>
        <family val="1"/>
      </rPr>
      <t>30 Mm</t>
    </r>
    <r>
      <rPr>
        <vertAlign val="superscript"/>
        <sz val="18"/>
        <rFont val="Times New Roman"/>
        <family val="1"/>
      </rPr>
      <t>3</t>
    </r>
    <r>
      <rPr>
        <sz val="18"/>
        <rFont val="Times New Roman"/>
        <family val="1"/>
      </rPr>
      <t xml:space="preserve"> used also twice at Midlands and La Nicoliere;  </t>
    </r>
    <r>
      <rPr>
        <vertAlign val="superscript"/>
        <sz val="18"/>
        <rFont val="Times New Roman"/>
        <family val="1"/>
      </rPr>
      <t>5</t>
    </r>
    <r>
      <rPr>
        <sz val="18"/>
        <rFont val="Times New Roman"/>
        <family val="1"/>
      </rPr>
      <t xml:space="preserve"> Used by IPP (formerly accounted in agricultural purpose)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</si>
  <si>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t xml:space="preserve">Private - owned lands </t>
    </r>
    <r>
      <rPr>
        <b/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</si>
  <si>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Current figures for privately-owned lands are crude estimates based on expert knowledge from Forestry Service </t>
    </r>
  </si>
  <si>
    <r>
      <t xml:space="preserve">Other </t>
    </r>
    <r>
      <rPr>
        <vertAlign val="superscript"/>
        <sz val="11"/>
        <rFont val="Times New Roman"/>
        <family val="1"/>
      </rPr>
      <t>4</t>
    </r>
  </si>
  <si>
    <r>
      <t>4</t>
    </r>
    <r>
      <rPr>
        <sz val="10"/>
        <rFont val="Times New Roman"/>
        <family val="1"/>
      </rPr>
      <t xml:space="preserve"> Includes plantations, forest lands, scrub and grazing lands</t>
    </r>
  </si>
  <si>
    <t>Back to Table of Contents</t>
  </si>
  <si>
    <t>Domestic and Commercial</t>
  </si>
  <si>
    <r>
      <t xml:space="preserve">   Special Reserves </t>
    </r>
    <r>
      <rPr>
        <vertAlign val="superscript"/>
        <sz val="11"/>
        <rFont val="Times New Roman"/>
        <family val="1"/>
      </rPr>
      <t>2</t>
    </r>
  </si>
  <si>
    <r>
      <t>2 "</t>
    </r>
    <r>
      <rPr>
        <sz val="10"/>
        <rFont val="Times New Roman"/>
        <family val="1"/>
      </rPr>
      <t>Islet National Parks" renamed as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"Special Reserves" as per Native Terrestrial Biodiversity &amp; National Parks Act of 2015</t>
    </r>
  </si>
  <si>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Complaints regarding "Flooding/obstruction of rivers and drains" were recorded in "Other" prior to 2018.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</si>
</sst>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00"/>
    <numFmt numFmtId="167" formatCode="#,##0.0______"/>
    <numFmt numFmtId="168" formatCode="\ \ General"/>
    <numFmt numFmtId="169" formatCode="#,##0______"/>
    <numFmt numFmtId="170" formatCode="#,##0.00______"/>
    <numFmt numFmtId="171" formatCode="#,##0.00__"/>
    <numFmt numFmtId="172" formatCode="_(* #,##0_);_(* \(#,##0\);_(* &quot;-&quot;??_);_(@_)"/>
    <numFmt numFmtId="173" formatCode="#,##0\ \ "/>
    <numFmt numFmtId="174" formatCode="_-* #,##0_-;\-* #,##0_-;_-* &quot;-&quot;_-;_-@_-"/>
    <numFmt numFmtId="175" formatCode="_(* #,##0.0_);_(* \(#,##0.0\);_(* &quot;-&quot;??_);_(@_)"/>
    <numFmt numFmtId="176" formatCode="0.000"/>
    <numFmt numFmtId="177" formatCode="_(* #,##0.0_);_(* \(#,##0.0\);_(* \-??_);_(@_)"/>
    <numFmt numFmtId="178" formatCode="#,##0__"/>
    <numFmt numFmtId="179" formatCode="_(* #,##0.0_);_(* \(#,##0.0\);_(* &quot;-&quot;_);_(@_)"/>
    <numFmt numFmtId="180" formatCode="#,##0.0_);\(#,##0.0\)"/>
    <numFmt numFmtId="181" formatCode="#,##0.000"/>
    <numFmt numFmtId="182" formatCode="#,##0.0000"/>
    <numFmt numFmtId="183" formatCode="0.0000"/>
    <numFmt numFmtId="184" formatCode="#,##0\ \ \ \ "/>
    <numFmt numFmtId="185" formatCode="#,##0____"/>
    <numFmt numFmtId="186" formatCode="0.0\ \ "/>
    <numFmt numFmtId="187" formatCode="#,##0\ \ \ \ \ \ "/>
    <numFmt numFmtId="188" formatCode="#,##0\ \ \ \ \ \ \ "/>
    <numFmt numFmtId="189" formatCode="#,##0.0\ \ \ \ \ \ \ "/>
    <numFmt numFmtId="190" formatCode="0.0\ \ \ \ \ "/>
    <numFmt numFmtId="191" formatCode="0.0\ \ \ \ \ \ \ \ "/>
    <numFmt numFmtId="192" formatCode="0.0\ \ \ "/>
    <numFmt numFmtId="193" formatCode="0.00000"/>
  </numFmts>
  <fonts count="1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i/>
      <sz val="13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vertAlign val="sub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b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80"/>
      <name val="Times New Roman"/>
      <family val="1"/>
    </font>
    <font>
      <b/>
      <sz val="80"/>
      <name val="Times New Roman"/>
      <family val="1"/>
    </font>
    <font>
      <b/>
      <vertAlign val="superscript"/>
      <sz val="80"/>
      <name val="Times New Roman"/>
      <family val="1"/>
    </font>
    <font>
      <b/>
      <vertAlign val="subscript"/>
      <sz val="80"/>
      <name val="Times New Roman"/>
      <family val="1"/>
    </font>
    <font>
      <vertAlign val="superscript"/>
      <sz val="80"/>
      <name val="Times New Roman"/>
      <family val="1"/>
    </font>
    <font>
      <i/>
      <sz val="80"/>
      <name val="Times New Roman"/>
      <family val="1"/>
    </font>
    <font>
      <sz val="80"/>
      <name val="Arial"/>
      <family val="2"/>
    </font>
    <font>
      <vertAlign val="subscript"/>
      <sz val="80"/>
      <name val="Times New Roman"/>
      <family val="1"/>
    </font>
    <font>
      <b/>
      <vertAlign val="superscript"/>
      <sz val="22"/>
      <name val="Times New Roman"/>
      <family val="1"/>
    </font>
    <font>
      <vertAlign val="superscript"/>
      <sz val="14"/>
      <name val="Times New Roman"/>
      <family val="1"/>
    </font>
    <font>
      <sz val="9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80"/>
      <color indexed="12"/>
      <name val="Arial"/>
      <family val="2"/>
    </font>
    <font>
      <u val="single"/>
      <sz val="80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Arial"/>
      <family val="2"/>
    </font>
    <font>
      <u val="single"/>
      <sz val="16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Helv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Arial"/>
      <family val="2"/>
    </font>
    <font>
      <u val="single"/>
      <sz val="16"/>
      <color theme="10"/>
      <name val="Arial"/>
      <family val="2"/>
    </font>
    <font>
      <u val="single"/>
      <sz val="80"/>
      <color theme="10"/>
      <name val="Arial"/>
      <family val="2"/>
    </font>
    <font>
      <u val="single"/>
      <sz val="80"/>
      <color theme="1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Arial"/>
      <family val="2"/>
    </font>
    <font>
      <u val="single"/>
      <sz val="16"/>
      <color theme="1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theme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ashed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>
        <color indexed="63"/>
      </right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Dashed"/>
      <top style="thin"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45" fillId="0" borderId="0" applyFont="0" applyFill="0" applyBorder="0" applyAlignment="0" applyProtection="0"/>
    <xf numFmtId="177" fontId="1" fillId="0" borderId="0">
      <alignment/>
      <protection/>
    </xf>
    <xf numFmtId="0" fontId="2" fillId="0" borderId="0">
      <alignment/>
      <protection/>
    </xf>
    <xf numFmtId="9" fontId="1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40" fontId="46" fillId="33" borderId="0">
      <alignment horizontal="right"/>
      <protection/>
    </xf>
    <xf numFmtId="0" fontId="47" fillId="33" borderId="0">
      <alignment horizontal="right"/>
      <protection/>
    </xf>
    <xf numFmtId="0" fontId="48" fillId="33" borderId="9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10" applyNumberFormat="0" applyFill="0" applyAlignment="0" applyProtection="0"/>
    <xf numFmtId="0" fontId="116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/>
    </xf>
    <xf numFmtId="168" fontId="5" fillId="0" borderId="12" xfId="0" applyNumberFormat="1" applyFont="1" applyBorder="1" applyAlignment="1">
      <alignment horizontal="center" vertical="center"/>
    </xf>
    <xf numFmtId="0" fontId="7" fillId="0" borderId="0" xfId="121" applyFont="1">
      <alignment/>
      <protection/>
    </xf>
    <xf numFmtId="0" fontId="4" fillId="0" borderId="0" xfId="121" applyFont="1">
      <alignment/>
      <protection/>
    </xf>
    <xf numFmtId="0" fontId="16" fillId="0" borderId="0" xfId="121" applyFont="1">
      <alignment/>
      <protection/>
    </xf>
    <xf numFmtId="0" fontId="17" fillId="0" borderId="0" xfId="121" applyFont="1">
      <alignment/>
      <protection/>
    </xf>
    <xf numFmtId="0" fontId="7" fillId="0" borderId="0" xfId="121" applyFont="1" applyAlignment="1">
      <alignment horizontal="right"/>
      <protection/>
    </xf>
    <xf numFmtId="0" fontId="7" fillId="0" borderId="0" xfId="121" applyFont="1" applyBorder="1">
      <alignment/>
      <protection/>
    </xf>
    <xf numFmtId="164" fontId="7" fillId="0" borderId="0" xfId="121" applyNumberFormat="1" applyFont="1">
      <alignment/>
      <protection/>
    </xf>
    <xf numFmtId="0" fontId="3" fillId="0" borderId="0" xfId="121" applyFont="1">
      <alignment/>
      <protection/>
    </xf>
    <xf numFmtId="0" fontId="3" fillId="0" borderId="0" xfId="121" applyFont="1" applyAlignment="1">
      <alignment horizontal="right"/>
      <protection/>
    </xf>
    <xf numFmtId="0" fontId="19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12" fillId="0" borderId="17" xfId="121" applyFont="1" applyBorder="1">
      <alignment/>
      <protection/>
    </xf>
    <xf numFmtId="0" fontId="12" fillId="0" borderId="12" xfId="121" applyFont="1" applyBorder="1" applyAlignment="1">
      <alignment horizontal="center"/>
      <protection/>
    </xf>
    <xf numFmtId="0" fontId="12" fillId="0" borderId="18" xfId="121" applyFont="1" applyBorder="1" applyAlignment="1">
      <alignment vertical="center"/>
      <protection/>
    </xf>
    <xf numFmtId="0" fontId="9" fillId="0" borderId="0" xfId="121" applyFont="1" applyBorder="1" applyAlignment="1">
      <alignment vertical="center"/>
      <protection/>
    </xf>
    <xf numFmtId="0" fontId="9" fillId="0" borderId="18" xfId="121" applyFont="1" applyBorder="1" applyAlignment="1">
      <alignment horizontal="left" vertical="center" indent="1"/>
      <protection/>
    </xf>
    <xf numFmtId="3" fontId="9" fillId="0" borderId="17" xfId="121" applyNumberFormat="1" applyFont="1" applyBorder="1" applyAlignment="1">
      <alignment horizontal="right" indent="1"/>
      <protection/>
    </xf>
    <xf numFmtId="0" fontId="10" fillId="0" borderId="18" xfId="121" applyFont="1" applyBorder="1" applyAlignment="1">
      <alignment horizontal="left" vertical="center" indent="2"/>
      <protection/>
    </xf>
    <xf numFmtId="0" fontId="9" fillId="0" borderId="0" xfId="121" applyFont="1" applyBorder="1">
      <alignment/>
      <protection/>
    </xf>
    <xf numFmtId="0" fontId="10" fillId="0" borderId="0" xfId="121" applyFont="1" applyBorder="1" applyAlignment="1">
      <alignment vertical="center"/>
      <protection/>
    </xf>
    <xf numFmtId="3" fontId="12" fillId="0" borderId="12" xfId="121" applyNumberFormat="1" applyFont="1" applyBorder="1" applyAlignment="1">
      <alignment horizontal="right" indent="1"/>
      <protection/>
    </xf>
    <xf numFmtId="0" fontId="20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19" xfId="121" applyFont="1" applyBorder="1" applyAlignment="1">
      <alignment vertical="center"/>
      <protection/>
    </xf>
    <xf numFmtId="165" fontId="7" fillId="0" borderId="0" xfId="121" applyNumberFormat="1" applyFont="1">
      <alignment/>
      <protection/>
    </xf>
    <xf numFmtId="0" fontId="7" fillId="0" borderId="2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172" fontId="7" fillId="0" borderId="0" xfId="42" applyNumberFormat="1" applyFont="1" applyAlignment="1">
      <alignment/>
    </xf>
    <xf numFmtId="172" fontId="7" fillId="0" borderId="0" xfId="121" applyNumberFormat="1" applyFont="1">
      <alignment/>
      <protection/>
    </xf>
    <xf numFmtId="172" fontId="117" fillId="0" borderId="0" xfId="42" applyNumberFormat="1" applyFont="1" applyAlignment="1">
      <alignment/>
    </xf>
    <xf numFmtId="0" fontId="12" fillId="0" borderId="12" xfId="12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110" applyFont="1">
      <alignment/>
      <protection/>
    </xf>
    <xf numFmtId="0" fontId="2" fillId="0" borderId="0" xfId="110" applyFont="1">
      <alignment/>
      <protection/>
    </xf>
    <xf numFmtId="0" fontId="96" fillId="0" borderId="0" xfId="110">
      <alignment/>
      <protection/>
    </xf>
    <xf numFmtId="0" fontId="8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9" fillId="0" borderId="21" xfId="110" applyFont="1" applyBorder="1" applyAlignment="1">
      <alignment horizontal="left" vertical="center" indent="1"/>
      <protection/>
    </xf>
    <xf numFmtId="0" fontId="9" fillId="0" borderId="22" xfId="110" applyFont="1" applyBorder="1" applyAlignment="1">
      <alignment horizontal="left" vertical="center" indent="1"/>
      <protection/>
    </xf>
    <xf numFmtId="0" fontId="9" fillId="0" borderId="0" xfId="110" applyFont="1">
      <alignment/>
      <protection/>
    </xf>
    <xf numFmtId="0" fontId="19" fillId="0" borderId="0" xfId="110" applyFont="1">
      <alignment/>
      <protection/>
    </xf>
    <xf numFmtId="0" fontId="12" fillId="0" borderId="0" xfId="110" applyFont="1">
      <alignment/>
      <protection/>
    </xf>
    <xf numFmtId="3" fontId="9" fillId="0" borderId="17" xfId="121" applyNumberFormat="1" applyFont="1" applyBorder="1" applyAlignment="1" quotePrefix="1">
      <alignment horizontal="right" indent="1"/>
      <protection/>
    </xf>
    <xf numFmtId="0" fontId="9" fillId="0" borderId="17" xfId="121" applyFont="1" applyBorder="1" applyAlignment="1">
      <alignment horizontal="right" indent="1"/>
      <protection/>
    </xf>
    <xf numFmtId="0" fontId="7" fillId="0" borderId="18" xfId="0" applyFont="1" applyFill="1" applyBorder="1" applyAlignment="1">
      <alignment horizontal="left" vertical="center" indent="1"/>
    </xf>
    <xf numFmtId="0" fontId="9" fillId="0" borderId="17" xfId="110" applyFont="1" applyBorder="1" applyAlignment="1">
      <alignment horizontal="left" vertical="center"/>
      <protection/>
    </xf>
    <xf numFmtId="0" fontId="18" fillId="0" borderId="0" xfId="121" applyFont="1" applyAlignment="1">
      <alignment vertical="top" wrapText="1"/>
      <protection/>
    </xf>
    <xf numFmtId="0" fontId="12" fillId="0" borderId="12" xfId="121" applyFont="1" applyFill="1" applyBorder="1" applyAlignment="1">
      <alignment horizontal="right" indent="1"/>
      <protection/>
    </xf>
    <xf numFmtId="3" fontId="12" fillId="0" borderId="17" xfId="121" applyNumberFormat="1" applyFont="1" applyFill="1" applyBorder="1" applyAlignment="1">
      <alignment horizontal="right" indent="1"/>
      <protection/>
    </xf>
    <xf numFmtId="164" fontId="12" fillId="0" borderId="17" xfId="121" applyNumberFormat="1" applyFont="1" applyFill="1" applyBorder="1" applyAlignment="1">
      <alignment horizontal="right" indent="1"/>
      <protection/>
    </xf>
    <xf numFmtId="3" fontId="9" fillId="0" borderId="17" xfId="121" applyNumberFormat="1" applyFont="1" applyFill="1" applyBorder="1" applyAlignment="1">
      <alignment horizontal="right" indent="1"/>
      <protection/>
    </xf>
    <xf numFmtId="164" fontId="9" fillId="0" borderId="17" xfId="121" applyNumberFormat="1" applyFont="1" applyFill="1" applyBorder="1" applyAlignment="1">
      <alignment horizontal="right" indent="1"/>
      <protection/>
    </xf>
    <xf numFmtId="164" fontId="10" fillId="0" borderId="17" xfId="121" applyNumberFormat="1" applyFont="1" applyFill="1" applyBorder="1" applyAlignment="1">
      <alignment horizontal="right" indent="1"/>
      <protection/>
    </xf>
    <xf numFmtId="3" fontId="10" fillId="0" borderId="17" xfId="121" applyNumberFormat="1" applyFont="1" applyFill="1" applyBorder="1" applyAlignment="1">
      <alignment horizontal="right" indent="1"/>
      <protection/>
    </xf>
    <xf numFmtId="3" fontId="12" fillId="0" borderId="12" xfId="121" applyNumberFormat="1" applyFont="1" applyFill="1" applyBorder="1" applyAlignment="1">
      <alignment horizontal="right" indent="1"/>
      <protection/>
    </xf>
    <xf numFmtId="164" fontId="12" fillId="0" borderId="12" xfId="121" applyNumberFormat="1" applyFont="1" applyFill="1" applyBorder="1" applyAlignment="1">
      <alignment horizontal="right" indent="1"/>
      <protection/>
    </xf>
    <xf numFmtId="0" fontId="2" fillId="0" borderId="0" xfId="110" applyFont="1" applyAlignment="1">
      <alignment horizontal="left"/>
      <protection/>
    </xf>
    <xf numFmtId="0" fontId="3" fillId="0" borderId="0" xfId="110" applyFont="1" applyAlignment="1">
      <alignment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8" fontId="7" fillId="0" borderId="9" xfId="0" applyNumberFormat="1" applyFont="1" applyFill="1" applyBorder="1" applyAlignment="1">
      <alignment horizontal="center" vertical="center"/>
    </xf>
    <xf numFmtId="168" fontId="7" fillId="0" borderId="9" xfId="0" applyNumberFormat="1" applyFont="1" applyFill="1" applyBorder="1" applyAlignment="1" quotePrefix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0" fontId="2" fillId="0" borderId="0" xfId="114" applyFont="1" applyAlignment="1">
      <alignment horizontal="left"/>
      <protection/>
    </xf>
    <xf numFmtId="0" fontId="2" fillId="0" borderId="0" xfId="0" applyFont="1" applyFill="1" applyBorder="1" applyAlignment="1">
      <alignment vertical="center"/>
    </xf>
    <xf numFmtId="0" fontId="12" fillId="0" borderId="13" xfId="121" applyFont="1" applyBorder="1" applyAlignment="1">
      <alignment horizontal="center" vertical="center"/>
      <protection/>
    </xf>
    <xf numFmtId="0" fontId="9" fillId="0" borderId="17" xfId="121" applyFont="1" applyBorder="1" applyAlignment="1">
      <alignment horizontal="left" indent="1"/>
      <protection/>
    </xf>
    <xf numFmtId="0" fontId="4" fillId="0" borderId="0" xfId="137" applyFont="1">
      <alignment/>
      <protection/>
    </xf>
    <xf numFmtId="0" fontId="7" fillId="0" borderId="0" xfId="137" applyFont="1">
      <alignment/>
      <protection/>
    </xf>
    <xf numFmtId="0" fontId="7" fillId="0" borderId="0" xfId="137" applyFont="1" applyBorder="1">
      <alignment/>
      <protection/>
    </xf>
    <xf numFmtId="0" fontId="12" fillId="0" borderId="12" xfId="137" applyFont="1" applyBorder="1" applyAlignment="1">
      <alignment horizontal="center" vertical="center"/>
      <protection/>
    </xf>
    <xf numFmtId="0" fontId="6" fillId="0" borderId="0" xfId="12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5" fontId="9" fillId="0" borderId="23" xfId="5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136" applyFont="1">
      <alignment/>
      <protection/>
    </xf>
    <xf numFmtId="0" fontId="7" fillId="0" borderId="0" xfId="136" applyFont="1" applyAlignment="1">
      <alignment horizontal="right"/>
      <protection/>
    </xf>
    <xf numFmtId="0" fontId="10" fillId="0" borderId="0" xfId="121" applyFont="1" applyBorder="1">
      <alignment/>
      <protection/>
    </xf>
    <xf numFmtId="176" fontId="7" fillId="0" borderId="0" xfId="121" applyNumberFormat="1" applyFont="1">
      <alignment/>
      <protection/>
    </xf>
    <xf numFmtId="0" fontId="11" fillId="0" borderId="12" xfId="136" applyFont="1" applyBorder="1" applyAlignment="1">
      <alignment horizontal="center" vertical="center" wrapText="1"/>
      <protection/>
    </xf>
    <xf numFmtId="169" fontId="9" fillId="0" borderId="17" xfId="115" applyNumberFormat="1" applyFont="1" applyFill="1" applyBorder="1" applyAlignment="1">
      <alignment horizontal="right"/>
      <protection/>
    </xf>
    <xf numFmtId="167" fontId="9" fillId="0" borderId="17" xfId="115" applyNumberFormat="1" applyFont="1" applyFill="1" applyBorder="1" applyAlignment="1">
      <alignment horizontal="right"/>
      <protection/>
    </xf>
    <xf numFmtId="164" fontId="12" fillId="0" borderId="17" xfId="57" applyNumberFormat="1" applyFont="1" applyFill="1" applyBorder="1" applyAlignment="1">
      <alignment horizontal="right" vertical="center" indent="3"/>
    </xf>
    <xf numFmtId="164" fontId="12" fillId="0" borderId="9" xfId="57" applyNumberFormat="1" applyFont="1" applyFill="1" applyBorder="1" applyAlignment="1">
      <alignment horizontal="right" vertical="center" indent="3"/>
    </xf>
    <xf numFmtId="164" fontId="21" fillId="0" borderId="17" xfId="57" applyNumberFormat="1" applyFont="1" applyFill="1" applyBorder="1" applyAlignment="1">
      <alignment horizontal="right" vertical="center" indent="3"/>
    </xf>
    <xf numFmtId="164" fontId="21" fillId="0" borderId="9" xfId="57" applyNumberFormat="1" applyFont="1" applyFill="1" applyBorder="1" applyAlignment="1">
      <alignment horizontal="right" vertical="center" indent="3"/>
    </xf>
    <xf numFmtId="164" fontId="9" fillId="0" borderId="17" xfId="57" applyNumberFormat="1" applyFont="1" applyFill="1" applyBorder="1" applyAlignment="1">
      <alignment horizontal="right" vertical="center" indent="3"/>
    </xf>
    <xf numFmtId="164" fontId="9" fillId="0" borderId="9" xfId="57" applyNumberFormat="1" applyFont="1" applyFill="1" applyBorder="1" applyAlignment="1">
      <alignment horizontal="right" vertical="center" indent="3"/>
    </xf>
    <xf numFmtId="164" fontId="10" fillId="0" borderId="17" xfId="57" applyNumberFormat="1" applyFont="1" applyFill="1" applyBorder="1" applyAlignment="1">
      <alignment horizontal="right" vertical="center" indent="3"/>
    </xf>
    <xf numFmtId="164" fontId="10" fillId="0" borderId="9" xfId="57" applyNumberFormat="1" applyFont="1" applyFill="1" applyBorder="1" applyAlignment="1">
      <alignment horizontal="right" vertical="center" indent="3"/>
    </xf>
    <xf numFmtId="164" fontId="12" fillId="0" borderId="12" xfId="57" applyNumberFormat="1" applyFont="1" applyFill="1" applyBorder="1" applyAlignment="1">
      <alignment horizontal="right" vertical="center" indent="3"/>
    </xf>
    <xf numFmtId="0" fontId="12" fillId="0" borderId="17" xfId="137" applyFont="1" applyFill="1" applyBorder="1" applyAlignment="1">
      <alignment horizontal="left" vertical="center" indent="1"/>
      <protection/>
    </xf>
    <xf numFmtId="0" fontId="21" fillId="0" borderId="17" xfId="137" applyFont="1" applyFill="1" applyBorder="1" applyAlignment="1">
      <alignment horizontal="left" vertical="center" indent="3"/>
      <protection/>
    </xf>
    <xf numFmtId="0" fontId="9" fillId="0" borderId="17" xfId="137" applyFont="1" applyFill="1" applyBorder="1" applyAlignment="1">
      <alignment horizontal="left" vertical="center" indent="4"/>
      <protection/>
    </xf>
    <xf numFmtId="0" fontId="10" fillId="0" borderId="17" xfId="137" applyFont="1" applyFill="1" applyBorder="1" applyAlignment="1">
      <alignment horizontal="left" vertical="center" indent="7"/>
      <protection/>
    </xf>
    <xf numFmtId="0" fontId="9" fillId="0" borderId="17" xfId="0" applyFont="1" applyFill="1" applyBorder="1" applyAlignment="1">
      <alignment horizontal="left" indent="3"/>
    </xf>
    <xf numFmtId="0" fontId="9" fillId="0" borderId="17" xfId="137" applyFont="1" applyFill="1" applyBorder="1" applyAlignment="1">
      <alignment horizontal="left" vertical="center" indent="3"/>
      <protection/>
    </xf>
    <xf numFmtId="0" fontId="12" fillId="0" borderId="12" xfId="137" applyFont="1" applyFill="1" applyBorder="1" applyAlignment="1">
      <alignment horizontal="center" vertical="center"/>
      <protection/>
    </xf>
    <xf numFmtId="0" fontId="11" fillId="0" borderId="0" xfId="138" applyFont="1">
      <alignment/>
      <protection/>
    </xf>
    <xf numFmtId="0" fontId="22" fillId="0" borderId="0" xfId="138" applyFont="1">
      <alignment/>
      <protection/>
    </xf>
    <xf numFmtId="17" fontId="22" fillId="0" borderId="17" xfId="138" applyNumberFormat="1" applyFont="1" applyBorder="1" applyAlignment="1" quotePrefix="1">
      <alignment horizontal="left" vertical="center" indent="1"/>
      <protection/>
    </xf>
    <xf numFmtId="17" fontId="22" fillId="0" borderId="17" xfId="138" applyNumberFormat="1" applyFont="1" applyBorder="1" applyAlignment="1">
      <alignment horizontal="left" vertical="center" indent="1"/>
      <protection/>
    </xf>
    <xf numFmtId="0" fontId="25" fillId="0" borderId="17" xfId="0" applyFont="1" applyBorder="1" applyAlignment="1">
      <alignment horizontal="left" indent="2"/>
    </xf>
    <xf numFmtId="0" fontId="25" fillId="0" borderId="17" xfId="0" applyFont="1" applyBorder="1" applyAlignment="1">
      <alignment horizontal="left" wrapText="1" indent="2"/>
    </xf>
    <xf numFmtId="0" fontId="25" fillId="0" borderId="22" xfId="0" applyFont="1" applyBorder="1" applyAlignment="1">
      <alignment horizontal="left" wrapText="1" indent="2"/>
    </xf>
    <xf numFmtId="164" fontId="22" fillId="0" borderId="0" xfId="0" applyNumberFormat="1" applyFont="1" applyAlignment="1">
      <alignment/>
    </xf>
    <xf numFmtId="0" fontId="7" fillId="0" borderId="0" xfId="126" applyFont="1">
      <alignment/>
      <protection/>
    </xf>
    <xf numFmtId="0" fontId="12" fillId="0" borderId="12" xfId="126" applyFont="1" applyBorder="1" applyAlignment="1">
      <alignment horizontal="left" vertical="center" indent="9"/>
      <protection/>
    </xf>
    <xf numFmtId="0" fontId="9" fillId="0" borderId="13" xfId="126" applyFont="1" applyBorder="1" applyAlignment="1">
      <alignment vertical="center"/>
      <protection/>
    </xf>
    <xf numFmtId="0" fontId="9" fillId="0" borderId="19" xfId="126" applyFont="1" applyBorder="1" applyAlignment="1">
      <alignment vertical="center"/>
      <protection/>
    </xf>
    <xf numFmtId="0" fontId="9" fillId="0" borderId="11" xfId="126" applyFont="1" applyBorder="1" applyAlignment="1">
      <alignment vertical="center"/>
      <protection/>
    </xf>
    <xf numFmtId="0" fontId="12" fillId="0" borderId="14" xfId="126" applyFont="1" applyBorder="1" applyAlignment="1">
      <alignment horizontal="center" vertical="center"/>
      <protection/>
    </xf>
    <xf numFmtId="0" fontId="12" fillId="0" borderId="12" xfId="126" applyFont="1" applyBorder="1" applyAlignment="1">
      <alignment horizontal="center" vertical="center"/>
      <protection/>
    </xf>
    <xf numFmtId="0" fontId="12" fillId="0" borderId="20" xfId="126" applyFont="1" applyBorder="1" applyAlignment="1">
      <alignment horizontal="left" indent="1"/>
      <protection/>
    </xf>
    <xf numFmtId="0" fontId="9" fillId="0" borderId="23" xfId="126" applyFont="1" applyBorder="1" applyAlignment="1">
      <alignment horizontal="left"/>
      <protection/>
    </xf>
    <xf numFmtId="0" fontId="9" fillId="0" borderId="23" xfId="126" applyFont="1" applyBorder="1" applyAlignment="1">
      <alignment/>
      <protection/>
    </xf>
    <xf numFmtId="0" fontId="9" fillId="0" borderId="14" xfId="126" applyFont="1" applyBorder="1" applyAlignment="1">
      <alignment/>
      <protection/>
    </xf>
    <xf numFmtId="0" fontId="12" fillId="0" borderId="14" xfId="126" applyFont="1" applyBorder="1" applyAlignment="1">
      <alignment horizontal="center"/>
      <protection/>
    </xf>
    <xf numFmtId="0" fontId="12" fillId="0" borderId="21" xfId="126" applyFont="1" applyBorder="1" applyAlignment="1">
      <alignment horizontal="center"/>
      <protection/>
    </xf>
    <xf numFmtId="0" fontId="9" fillId="0" borderId="18" xfId="126" applyFont="1" applyFill="1" applyBorder="1" applyAlignment="1">
      <alignment horizontal="left" indent="1"/>
      <protection/>
    </xf>
    <xf numFmtId="0" fontId="9" fillId="0" borderId="0" xfId="126" applyFont="1" applyFill="1" applyBorder="1" applyAlignment="1">
      <alignment horizontal="left" indent="1"/>
      <protection/>
    </xf>
    <xf numFmtId="0" fontId="9" fillId="0" borderId="9" xfId="126" applyFont="1" applyFill="1" applyBorder="1" applyAlignment="1">
      <alignment horizontal="left" indent="1"/>
      <protection/>
    </xf>
    <xf numFmtId="169" fontId="9" fillId="0" borderId="17" xfId="126" applyNumberFormat="1" applyFont="1" applyFill="1" applyBorder="1" applyAlignment="1">
      <alignment/>
      <protection/>
    </xf>
    <xf numFmtId="0" fontId="7" fillId="0" borderId="0" xfId="126" applyFont="1" applyFill="1">
      <alignment/>
      <protection/>
    </xf>
    <xf numFmtId="167" fontId="9" fillId="0" borderId="17" xfId="126" applyNumberFormat="1" applyFont="1" applyFill="1" applyBorder="1" applyAlignment="1">
      <alignment/>
      <protection/>
    </xf>
    <xf numFmtId="0" fontId="12" fillId="0" borderId="20" xfId="126" applyFont="1" applyBorder="1" applyAlignment="1">
      <alignment horizontal="left" vertical="center" indent="1"/>
      <protection/>
    </xf>
    <xf numFmtId="0" fontId="2" fillId="0" borderId="23" xfId="126" applyFont="1" applyFill="1" applyBorder="1" applyAlignment="1">
      <alignment horizontal="left" indent="1"/>
      <protection/>
    </xf>
    <xf numFmtId="0" fontId="2" fillId="0" borderId="14" xfId="126" applyFont="1" applyFill="1" applyBorder="1" applyAlignment="1">
      <alignment horizontal="left" indent="1"/>
      <protection/>
    </xf>
    <xf numFmtId="0" fontId="2" fillId="0" borderId="21" xfId="126" applyFont="1" applyFill="1" applyBorder="1" applyAlignment="1">
      <alignment horizontal="center"/>
      <protection/>
    </xf>
    <xf numFmtId="169" fontId="2" fillId="0" borderId="21" xfId="126" applyNumberFormat="1" applyFont="1" applyFill="1" applyBorder="1" applyAlignment="1">
      <alignment horizontal="right" indent="2"/>
      <protection/>
    </xf>
    <xf numFmtId="169" fontId="9" fillId="0" borderId="17" xfId="126" applyNumberFormat="1" applyFont="1" applyFill="1" applyBorder="1" applyAlignment="1">
      <alignment horizontal="right"/>
      <protection/>
    </xf>
    <xf numFmtId="0" fontId="10" fillId="0" borderId="0" xfId="126" applyFont="1" applyFill="1" applyBorder="1" applyAlignment="1">
      <alignment horizontal="left" indent="1"/>
      <protection/>
    </xf>
    <xf numFmtId="167" fontId="9" fillId="0" borderId="17" xfId="126" applyNumberFormat="1" applyFont="1" applyFill="1" applyBorder="1" applyAlignment="1">
      <alignment horizontal="right"/>
      <protection/>
    </xf>
    <xf numFmtId="0" fontId="9" fillId="0" borderId="24" xfId="126" applyFont="1" applyFill="1" applyBorder="1" applyAlignment="1">
      <alignment horizontal="left" indent="1"/>
      <protection/>
    </xf>
    <xf numFmtId="0" fontId="9" fillId="0" borderId="16" xfId="126" applyFont="1" applyFill="1" applyBorder="1" applyAlignment="1">
      <alignment horizontal="left" indent="1"/>
      <protection/>
    </xf>
    <xf numFmtId="0" fontId="9" fillId="0" borderId="0" xfId="126" applyFont="1" applyFill="1" applyBorder="1" applyAlignment="1">
      <alignment horizontal="center"/>
      <protection/>
    </xf>
    <xf numFmtId="170" fontId="9" fillId="0" borderId="0" xfId="126" applyNumberFormat="1" applyFont="1" applyFill="1" applyBorder="1" applyAlignment="1">
      <alignment horizontal="right"/>
      <protection/>
    </xf>
    <xf numFmtId="0" fontId="7" fillId="0" borderId="0" xfId="126" applyFont="1" applyFill="1" applyBorder="1">
      <alignment/>
      <protection/>
    </xf>
    <xf numFmtId="0" fontId="3" fillId="0" borderId="0" xfId="126" applyFont="1">
      <alignment/>
      <protection/>
    </xf>
    <xf numFmtId="0" fontId="8" fillId="0" borderId="0" xfId="126" applyFont="1">
      <alignment/>
      <protection/>
    </xf>
    <xf numFmtId="0" fontId="9" fillId="0" borderId="0" xfId="115" applyFont="1" applyBorder="1" applyAlignment="1">
      <alignment horizontal="left" indent="1"/>
      <protection/>
    </xf>
    <xf numFmtId="0" fontId="9" fillId="0" borderId="9" xfId="115" applyFont="1" applyBorder="1" applyAlignment="1">
      <alignment horizontal="left" indent="1"/>
      <protection/>
    </xf>
    <xf numFmtId="170" fontId="9" fillId="0" borderId="17" xfId="126" applyNumberFormat="1" applyFont="1" applyFill="1" applyBorder="1" applyAlignment="1">
      <alignment horizontal="right"/>
      <protection/>
    </xf>
    <xf numFmtId="0" fontId="7" fillId="0" borderId="22" xfId="126" applyFont="1" applyFill="1" applyBorder="1">
      <alignment/>
      <protection/>
    </xf>
    <xf numFmtId="0" fontId="7" fillId="0" borderId="15" xfId="126" applyFont="1" applyFill="1" applyBorder="1">
      <alignment/>
      <protection/>
    </xf>
    <xf numFmtId="3" fontId="22" fillId="0" borderId="17" xfId="138" applyNumberFormat="1" applyFont="1" applyFill="1" applyBorder="1" applyAlignment="1">
      <alignment horizontal="right" vertical="center" indent="2"/>
      <protection/>
    </xf>
    <xf numFmtId="3" fontId="11" fillId="0" borderId="12" xfId="138" applyNumberFormat="1" applyFont="1" applyFill="1" applyBorder="1" applyAlignment="1">
      <alignment horizontal="right" vertical="center" indent="2"/>
      <protection/>
    </xf>
    <xf numFmtId="0" fontId="9" fillId="0" borderId="0" xfId="126" applyFont="1" applyFill="1" applyBorder="1" applyAlignment="1">
      <alignment/>
      <protection/>
    </xf>
    <xf numFmtId="0" fontId="9" fillId="0" borderId="14" xfId="137" applyFont="1" applyFill="1" applyBorder="1" applyAlignment="1">
      <alignment vertical="center"/>
      <protection/>
    </xf>
    <xf numFmtId="17" fontId="11" fillId="0" borderId="12" xfId="138" applyNumberFormat="1" applyFont="1" applyBorder="1" applyAlignment="1">
      <alignment horizontal="left" vertical="center" indent="1"/>
      <protection/>
    </xf>
    <xf numFmtId="166" fontId="9" fillId="0" borderId="17" xfId="126" applyNumberFormat="1" applyFont="1" applyFill="1" applyBorder="1" applyAlignment="1">
      <alignment horizontal="left" wrapText="1" indent="2"/>
      <protection/>
    </xf>
    <xf numFmtId="0" fontId="2" fillId="0" borderId="0" xfId="126" applyFont="1" applyAlignment="1">
      <alignment/>
      <protection/>
    </xf>
    <xf numFmtId="0" fontId="9" fillId="0" borderId="18" xfId="115" applyFont="1" applyBorder="1" applyAlignment="1">
      <alignment horizontal="left" indent="1"/>
      <protection/>
    </xf>
    <xf numFmtId="0" fontId="2" fillId="0" borderId="0" xfId="113" applyFont="1" applyFill="1" applyBorder="1" applyAlignment="1">
      <alignment horizontal="left" vertical="center" wrapText="1"/>
      <protection/>
    </xf>
    <xf numFmtId="0" fontId="2" fillId="0" borderId="0" xfId="113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indent="3"/>
    </xf>
    <xf numFmtId="3" fontId="9" fillId="0" borderId="17" xfId="110" applyNumberFormat="1" applyFont="1" applyFill="1" applyBorder="1" applyAlignment="1">
      <alignment horizontal="right" vertical="center" indent="2"/>
      <protection/>
    </xf>
    <xf numFmtId="3" fontId="9" fillId="0" borderId="21" xfId="0" applyNumberFormat="1" applyFont="1" applyFill="1" applyBorder="1" applyAlignment="1">
      <alignment horizontal="right" vertical="center" indent="3"/>
    </xf>
    <xf numFmtId="3" fontId="9" fillId="0" borderId="17" xfId="0" applyNumberFormat="1" applyFont="1" applyFill="1" applyBorder="1" applyAlignment="1">
      <alignment horizontal="right" vertical="center" indent="3"/>
    </xf>
    <xf numFmtId="0" fontId="9" fillId="0" borderId="17" xfId="126" applyFont="1" applyFill="1" applyBorder="1" applyAlignment="1">
      <alignment horizontal="left" indent="2"/>
      <protection/>
    </xf>
    <xf numFmtId="166" fontId="9" fillId="0" borderId="17" xfId="126" applyNumberFormat="1" applyFont="1" applyFill="1" applyBorder="1" applyAlignment="1">
      <alignment horizontal="left" indent="2"/>
      <protection/>
    </xf>
    <xf numFmtId="167" fontId="9" fillId="0" borderId="17" xfId="115" applyNumberFormat="1" applyFont="1" applyBorder="1" applyAlignment="1">
      <alignment horizontal="left" indent="2"/>
      <protection/>
    </xf>
    <xf numFmtId="165" fontId="9" fillId="0" borderId="17" xfId="126" applyNumberFormat="1" applyFont="1" applyFill="1" applyBorder="1" applyAlignment="1">
      <alignment horizontal="left" indent="2"/>
      <protection/>
    </xf>
    <xf numFmtId="0" fontId="7" fillId="0" borderId="22" xfId="126" applyFont="1" applyFill="1" applyBorder="1" applyAlignment="1">
      <alignment horizontal="left" indent="2"/>
      <protection/>
    </xf>
    <xf numFmtId="0" fontId="107" fillId="0" borderId="0" xfId="92" applyAlignment="1" applyProtection="1">
      <alignment/>
      <protection/>
    </xf>
    <xf numFmtId="3" fontId="9" fillId="0" borderId="21" xfId="110" applyNumberFormat="1" applyFont="1" applyFill="1" applyBorder="1" applyAlignment="1">
      <alignment horizontal="right" vertical="center" indent="2"/>
      <protection/>
    </xf>
    <xf numFmtId="0" fontId="7" fillId="0" borderId="0" xfId="126" applyFont="1" applyFill="1" applyAlignment="1">
      <alignment horizontal="right"/>
      <protection/>
    </xf>
    <xf numFmtId="0" fontId="7" fillId="0" borderId="20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indent="1"/>
    </xf>
    <xf numFmtId="0" fontId="7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2"/>
    </xf>
    <xf numFmtId="3" fontId="9" fillId="0" borderId="17" xfId="110" applyNumberFormat="1" applyFont="1" applyFill="1" applyBorder="1" applyAlignment="1">
      <alignment horizontal="right" vertical="center" indent="1"/>
      <protection/>
    </xf>
    <xf numFmtId="0" fontId="7" fillId="0" borderId="0" xfId="0" applyFont="1" applyAlignment="1">
      <alignment/>
    </xf>
    <xf numFmtId="0" fontId="118" fillId="0" borderId="0" xfId="92" applyFont="1" applyAlignment="1" applyProtection="1">
      <alignment/>
      <protection/>
    </xf>
    <xf numFmtId="165" fontId="4" fillId="0" borderId="17" xfId="0" applyNumberFormat="1" applyFont="1" applyFill="1" applyBorder="1" applyAlignment="1">
      <alignment horizontal="center"/>
    </xf>
    <xf numFmtId="165" fontId="31" fillId="0" borderId="17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Fill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17" xfId="0" applyFont="1" applyBorder="1" applyAlignment="1">
      <alignment horizontal="left" indent="1"/>
    </xf>
    <xf numFmtId="0" fontId="31" fillId="0" borderId="17" xfId="0" applyFont="1" applyBorder="1" applyAlignment="1">
      <alignment horizontal="left" indent="3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3" fontId="9" fillId="0" borderId="17" xfId="110" applyNumberFormat="1" applyFont="1" applyFill="1" applyBorder="1" applyAlignment="1">
      <alignment horizontal="right" vertical="center" indent="3"/>
      <protection/>
    </xf>
    <xf numFmtId="0" fontId="9" fillId="0" borderId="17" xfId="110" applyFont="1" applyBorder="1" applyAlignment="1">
      <alignment horizontal="left" vertical="center" indent="1"/>
      <protection/>
    </xf>
    <xf numFmtId="0" fontId="9" fillId="0" borderId="25" xfId="110" applyFont="1" applyBorder="1" applyAlignment="1">
      <alignment horizontal="left" vertical="center" indent="1"/>
      <protection/>
    </xf>
    <xf numFmtId="3" fontId="9" fillId="0" borderId="25" xfId="110" applyNumberFormat="1" applyFont="1" applyFill="1" applyBorder="1" applyAlignment="1">
      <alignment horizontal="right" vertical="center" indent="3"/>
      <protection/>
    </xf>
    <xf numFmtId="165" fontId="7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3" fontId="37" fillId="0" borderId="20" xfId="0" applyNumberFormat="1" applyFont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left" wrapText="1" indent="1"/>
    </xf>
    <xf numFmtId="0" fontId="36" fillId="0" borderId="13" xfId="0" applyFont="1" applyBorder="1" applyAlignment="1">
      <alignment horizontal="left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3" fontId="36" fillId="0" borderId="2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113" applyFont="1">
      <alignment/>
      <protection/>
    </xf>
    <xf numFmtId="0" fontId="37" fillId="0" borderId="0" xfId="113" applyFont="1" applyAlignment="1">
      <alignment horizontal="right"/>
      <protection/>
    </xf>
    <xf numFmtId="0" fontId="37" fillId="0" borderId="0" xfId="113" applyFont="1" applyFill="1" applyBorder="1" applyAlignment="1">
      <alignment horizontal="left" vertical="center"/>
      <protection/>
    </xf>
    <xf numFmtId="0" fontId="37" fillId="0" borderId="0" xfId="113" applyFont="1" applyAlignment="1">
      <alignment horizontal="left" indent="2"/>
      <protection/>
    </xf>
    <xf numFmtId="0" fontId="36" fillId="0" borderId="12" xfId="113" applyFont="1" applyFill="1" applyBorder="1" applyAlignment="1">
      <alignment horizontal="center" vertical="center"/>
      <protection/>
    </xf>
    <xf numFmtId="167" fontId="9" fillId="0" borderId="17" xfId="126" applyNumberFormat="1" applyFont="1" applyFill="1" applyBorder="1" applyAlignment="1">
      <alignment horizontal="left" indent="3"/>
      <protection/>
    </xf>
    <xf numFmtId="0" fontId="41" fillId="0" borderId="0" xfId="0" applyFont="1" applyBorder="1" applyAlignment="1">
      <alignment/>
    </xf>
    <xf numFmtId="174" fontId="43" fillId="0" borderId="0" xfId="138" applyNumberFormat="1" applyFont="1" applyBorder="1" applyAlignment="1">
      <alignment vertical="center"/>
      <protection/>
    </xf>
    <xf numFmtId="174" fontId="44" fillId="0" borderId="0" xfId="138" applyNumberFormat="1" applyFont="1" applyBorder="1" applyAlignment="1">
      <alignment vertical="center"/>
      <protection/>
    </xf>
    <xf numFmtId="174" fontId="41" fillId="0" borderId="0" xfId="138" applyNumberFormat="1" applyFont="1" applyBorder="1" applyAlignment="1">
      <alignment vertical="center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164" fontId="9" fillId="0" borderId="9" xfId="110" applyNumberFormat="1" applyFont="1" applyFill="1" applyBorder="1" applyAlignment="1">
      <alignment horizontal="center" vertical="center"/>
      <protection/>
    </xf>
    <xf numFmtId="0" fontId="37" fillId="0" borderId="18" xfId="113" applyFont="1" applyBorder="1" applyAlignment="1">
      <alignment horizontal="left" vertical="center" indent="1"/>
      <protection/>
    </xf>
    <xf numFmtId="0" fontId="37" fillId="0" borderId="0" xfId="113" applyFont="1" applyBorder="1" applyAlignment="1">
      <alignment horizontal="left" vertical="center" indent="1"/>
      <protection/>
    </xf>
    <xf numFmtId="0" fontId="37" fillId="0" borderId="9" xfId="113" applyFont="1" applyBorder="1" applyAlignment="1">
      <alignment horizontal="left" vertical="center" indent="1"/>
      <protection/>
    </xf>
    <xf numFmtId="0" fontId="9" fillId="0" borderId="0" xfId="115" applyFont="1" applyBorder="1" applyAlignment="1">
      <alignment/>
      <protection/>
    </xf>
    <xf numFmtId="0" fontId="9" fillId="0" borderId="0" xfId="0" applyFont="1" applyBorder="1" applyAlignment="1">
      <alignment horizontal="left"/>
    </xf>
    <xf numFmtId="3" fontId="9" fillId="0" borderId="22" xfId="110" applyNumberFormat="1" applyFont="1" applyFill="1" applyBorder="1" applyAlignment="1">
      <alignment horizontal="right" vertical="center" indent="3"/>
      <protection/>
    </xf>
    <xf numFmtId="164" fontId="9" fillId="0" borderId="16" xfId="110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165" fontId="9" fillId="0" borderId="17" xfId="121" applyNumberFormat="1" applyFont="1" applyBorder="1" applyAlignment="1">
      <alignment horizontal="right" indent="1"/>
      <protection/>
    </xf>
    <xf numFmtId="165" fontId="12" fillId="0" borderId="12" xfId="121" applyNumberFormat="1" applyFont="1" applyBorder="1" applyAlignment="1">
      <alignment horizontal="right" indent="1"/>
      <protection/>
    </xf>
    <xf numFmtId="0" fontId="12" fillId="0" borderId="0" xfId="121" applyFont="1" applyBorder="1" applyAlignment="1">
      <alignment horizontal="center" vertical="center"/>
      <protection/>
    </xf>
    <xf numFmtId="3" fontId="12" fillId="0" borderId="0" xfId="121" applyNumberFormat="1" applyFont="1" applyFill="1" applyBorder="1" applyAlignment="1">
      <alignment horizontal="right" indent="1"/>
      <protection/>
    </xf>
    <xf numFmtId="164" fontId="12" fillId="0" borderId="0" xfId="121" applyNumberFormat="1" applyFont="1" applyFill="1" applyBorder="1" applyAlignment="1">
      <alignment horizontal="right" indent="1"/>
      <protection/>
    </xf>
    <xf numFmtId="0" fontId="9" fillId="0" borderId="17" xfId="121" applyFont="1" applyFill="1" applyBorder="1" applyAlignment="1">
      <alignment horizontal="right" indent="1"/>
      <protection/>
    </xf>
    <xf numFmtId="3" fontId="9" fillId="0" borderId="25" xfId="110" applyNumberFormat="1" applyFont="1" applyFill="1" applyBorder="1" applyAlignment="1">
      <alignment horizontal="right" vertical="center" indent="2"/>
      <protection/>
    </xf>
    <xf numFmtId="0" fontId="50" fillId="0" borderId="12" xfId="115" applyFont="1" applyBorder="1" applyAlignment="1">
      <alignment horizontal="center" vertical="center" wrapText="1"/>
      <protection/>
    </xf>
    <xf numFmtId="0" fontId="33" fillId="0" borderId="0" xfId="115" applyFont="1" applyAlignment="1">
      <alignment vertical="center"/>
      <protection/>
    </xf>
    <xf numFmtId="0" fontId="32" fillId="0" borderId="0" xfId="115" applyFont="1">
      <alignment/>
      <protection/>
    </xf>
    <xf numFmtId="0" fontId="119" fillId="0" borderId="0" xfId="92" applyFont="1" applyBorder="1" applyAlignment="1" applyProtection="1">
      <alignment/>
      <protection/>
    </xf>
    <xf numFmtId="0" fontId="33" fillId="0" borderId="12" xfId="115" applyFont="1" applyBorder="1" applyAlignment="1">
      <alignment horizontal="center" vertical="center"/>
      <protection/>
    </xf>
    <xf numFmtId="0" fontId="34" fillId="0" borderId="0" xfId="115" applyFont="1">
      <alignment/>
      <protection/>
    </xf>
    <xf numFmtId="0" fontId="33" fillId="0" borderId="0" xfId="115" applyFont="1" applyBorder="1" applyAlignment="1">
      <alignment horizontal="center" vertical="center"/>
      <protection/>
    </xf>
    <xf numFmtId="3" fontId="33" fillId="0" borderId="0" xfId="115" applyNumberFormat="1" applyFont="1" applyFill="1" applyBorder="1" applyAlignment="1">
      <alignment horizontal="right" vertical="center" indent="6"/>
      <protection/>
    </xf>
    <xf numFmtId="3" fontId="32" fillId="0" borderId="0" xfId="115" applyNumberFormat="1" applyFont="1">
      <alignment/>
      <protection/>
    </xf>
    <xf numFmtId="0" fontId="33" fillId="0" borderId="0" xfId="115" applyFont="1" applyBorder="1" applyAlignment="1">
      <alignment vertical="center" wrapText="1"/>
      <protection/>
    </xf>
    <xf numFmtId="164" fontId="33" fillId="0" borderId="12" xfId="115" applyNumberFormat="1" applyFont="1" applyBorder="1" applyAlignment="1">
      <alignment horizontal="center" vertical="center"/>
      <protection/>
    </xf>
    <xf numFmtId="0" fontId="32" fillId="0" borderId="14" xfId="115" applyFont="1" applyFill="1" applyBorder="1" applyAlignment="1">
      <alignment vertical="top"/>
      <protection/>
    </xf>
    <xf numFmtId="0" fontId="32" fillId="0" borderId="0" xfId="115" applyFont="1" applyAlignment="1">
      <alignment horizontal="left"/>
      <protection/>
    </xf>
    <xf numFmtId="0" fontId="41" fillId="0" borderId="0" xfId="0" applyFont="1" applyAlignment="1">
      <alignment horizontal="right"/>
    </xf>
    <xf numFmtId="0" fontId="41" fillId="0" borderId="17" xfId="0" applyFont="1" applyBorder="1" applyAlignment="1">
      <alignment horizontal="left" wrapText="1" indent="1"/>
    </xf>
    <xf numFmtId="0" fontId="41" fillId="0" borderId="17" xfId="0" applyFont="1" applyFill="1" applyBorder="1" applyAlignment="1">
      <alignment horizontal="left" wrapText="1" indent="1"/>
    </xf>
    <xf numFmtId="0" fontId="41" fillId="0" borderId="17" xfId="0" applyFont="1" applyBorder="1" applyAlignment="1">
      <alignment horizontal="left" indent="1"/>
    </xf>
    <xf numFmtId="0" fontId="42" fillId="0" borderId="0" xfId="0" applyFont="1" applyAlignment="1">
      <alignment horizontal="left"/>
    </xf>
    <xf numFmtId="4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51" fillId="0" borderId="17" xfId="0" applyFont="1" applyBorder="1" applyAlignment="1">
      <alignment horizontal="left" vertical="center" indent="1"/>
    </xf>
    <xf numFmtId="0" fontId="41" fillId="0" borderId="17" xfId="0" applyFont="1" applyBorder="1" applyAlignment="1">
      <alignment horizontal="left" vertical="center" indent="2"/>
    </xf>
    <xf numFmtId="0" fontId="41" fillId="0" borderId="17" xfId="0" applyFont="1" applyBorder="1" applyAlignment="1">
      <alignment horizontal="left" vertical="center" wrapText="1" indent="2"/>
    </xf>
    <xf numFmtId="0" fontId="51" fillId="0" borderId="22" xfId="0" applyFont="1" applyBorder="1" applyAlignment="1">
      <alignment horizontal="left" vertical="center" wrapText="1" indent="2"/>
    </xf>
    <xf numFmtId="165" fontId="4" fillId="0" borderId="17" xfId="0" applyNumberFormat="1" applyFont="1" applyFill="1" applyBorder="1" applyAlignment="1">
      <alignment horizontal="right" indent="2"/>
    </xf>
    <xf numFmtId="165" fontId="31" fillId="0" borderId="17" xfId="0" applyNumberFormat="1" applyFont="1" applyFill="1" applyBorder="1" applyAlignment="1">
      <alignment horizontal="right" indent="2"/>
    </xf>
    <xf numFmtId="165" fontId="17" fillId="0" borderId="17" xfId="0" applyNumberFormat="1" applyFont="1" applyFill="1" applyBorder="1" applyAlignment="1">
      <alignment horizontal="right" indent="2"/>
    </xf>
    <xf numFmtId="165" fontId="4" fillId="0" borderId="12" xfId="0" applyNumberFormat="1" applyFont="1" applyFill="1" applyBorder="1" applyAlignment="1">
      <alignment horizontal="right" vertical="center" indent="2"/>
    </xf>
    <xf numFmtId="164" fontId="7" fillId="34" borderId="21" xfId="137" applyNumberFormat="1" applyFont="1" applyFill="1" applyBorder="1" applyAlignment="1">
      <alignment horizontal="right" vertical="center" indent="1"/>
      <protection/>
    </xf>
    <xf numFmtId="164" fontId="4" fillId="0" borderId="17" xfId="0" applyNumberFormat="1" applyFont="1" applyBorder="1" applyAlignment="1">
      <alignment horizontal="right" indent="1"/>
    </xf>
    <xf numFmtId="164" fontId="4" fillId="0" borderId="21" xfId="0" applyNumberFormat="1" applyFont="1" applyBorder="1" applyAlignment="1">
      <alignment horizontal="right" indent="1"/>
    </xf>
    <xf numFmtId="164" fontId="7" fillId="34" borderId="17" xfId="137" applyNumberFormat="1" applyFont="1" applyFill="1" applyBorder="1" applyAlignment="1">
      <alignment horizontal="right" vertical="center" indent="1"/>
      <protection/>
    </xf>
    <xf numFmtId="164" fontId="7" fillId="0" borderId="17" xfId="58" applyNumberFormat="1" applyFont="1" applyBorder="1" applyAlignment="1">
      <alignment horizontal="right" indent="1"/>
    </xf>
    <xf numFmtId="164" fontId="7" fillId="0" borderId="17" xfId="0" applyNumberFormat="1" applyFont="1" applyBorder="1" applyAlignment="1">
      <alignment horizontal="right" indent="1"/>
    </xf>
    <xf numFmtId="164" fontId="4" fillId="0" borderId="17" xfId="58" applyNumberFormat="1" applyFont="1" applyBorder="1" applyAlignment="1">
      <alignment horizontal="right" indent="1"/>
    </xf>
    <xf numFmtId="164" fontId="17" fillId="0" borderId="17" xfId="58" applyNumberFormat="1" applyFont="1" applyBorder="1" applyAlignment="1">
      <alignment horizontal="right" indent="1"/>
    </xf>
    <xf numFmtId="164" fontId="17" fillId="0" borderId="17" xfId="0" applyNumberFormat="1" applyFont="1" applyBorder="1" applyAlignment="1">
      <alignment horizontal="right" indent="1"/>
    </xf>
    <xf numFmtId="164" fontId="31" fillId="0" borderId="17" xfId="58" applyNumberFormat="1" applyFont="1" applyBorder="1" applyAlignment="1">
      <alignment horizontal="right" indent="1"/>
    </xf>
    <xf numFmtId="164" fontId="31" fillId="0" borderId="17" xfId="0" applyNumberFormat="1" applyFont="1" applyBorder="1" applyAlignment="1">
      <alignment horizontal="right" indent="1"/>
    </xf>
    <xf numFmtId="164" fontId="12" fillId="0" borderId="13" xfId="58" applyNumberFormat="1" applyFont="1" applyFill="1" applyBorder="1" applyAlignment="1">
      <alignment horizontal="right" indent="1"/>
    </xf>
    <xf numFmtId="164" fontId="4" fillId="0" borderId="12" xfId="0" applyNumberFormat="1" applyFont="1" applyBorder="1" applyAlignment="1">
      <alignment horizontal="right" indent="1"/>
    </xf>
    <xf numFmtId="164" fontId="4" fillId="0" borderId="17" xfId="0" applyNumberFormat="1" applyFont="1" applyBorder="1" applyAlignment="1">
      <alignment horizontal="right" indent="2"/>
    </xf>
    <xf numFmtId="164" fontId="4" fillId="0" borderId="21" xfId="0" applyNumberFormat="1" applyFont="1" applyBorder="1" applyAlignment="1">
      <alignment horizontal="right" indent="2"/>
    </xf>
    <xf numFmtId="164" fontId="7" fillId="0" borderId="17" xfId="0" applyNumberFormat="1" applyFont="1" applyBorder="1" applyAlignment="1">
      <alignment horizontal="right" indent="2"/>
    </xf>
    <xf numFmtId="164" fontId="4" fillId="0" borderId="17" xfId="58" applyNumberFormat="1" applyFont="1" applyBorder="1" applyAlignment="1">
      <alignment horizontal="right" indent="2"/>
    </xf>
    <xf numFmtId="164" fontId="17" fillId="0" borderId="17" xfId="58" applyNumberFormat="1" applyFont="1" applyBorder="1" applyAlignment="1">
      <alignment horizontal="right" indent="2"/>
    </xf>
    <xf numFmtId="164" fontId="17" fillId="0" borderId="17" xfId="0" applyNumberFormat="1" applyFont="1" applyBorder="1" applyAlignment="1">
      <alignment horizontal="right" indent="2"/>
    </xf>
    <xf numFmtId="164" fontId="12" fillId="0" borderId="12" xfId="0" applyNumberFormat="1" applyFont="1" applyBorder="1" applyAlignment="1">
      <alignment horizontal="right" indent="2"/>
    </xf>
    <xf numFmtId="164" fontId="7" fillId="34" borderId="21" xfId="137" applyNumberFormat="1" applyFont="1" applyFill="1" applyBorder="1" applyAlignment="1">
      <alignment horizontal="center" vertical="center"/>
      <protection/>
    </xf>
    <xf numFmtId="164" fontId="4" fillId="0" borderId="17" xfId="0" applyNumberFormat="1" applyFont="1" applyBorder="1" applyAlignment="1">
      <alignment horizontal="center"/>
    </xf>
    <xf numFmtId="164" fontId="7" fillId="34" borderId="17" xfId="137" applyNumberFormat="1" applyFont="1" applyFill="1" applyBorder="1" applyAlignment="1">
      <alignment horizontal="center" vertical="center"/>
      <protection/>
    </xf>
    <xf numFmtId="164" fontId="7" fillId="0" borderId="17" xfId="58" applyNumberFormat="1" applyFont="1" applyBorder="1" applyAlignment="1">
      <alignment horizontal="center"/>
    </xf>
    <xf numFmtId="164" fontId="9" fillId="34" borderId="12" xfId="137" applyNumberFormat="1" applyFont="1" applyFill="1" applyBorder="1" applyAlignment="1">
      <alignment horizontal="center" vertical="center"/>
      <protection/>
    </xf>
    <xf numFmtId="164" fontId="7" fillId="34" borderId="17" xfId="137" applyNumberFormat="1" applyFont="1" applyFill="1" applyBorder="1" applyAlignment="1">
      <alignment horizontal="left" vertical="center" indent="1"/>
      <protection/>
    </xf>
    <xf numFmtId="164" fontId="9" fillId="34" borderId="12" xfId="137" applyNumberFormat="1" applyFont="1" applyFill="1" applyBorder="1" applyAlignment="1">
      <alignment horizontal="left" vertical="center" indent="1"/>
      <protection/>
    </xf>
    <xf numFmtId="167" fontId="9" fillId="0" borderId="17" xfId="126" applyNumberFormat="1" applyFont="1" applyFill="1" applyBorder="1" applyAlignment="1">
      <alignment horizontal="left" indent="2"/>
      <protection/>
    </xf>
    <xf numFmtId="170" fontId="9" fillId="0" borderId="17" xfId="126" applyNumberFormat="1" applyFont="1" applyFill="1" applyBorder="1" applyAlignment="1">
      <alignment/>
      <protection/>
    </xf>
    <xf numFmtId="0" fontId="10" fillId="0" borderId="18" xfId="121" applyFont="1" applyBorder="1" applyAlignment="1">
      <alignment horizontal="left" vertical="center" indent="3"/>
      <protection/>
    </xf>
    <xf numFmtId="0" fontId="2" fillId="0" borderId="0" xfId="0" applyFont="1" applyFill="1" applyBorder="1" applyAlignment="1">
      <alignment/>
    </xf>
    <xf numFmtId="3" fontId="9" fillId="0" borderId="9" xfId="110" applyNumberFormat="1" applyFont="1" applyFill="1" applyBorder="1" applyAlignment="1">
      <alignment horizontal="right" vertical="center" indent="2"/>
      <protection/>
    </xf>
    <xf numFmtId="3" fontId="9" fillId="0" borderId="22" xfId="110" applyNumberFormat="1" applyFont="1" applyFill="1" applyBorder="1" applyAlignment="1">
      <alignment horizontal="right" vertical="center" indent="2"/>
      <protection/>
    </xf>
    <xf numFmtId="170" fontId="9" fillId="0" borderId="17" xfId="126" applyNumberFormat="1" applyFont="1" applyFill="1" applyBorder="1" applyAlignment="1">
      <alignment vertical="center"/>
      <protection/>
    </xf>
    <xf numFmtId="3" fontId="9" fillId="0" borderId="21" xfId="110" applyNumberFormat="1" applyFont="1" applyFill="1" applyBorder="1" applyAlignment="1">
      <alignment horizontal="right" vertical="center" inden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20" fillId="0" borderId="0" xfId="92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 indent="2"/>
    </xf>
    <xf numFmtId="0" fontId="54" fillId="0" borderId="0" xfId="0" applyFont="1" applyFill="1" applyAlignment="1">
      <alignment horizontal="right" indent="1"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9" fillId="0" borderId="0" xfId="0" applyFont="1" applyBorder="1" applyAlignment="1">
      <alignment horizontal="left" wrapText="1" indent="2"/>
    </xf>
    <xf numFmtId="171" fontId="54" fillId="0" borderId="0" xfId="0" applyNumberFormat="1" applyFont="1" applyBorder="1" applyAlignment="1">
      <alignment horizontal="left" vertical="center" indent="2"/>
    </xf>
    <xf numFmtId="0" fontId="54" fillId="0" borderId="0" xfId="0" applyFont="1" applyAlignment="1">
      <alignment horizontal="left" vertical="top" wrapText="1" indent="2"/>
    </xf>
    <xf numFmtId="0" fontId="54" fillId="0" borderId="0" xfId="0" applyFont="1" applyAlignment="1">
      <alignment horizontal="left" vertical="center" indent="2"/>
    </xf>
    <xf numFmtId="0" fontId="51" fillId="0" borderId="21" xfId="0" applyFont="1" applyBorder="1" applyAlignment="1">
      <alignment horizontal="left" vertical="center" indent="6"/>
    </xf>
    <xf numFmtId="3" fontId="7" fillId="0" borderId="18" xfId="58" applyNumberFormat="1" applyFont="1" applyBorder="1" applyAlignment="1">
      <alignment horizontal="right" indent="1"/>
    </xf>
    <xf numFmtId="3" fontId="4" fillId="0" borderId="18" xfId="58" applyNumberFormat="1" applyFont="1" applyBorder="1" applyAlignment="1">
      <alignment horizontal="right" indent="1"/>
    </xf>
    <xf numFmtId="3" fontId="31" fillId="0" borderId="18" xfId="58" applyNumberFormat="1" applyFont="1" applyBorder="1" applyAlignment="1">
      <alignment horizontal="right" indent="1"/>
    </xf>
    <xf numFmtId="3" fontId="31" fillId="0" borderId="18" xfId="58" applyNumberFormat="1" applyFont="1" applyBorder="1" applyAlignment="1">
      <alignment horizontal="left" indent="2"/>
    </xf>
    <xf numFmtId="0" fontId="55" fillId="0" borderId="12" xfId="0" applyFont="1" applyBorder="1" applyAlignment="1">
      <alignment horizontal="center" vertical="center"/>
    </xf>
    <xf numFmtId="164" fontId="54" fillId="0" borderId="9" xfId="0" applyNumberFormat="1" applyFont="1" applyFill="1" applyBorder="1" applyAlignment="1">
      <alignment horizontal="center" vertical="center"/>
    </xf>
    <xf numFmtId="164" fontId="55" fillId="0" borderId="12" xfId="0" applyNumberFormat="1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26" xfId="0" applyNumberFormat="1" applyFont="1" applyFill="1" applyBorder="1" applyAlignment="1">
      <alignment horizontal="center" vertical="center"/>
    </xf>
    <xf numFmtId="4" fontId="54" fillId="0" borderId="17" xfId="0" applyNumberFormat="1" applyFont="1" applyFill="1" applyBorder="1" applyAlignment="1">
      <alignment horizontal="center" vertical="center"/>
    </xf>
    <xf numFmtId="164" fontId="32" fillId="0" borderId="0" xfId="115" applyNumberFormat="1" applyFont="1">
      <alignment/>
      <protection/>
    </xf>
    <xf numFmtId="0" fontId="12" fillId="0" borderId="0" xfId="121" applyFont="1" applyBorder="1" applyAlignment="1">
      <alignment vertical="center"/>
      <protection/>
    </xf>
    <xf numFmtId="164" fontId="32" fillId="0" borderId="12" xfId="115" applyNumberFormat="1" applyFont="1" applyBorder="1" applyAlignment="1">
      <alignment horizontal="left" wrapText="1" indent="1"/>
      <protection/>
    </xf>
    <xf numFmtId="164" fontId="32" fillId="0" borderId="12" xfId="115" applyNumberFormat="1" applyFont="1" applyBorder="1" applyAlignment="1">
      <alignment horizontal="right" indent="1"/>
      <protection/>
    </xf>
    <xf numFmtId="164" fontId="32" fillId="0" borderId="12" xfId="115" applyNumberFormat="1" applyFont="1" applyBorder="1" applyAlignment="1">
      <alignment horizontal="left" vertical="center" wrapText="1" indent="1"/>
      <protection/>
    </xf>
    <xf numFmtId="164" fontId="33" fillId="0" borderId="12" xfId="115" applyNumberFormat="1" applyFont="1" applyBorder="1" applyAlignment="1">
      <alignment horizontal="left" indent="2"/>
      <protection/>
    </xf>
    <xf numFmtId="164" fontId="54" fillId="0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left" vertical="center" indent="2"/>
    </xf>
    <xf numFmtId="0" fontId="54" fillId="0" borderId="17" xfId="0" applyFont="1" applyBorder="1" applyAlignment="1">
      <alignment horizontal="left" vertical="center" wrapText="1" indent="2"/>
    </xf>
    <xf numFmtId="0" fontId="55" fillId="0" borderId="12" xfId="0" applyFont="1" applyBorder="1" applyAlignment="1">
      <alignment horizontal="left" vertical="center" wrapText="1"/>
    </xf>
    <xf numFmtId="4" fontId="54" fillId="0" borderId="27" xfId="0" applyNumberFormat="1" applyFont="1" applyFill="1" applyBorder="1" applyAlignment="1">
      <alignment horizontal="center" vertical="center"/>
    </xf>
    <xf numFmtId="4" fontId="54" fillId="0" borderId="28" xfId="0" applyNumberFormat="1" applyFont="1" applyFill="1" applyBorder="1" applyAlignment="1">
      <alignment horizontal="center" vertical="center"/>
    </xf>
    <xf numFmtId="4" fontId="55" fillId="0" borderId="29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textRotation="180"/>
    </xf>
    <xf numFmtId="0" fontId="51" fillId="0" borderId="12" xfId="0" applyFont="1" applyBorder="1" applyAlignment="1">
      <alignment horizontal="center"/>
    </xf>
    <xf numFmtId="4" fontId="54" fillId="0" borderId="0" xfId="0" applyNumberFormat="1" applyFont="1" applyAlignment="1">
      <alignment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2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/>
    </xf>
    <xf numFmtId="176" fontId="54" fillId="0" borderId="0" xfId="0" applyNumberFormat="1" applyFont="1" applyAlignment="1">
      <alignment vertical="center"/>
    </xf>
    <xf numFmtId="164" fontId="33" fillId="0" borderId="12" xfId="115" applyNumberFormat="1" applyFont="1" applyBorder="1" applyAlignment="1">
      <alignment horizontal="left" indent="3"/>
      <protection/>
    </xf>
    <xf numFmtId="3" fontId="23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3" fontId="37" fillId="0" borderId="21" xfId="0" applyNumberFormat="1" applyFont="1" applyFill="1" applyBorder="1" applyAlignment="1">
      <alignment horizontal="right" vertical="center" indent="1"/>
    </xf>
    <xf numFmtId="3" fontId="37" fillId="0" borderId="17" xfId="0" applyNumberFormat="1" applyFont="1" applyFill="1" applyBorder="1" applyAlignment="1">
      <alignment horizontal="right" indent="1"/>
    </xf>
    <xf numFmtId="3" fontId="36" fillId="0" borderId="12" xfId="0" applyNumberFormat="1" applyFont="1" applyFill="1" applyBorder="1" applyAlignment="1">
      <alignment horizontal="right" vertical="center" indent="1"/>
    </xf>
    <xf numFmtId="3" fontId="36" fillId="0" borderId="22" xfId="0" applyNumberFormat="1" applyFont="1" applyFill="1" applyBorder="1" applyAlignment="1">
      <alignment horizontal="right" vertical="center" indent="1"/>
    </xf>
    <xf numFmtId="3" fontId="37" fillId="0" borderId="21" xfId="0" applyNumberFormat="1" applyFont="1" applyFill="1" applyBorder="1" applyAlignment="1">
      <alignment horizontal="right" vertical="center" indent="2"/>
    </xf>
    <xf numFmtId="3" fontId="37" fillId="0" borderId="17" xfId="0" applyNumberFormat="1" applyFont="1" applyFill="1" applyBorder="1" applyAlignment="1">
      <alignment horizontal="right" indent="2"/>
    </xf>
    <xf numFmtId="3" fontId="36" fillId="0" borderId="13" xfId="0" applyNumberFormat="1" applyFont="1" applyFill="1" applyBorder="1" applyAlignment="1">
      <alignment horizontal="right" vertical="center" indent="2"/>
    </xf>
    <xf numFmtId="3" fontId="37" fillId="0" borderId="20" xfId="0" applyNumberFormat="1" applyFont="1" applyFill="1" applyBorder="1" applyAlignment="1">
      <alignment horizontal="right" vertical="center" indent="1"/>
    </xf>
    <xf numFmtId="3" fontId="37" fillId="0" borderId="18" xfId="0" applyNumberFormat="1" applyFont="1" applyFill="1" applyBorder="1" applyAlignment="1">
      <alignment horizontal="right" indent="1"/>
    </xf>
    <xf numFmtId="3" fontId="36" fillId="0" borderId="21" xfId="0" applyNumberFormat="1" applyFont="1" applyFill="1" applyBorder="1" applyAlignment="1">
      <alignment horizontal="right" vertical="center" indent="1"/>
    </xf>
    <xf numFmtId="3" fontId="36" fillId="0" borderId="17" xfId="0" applyNumberFormat="1" applyFont="1" applyFill="1" applyBorder="1" applyAlignment="1">
      <alignment horizontal="right" indent="1"/>
    </xf>
    <xf numFmtId="0" fontId="37" fillId="0" borderId="18" xfId="0" applyFont="1" applyBorder="1" applyAlignment="1">
      <alignment horizontal="left" indent="1"/>
    </xf>
    <xf numFmtId="3" fontId="51" fillId="0" borderId="22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center" vertical="center"/>
    </xf>
    <xf numFmtId="4" fontId="55" fillId="0" borderId="27" xfId="0" applyNumberFormat="1" applyFont="1" applyFill="1" applyBorder="1" applyAlignment="1">
      <alignment horizontal="center" vertical="center"/>
    </xf>
    <xf numFmtId="4" fontId="55" fillId="0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164" fontId="32" fillId="0" borderId="12" xfId="115" applyNumberFormat="1" applyFont="1" applyFill="1" applyBorder="1" applyAlignment="1">
      <alignment horizontal="right" indent="1"/>
      <protection/>
    </xf>
    <xf numFmtId="164" fontId="33" fillId="0" borderId="12" xfId="115" applyNumberFormat="1" applyFont="1" applyFill="1" applyBorder="1" applyAlignment="1">
      <alignment horizontal="left" indent="2"/>
      <protection/>
    </xf>
    <xf numFmtId="3" fontId="17" fillId="0" borderId="18" xfId="58" applyNumberFormat="1" applyFont="1" applyBorder="1" applyAlignment="1">
      <alignment horizontal="right" indent="1"/>
    </xf>
    <xf numFmtId="2" fontId="19" fillId="0" borderId="0" xfId="0" applyNumberFormat="1" applyFont="1" applyAlignment="1">
      <alignment/>
    </xf>
    <xf numFmtId="164" fontId="36" fillId="0" borderId="12" xfId="113" applyNumberFormat="1" applyFont="1" applyFill="1" applyBorder="1" applyAlignment="1">
      <alignment horizontal="center" vertical="center"/>
      <protection/>
    </xf>
    <xf numFmtId="164" fontId="37" fillId="0" borderId="17" xfId="113" applyNumberFormat="1" applyFont="1" applyFill="1" applyBorder="1" applyAlignment="1">
      <alignment horizontal="right" vertical="center" indent="2"/>
      <protection/>
    </xf>
    <xf numFmtId="164" fontId="36" fillId="0" borderId="12" xfId="113" applyNumberFormat="1" applyFont="1" applyFill="1" applyBorder="1" applyAlignment="1">
      <alignment horizontal="right" vertical="center" indent="2"/>
      <protection/>
    </xf>
    <xf numFmtId="183" fontId="37" fillId="0" borderId="0" xfId="0" applyNumberFormat="1" applyFont="1" applyAlignment="1">
      <alignment/>
    </xf>
    <xf numFmtId="193" fontId="37" fillId="0" borderId="0" xfId="0" applyNumberFormat="1" applyFont="1" applyAlignment="1">
      <alignment/>
    </xf>
    <xf numFmtId="0" fontId="121" fillId="0" borderId="0" xfId="92" applyFont="1" applyAlignment="1" applyProtection="1">
      <alignment/>
      <protection/>
    </xf>
    <xf numFmtId="0" fontId="122" fillId="0" borderId="0" xfId="92" applyFont="1" applyAlignment="1" applyProtection="1">
      <alignment/>
      <protection/>
    </xf>
    <xf numFmtId="0" fontId="123" fillId="0" borderId="0" xfId="92" applyFont="1" applyAlignment="1" applyProtection="1">
      <alignment/>
      <protection/>
    </xf>
    <xf numFmtId="0" fontId="124" fillId="0" borderId="0" xfId="0" applyFont="1" applyAlignment="1">
      <alignment horizontal="left"/>
    </xf>
    <xf numFmtId="0" fontId="125" fillId="0" borderId="0" xfId="0" applyFont="1" applyAlignment="1">
      <alignment/>
    </xf>
    <xf numFmtId="0" fontId="126" fillId="0" borderId="0" xfId="92" applyFont="1" applyAlignment="1" applyProtection="1">
      <alignment/>
      <protection/>
    </xf>
    <xf numFmtId="0" fontId="127" fillId="0" borderId="0" xfId="92" applyFont="1" applyAlignment="1" applyProtection="1">
      <alignment/>
      <protection/>
    </xf>
    <xf numFmtId="0" fontId="9" fillId="0" borderId="15" xfId="126" applyFont="1" applyFill="1" applyBorder="1" applyAlignment="1">
      <alignment horizontal="left" vertical="center" indent="1"/>
      <protection/>
    </xf>
    <xf numFmtId="0" fontId="9" fillId="0" borderId="24" xfId="126" applyFont="1" applyFill="1" applyBorder="1" applyAlignment="1">
      <alignment horizontal="left" vertical="center" indent="1"/>
      <protection/>
    </xf>
    <xf numFmtId="0" fontId="9" fillId="0" borderId="16" xfId="126" applyFont="1" applyFill="1" applyBorder="1" applyAlignment="1">
      <alignment horizontal="left" vertical="center" indent="1"/>
      <protection/>
    </xf>
    <xf numFmtId="0" fontId="9" fillId="0" borderId="18" xfId="115" applyFont="1" applyBorder="1" applyAlignment="1">
      <alignment horizontal="left" indent="1"/>
      <protection/>
    </xf>
    <xf numFmtId="0" fontId="9" fillId="0" borderId="0" xfId="115" applyFont="1" applyBorder="1" applyAlignment="1">
      <alignment horizontal="left" indent="1"/>
      <protection/>
    </xf>
    <xf numFmtId="0" fontId="9" fillId="0" borderId="9" xfId="115" applyFont="1" applyBorder="1" applyAlignment="1">
      <alignment horizontal="left" indent="1"/>
      <protection/>
    </xf>
    <xf numFmtId="0" fontId="4" fillId="0" borderId="0" xfId="126" applyFont="1" applyBorder="1" applyAlignment="1">
      <alignment horizontal="left"/>
      <protection/>
    </xf>
    <xf numFmtId="0" fontId="12" fillId="0" borderId="13" xfId="121" applyFont="1" applyBorder="1" applyAlignment="1">
      <alignment horizontal="center" vertical="center"/>
      <protection/>
    </xf>
    <xf numFmtId="0" fontId="12" fillId="0" borderId="11" xfId="121" applyFont="1" applyBorder="1" applyAlignment="1">
      <alignment horizontal="center" vertical="center"/>
      <protection/>
    </xf>
    <xf numFmtId="0" fontId="2" fillId="0" borderId="0" xfId="121" applyFont="1" applyAlignment="1">
      <alignment horizontal="left" wrapText="1"/>
      <protection/>
    </xf>
    <xf numFmtId="0" fontId="4" fillId="0" borderId="0" xfId="121" applyFont="1" applyAlignment="1">
      <alignment horizontal="left"/>
      <protection/>
    </xf>
    <xf numFmtId="0" fontId="9" fillId="0" borderId="18" xfId="124" applyFont="1" applyBorder="1" applyAlignment="1">
      <alignment horizontal="left" vertical="center"/>
      <protection/>
    </xf>
    <xf numFmtId="0" fontId="9" fillId="0" borderId="0" xfId="124" applyFont="1" applyBorder="1" applyAlignment="1">
      <alignment horizontal="left" vertical="center"/>
      <protection/>
    </xf>
    <xf numFmtId="0" fontId="12" fillId="0" borderId="19" xfId="121" applyFont="1" applyBorder="1" applyAlignment="1">
      <alignment horizontal="center" vertical="center"/>
      <protection/>
    </xf>
    <xf numFmtId="0" fontId="12" fillId="0" borderId="12" xfId="121" applyFont="1" applyBorder="1" applyAlignment="1">
      <alignment horizontal="center" vertical="center"/>
      <protection/>
    </xf>
    <xf numFmtId="0" fontId="2" fillId="0" borderId="24" xfId="121" applyFont="1" applyBorder="1" applyAlignment="1">
      <alignment horizontal="right"/>
      <protection/>
    </xf>
    <xf numFmtId="0" fontId="12" fillId="0" borderId="21" xfId="110" applyFont="1" applyBorder="1" applyAlignment="1">
      <alignment horizontal="center" vertical="center"/>
      <protection/>
    </xf>
    <xf numFmtId="0" fontId="12" fillId="0" borderId="22" xfId="110" applyFont="1" applyBorder="1" applyAlignment="1">
      <alignment horizontal="center" vertical="center"/>
      <protection/>
    </xf>
    <xf numFmtId="0" fontId="12" fillId="0" borderId="13" xfId="110" applyFont="1" applyBorder="1" applyAlignment="1">
      <alignment horizontal="right" vertical="center" indent="7"/>
      <protection/>
    </xf>
    <xf numFmtId="0" fontId="12" fillId="0" borderId="11" xfId="110" applyFont="1" applyBorder="1" applyAlignment="1">
      <alignment horizontal="right" vertical="center" indent="7"/>
      <protection/>
    </xf>
    <xf numFmtId="0" fontId="12" fillId="0" borderId="21" xfId="110" applyFont="1" applyBorder="1" applyAlignment="1">
      <alignment horizontal="center" vertical="center" wrapText="1"/>
      <protection/>
    </xf>
    <xf numFmtId="0" fontId="12" fillId="0" borderId="17" xfId="110" applyFont="1" applyBorder="1" applyAlignment="1">
      <alignment horizontal="center" vertical="center" wrapText="1"/>
      <protection/>
    </xf>
    <xf numFmtId="0" fontId="12" fillId="0" borderId="22" xfId="110" applyFont="1" applyBorder="1" applyAlignment="1">
      <alignment horizontal="center" vertical="center" wrapText="1"/>
      <protection/>
    </xf>
    <xf numFmtId="0" fontId="12" fillId="0" borderId="13" xfId="110" applyFont="1" applyBorder="1" applyAlignment="1">
      <alignment horizontal="center" vertical="center"/>
      <protection/>
    </xf>
    <xf numFmtId="0" fontId="12" fillId="0" borderId="11" xfId="110" applyFont="1" applyBorder="1" applyAlignment="1">
      <alignment horizontal="center" vertical="center"/>
      <protection/>
    </xf>
    <xf numFmtId="0" fontId="12" fillId="0" borderId="21" xfId="137" applyFont="1" applyBorder="1" applyAlignment="1">
      <alignment horizontal="center" vertical="center"/>
      <protection/>
    </xf>
    <xf numFmtId="0" fontId="12" fillId="0" borderId="22" xfId="137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left"/>
    </xf>
    <xf numFmtId="0" fontId="12" fillId="0" borderId="13" xfId="137" applyFont="1" applyBorder="1" applyAlignment="1">
      <alignment horizontal="center" vertical="center"/>
      <protection/>
    </xf>
    <xf numFmtId="0" fontId="12" fillId="0" borderId="11" xfId="137" applyFont="1" applyBorder="1" applyAlignment="1">
      <alignment horizontal="center" vertical="center"/>
      <protection/>
    </xf>
    <xf numFmtId="0" fontId="4" fillId="0" borderId="0" xfId="110" applyFont="1" applyAlignment="1">
      <alignment horizontal="left"/>
      <protection/>
    </xf>
    <xf numFmtId="0" fontId="128" fillId="0" borderId="0" xfId="137" applyFont="1" applyAlignment="1">
      <alignment horizontal="left"/>
      <protection/>
    </xf>
    <xf numFmtId="0" fontId="64" fillId="0" borderId="0" xfId="0" applyFont="1" applyBorder="1" applyAlignment="1">
      <alignment horizontal="right" vertical="center" textRotation="180"/>
    </xf>
    <xf numFmtId="0" fontId="55" fillId="0" borderId="30" xfId="0" applyFont="1" applyBorder="1" applyAlignment="1">
      <alignment horizontal="left" vertical="center" wrapText="1" indent="1"/>
    </xf>
    <xf numFmtId="0" fontId="55" fillId="0" borderId="31" xfId="0" applyFont="1" applyBorder="1" applyAlignment="1">
      <alignment horizontal="left" vertical="center" wrapText="1" indent="1"/>
    </xf>
    <xf numFmtId="0" fontId="55" fillId="0" borderId="32" xfId="0" applyFont="1" applyBorder="1" applyAlignment="1">
      <alignment horizontal="left" vertical="center" wrapText="1" indent="1"/>
    </xf>
    <xf numFmtId="0" fontId="55" fillId="0" borderId="33" xfId="0" applyFont="1" applyBorder="1" applyAlignment="1">
      <alignment horizontal="left" vertical="center" wrapText="1" indent="1"/>
    </xf>
    <xf numFmtId="0" fontId="55" fillId="0" borderId="34" xfId="0" applyFont="1" applyBorder="1" applyAlignment="1">
      <alignment horizontal="left" vertical="center" wrapText="1" indent="1"/>
    </xf>
    <xf numFmtId="0" fontId="55" fillId="0" borderId="35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 indent="2"/>
    </xf>
    <xf numFmtId="0" fontId="54" fillId="0" borderId="22" xfId="0" applyFont="1" applyBorder="1" applyAlignment="1">
      <alignment horizontal="left" vertical="center" wrapText="1" indent="2"/>
    </xf>
    <xf numFmtId="0" fontId="55" fillId="0" borderId="12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71" fontId="54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 indent="2"/>
    </xf>
    <xf numFmtId="171" fontId="54" fillId="0" borderId="15" xfId="0" applyNumberFormat="1" applyFont="1" applyFill="1" applyBorder="1" applyAlignment="1">
      <alignment horizontal="center" vertical="center"/>
    </xf>
    <xf numFmtId="171" fontId="54" fillId="0" borderId="24" xfId="0" applyNumberFormat="1" applyFont="1" applyFill="1" applyBorder="1" applyAlignment="1">
      <alignment horizontal="center" vertical="center"/>
    </xf>
    <xf numFmtId="171" fontId="54" fillId="0" borderId="16" xfId="0" applyNumberFormat="1" applyFont="1" applyFill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right" indent="2"/>
    </xf>
    <xf numFmtId="0" fontId="51" fillId="0" borderId="12" xfId="0" applyFont="1" applyBorder="1" applyAlignment="1">
      <alignment horizontal="center" vertical="center"/>
    </xf>
    <xf numFmtId="165" fontId="41" fillId="0" borderId="18" xfId="0" applyNumberFormat="1" applyFont="1" applyFill="1" applyBorder="1" applyAlignment="1">
      <alignment horizontal="right" indent="4"/>
    </xf>
    <xf numFmtId="165" fontId="41" fillId="0" borderId="9" xfId="0" applyNumberFormat="1" applyFont="1" applyFill="1" applyBorder="1" applyAlignment="1">
      <alignment horizontal="right" indent="4"/>
    </xf>
    <xf numFmtId="165" fontId="51" fillId="0" borderId="12" xfId="0" applyNumberFormat="1" applyFont="1" applyFill="1" applyBorder="1" applyAlignment="1">
      <alignment horizontal="right" indent="4"/>
    </xf>
    <xf numFmtId="0" fontId="51" fillId="0" borderId="13" xfId="0" applyFont="1" applyBorder="1" applyAlignment="1" quotePrefix="1">
      <alignment horizontal="center" vertical="center"/>
    </xf>
    <xf numFmtId="0" fontId="51" fillId="0" borderId="19" xfId="0" applyFont="1" applyBorder="1" applyAlignment="1" quotePrefix="1">
      <alignment horizontal="center" vertical="center"/>
    </xf>
    <xf numFmtId="0" fontId="51" fillId="0" borderId="11" xfId="0" applyFont="1" applyBorder="1" applyAlignment="1" quotePrefix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" fontId="41" fillId="0" borderId="20" xfId="0" applyNumberFormat="1" applyFont="1" applyFill="1" applyBorder="1" applyAlignment="1">
      <alignment horizontal="right" indent="2"/>
    </xf>
    <xf numFmtId="4" fontId="41" fillId="0" borderId="14" xfId="0" applyNumberFormat="1" applyFont="1" applyFill="1" applyBorder="1" applyAlignment="1">
      <alignment horizontal="right" indent="2"/>
    </xf>
    <xf numFmtId="4" fontId="41" fillId="0" borderId="18" xfId="0" applyNumberFormat="1" applyFont="1" applyFill="1" applyBorder="1" applyAlignment="1">
      <alignment horizontal="right" indent="2"/>
    </xf>
    <xf numFmtId="4" fontId="41" fillId="0" borderId="9" xfId="0" applyNumberFormat="1" applyFont="1" applyFill="1" applyBorder="1" applyAlignment="1">
      <alignment horizontal="right" indent="2"/>
    </xf>
    <xf numFmtId="165" fontId="41" fillId="0" borderId="20" xfId="0" applyNumberFormat="1" applyFont="1" applyFill="1" applyBorder="1" applyAlignment="1">
      <alignment horizontal="right" indent="4"/>
    </xf>
    <xf numFmtId="165" fontId="41" fillId="0" borderId="14" xfId="0" applyNumberFormat="1" applyFont="1" applyFill="1" applyBorder="1" applyAlignment="1">
      <alignment horizontal="right" indent="4"/>
    </xf>
    <xf numFmtId="164" fontId="41" fillId="0" borderId="18" xfId="0" applyNumberFormat="1" applyFont="1" applyFill="1" applyBorder="1" applyAlignment="1">
      <alignment horizontal="right" vertical="center" indent="4"/>
    </xf>
    <xf numFmtId="164" fontId="41" fillId="0" borderId="9" xfId="0" applyNumberFormat="1" applyFont="1" applyFill="1" applyBorder="1" applyAlignment="1">
      <alignment horizontal="right" vertical="center" indent="4"/>
    </xf>
    <xf numFmtId="164" fontId="51" fillId="0" borderId="20" xfId="0" applyNumberFormat="1" applyFont="1" applyFill="1" applyBorder="1" applyAlignment="1">
      <alignment horizontal="right" vertical="center" indent="4"/>
    </xf>
    <xf numFmtId="164" fontId="51" fillId="0" borderId="14" xfId="0" applyNumberFormat="1" applyFont="1" applyFill="1" applyBorder="1" applyAlignment="1">
      <alignment horizontal="right" vertical="center" indent="4"/>
    </xf>
    <xf numFmtId="164" fontId="51" fillId="0" borderId="18" xfId="0" applyNumberFormat="1" applyFont="1" applyFill="1" applyBorder="1" applyAlignment="1">
      <alignment horizontal="right" vertical="center" indent="4"/>
    </xf>
    <xf numFmtId="164" fontId="51" fillId="0" borderId="9" xfId="0" applyNumberFormat="1" applyFont="1" applyFill="1" applyBorder="1" applyAlignment="1">
      <alignment horizontal="right" vertical="center" indent="4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164" fontId="51" fillId="0" borderId="15" xfId="0" applyNumberFormat="1" applyFont="1" applyFill="1" applyBorder="1" applyAlignment="1">
      <alignment horizontal="right" vertical="center" wrapText="1" indent="4"/>
    </xf>
    <xf numFmtId="164" fontId="51" fillId="0" borderId="16" xfId="0" applyNumberFormat="1" applyFont="1" applyFill="1" applyBorder="1" applyAlignment="1">
      <alignment horizontal="right" vertical="center" wrapText="1" indent="4"/>
    </xf>
    <xf numFmtId="164" fontId="51" fillId="0" borderId="21" xfId="0" applyNumberFormat="1" applyFont="1" applyFill="1" applyBorder="1" applyAlignment="1">
      <alignment horizontal="right" vertical="center" indent="4"/>
    </xf>
    <xf numFmtId="0" fontId="4" fillId="0" borderId="18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17" fillId="0" borderId="17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vertical="center" indent="3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137" applyFont="1" applyBorder="1" applyAlignment="1">
      <alignment horizontal="center" vertical="center" wrapText="1"/>
      <protection/>
    </xf>
    <xf numFmtId="0" fontId="4" fillId="0" borderId="22" xfId="137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 indent="1"/>
    </xf>
    <xf numFmtId="0" fontId="31" fillId="0" borderId="17" xfId="0" applyFont="1" applyFill="1" applyBorder="1" applyAlignment="1">
      <alignment horizontal="left" indent="2"/>
    </xf>
    <xf numFmtId="0" fontId="4" fillId="0" borderId="17" xfId="0" applyFont="1" applyBorder="1" applyAlignment="1">
      <alignment horizontal="left" vertical="center" indent="1"/>
    </xf>
    <xf numFmtId="164" fontId="33" fillId="0" borderId="13" xfId="115" applyNumberFormat="1" applyFont="1" applyBorder="1" applyAlignment="1">
      <alignment horizontal="center" vertical="center"/>
      <protection/>
    </xf>
    <xf numFmtId="164" fontId="33" fillId="0" borderId="19" xfId="115" applyNumberFormat="1" applyFont="1" applyBorder="1" applyAlignment="1">
      <alignment horizontal="center" vertical="center"/>
      <protection/>
    </xf>
    <xf numFmtId="164" fontId="33" fillId="0" borderId="11" xfId="115" applyNumberFormat="1" applyFont="1" applyBorder="1" applyAlignment="1">
      <alignment horizontal="center" vertical="center"/>
      <protection/>
    </xf>
    <xf numFmtId="164" fontId="33" fillId="0" borderId="12" xfId="115" applyNumberFormat="1" applyFont="1" applyBorder="1" applyAlignment="1">
      <alignment horizontal="center" vertical="center"/>
      <protection/>
    </xf>
    <xf numFmtId="3" fontId="35" fillId="0" borderId="22" xfId="115" applyNumberFormat="1" applyFont="1" applyFill="1" applyBorder="1" applyAlignment="1">
      <alignment horizontal="right" indent="6"/>
      <protection/>
    </xf>
    <xf numFmtId="0" fontId="32" fillId="0" borderId="17" xfId="115" applyFont="1" applyBorder="1" applyAlignment="1">
      <alignment horizontal="left" wrapText="1" indent="1"/>
      <protection/>
    </xf>
    <xf numFmtId="0" fontId="32" fillId="0" borderId="17" xfId="115" applyFont="1" applyBorder="1" applyAlignment="1">
      <alignment horizontal="left" indent="1"/>
      <protection/>
    </xf>
    <xf numFmtId="3" fontId="32" fillId="0" borderId="17" xfId="115" applyNumberFormat="1" applyFont="1" applyFill="1" applyBorder="1" applyAlignment="1">
      <alignment horizontal="right" indent="6"/>
      <protection/>
    </xf>
    <xf numFmtId="3" fontId="33" fillId="0" borderId="12" xfId="115" applyNumberFormat="1" applyFont="1" applyFill="1" applyBorder="1" applyAlignment="1">
      <alignment horizontal="right" indent="6"/>
      <protection/>
    </xf>
    <xf numFmtId="0" fontId="33" fillId="0" borderId="12" xfId="115" applyFont="1" applyBorder="1" applyAlignment="1">
      <alignment horizontal="center" vertical="center"/>
      <protection/>
    </xf>
    <xf numFmtId="0" fontId="33" fillId="0" borderId="12" xfId="115" applyFont="1" applyFill="1" applyBorder="1" applyAlignment="1">
      <alignment horizontal="center" vertical="center"/>
      <protection/>
    </xf>
    <xf numFmtId="0" fontId="32" fillId="0" borderId="24" xfId="115" applyFont="1" applyBorder="1" applyAlignment="1">
      <alignment horizontal="right"/>
      <protection/>
    </xf>
    <xf numFmtId="0" fontId="33" fillId="0" borderId="0" xfId="115" applyFont="1" applyBorder="1" applyAlignment="1">
      <alignment horizontal="left" vertical="center" wrapText="1"/>
      <protection/>
    </xf>
    <xf numFmtId="3" fontId="35" fillId="0" borderId="17" xfId="115" applyNumberFormat="1" applyFont="1" applyFill="1" applyBorder="1" applyAlignment="1">
      <alignment horizontal="right" indent="6"/>
      <protection/>
    </xf>
    <xf numFmtId="0" fontId="33" fillId="0" borderId="13" xfId="115" applyFont="1" applyBorder="1" applyAlignment="1">
      <alignment horizontal="left" indent="4"/>
      <protection/>
    </xf>
    <xf numFmtId="0" fontId="33" fillId="0" borderId="19" xfId="115" applyFont="1" applyBorder="1" applyAlignment="1">
      <alignment horizontal="left" indent="4"/>
      <protection/>
    </xf>
    <xf numFmtId="0" fontId="33" fillId="0" borderId="11" xfId="115" applyFont="1" applyBorder="1" applyAlignment="1">
      <alignment horizontal="left" indent="4"/>
      <protection/>
    </xf>
    <xf numFmtId="0" fontId="35" fillId="0" borderId="17" xfId="115" applyFont="1" applyBorder="1" applyAlignment="1">
      <alignment horizontal="left"/>
      <protection/>
    </xf>
    <xf numFmtId="0" fontId="35" fillId="0" borderId="22" xfId="115" applyFont="1" applyBorder="1" applyAlignment="1">
      <alignment horizontal="left"/>
      <protection/>
    </xf>
    <xf numFmtId="3" fontId="25" fillId="0" borderId="17" xfId="0" applyNumberFormat="1" applyFont="1" applyFill="1" applyBorder="1" applyAlignment="1" quotePrefix="1">
      <alignment horizontal="center"/>
    </xf>
    <xf numFmtId="0" fontId="11" fillId="0" borderId="21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1" fillId="0" borderId="12" xfId="0" applyFont="1" applyBorder="1" applyAlignment="1">
      <alignment horizontal="center" vertical="center"/>
    </xf>
    <xf numFmtId="3" fontId="11" fillId="0" borderId="17" xfId="0" applyNumberFormat="1" applyFont="1" applyFill="1" applyBorder="1" applyAlignment="1" quotePrefix="1">
      <alignment horizontal="center"/>
    </xf>
    <xf numFmtId="3" fontId="25" fillId="0" borderId="15" xfId="0" applyNumberFormat="1" applyFont="1" applyFill="1" applyBorder="1" applyAlignment="1" quotePrefix="1">
      <alignment horizontal="center"/>
    </xf>
    <xf numFmtId="3" fontId="25" fillId="0" borderId="24" xfId="0" applyNumberFormat="1" applyFont="1" applyFill="1" applyBorder="1" applyAlignment="1" quotePrefix="1">
      <alignment horizontal="center"/>
    </xf>
    <xf numFmtId="3" fontId="25" fillId="0" borderId="16" xfId="0" applyNumberFormat="1" applyFont="1" applyFill="1" applyBorder="1" applyAlignment="1" quotePrefix="1">
      <alignment horizontal="center"/>
    </xf>
    <xf numFmtId="3" fontId="25" fillId="0" borderId="22" xfId="0" applyNumberFormat="1" applyFont="1" applyFill="1" applyBorder="1" applyAlignment="1" quotePrefix="1">
      <alignment horizontal="center"/>
    </xf>
    <xf numFmtId="3" fontId="22" fillId="0" borderId="17" xfId="138" applyNumberFormat="1" applyFont="1" applyBorder="1" applyAlignment="1">
      <alignment horizontal="center" vertical="center"/>
      <protection/>
    </xf>
    <xf numFmtId="3" fontId="22" fillId="0" borderId="17" xfId="138" applyNumberFormat="1" applyFont="1" applyFill="1" applyBorder="1" applyAlignment="1">
      <alignment horizontal="center" vertical="center"/>
      <protection/>
    </xf>
    <xf numFmtId="1" fontId="22" fillId="0" borderId="17" xfId="138" applyNumberFormat="1" applyFont="1" applyFill="1" applyBorder="1" applyAlignment="1">
      <alignment horizontal="center" vertical="center"/>
      <protection/>
    </xf>
    <xf numFmtId="3" fontId="11" fillId="0" borderId="12" xfId="138" applyNumberFormat="1" applyFont="1" applyBorder="1" applyAlignment="1">
      <alignment horizontal="center" vertical="center"/>
      <protection/>
    </xf>
    <xf numFmtId="3" fontId="11" fillId="0" borderId="12" xfId="138" applyNumberFormat="1" applyFont="1" applyFill="1" applyBorder="1" applyAlignment="1">
      <alignment horizontal="center" vertical="center"/>
      <protection/>
    </xf>
    <xf numFmtId="1" fontId="23" fillId="0" borderId="23" xfId="0" applyNumberFormat="1" applyFont="1" applyBorder="1" applyAlignment="1">
      <alignment horizontal="center"/>
    </xf>
    <xf numFmtId="0" fontId="11" fillId="0" borderId="0" xfId="136" applyFont="1" applyAlignment="1">
      <alignment horizontal="left"/>
      <protection/>
    </xf>
    <xf numFmtId="0" fontId="11" fillId="0" borderId="0" xfId="0" applyFont="1" applyAlignment="1">
      <alignment horizontal="left"/>
    </xf>
    <xf numFmtId="0" fontId="22" fillId="0" borderId="24" xfId="0" applyFont="1" applyBorder="1" applyAlignment="1">
      <alignment horizontal="right"/>
    </xf>
    <xf numFmtId="0" fontId="11" fillId="0" borderId="12" xfId="138" applyFont="1" applyBorder="1" applyAlignment="1">
      <alignment horizontal="center" vertical="center"/>
      <protection/>
    </xf>
    <xf numFmtId="0" fontId="11" fillId="0" borderId="12" xfId="136" applyFont="1" applyBorder="1" applyAlignment="1">
      <alignment horizontal="center" vertical="center" wrapText="1"/>
      <protection/>
    </xf>
    <xf numFmtId="0" fontId="11" fillId="0" borderId="12" xfId="138" applyFont="1" applyBorder="1" applyAlignment="1">
      <alignment horizontal="center" vertical="center" wrapText="1"/>
      <protection/>
    </xf>
    <xf numFmtId="0" fontId="39" fillId="0" borderId="0" xfId="113" applyFont="1" applyFill="1" applyBorder="1" applyAlignment="1">
      <alignment horizontal="left" vertical="center" wrapText="1"/>
      <protection/>
    </xf>
    <xf numFmtId="0" fontId="37" fillId="0" borderId="17" xfId="113" applyFont="1" applyBorder="1" applyAlignment="1">
      <alignment horizontal="left" vertical="center" indent="1"/>
      <protection/>
    </xf>
    <xf numFmtId="3" fontId="37" fillId="0" borderId="17" xfId="113" applyNumberFormat="1" applyFont="1" applyFill="1" applyBorder="1" applyAlignment="1">
      <alignment horizontal="center" vertical="center"/>
      <protection/>
    </xf>
    <xf numFmtId="0" fontId="36" fillId="0" borderId="12" xfId="113" applyFont="1" applyBorder="1" applyAlignment="1">
      <alignment horizontal="center" vertical="center"/>
      <protection/>
    </xf>
    <xf numFmtId="3" fontId="37" fillId="0" borderId="18" xfId="113" applyNumberFormat="1" applyFont="1" applyFill="1" applyBorder="1" applyAlignment="1">
      <alignment horizontal="center" vertical="center"/>
      <protection/>
    </xf>
    <xf numFmtId="3" fontId="37" fillId="0" borderId="0" xfId="113" applyNumberFormat="1" applyFont="1" applyFill="1" applyBorder="1" applyAlignment="1">
      <alignment horizontal="center" vertical="center"/>
      <protection/>
    </xf>
    <xf numFmtId="3" fontId="37" fillId="0" borderId="9" xfId="113" applyNumberFormat="1" applyFont="1" applyFill="1" applyBorder="1" applyAlignment="1">
      <alignment horizontal="center" vertical="center"/>
      <protection/>
    </xf>
    <xf numFmtId="0" fontId="39" fillId="0" borderId="23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3" fontId="36" fillId="0" borderId="13" xfId="113" applyNumberFormat="1" applyFont="1" applyFill="1" applyBorder="1" applyAlignment="1">
      <alignment horizontal="center" vertical="center"/>
      <protection/>
    </xf>
    <xf numFmtId="3" fontId="36" fillId="0" borderId="19" xfId="113" applyNumberFormat="1" applyFont="1" applyFill="1" applyBorder="1" applyAlignment="1">
      <alignment horizontal="center" vertical="center"/>
      <protection/>
    </xf>
    <xf numFmtId="3" fontId="36" fillId="0" borderId="11" xfId="113" applyNumberFormat="1" applyFont="1" applyFill="1" applyBorder="1" applyAlignment="1">
      <alignment horizontal="center" vertical="center"/>
      <protection/>
    </xf>
    <xf numFmtId="0" fontId="36" fillId="0" borderId="13" xfId="113" applyFont="1" applyFill="1" applyBorder="1" applyAlignment="1">
      <alignment horizontal="center" vertical="center"/>
      <protection/>
    </xf>
    <xf numFmtId="0" fontId="36" fillId="0" borderId="19" xfId="113" applyFont="1" applyFill="1" applyBorder="1" applyAlignment="1">
      <alignment horizontal="center" vertical="center"/>
      <protection/>
    </xf>
    <xf numFmtId="0" fontId="36" fillId="0" borderId="11" xfId="113" applyFont="1" applyFill="1" applyBorder="1" applyAlignment="1">
      <alignment horizontal="center" vertical="center"/>
      <protection/>
    </xf>
    <xf numFmtId="3" fontId="37" fillId="0" borderId="20" xfId="113" applyNumberFormat="1" applyFont="1" applyFill="1" applyBorder="1" applyAlignment="1">
      <alignment horizontal="center" vertical="center"/>
      <protection/>
    </xf>
    <xf numFmtId="3" fontId="37" fillId="0" borderId="23" xfId="113" applyNumberFormat="1" applyFont="1" applyFill="1" applyBorder="1" applyAlignment="1">
      <alignment horizontal="center" vertical="center"/>
      <protection/>
    </xf>
    <xf numFmtId="3" fontId="37" fillId="0" borderId="14" xfId="113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wrapText="1"/>
    </xf>
    <xf numFmtId="3" fontId="37" fillId="0" borderId="15" xfId="113" applyNumberFormat="1" applyFont="1" applyFill="1" applyBorder="1" applyAlignment="1">
      <alignment horizontal="center" vertical="center"/>
      <protection/>
    </xf>
    <xf numFmtId="3" fontId="37" fillId="0" borderId="24" xfId="113" applyNumberFormat="1" applyFont="1" applyFill="1" applyBorder="1" applyAlignment="1">
      <alignment horizontal="center" vertical="center"/>
      <protection/>
    </xf>
    <xf numFmtId="3" fontId="37" fillId="0" borderId="16" xfId="113" applyNumberFormat="1" applyFont="1" applyFill="1" applyBorder="1" applyAlignment="1">
      <alignment horizontal="center" vertical="center"/>
      <protection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7" fillId="0" borderId="18" xfId="113" applyFont="1" applyBorder="1" applyAlignment="1">
      <alignment horizontal="left" vertical="center" indent="1"/>
      <protection/>
    </xf>
    <xf numFmtId="0" fontId="37" fillId="0" borderId="0" xfId="113" applyFont="1" applyBorder="1" applyAlignment="1">
      <alignment horizontal="left" vertical="center" indent="1"/>
      <protection/>
    </xf>
    <xf numFmtId="0" fontId="37" fillId="0" borderId="9" xfId="113" applyFont="1" applyBorder="1" applyAlignment="1">
      <alignment horizontal="left" vertical="center" indent="1"/>
      <protection/>
    </xf>
    <xf numFmtId="3" fontId="37" fillId="0" borderId="17" xfId="113" applyNumberFormat="1" applyFont="1" applyFill="1" applyBorder="1" applyAlignment="1" quotePrefix="1">
      <alignment horizontal="right" indent="9"/>
      <protection/>
    </xf>
    <xf numFmtId="0" fontId="37" fillId="0" borderId="17" xfId="113" applyFont="1" applyBorder="1" applyAlignment="1">
      <alignment horizontal="left" indent="1"/>
      <protection/>
    </xf>
    <xf numFmtId="3" fontId="37" fillId="0" borderId="17" xfId="113" applyNumberFormat="1" applyFont="1" applyFill="1" applyBorder="1" applyAlignment="1" quotePrefix="1">
      <alignment horizontal="right" indent="8"/>
      <protection/>
    </xf>
    <xf numFmtId="3" fontId="36" fillId="0" borderId="13" xfId="113" applyNumberFormat="1" applyFont="1" applyFill="1" applyBorder="1" applyAlignment="1" quotePrefix="1">
      <alignment horizontal="right" indent="8"/>
      <protection/>
    </xf>
    <xf numFmtId="3" fontId="36" fillId="0" borderId="19" xfId="113" applyNumberFormat="1" applyFont="1" applyFill="1" applyBorder="1" applyAlignment="1" quotePrefix="1">
      <alignment horizontal="right" indent="8"/>
      <protection/>
    </xf>
    <xf numFmtId="3" fontId="36" fillId="0" borderId="11" xfId="113" applyNumberFormat="1" applyFont="1" applyFill="1" applyBorder="1" applyAlignment="1" quotePrefix="1">
      <alignment horizontal="right" indent="8"/>
      <protection/>
    </xf>
    <xf numFmtId="3" fontId="36" fillId="0" borderId="13" xfId="113" applyNumberFormat="1" applyFont="1" applyFill="1" applyBorder="1" applyAlignment="1" quotePrefix="1">
      <alignment horizontal="right" indent="9"/>
      <protection/>
    </xf>
    <xf numFmtId="3" fontId="36" fillId="0" borderId="19" xfId="113" applyNumberFormat="1" applyFont="1" applyFill="1" applyBorder="1" applyAlignment="1" quotePrefix="1">
      <alignment horizontal="right" indent="9"/>
      <protection/>
    </xf>
    <xf numFmtId="3" fontId="36" fillId="0" borderId="11" xfId="113" applyNumberFormat="1" applyFont="1" applyFill="1" applyBorder="1" applyAlignment="1" quotePrefix="1">
      <alignment horizontal="right" indent="9"/>
      <protection/>
    </xf>
    <xf numFmtId="0" fontId="36" fillId="0" borderId="0" xfId="0" applyFont="1" applyAlignment="1">
      <alignment horizontal="left"/>
    </xf>
    <xf numFmtId="0" fontId="36" fillId="0" borderId="0" xfId="113" applyFont="1" applyAlignment="1">
      <alignment horizontal="left"/>
      <protection/>
    </xf>
    <xf numFmtId="0" fontId="36" fillId="0" borderId="12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0" fontId="41" fillId="0" borderId="23" xfId="0" applyFont="1" applyBorder="1" applyAlignment="1">
      <alignment horizontal="left" vertical="top" wrapText="1"/>
    </xf>
    <xf numFmtId="0" fontId="36" fillId="0" borderId="0" xfId="113" applyFont="1" applyAlignment="1">
      <alignment horizontal="left" wrapText="1"/>
      <protection/>
    </xf>
    <xf numFmtId="0" fontId="37" fillId="0" borderId="23" xfId="11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wrapText="1"/>
    </xf>
    <xf numFmtId="0" fontId="2" fillId="0" borderId="23" xfId="113" applyFont="1" applyFill="1" applyBorder="1" applyAlignment="1">
      <alignment horizontal="left" vertical="center" wrapText="1"/>
      <protection/>
    </xf>
    <xf numFmtId="168" fontId="12" fillId="0" borderId="13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3" xfId="47"/>
    <cellStyle name="Comma [0] 3 2" xfId="48"/>
    <cellStyle name="Comma 10" xfId="49"/>
    <cellStyle name="Comma 10 2" xfId="50"/>
    <cellStyle name="Comma 11" xfId="51"/>
    <cellStyle name="Comma 12" xfId="52"/>
    <cellStyle name="Comma 12 2" xfId="53"/>
    <cellStyle name="Comma 14" xfId="54"/>
    <cellStyle name="Comma 15" xfId="55"/>
    <cellStyle name="Comma 16" xfId="56"/>
    <cellStyle name="Comma 2" xfId="57"/>
    <cellStyle name="Comma 2 2" xfId="58"/>
    <cellStyle name="Comma 2 3" xfId="59"/>
    <cellStyle name="Comma 2 4" xfId="60"/>
    <cellStyle name="Comma 2 5" xfId="61"/>
    <cellStyle name="Comma 2 6" xfId="62"/>
    <cellStyle name="Comma 2 7" xfId="63"/>
    <cellStyle name="Comma 2_Book1" xfId="64"/>
    <cellStyle name="Comma 3" xfId="65"/>
    <cellStyle name="Comma 3 2" xfId="66"/>
    <cellStyle name="Comma 4" xfId="67"/>
    <cellStyle name="Comma 4 2" xfId="68"/>
    <cellStyle name="Comma 4 2 2" xfId="69"/>
    <cellStyle name="Comma 4 3" xfId="70"/>
    <cellStyle name="Comma 5" xfId="71"/>
    <cellStyle name="Comma 5 2" xfId="72"/>
    <cellStyle name="Comma 5 2 2" xfId="73"/>
    <cellStyle name="Comma 6" xfId="74"/>
    <cellStyle name="Comma 7" xfId="75"/>
    <cellStyle name="Comma 7 2" xfId="76"/>
    <cellStyle name="Comma 8" xfId="77"/>
    <cellStyle name="Comma 9" xfId="78"/>
    <cellStyle name="Currency" xfId="79"/>
    <cellStyle name="Currency [0]" xfId="80"/>
    <cellStyle name="Currency 2" xfId="81"/>
    <cellStyle name="Excel Built-in Comma" xfId="82"/>
    <cellStyle name="Excel Built-in Normal" xfId="83"/>
    <cellStyle name="Excel Built-in Percent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Hyperlink 3" xfId="94"/>
    <cellStyle name="Hyperlink 4" xfId="95"/>
    <cellStyle name="Hyperlink 5" xfId="96"/>
    <cellStyle name="Hyperlink 6" xfId="97"/>
    <cellStyle name="Input" xfId="98"/>
    <cellStyle name="Linked Cell" xfId="99"/>
    <cellStyle name="Neutral" xfId="100"/>
    <cellStyle name="Normal 10" xfId="101"/>
    <cellStyle name="Normal 10 2" xfId="102"/>
    <cellStyle name="Normal 11" xfId="103"/>
    <cellStyle name="Normal 11 2" xfId="104"/>
    <cellStyle name="Normal 12" xfId="105"/>
    <cellStyle name="Normal 13" xfId="106"/>
    <cellStyle name="Normal 13 2" xfId="107"/>
    <cellStyle name="Normal 14" xfId="108"/>
    <cellStyle name="Normal 15" xfId="109"/>
    <cellStyle name="Normal 2" xfId="110"/>
    <cellStyle name="Normal 2 13" xfId="111"/>
    <cellStyle name="Normal 2 2" xfId="112"/>
    <cellStyle name="Normal 2 2 2" xfId="113"/>
    <cellStyle name="Normal 2 3" xfId="114"/>
    <cellStyle name="Normal 2 3 2" xfId="115"/>
    <cellStyle name="Normal 2 4" xfId="116"/>
    <cellStyle name="Normal 2 4 2" xfId="117"/>
    <cellStyle name="Normal 2 5" xfId="118"/>
    <cellStyle name="Normal 2 6" xfId="119"/>
    <cellStyle name="Normal 2 7" xfId="120"/>
    <cellStyle name="Normal 3" xfId="121"/>
    <cellStyle name="Normal 3 2" xfId="122"/>
    <cellStyle name="Normal 3 3" xfId="123"/>
    <cellStyle name="Normal 3 4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7" xfId="131"/>
    <cellStyle name="Normal 7 2" xfId="132"/>
    <cellStyle name="Normal 8" xfId="133"/>
    <cellStyle name="Normal 8 2" xfId="134"/>
    <cellStyle name="Normal 9" xfId="135"/>
    <cellStyle name="Normal_Digest 2002" xfId="136"/>
    <cellStyle name="Normal_Ind'03 table" xfId="137"/>
    <cellStyle name="Normal_water production 2 2" xfId="138"/>
    <cellStyle name="Note" xfId="139"/>
    <cellStyle name="Output" xfId="140"/>
    <cellStyle name="Output Amounts" xfId="141"/>
    <cellStyle name="Output Column Headings" xfId="142"/>
    <cellStyle name="Output Line Items" xfId="143"/>
    <cellStyle name="Percent" xfId="144"/>
    <cellStyle name="Percent 2" xfId="145"/>
    <cellStyle name="Percent 2 2" xfId="146"/>
    <cellStyle name="Percent 2 3" xfId="147"/>
    <cellStyle name="Title" xfId="148"/>
    <cellStyle name="Total" xfId="149"/>
    <cellStyle name="Warning Text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0" cy="28575"/>
    <xdr:sp>
      <xdr:nvSpPr>
        <xdr:cNvPr id="1" name="Text Box 6"/>
        <xdr:cNvSpPr txBox="1">
          <a:spLocks noChangeArrowheads="1"/>
        </xdr:cNvSpPr>
      </xdr:nvSpPr>
      <xdr:spPr>
        <a:xfrm>
          <a:off x="7848600" y="52959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76200" cy="28575"/>
    <xdr:sp>
      <xdr:nvSpPr>
        <xdr:cNvPr id="1" name="Text Box 1"/>
        <xdr:cNvSpPr txBox="1">
          <a:spLocks noChangeArrowheads="1"/>
        </xdr:cNvSpPr>
      </xdr:nvSpPr>
      <xdr:spPr>
        <a:xfrm>
          <a:off x="5505450" y="1032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>
      <xdr:nvSpPr>
        <xdr:cNvPr id="2" name="Text Box 6"/>
        <xdr:cNvSpPr txBox="1">
          <a:spLocks noChangeArrowheads="1"/>
        </xdr:cNvSpPr>
      </xdr:nvSpPr>
      <xdr:spPr>
        <a:xfrm>
          <a:off x="4467225" y="103251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>
      <xdr:nvSpPr>
        <xdr:cNvPr id="3" name="Text Box 6"/>
        <xdr:cNvSpPr txBox="1">
          <a:spLocks noChangeArrowheads="1"/>
        </xdr:cNvSpPr>
      </xdr:nvSpPr>
      <xdr:spPr>
        <a:xfrm>
          <a:off x="4467225" y="103251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26</xdr:row>
      <xdr:rowOff>0</xdr:rowOff>
    </xdr:from>
    <xdr:ext cx="304800" cy="76200"/>
    <xdr:sp>
      <xdr:nvSpPr>
        <xdr:cNvPr id="4" name="Text Box 6"/>
        <xdr:cNvSpPr txBox="1">
          <a:spLocks noChangeArrowheads="1"/>
        </xdr:cNvSpPr>
      </xdr:nvSpPr>
      <xdr:spPr>
        <a:xfrm>
          <a:off x="4467225" y="15535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8575"/>
    <xdr:sp>
      <xdr:nvSpPr>
        <xdr:cNvPr id="5" name="Text Box 1"/>
        <xdr:cNvSpPr txBox="1">
          <a:spLocks noChangeArrowheads="1"/>
        </xdr:cNvSpPr>
      </xdr:nvSpPr>
      <xdr:spPr>
        <a:xfrm>
          <a:off x="5505450" y="1032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>
      <xdr:nvSpPr>
        <xdr:cNvPr id="6" name="Text Box 6"/>
        <xdr:cNvSpPr txBox="1">
          <a:spLocks noChangeArrowheads="1"/>
        </xdr:cNvSpPr>
      </xdr:nvSpPr>
      <xdr:spPr>
        <a:xfrm>
          <a:off x="4467225" y="103251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304800" cy="28575"/>
    <xdr:sp>
      <xdr:nvSpPr>
        <xdr:cNvPr id="7" name="Text Box 6"/>
        <xdr:cNvSpPr txBox="1">
          <a:spLocks noChangeArrowheads="1"/>
        </xdr:cNvSpPr>
      </xdr:nvSpPr>
      <xdr:spPr>
        <a:xfrm>
          <a:off x="4467225" y="103251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26</xdr:row>
      <xdr:rowOff>0</xdr:rowOff>
    </xdr:from>
    <xdr:ext cx="304800" cy="76200"/>
    <xdr:sp>
      <xdr:nvSpPr>
        <xdr:cNvPr id="8" name="Text Box 6"/>
        <xdr:cNvSpPr txBox="1">
          <a:spLocks noChangeArrowheads="1"/>
        </xdr:cNvSpPr>
      </xdr:nvSpPr>
      <xdr:spPr>
        <a:xfrm>
          <a:off x="4467225" y="155352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5505450" y="758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>
      <xdr:nvSpPr>
        <xdr:cNvPr id="10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>
      <xdr:nvSpPr>
        <xdr:cNvPr id="11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28600"/>
    <xdr:sp>
      <xdr:nvSpPr>
        <xdr:cNvPr id="12" name="Text Box 6"/>
        <xdr:cNvSpPr txBox="1">
          <a:spLocks noChangeArrowheads="1"/>
        </xdr:cNvSpPr>
      </xdr:nvSpPr>
      <xdr:spPr>
        <a:xfrm>
          <a:off x="4467225" y="75819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>
      <xdr:nvSpPr>
        <xdr:cNvPr id="13" name="Text Box 1"/>
        <xdr:cNvSpPr txBox="1">
          <a:spLocks noChangeArrowheads="1"/>
        </xdr:cNvSpPr>
      </xdr:nvSpPr>
      <xdr:spPr>
        <a:xfrm>
          <a:off x="5505450" y="758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>
      <xdr:nvSpPr>
        <xdr:cNvPr id="14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00025"/>
    <xdr:sp>
      <xdr:nvSpPr>
        <xdr:cNvPr id="15" name="Text Box 6"/>
        <xdr:cNvSpPr txBox="1">
          <a:spLocks noChangeArrowheads="1"/>
        </xdr:cNvSpPr>
      </xdr:nvSpPr>
      <xdr:spPr>
        <a:xfrm>
          <a:off x="4467225" y="7581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12</xdr:row>
      <xdr:rowOff>0</xdr:rowOff>
    </xdr:from>
    <xdr:ext cx="161925" cy="228600"/>
    <xdr:sp>
      <xdr:nvSpPr>
        <xdr:cNvPr id="16" name="Text Box 6"/>
        <xdr:cNvSpPr txBox="1">
          <a:spLocks noChangeArrowheads="1"/>
        </xdr:cNvSpPr>
      </xdr:nvSpPr>
      <xdr:spPr>
        <a:xfrm>
          <a:off x="4467225" y="75819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>
      <xdr:nvSpPr>
        <xdr:cNvPr id="17" name="Text Box 1"/>
        <xdr:cNvSpPr txBox="1">
          <a:spLocks noChangeArrowheads="1"/>
        </xdr:cNvSpPr>
      </xdr:nvSpPr>
      <xdr:spPr>
        <a:xfrm>
          <a:off x="5505450" y="10067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18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19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>
      <xdr:nvSpPr>
        <xdr:cNvPr id="20" name="Text Box 1"/>
        <xdr:cNvSpPr txBox="1">
          <a:spLocks noChangeArrowheads="1"/>
        </xdr:cNvSpPr>
      </xdr:nvSpPr>
      <xdr:spPr>
        <a:xfrm>
          <a:off x="5505450" y="10067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1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2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>
      <xdr:nvSpPr>
        <xdr:cNvPr id="23" name="Text Box 1"/>
        <xdr:cNvSpPr txBox="1">
          <a:spLocks noChangeArrowheads="1"/>
        </xdr:cNvSpPr>
      </xdr:nvSpPr>
      <xdr:spPr>
        <a:xfrm>
          <a:off x="5505450" y="10067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4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5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8575"/>
    <xdr:sp>
      <xdr:nvSpPr>
        <xdr:cNvPr id="26" name="Text Box 1"/>
        <xdr:cNvSpPr txBox="1">
          <a:spLocks noChangeArrowheads="1"/>
        </xdr:cNvSpPr>
      </xdr:nvSpPr>
      <xdr:spPr>
        <a:xfrm>
          <a:off x="5505450" y="100679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7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381000" cy="28575"/>
    <xdr:sp>
      <xdr:nvSpPr>
        <xdr:cNvPr id="28" name="Text Box 6"/>
        <xdr:cNvSpPr txBox="1">
          <a:spLocks noChangeArrowheads="1"/>
        </xdr:cNvSpPr>
      </xdr:nvSpPr>
      <xdr:spPr>
        <a:xfrm>
          <a:off x="4467225" y="10067925"/>
          <a:ext cx="3810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2.12.86\air%20monitoring\Users\user\Desktop\ANIL%20Backup\Digest%202017\Digest%202017%20Excel%20and%20word%20format%20with%20links%20ok\Digest%202017%208%20August%202018\Digest%202017%20corrected\Digest%202017%20with%20links\All%20Digest%202017%20with%20links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Roaming\Microsoft\Excel\Component%202%20Environmental%20Resources%20and%20their%20use%20version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"/>
      <sheetName val="t1"/>
      <sheetName val="t1.1 "/>
      <sheetName val="t 1.2"/>
      <sheetName val="1.3"/>
      <sheetName val="1.4 "/>
      <sheetName val="t1.5"/>
      <sheetName val="t1.6"/>
      <sheetName val="t1.7 "/>
      <sheetName val="t1.7 contd"/>
      <sheetName val="t1.8 "/>
      <sheetName val="t1.9"/>
      <sheetName val="t1.10 "/>
      <sheetName val="t1.11"/>
      <sheetName val="t 1.11 contd"/>
      <sheetName val="t1.12"/>
      <sheetName val="t1.13"/>
      <sheetName val="Sea level"/>
      <sheetName val="t1.14"/>
      <sheetName val="t 1.15,t1.16+ 1.17,1.18"/>
      <sheetName val="t1.19"/>
      <sheetName val="t 1.20 "/>
      <sheetName val="t1.21"/>
      <sheetName val="t1.22"/>
      <sheetName val="t1.23 "/>
      <sheetName val="t1.24+t1.25+ fig 1.10 "/>
      <sheetName val="t1.26 &amp;  fig 1.11"/>
      <sheetName val="t1.27 "/>
      <sheetName val="t1.28+Fig 1.12"/>
      <sheetName val="t 1.29+fig 1.13"/>
      <sheetName val="t1.30"/>
      <sheetName val="t1.31 "/>
      <sheetName val="t1.32"/>
      <sheetName val="t1.32 cont'd 2"/>
      <sheetName val="t1.33"/>
      <sheetName val="t1.34 "/>
      <sheetName val="t 1.35"/>
      <sheetName val="t1.36"/>
      <sheetName val="t1.37+1.38"/>
      <sheetName val="t 2.1 "/>
      <sheetName val="t 2.2"/>
      <sheetName val="t2.3 + t 2.4 "/>
      <sheetName val="t2.5 &amp; t2.6"/>
      <sheetName val="t2.7 &amp; 2.8 "/>
      <sheetName val="t2.9+ t2.10+fig 2.2 "/>
      <sheetName val="t2.11 &amp;fig 2.3 "/>
      <sheetName val="t 2.12 "/>
      <sheetName val="t2.13+t2.14"/>
      <sheetName val="t2.15"/>
      <sheetName val="t2.16, t2.17 "/>
      <sheetName val="t2.18"/>
      <sheetName val="t2.19 &amp; 2.20 &amp; 2.21 "/>
      <sheetName val="t2.22 +fig 2.4"/>
      <sheetName val="t 2.23"/>
      <sheetName val="t2.24"/>
      <sheetName val="t2.25"/>
      <sheetName val="t2.26 + t2.27"/>
      <sheetName val="t2.28 &amp; t2.29 "/>
      <sheetName val="t 2.29 ctd1"/>
      <sheetName val="t 2.30+ t 2.31 "/>
      <sheetName val="t2.32 "/>
      <sheetName val="t2.33"/>
      <sheetName val="t2.34 &amp; fig 2.5 "/>
      <sheetName val="t2.35 "/>
      <sheetName val="t 2.36 +t2.37 "/>
      <sheetName val="t2.38+ fig 2.6"/>
      <sheetName val="t 2.39"/>
      <sheetName val="t2.40+ fig 2.7+ t2.41"/>
      <sheetName val="t2.42"/>
      <sheetName val="t3.1"/>
      <sheetName val="t 3.2 "/>
      <sheetName val="t 3.2 contd"/>
      <sheetName val="t3.3, fig 3.1"/>
      <sheetName val="t3.4, fig 3.2, t3.5 "/>
      <sheetName val="fig 3.3+ t3.6 "/>
      <sheetName val="t 3.7 "/>
      <sheetName val="t3.8, t3.9 "/>
      <sheetName val="t3.10"/>
      <sheetName val="t3.11"/>
      <sheetName val="t 3.12 "/>
      <sheetName val="t 3.13, t3.14"/>
      <sheetName val="t3.15"/>
      <sheetName val="t 4.1 "/>
      <sheetName val="t5.1 + t 5.2 "/>
      <sheetName val="t 5.3"/>
      <sheetName val="t5.4 "/>
      <sheetName val="t5.5 "/>
      <sheetName val="t5.6"/>
      <sheetName val="t5.7"/>
      <sheetName val="t5.8"/>
      <sheetName val="t5.9"/>
      <sheetName val="t5.10"/>
      <sheetName val="t5.11 "/>
      <sheetName val="t5.12  &amp; t5.13"/>
      <sheetName val="t 5.14 "/>
      <sheetName val="t5.15 &amp; 5.16"/>
      <sheetName val="t5.17 &amp;fig 5.1, fig 5.2"/>
      <sheetName val="t 5.18"/>
      <sheetName val="t 5.19"/>
      <sheetName val="t5.20"/>
      <sheetName val="t5.21, t5.22"/>
      <sheetName val="t5.23"/>
      <sheetName val="t 5.24 "/>
      <sheetName val="t5.25"/>
      <sheetName val="t5.26,t5.27,5.28"/>
      <sheetName val="t6.1, 6.2"/>
      <sheetName val="6.3"/>
      <sheetName val="t6.4"/>
      <sheetName val="t 6.5"/>
      <sheetName val="t6.6 "/>
      <sheetName val="t6.7 "/>
      <sheetName val="t6.8"/>
      <sheetName val="t6.9 "/>
      <sheetName val="t 6.10"/>
      <sheetName val="t6.11, t6.12"/>
      <sheetName val="tb 6.13"/>
      <sheetName val="t6.14"/>
      <sheetName val="t 6.15"/>
      <sheetName val="t6.16"/>
      <sheetName val="t 6.17"/>
      <sheetName val="t6.18"/>
      <sheetName val="t6.19, t6.20"/>
      <sheetName val="t 6.21"/>
      <sheetName val="t6.22"/>
      <sheetName val="t6.23, fig 6.1"/>
      <sheetName val="t 7.1"/>
      <sheetName val="t 7.2"/>
      <sheetName val="t 7.3"/>
      <sheetName val="t 7.4"/>
      <sheetName val="t7.5"/>
      <sheetName val="t 7.6"/>
      <sheetName val="t 7.7"/>
      <sheetName val="t7.8"/>
      <sheetName val="t 7.9"/>
      <sheetName val="t7.10"/>
      <sheetName val="t7.11"/>
      <sheetName val="t 7.12"/>
      <sheetName val="t7.13"/>
      <sheetName val="t 7.14"/>
      <sheetName val="t7.15"/>
      <sheetName val="t 7.16"/>
      <sheetName val="t7.17"/>
      <sheetName val=" t7.18"/>
      <sheetName val="t 7.19"/>
      <sheetName val="t7.20 "/>
      <sheetName val="t 7.21"/>
      <sheetName val="t 7.22"/>
      <sheetName val="t7.23"/>
      <sheetName val="t 7.24"/>
      <sheetName val="t 7.25"/>
      <sheetName val="t7.26"/>
      <sheetName val="t 7.27"/>
      <sheetName val="t 7.28"/>
      <sheetName val="t7.29"/>
      <sheetName val="t 7.30"/>
      <sheetName val="t 7.31"/>
      <sheetName val="t 7.32"/>
      <sheetName val="t7.33"/>
      <sheetName val="t 7.34"/>
      <sheetName val="tab 7.35"/>
      <sheetName val="t 7.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\2.%20Tables%20ESI%202017%2017%20July%202018final.xls#'Table%20of%20Contents'!A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7.7109375" style="402" customWidth="1"/>
    <col min="2" max="16384" width="9.140625" style="402" customWidth="1"/>
  </cols>
  <sheetData>
    <row r="1" ht="12">
      <c r="A1" s="401" t="s">
        <v>196</v>
      </c>
    </row>
    <row r="2" ht="9.75" customHeight="1"/>
    <row r="3" ht="23.25" customHeight="1">
      <c r="A3" s="403" t="s">
        <v>234</v>
      </c>
    </row>
    <row r="4" ht="23.25" customHeight="1">
      <c r="A4" s="403" t="s">
        <v>200</v>
      </c>
    </row>
    <row r="5" ht="23.25" customHeight="1">
      <c r="A5" s="403" t="s">
        <v>235</v>
      </c>
    </row>
    <row r="6" ht="23.25" customHeight="1">
      <c r="A6" s="403" t="s">
        <v>236</v>
      </c>
    </row>
    <row r="7" ht="23.25" customHeight="1">
      <c r="A7" s="403" t="s">
        <v>237</v>
      </c>
    </row>
    <row r="8" ht="23.25" customHeight="1">
      <c r="A8" s="403" t="s">
        <v>238</v>
      </c>
    </row>
    <row r="9" ht="23.25" customHeight="1">
      <c r="A9" s="403" t="s">
        <v>296</v>
      </c>
    </row>
    <row r="10" ht="23.25" customHeight="1">
      <c r="A10" s="403" t="s">
        <v>295</v>
      </c>
    </row>
    <row r="11" ht="23.25" customHeight="1">
      <c r="A11" s="403" t="s">
        <v>239</v>
      </c>
    </row>
    <row r="12" ht="23.25" customHeight="1">
      <c r="A12" s="403" t="s">
        <v>273</v>
      </c>
    </row>
    <row r="13" ht="23.25" customHeight="1">
      <c r="A13" s="403" t="s">
        <v>274</v>
      </c>
    </row>
    <row r="14" ht="23.25" customHeight="1">
      <c r="A14" s="403" t="s">
        <v>275</v>
      </c>
    </row>
    <row r="15" ht="23.25" customHeight="1">
      <c r="A15" s="403" t="s">
        <v>330</v>
      </c>
    </row>
    <row r="16" ht="23.25" customHeight="1">
      <c r="A16" s="403" t="s">
        <v>276</v>
      </c>
    </row>
    <row r="17" ht="23.25" customHeight="1">
      <c r="A17" s="403" t="s">
        <v>277</v>
      </c>
    </row>
    <row r="18" ht="23.25" customHeight="1">
      <c r="A18" s="403" t="s">
        <v>278</v>
      </c>
    </row>
    <row r="19" ht="23.25" customHeight="1">
      <c r="A19" s="403" t="s">
        <v>279</v>
      </c>
    </row>
    <row r="20" ht="23.25" customHeight="1">
      <c r="A20" s="403" t="s">
        <v>280</v>
      </c>
    </row>
    <row r="21" ht="23.25" customHeight="1">
      <c r="A21" s="403" t="s">
        <v>281</v>
      </c>
    </row>
    <row r="22" ht="23.25" customHeight="1">
      <c r="A22" s="403" t="s">
        <v>282</v>
      </c>
    </row>
  </sheetData>
  <sheetProtection/>
  <hyperlinks>
    <hyperlink ref="A3" location="'Tab 1 '!A1" display="Table 1 - Main environment indicators, 2017 and 2018"/>
    <hyperlink ref="A4" location="'Tab 2 - 3'!A1" display="Table 2 - Land use by category, Island of  Mauritius, 1995 and 2005"/>
    <hyperlink ref="A5" location="'Tab 2 - 3'!A1" display="Table 3 - Forest area by category, Island of Mauritius,  2017 - 2018"/>
    <hyperlink ref="A6" location="'Tab 4 - 5-6'!A1" display="Table 4 - Agricultural crops - Area harvested and production, Island of Mauritius, 2017- 2018"/>
    <hyperlink ref="A7" location="'Tab 4 - 5-6'!A1" display="Table 5 - Imports and value (c.i.f) of fertilisers and pesticides, 2017 - 2018"/>
    <hyperlink ref="A8" location="'Tab 4 - 5-6'!A1" display="Table 6 - Total primary energy requirement, Republic of Mauritius, 2017 - 2018"/>
    <hyperlink ref="A9" location="'Tab 7'!A1" display="Table 7 - National inventory of greenhouse gas emissions by sector, Republic of Mauritius, 2017 - 2018"/>
    <hyperlink ref="A10" location="'Tab 8 - 9'!A1" display="Table 8 - Greenhouse gas emissions from energy sector (fuel combustion activities), Republic of Mauritius, 2017 - 2018"/>
    <hyperlink ref="A11" location="'Tab 8 - 9'!A1" display="Table 9 - Electricity generation by source of energy, Republic of Mauritius, 2017 - 2018"/>
    <hyperlink ref="A12" location="'Tab 10 - 11'!A1" display="Table 10 - Fuel input for electricity production, Republic of Mauritius, 2017 - 2018"/>
    <hyperlink ref="A13" location="'Tab 10 - 11'!A1" display="Table 11 - Final energy consumption by sector and type of fuel, 2017 - 2018"/>
    <hyperlink ref="A14" location="'Tab 12 ,13'!A1" display="Table 12 - Stock of registered motor vehicles, Island of Mauritius, 2017 - 2018"/>
    <hyperlink ref="A15" location="'Tab 12 ,13'!A1" display="Table 13 - Mean maximum, mean minimum and mean temperature, Island of Mauritius, 2018"/>
    <hyperlink ref="A16" location="'Tab 14,15'!A1" display="Table 14 - Mean rainfall, Island of Mauritius, 2017 - 2018"/>
    <hyperlink ref="A17" location="'Tab 14,15'!A1" display="Table 15 - Water balance, Island of Mauritius, 2017 - 2018"/>
    <hyperlink ref="A18" location="'Tab 16 - 17-18'!A1" display="Table 16 - Water Utilisation, Island of Mauritius, 2017 - 2018"/>
    <hyperlink ref="A19" location="'Tab 16 - 17-18'!A1" display="Table 17 - Disposal of solid waste by type  at Mare Chicose landfill site, 2017 - 2018"/>
    <hyperlink ref="A20" location="'Tab 16 - 17-18'!A1" display="Table 18 - Number of complaints attended at the Pollution Prevention and Control (PPC) Division by category, Island of Mauritius, 2017 - 2018"/>
    <hyperlink ref="A21" location="'Tab 19 &amp; 20'!A1" display="Table 19 - Number of Environmental Impact Assessment (EIA) licences granted by type of project, 2017 - 2018, Island of Mauritius"/>
    <hyperlink ref="A22" location="'Tab 19 &amp; 20'!A1" display="Table 20 - Number of Preliminary Environmental Report (PER) approvals granted by type of project, 2017 - 2018, Island of Mauritius"/>
  </hyperlinks>
  <printOptions/>
  <pageMargins left="0.49" right="0.41" top="0.75" bottom="0.75" header="0.3" footer="0.3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9.57421875" style="212" customWidth="1"/>
    <col min="2" max="2" width="19.28125" style="212" customWidth="1"/>
    <col min="3" max="3" width="23.7109375" style="212" customWidth="1"/>
    <col min="4" max="4" width="15.7109375" style="212" customWidth="1"/>
    <col min="5" max="5" width="21.7109375" style="212" customWidth="1"/>
    <col min="6" max="6" width="13.7109375" style="212" customWidth="1"/>
    <col min="7" max="7" width="20.57421875" style="212" customWidth="1"/>
    <col min="8" max="8" width="23.421875" style="212" customWidth="1"/>
    <col min="9" max="9" width="16.28125" style="212" customWidth="1"/>
    <col min="10" max="10" width="21.7109375" style="212" customWidth="1"/>
    <col min="11" max="11" width="16.8515625" style="212" customWidth="1"/>
    <col min="12" max="15" width="9.140625" style="212" customWidth="1"/>
    <col min="16" max="17" width="16.421875" style="212" bestFit="1" customWidth="1"/>
    <col min="18" max="16384" width="9.140625" style="212" customWidth="1"/>
  </cols>
  <sheetData>
    <row r="1" ht="27.75">
      <c r="A1" s="404" t="s">
        <v>355</v>
      </c>
    </row>
    <row r="2" spans="1:11" ht="28.5" customHeight="1">
      <c r="A2" s="594" t="s">
        <v>278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7.75" customHeight="1">
      <c r="A3" s="211"/>
      <c r="G3" s="213"/>
      <c r="H3" s="213"/>
      <c r="K3" s="213" t="s">
        <v>225</v>
      </c>
    </row>
    <row r="4" spans="1:11" ht="48.75" customHeight="1">
      <c r="A4" s="579" t="s">
        <v>87</v>
      </c>
      <c r="B4" s="579">
        <v>2017</v>
      </c>
      <c r="C4" s="579"/>
      <c r="D4" s="579"/>
      <c r="E4" s="579"/>
      <c r="F4" s="579"/>
      <c r="G4" s="579">
        <v>2018</v>
      </c>
      <c r="H4" s="579"/>
      <c r="I4" s="579"/>
      <c r="J4" s="579"/>
      <c r="K4" s="579"/>
    </row>
    <row r="5" spans="1:11" ht="54.75" customHeight="1">
      <c r="A5" s="579"/>
      <c r="B5" s="579" t="s">
        <v>26</v>
      </c>
      <c r="C5" s="579"/>
      <c r="D5" s="596" t="s">
        <v>27</v>
      </c>
      <c r="E5" s="580" t="s">
        <v>223</v>
      </c>
      <c r="F5" s="579" t="s">
        <v>4</v>
      </c>
      <c r="G5" s="579" t="s">
        <v>26</v>
      </c>
      <c r="H5" s="579"/>
      <c r="I5" s="596" t="s">
        <v>27</v>
      </c>
      <c r="J5" s="580" t="s">
        <v>223</v>
      </c>
      <c r="K5" s="579" t="s">
        <v>4</v>
      </c>
    </row>
    <row r="6" spans="1:11" ht="76.5" customHeight="1">
      <c r="A6" s="579"/>
      <c r="B6" s="215" t="s">
        <v>28</v>
      </c>
      <c r="C6" s="214" t="s">
        <v>224</v>
      </c>
      <c r="D6" s="596"/>
      <c r="E6" s="581"/>
      <c r="F6" s="579"/>
      <c r="G6" s="215" t="s">
        <v>28</v>
      </c>
      <c r="H6" s="214" t="s">
        <v>224</v>
      </c>
      <c r="I6" s="596"/>
      <c r="J6" s="581"/>
      <c r="K6" s="579"/>
    </row>
    <row r="7" spans="1:11" ht="91.5" customHeight="1">
      <c r="A7" s="220" t="s">
        <v>221</v>
      </c>
      <c r="B7" s="370" t="s">
        <v>226</v>
      </c>
      <c r="C7" s="374">
        <v>88</v>
      </c>
      <c r="D7" s="377">
        <v>130</v>
      </c>
      <c r="E7" s="216">
        <v>0</v>
      </c>
      <c r="F7" s="379">
        <v>260</v>
      </c>
      <c r="G7" s="370" t="s">
        <v>344</v>
      </c>
      <c r="H7" s="374">
        <v>92</v>
      </c>
      <c r="I7" s="377">
        <v>138</v>
      </c>
      <c r="J7" s="216">
        <v>0</v>
      </c>
      <c r="K7" s="217">
        <v>281</v>
      </c>
    </row>
    <row r="8" spans="1:11" ht="48" customHeight="1">
      <c r="A8" s="381" t="s">
        <v>65</v>
      </c>
      <c r="B8" s="371">
        <v>279</v>
      </c>
      <c r="C8" s="375" t="s">
        <v>227</v>
      </c>
      <c r="D8" s="378">
        <v>5</v>
      </c>
      <c r="E8" s="218">
        <v>6</v>
      </c>
      <c r="F8" s="380">
        <v>344</v>
      </c>
      <c r="G8" s="371">
        <v>221</v>
      </c>
      <c r="H8" s="375" t="s">
        <v>345</v>
      </c>
      <c r="I8" s="378">
        <v>5</v>
      </c>
      <c r="J8" s="218">
        <v>5</v>
      </c>
      <c r="K8" s="219">
        <v>291</v>
      </c>
    </row>
    <row r="9" spans="1:11" ht="48.75" customHeight="1">
      <c r="A9" s="381" t="s">
        <v>29</v>
      </c>
      <c r="B9" s="371" t="s">
        <v>228</v>
      </c>
      <c r="C9" s="375" t="s">
        <v>229</v>
      </c>
      <c r="D9" s="378">
        <v>0</v>
      </c>
      <c r="E9" s="218">
        <v>0</v>
      </c>
      <c r="F9" s="380">
        <v>312</v>
      </c>
      <c r="G9" s="371" t="s">
        <v>346</v>
      </c>
      <c r="H9" s="375" t="s">
        <v>347</v>
      </c>
      <c r="I9" s="378">
        <v>0</v>
      </c>
      <c r="J9" s="218">
        <v>0</v>
      </c>
      <c r="K9" s="219">
        <v>398</v>
      </c>
    </row>
    <row r="10" spans="1:11" ht="37.5" customHeight="1">
      <c r="A10" s="220" t="s">
        <v>140</v>
      </c>
      <c r="B10" s="371">
        <v>3</v>
      </c>
      <c r="C10" s="375" t="s">
        <v>230</v>
      </c>
      <c r="D10" s="378">
        <v>7</v>
      </c>
      <c r="E10" s="218">
        <v>0</v>
      </c>
      <c r="F10" s="380">
        <v>12</v>
      </c>
      <c r="G10" s="371">
        <v>2</v>
      </c>
      <c r="H10" s="375" t="s">
        <v>230</v>
      </c>
      <c r="I10" s="378">
        <v>7</v>
      </c>
      <c r="J10" s="218">
        <v>0</v>
      </c>
      <c r="K10" s="219">
        <v>11</v>
      </c>
    </row>
    <row r="11" spans="1:11" ht="48" customHeight="1">
      <c r="A11" s="221" t="s">
        <v>75</v>
      </c>
      <c r="B11" s="372">
        <v>478</v>
      </c>
      <c r="C11" s="376">
        <v>302</v>
      </c>
      <c r="D11" s="372">
        <v>142</v>
      </c>
      <c r="E11" s="222">
        <v>6</v>
      </c>
      <c r="F11" s="372">
        <v>928</v>
      </c>
      <c r="G11" s="372">
        <v>440</v>
      </c>
      <c r="H11" s="376">
        <v>386</v>
      </c>
      <c r="I11" s="372">
        <v>150</v>
      </c>
      <c r="J11" s="222">
        <v>5</v>
      </c>
      <c r="K11" s="223">
        <v>981</v>
      </c>
    </row>
    <row r="12" spans="1:11" ht="59.25" customHeight="1">
      <c r="A12" s="224" t="s">
        <v>73</v>
      </c>
      <c r="B12" s="373">
        <v>446</v>
      </c>
      <c r="C12" s="376">
        <v>252</v>
      </c>
      <c r="D12" s="373">
        <v>142</v>
      </c>
      <c r="E12" s="382" t="s">
        <v>246</v>
      </c>
      <c r="F12" s="373">
        <v>840</v>
      </c>
      <c r="G12" s="373">
        <v>383</v>
      </c>
      <c r="H12" s="376">
        <v>325</v>
      </c>
      <c r="I12" s="373">
        <v>150</v>
      </c>
      <c r="J12" s="382" t="s">
        <v>246</v>
      </c>
      <c r="K12" s="225">
        <v>858</v>
      </c>
    </row>
    <row r="13" spans="1:11" ht="162.75" customHeight="1">
      <c r="A13" s="597" t="s">
        <v>242</v>
      </c>
      <c r="B13" s="597"/>
      <c r="C13" s="597"/>
      <c r="D13" s="597"/>
      <c r="E13" s="597"/>
      <c r="F13" s="598"/>
      <c r="G13" s="599" t="s">
        <v>350</v>
      </c>
      <c r="H13" s="599"/>
      <c r="I13" s="599"/>
      <c r="J13" s="599"/>
      <c r="K13" s="599"/>
    </row>
    <row r="14" spans="1:11" ht="33" customHeight="1">
      <c r="A14" s="233" t="s">
        <v>160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20.25" customHeight="1">
      <c r="A15" s="404" t="s">
        <v>355</v>
      </c>
      <c r="B15" s="234"/>
      <c r="C15" s="235"/>
      <c r="D15" s="236"/>
      <c r="E15" s="236"/>
      <c r="F15" s="236"/>
      <c r="G15" s="236"/>
      <c r="H15" s="237"/>
      <c r="I15" s="237"/>
      <c r="J15" s="237"/>
      <c r="K15" s="237"/>
    </row>
    <row r="16" spans="1:11" ht="35.25" customHeight="1">
      <c r="A16" s="595" t="s">
        <v>279</v>
      </c>
      <c r="B16" s="595"/>
      <c r="C16" s="595"/>
      <c r="D16" s="595"/>
      <c r="E16" s="595"/>
      <c r="F16" s="595"/>
      <c r="G16" s="595"/>
      <c r="H16" s="595"/>
      <c r="I16" s="595"/>
      <c r="J16" s="595"/>
      <c r="K16" s="595"/>
    </row>
    <row r="17" spans="1:11" ht="25.5" customHeight="1">
      <c r="A17" s="227"/>
      <c r="B17" s="227"/>
      <c r="D17" s="226"/>
      <c r="E17" s="226"/>
      <c r="K17" s="228" t="s">
        <v>63</v>
      </c>
    </row>
    <row r="18" spans="1:11" ht="40.5" customHeight="1">
      <c r="A18" s="560" t="s">
        <v>30</v>
      </c>
      <c r="B18" s="560"/>
      <c r="C18" s="560"/>
      <c r="D18" s="560">
        <v>2017</v>
      </c>
      <c r="E18" s="560"/>
      <c r="F18" s="560"/>
      <c r="G18" s="560"/>
      <c r="H18" s="560">
        <v>2018</v>
      </c>
      <c r="I18" s="560"/>
      <c r="J18" s="560"/>
      <c r="K18" s="560"/>
    </row>
    <row r="19" spans="1:11" ht="42.75" customHeight="1">
      <c r="A19" s="586" t="s">
        <v>356</v>
      </c>
      <c r="B19" s="586"/>
      <c r="C19" s="586"/>
      <c r="D19" s="587">
        <v>462431</v>
      </c>
      <c r="E19" s="587"/>
      <c r="F19" s="587"/>
      <c r="G19" s="587"/>
      <c r="H19" s="585">
        <v>522292</v>
      </c>
      <c r="I19" s="585"/>
      <c r="J19" s="585"/>
      <c r="K19" s="585"/>
    </row>
    <row r="20" spans="1:11" ht="42.75" customHeight="1">
      <c r="A20" s="586" t="s">
        <v>2</v>
      </c>
      <c r="B20" s="586"/>
      <c r="C20" s="586"/>
      <c r="D20" s="587">
        <v>2090</v>
      </c>
      <c r="E20" s="587"/>
      <c r="F20" s="587"/>
      <c r="G20" s="587"/>
      <c r="H20" s="585">
        <v>4872</v>
      </c>
      <c r="I20" s="585"/>
      <c r="J20" s="585"/>
      <c r="K20" s="585"/>
    </row>
    <row r="21" spans="1:11" ht="42.75" customHeight="1">
      <c r="A21" s="586" t="s">
        <v>231</v>
      </c>
      <c r="B21" s="586"/>
      <c r="C21" s="586"/>
      <c r="D21" s="587">
        <v>17675</v>
      </c>
      <c r="E21" s="587"/>
      <c r="F21" s="587"/>
      <c r="G21" s="587"/>
      <c r="H21" s="585">
        <v>16033</v>
      </c>
      <c r="I21" s="585"/>
      <c r="J21" s="585"/>
      <c r="K21" s="585"/>
    </row>
    <row r="22" spans="1:11" ht="42.75" customHeight="1">
      <c r="A22" s="560" t="s">
        <v>4</v>
      </c>
      <c r="B22" s="560"/>
      <c r="C22" s="560"/>
      <c r="D22" s="588">
        <v>482196</v>
      </c>
      <c r="E22" s="589"/>
      <c r="F22" s="589"/>
      <c r="G22" s="590"/>
      <c r="H22" s="591">
        <v>543197</v>
      </c>
      <c r="I22" s="592"/>
      <c r="J22" s="592"/>
      <c r="K22" s="593"/>
    </row>
    <row r="23" spans="1:11" ht="56.25" customHeight="1">
      <c r="A23" s="601" t="s">
        <v>206</v>
      </c>
      <c r="B23" s="601"/>
      <c r="C23" s="601"/>
      <c r="D23" s="601"/>
      <c r="E23" s="601"/>
      <c r="F23" s="601"/>
      <c r="G23" s="601"/>
      <c r="H23" s="601"/>
      <c r="I23" s="601"/>
      <c r="J23" s="601"/>
      <c r="K23" s="601"/>
    </row>
    <row r="24" spans="1:5" ht="29.25" customHeight="1">
      <c r="A24" s="229" t="s">
        <v>232</v>
      </c>
      <c r="B24" s="227"/>
      <c r="C24" s="227"/>
      <c r="D24" s="226"/>
      <c r="E24" s="226"/>
    </row>
    <row r="25" spans="1:5" ht="23.25" customHeight="1">
      <c r="A25" s="229"/>
      <c r="B25" s="227"/>
      <c r="C25" s="227"/>
      <c r="D25" s="226"/>
      <c r="E25" s="226"/>
    </row>
    <row r="26" spans="1:5" ht="29.25" customHeight="1">
      <c r="A26" s="399" t="s">
        <v>355</v>
      </c>
      <c r="B26" s="227"/>
      <c r="C26" s="227"/>
      <c r="D26" s="226"/>
      <c r="E26" s="226"/>
    </row>
    <row r="27" spans="1:11" ht="75" customHeight="1">
      <c r="A27" s="600" t="s">
        <v>325</v>
      </c>
      <c r="B27" s="600"/>
      <c r="C27" s="600"/>
      <c r="D27" s="600"/>
      <c r="E27" s="600"/>
      <c r="F27" s="600"/>
      <c r="G27" s="600"/>
      <c r="H27" s="600"/>
      <c r="I27" s="600"/>
      <c r="J27" s="600"/>
      <c r="K27" s="600"/>
    </row>
    <row r="28" spans="1:3" ht="10.5" customHeight="1">
      <c r="A28" s="227"/>
      <c r="B28" s="227"/>
      <c r="C28" s="230"/>
    </row>
    <row r="29" spans="1:11" ht="51.75" customHeight="1">
      <c r="A29" s="560" t="s">
        <v>20</v>
      </c>
      <c r="B29" s="560"/>
      <c r="C29" s="560"/>
      <c r="D29" s="569" t="s">
        <v>327</v>
      </c>
      <c r="E29" s="570"/>
      <c r="F29" s="571"/>
      <c r="G29" s="231" t="s">
        <v>1</v>
      </c>
      <c r="H29" s="569">
        <v>2018</v>
      </c>
      <c r="I29" s="570"/>
      <c r="J29" s="571"/>
      <c r="K29" s="231" t="s">
        <v>1</v>
      </c>
    </row>
    <row r="30" spans="1:17" ht="46.5" customHeight="1">
      <c r="A30" s="558" t="s">
        <v>36</v>
      </c>
      <c r="B30" s="558"/>
      <c r="C30" s="558"/>
      <c r="D30" s="559">
        <v>132</v>
      </c>
      <c r="E30" s="559"/>
      <c r="F30" s="559"/>
      <c r="G30" s="394">
        <v>17.254901960784313</v>
      </c>
      <c r="H30" s="572">
        <v>91</v>
      </c>
      <c r="I30" s="573"/>
      <c r="J30" s="574"/>
      <c r="K30" s="394">
        <v>14.536741214057509</v>
      </c>
      <c r="P30" s="397"/>
      <c r="Q30" s="396"/>
    </row>
    <row r="31" spans="1:17" ht="46.5" customHeight="1">
      <c r="A31" s="558" t="s">
        <v>37</v>
      </c>
      <c r="B31" s="558"/>
      <c r="C31" s="558"/>
      <c r="D31" s="559">
        <v>98</v>
      </c>
      <c r="E31" s="559"/>
      <c r="F31" s="559"/>
      <c r="G31" s="394">
        <v>12.810457516339868</v>
      </c>
      <c r="H31" s="561">
        <v>59</v>
      </c>
      <c r="I31" s="562"/>
      <c r="J31" s="563"/>
      <c r="K31" s="394">
        <v>9.424920127795527</v>
      </c>
      <c r="Q31" s="396"/>
    </row>
    <row r="32" spans="1:17" ht="46.5" customHeight="1">
      <c r="A32" s="558" t="s">
        <v>38</v>
      </c>
      <c r="B32" s="558"/>
      <c r="C32" s="558"/>
      <c r="D32" s="559">
        <v>128</v>
      </c>
      <c r="E32" s="559"/>
      <c r="F32" s="559"/>
      <c r="G32" s="394">
        <v>16.732026143790847</v>
      </c>
      <c r="H32" s="561">
        <v>113</v>
      </c>
      <c r="I32" s="562"/>
      <c r="J32" s="563"/>
      <c r="K32" s="394">
        <v>18.051118210862622</v>
      </c>
      <c r="Q32" s="396"/>
    </row>
    <row r="33" spans="1:17" ht="46.5" customHeight="1">
      <c r="A33" s="558" t="s">
        <v>39</v>
      </c>
      <c r="B33" s="558"/>
      <c r="C33" s="558"/>
      <c r="D33" s="559">
        <v>78</v>
      </c>
      <c r="E33" s="559"/>
      <c r="F33" s="559"/>
      <c r="G33" s="394">
        <v>10.196078431372548</v>
      </c>
      <c r="H33" s="561">
        <v>71</v>
      </c>
      <c r="I33" s="562"/>
      <c r="J33" s="563"/>
      <c r="K33" s="394">
        <v>11.341853035143771</v>
      </c>
      <c r="Q33" s="396"/>
    </row>
    <row r="34" spans="1:17" ht="46.5" customHeight="1">
      <c r="A34" s="558" t="s">
        <v>40</v>
      </c>
      <c r="B34" s="558"/>
      <c r="C34" s="558"/>
      <c r="D34" s="559">
        <v>92</v>
      </c>
      <c r="E34" s="559"/>
      <c r="F34" s="559"/>
      <c r="G34" s="394">
        <v>12.026143790849673</v>
      </c>
      <c r="H34" s="561">
        <v>66</v>
      </c>
      <c r="I34" s="562"/>
      <c r="J34" s="563"/>
      <c r="K34" s="394">
        <v>10.543130990415335</v>
      </c>
      <c r="Q34" s="396"/>
    </row>
    <row r="35" spans="1:17" ht="46.5" customHeight="1">
      <c r="A35" s="582" t="s">
        <v>329</v>
      </c>
      <c r="B35" s="583"/>
      <c r="C35" s="584"/>
      <c r="D35" s="559">
        <v>76</v>
      </c>
      <c r="E35" s="559"/>
      <c r="F35" s="559"/>
      <c r="G35" s="394">
        <v>9.934640522875817</v>
      </c>
      <c r="H35" s="561">
        <v>58</v>
      </c>
      <c r="I35" s="562"/>
      <c r="J35" s="563"/>
      <c r="K35" s="394">
        <v>9.26517571884984</v>
      </c>
      <c r="Q35" s="396"/>
    </row>
    <row r="36" spans="1:17" ht="46.5" customHeight="1">
      <c r="A36" s="240" t="s">
        <v>243</v>
      </c>
      <c r="B36" s="241"/>
      <c r="C36" s="242"/>
      <c r="D36" s="561" t="s">
        <v>246</v>
      </c>
      <c r="E36" s="562"/>
      <c r="F36" s="563"/>
      <c r="G36" s="394" t="s">
        <v>246</v>
      </c>
      <c r="H36" s="561">
        <v>16</v>
      </c>
      <c r="I36" s="562"/>
      <c r="J36" s="563"/>
      <c r="K36" s="394">
        <v>2.5559105431309903</v>
      </c>
      <c r="Q36" s="396"/>
    </row>
    <row r="37" spans="1:17" ht="46.5" customHeight="1">
      <c r="A37" s="558" t="s">
        <v>244</v>
      </c>
      <c r="B37" s="558"/>
      <c r="C37" s="558"/>
      <c r="D37" s="559">
        <v>161</v>
      </c>
      <c r="E37" s="559"/>
      <c r="F37" s="559"/>
      <c r="G37" s="394">
        <v>21.045751633986928</v>
      </c>
      <c r="H37" s="576">
        <v>152</v>
      </c>
      <c r="I37" s="577"/>
      <c r="J37" s="578"/>
      <c r="K37" s="394">
        <v>24.281150159744406</v>
      </c>
      <c r="Q37" s="396"/>
    </row>
    <row r="38" spans="1:11" ht="46.5" customHeight="1">
      <c r="A38" s="560" t="s">
        <v>4</v>
      </c>
      <c r="B38" s="560"/>
      <c r="C38" s="560"/>
      <c r="D38" s="566">
        <v>765</v>
      </c>
      <c r="E38" s="567"/>
      <c r="F38" s="568"/>
      <c r="G38" s="395">
        <v>100</v>
      </c>
      <c r="H38" s="566">
        <v>626</v>
      </c>
      <c r="I38" s="567"/>
      <c r="J38" s="568"/>
      <c r="K38" s="393">
        <v>100</v>
      </c>
    </row>
    <row r="39" spans="1:11" ht="51.75" customHeight="1">
      <c r="A39" s="564" t="s">
        <v>326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</row>
    <row r="40" spans="1:11" ht="36" customHeight="1">
      <c r="A40" s="575" t="s">
        <v>328</v>
      </c>
      <c r="B40" s="575"/>
      <c r="C40" s="575"/>
      <c r="D40" s="575"/>
      <c r="E40" s="575"/>
      <c r="F40" s="575"/>
      <c r="G40" s="575"/>
      <c r="H40" s="575"/>
      <c r="I40" s="575"/>
      <c r="J40" s="575"/>
      <c r="K40" s="575"/>
    </row>
    <row r="41" spans="1:11" ht="39" customHeight="1">
      <c r="A41" s="575" t="s">
        <v>359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</row>
    <row r="42" spans="1:11" ht="39.75" customHeight="1">
      <c r="A42" s="565" t="s">
        <v>245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</row>
    <row r="43" spans="1:11" ht="53.25" customHeight="1">
      <c r="A43" s="557" t="s">
        <v>205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</row>
    <row r="44" ht="60" customHeight="1"/>
  </sheetData>
  <sheetProtection/>
  <mergeCells count="66">
    <mergeCell ref="A41:K41"/>
    <mergeCell ref="H20:K20"/>
    <mergeCell ref="A19:C19"/>
    <mergeCell ref="D19:G19"/>
    <mergeCell ref="A20:C20"/>
    <mergeCell ref="A13:F13"/>
    <mergeCell ref="G13:K13"/>
    <mergeCell ref="A27:K27"/>
    <mergeCell ref="A23:K23"/>
    <mergeCell ref="D35:F35"/>
    <mergeCell ref="A2:K2"/>
    <mergeCell ref="A16:K16"/>
    <mergeCell ref="A18:C18"/>
    <mergeCell ref="D18:G18"/>
    <mergeCell ref="H18:K18"/>
    <mergeCell ref="I5:I6"/>
    <mergeCell ref="D5:D6"/>
    <mergeCell ref="F5:F6"/>
    <mergeCell ref="G5:H5"/>
    <mergeCell ref="K5:K6"/>
    <mergeCell ref="E5:E6"/>
    <mergeCell ref="H19:K19"/>
    <mergeCell ref="A21:C21"/>
    <mergeCell ref="D21:G21"/>
    <mergeCell ref="H21:K21"/>
    <mergeCell ref="A22:C22"/>
    <mergeCell ref="D22:G22"/>
    <mergeCell ref="D20:G20"/>
    <mergeCell ref="H22:K22"/>
    <mergeCell ref="A4:A6"/>
    <mergeCell ref="A29:C29"/>
    <mergeCell ref="H35:J35"/>
    <mergeCell ref="A30:C30"/>
    <mergeCell ref="B5:C5"/>
    <mergeCell ref="B4:F4"/>
    <mergeCell ref="G4:K4"/>
    <mergeCell ref="J5:J6"/>
    <mergeCell ref="A35:C35"/>
    <mergeCell ref="A32:C32"/>
    <mergeCell ref="D32:F32"/>
    <mergeCell ref="A33:C33"/>
    <mergeCell ref="A40:K40"/>
    <mergeCell ref="H37:J37"/>
    <mergeCell ref="H38:J38"/>
    <mergeCell ref="D36:F36"/>
    <mergeCell ref="H36:J36"/>
    <mergeCell ref="H29:J29"/>
    <mergeCell ref="H30:J30"/>
    <mergeCell ref="H31:J31"/>
    <mergeCell ref="D33:F33"/>
    <mergeCell ref="A31:C31"/>
    <mergeCell ref="D31:F31"/>
    <mergeCell ref="H32:J32"/>
    <mergeCell ref="H33:J33"/>
    <mergeCell ref="D29:F29"/>
    <mergeCell ref="D30:F30"/>
    <mergeCell ref="A43:K43"/>
    <mergeCell ref="A34:C34"/>
    <mergeCell ref="D34:F34"/>
    <mergeCell ref="A38:C38"/>
    <mergeCell ref="D37:F37"/>
    <mergeCell ref="H34:J34"/>
    <mergeCell ref="A39:K39"/>
    <mergeCell ref="A37:C37"/>
    <mergeCell ref="A42:K42"/>
    <mergeCell ref="D38:F38"/>
  </mergeCells>
  <hyperlinks>
    <hyperlink ref="A14" r:id="rId1" display="Back to Table of Contents"/>
    <hyperlink ref="A1" location="'Table of Contents'!A1" display="Back to Table of Contents"/>
    <hyperlink ref="A15" location="'Table of Contents'!A1" display="Back to Table of Contents"/>
    <hyperlink ref="A26" location="'Table of Contents'!A1" display="Back to Table of Contents"/>
  </hyperlinks>
  <printOptions/>
  <pageMargins left="0.68" right="0.24" top="0.45" bottom="0.1" header="0.24" footer="0.011811024"/>
  <pageSetup horizontalDpi="600" verticalDpi="600" orientation="portrait" paperSize="9" scale="40" r:id="rId3"/>
  <headerFooter alignWithMargins="0">
    <oddHeader>&amp;C&amp;"Times New Roman,Regular"&amp;12 &amp;20 &amp;22 &amp;24 &amp;26 18&amp;"Arial,Regular"&amp;10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0.8515625" style="5" customWidth="1"/>
    <col min="3" max="3" width="22.57421875" style="5" customWidth="1"/>
    <col min="4" max="4" width="21.421875" style="5" customWidth="1"/>
    <col min="5" max="16384" width="9.140625" style="1" customWidth="1"/>
  </cols>
  <sheetData>
    <row r="1" ht="18" customHeight="1">
      <c r="A1" s="399" t="s">
        <v>355</v>
      </c>
    </row>
    <row r="2" spans="1:5" ht="37.5" customHeight="1">
      <c r="A2" s="602" t="s">
        <v>281</v>
      </c>
      <c r="B2" s="602"/>
      <c r="C2" s="602"/>
      <c r="D2" s="602"/>
      <c r="E2" s="180"/>
    </row>
    <row r="3" spans="1:4" ht="6.75" customHeight="1">
      <c r="A3" s="42"/>
      <c r="B3" s="42"/>
      <c r="C3" s="42"/>
      <c r="D3" s="42"/>
    </row>
    <row r="4" spans="1:4" ht="30" customHeight="1">
      <c r="A4" s="606" t="s">
        <v>32</v>
      </c>
      <c r="B4" s="607"/>
      <c r="C4" s="604" t="s">
        <v>44</v>
      </c>
      <c r="D4" s="605"/>
    </row>
    <row r="5" spans="1:4" ht="30" customHeight="1">
      <c r="A5" s="608"/>
      <c r="B5" s="609"/>
      <c r="C5" s="7">
        <v>2017</v>
      </c>
      <c r="D5" s="7">
        <v>2018</v>
      </c>
    </row>
    <row r="6" spans="1:4" ht="26.25" customHeight="1">
      <c r="A6" s="183" t="s">
        <v>33</v>
      </c>
      <c r="B6" s="184"/>
      <c r="C6" s="71">
        <v>8</v>
      </c>
      <c r="D6" s="71">
        <v>10</v>
      </c>
    </row>
    <row r="7" spans="1:4" ht="26.25" customHeight="1">
      <c r="A7" s="55" t="s">
        <v>132</v>
      </c>
      <c r="B7" s="185"/>
      <c r="C7" s="71">
        <v>7</v>
      </c>
      <c r="D7" s="71">
        <v>17</v>
      </c>
    </row>
    <row r="8" spans="1:4" ht="48.75" customHeight="1">
      <c r="A8" s="610" t="s">
        <v>199</v>
      </c>
      <c r="B8" s="611"/>
      <c r="C8" s="71">
        <v>7</v>
      </c>
      <c r="D8" s="71">
        <v>8</v>
      </c>
    </row>
    <row r="9" spans="1:4" ht="26.25" customHeight="1">
      <c r="A9" s="55" t="s">
        <v>207</v>
      </c>
      <c r="B9" s="185"/>
      <c r="C9" s="71">
        <v>5</v>
      </c>
      <c r="D9" s="71">
        <v>2</v>
      </c>
    </row>
    <row r="10" spans="1:4" ht="26.25" customHeight="1">
      <c r="A10" s="55" t="s">
        <v>88</v>
      </c>
      <c r="B10" s="186"/>
      <c r="C10" s="71">
        <v>1</v>
      </c>
      <c r="D10" s="71">
        <v>2</v>
      </c>
    </row>
    <row r="11" spans="1:4" ht="26.25" customHeight="1">
      <c r="A11" s="55" t="s">
        <v>233</v>
      </c>
      <c r="B11" s="186"/>
      <c r="C11" s="71">
        <v>3</v>
      </c>
      <c r="D11" s="71">
        <v>2</v>
      </c>
    </row>
    <row r="12" spans="1:4" ht="26.25" customHeight="1">
      <c r="A12" s="37" t="s">
        <v>31</v>
      </c>
      <c r="B12" s="4"/>
      <c r="C12" s="72">
        <v>8</v>
      </c>
      <c r="D12" s="72">
        <v>8</v>
      </c>
    </row>
    <row r="13" spans="1:4" ht="8.25" customHeight="1">
      <c r="A13" s="20"/>
      <c r="B13" s="21"/>
      <c r="C13" s="73"/>
      <c r="D13" s="73"/>
    </row>
    <row r="14" spans="1:4" ht="32.25" customHeight="1">
      <c r="A14" s="18" t="s">
        <v>4</v>
      </c>
      <c r="B14" s="3"/>
      <c r="C14" s="74">
        <v>39</v>
      </c>
      <c r="D14" s="74">
        <v>49</v>
      </c>
    </row>
    <row r="15" spans="1:9" ht="30.75" customHeight="1">
      <c r="A15" s="603" t="s">
        <v>205</v>
      </c>
      <c r="B15" s="603"/>
      <c r="C15" s="603"/>
      <c r="D15" s="603"/>
      <c r="E15" s="170"/>
      <c r="F15" s="170"/>
      <c r="G15" s="170"/>
      <c r="H15" s="170"/>
      <c r="I15" s="170"/>
    </row>
    <row r="16" spans="1:9" ht="15.75">
      <c r="A16" s="399" t="s">
        <v>355</v>
      </c>
      <c r="E16" s="70"/>
      <c r="F16" s="70"/>
      <c r="G16" s="70"/>
      <c r="H16" s="70"/>
      <c r="I16" s="70"/>
    </row>
    <row r="17" spans="1:4" ht="39.75" customHeight="1">
      <c r="A17" s="602" t="s">
        <v>282</v>
      </c>
      <c r="B17" s="602"/>
      <c r="C17" s="602"/>
      <c r="D17" s="602"/>
    </row>
    <row r="18" ht="15.75">
      <c r="A18" s="2"/>
    </row>
    <row r="19" spans="1:4" ht="30" customHeight="1">
      <c r="A19" s="606" t="s">
        <v>32</v>
      </c>
      <c r="B19" s="607"/>
      <c r="C19" s="604" t="s">
        <v>89</v>
      </c>
      <c r="D19" s="605"/>
    </row>
    <row r="20" spans="1:4" ht="30" customHeight="1">
      <c r="A20" s="608"/>
      <c r="B20" s="609"/>
      <c r="C20" s="7">
        <v>2017</v>
      </c>
      <c r="D20" s="7">
        <v>2018</v>
      </c>
    </row>
    <row r="21" spans="1:4" ht="26.25" customHeight="1">
      <c r="A21" s="36" t="s">
        <v>33</v>
      </c>
      <c r="B21" s="19"/>
      <c r="C21" s="71">
        <v>0</v>
      </c>
      <c r="D21" s="71">
        <v>1</v>
      </c>
    </row>
    <row r="22" spans="1:4" ht="26.25" customHeight="1">
      <c r="A22" s="37" t="s">
        <v>34</v>
      </c>
      <c r="B22" s="4"/>
      <c r="C22" s="72">
        <v>5</v>
      </c>
      <c r="D22" s="72">
        <v>11</v>
      </c>
    </row>
    <row r="23" spans="1:4" ht="26.25" customHeight="1">
      <c r="A23" s="37" t="s">
        <v>35</v>
      </c>
      <c r="B23" s="4"/>
      <c r="C23" s="71">
        <v>8</v>
      </c>
      <c r="D23" s="71">
        <v>10</v>
      </c>
    </row>
    <row r="24" spans="1:4" ht="26.25" customHeight="1">
      <c r="A24" s="37" t="s">
        <v>222</v>
      </c>
      <c r="B24" s="4"/>
      <c r="C24" s="71">
        <v>1</v>
      </c>
      <c r="D24" s="71">
        <v>2</v>
      </c>
    </row>
    <row r="25" spans="1:4" ht="33.75" customHeight="1">
      <c r="A25" s="612" t="s">
        <v>199</v>
      </c>
      <c r="B25" s="613"/>
      <c r="C25" s="71">
        <v>2</v>
      </c>
      <c r="D25" s="71">
        <v>2</v>
      </c>
    </row>
    <row r="26" spans="1:4" ht="26.25" customHeight="1">
      <c r="A26" s="37" t="s">
        <v>31</v>
      </c>
      <c r="B26" s="4"/>
      <c r="C26" s="71">
        <v>2</v>
      </c>
      <c r="D26" s="71">
        <v>6</v>
      </c>
    </row>
    <row r="27" spans="1:4" ht="8.25" customHeight="1">
      <c r="A27" s="20"/>
      <c r="B27" s="21"/>
      <c r="C27" s="73"/>
      <c r="D27" s="73"/>
    </row>
    <row r="28" spans="1:4" ht="30" customHeight="1">
      <c r="A28" s="18" t="s">
        <v>4</v>
      </c>
      <c r="B28" s="3"/>
      <c r="C28" s="74">
        <v>18</v>
      </c>
      <c r="D28" s="74">
        <v>32</v>
      </c>
    </row>
    <row r="29" spans="1:9" ht="39" customHeight="1">
      <c r="A29" s="603" t="s">
        <v>205</v>
      </c>
      <c r="B29" s="603"/>
      <c r="C29" s="603"/>
      <c r="D29" s="603"/>
      <c r="E29" s="170"/>
      <c r="F29" s="170"/>
      <c r="G29" s="170"/>
      <c r="H29" s="170"/>
      <c r="I29" s="169"/>
    </row>
  </sheetData>
  <sheetProtection/>
  <mergeCells count="10">
    <mergeCell ref="A2:D2"/>
    <mergeCell ref="A17:D17"/>
    <mergeCell ref="A15:D15"/>
    <mergeCell ref="A29:D29"/>
    <mergeCell ref="C19:D19"/>
    <mergeCell ref="C4:D4"/>
    <mergeCell ref="A4:B5"/>
    <mergeCell ref="A19:B20"/>
    <mergeCell ref="A8:B8"/>
    <mergeCell ref="A25:B25"/>
  </mergeCells>
  <hyperlinks>
    <hyperlink ref="A1" location="'Table of Contents'!A1" display="Back to Table of Contents"/>
    <hyperlink ref="A16" location="'Table of Contents'!A1" display="Back to Table of Contents"/>
  </hyperlinks>
  <printOptions horizontalCentered="1"/>
  <pageMargins left="0.59" right="0.5" top="0.5" bottom="0.25" header="0.25" footer="0.261811024"/>
  <pageSetup horizontalDpi="600" verticalDpi="600" orientation="portrait" paperSize="9" r:id="rId1"/>
  <headerFooter alignWithMargins="0">
    <oddHeader>&amp;C&amp;"Times New Roman,Regular"&amp;16 &amp;14 &amp;12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4" width="9.140625" style="122" customWidth="1"/>
    <col min="5" max="5" width="16.7109375" style="122" customWidth="1"/>
    <col min="6" max="6" width="17.7109375" style="122" customWidth="1"/>
    <col min="7" max="7" width="15.28125" style="122" customWidth="1"/>
    <col min="8" max="8" width="13.7109375" style="122" customWidth="1"/>
    <col min="9" max="16384" width="9.140625" style="122" customWidth="1"/>
  </cols>
  <sheetData>
    <row r="1" ht="16.5" customHeight="1">
      <c r="A1" s="180" t="s">
        <v>355</v>
      </c>
    </row>
    <row r="2" spans="1:9" ht="19.5" customHeight="1">
      <c r="A2" s="411" t="s">
        <v>234</v>
      </c>
      <c r="B2" s="411"/>
      <c r="C2" s="411"/>
      <c r="D2" s="411"/>
      <c r="E2" s="411"/>
      <c r="F2" s="411"/>
      <c r="G2" s="411"/>
      <c r="H2" s="411"/>
      <c r="I2" s="180"/>
    </row>
    <row r="3" ht="10.5" customHeight="1"/>
    <row r="4" spans="1:8" ht="39.75" customHeight="1">
      <c r="A4" s="123" t="s">
        <v>0</v>
      </c>
      <c r="B4" s="124"/>
      <c r="C4" s="125"/>
      <c r="D4" s="125"/>
      <c r="E4" s="126"/>
      <c r="F4" s="127" t="s">
        <v>208</v>
      </c>
      <c r="G4" s="128" t="s">
        <v>247</v>
      </c>
      <c r="H4" s="128" t="s">
        <v>248</v>
      </c>
    </row>
    <row r="5" spans="1:8" ht="27" customHeight="1">
      <c r="A5" s="129" t="s">
        <v>137</v>
      </c>
      <c r="B5" s="130"/>
      <c r="C5" s="131"/>
      <c r="D5" s="131"/>
      <c r="E5" s="132"/>
      <c r="F5" s="133"/>
      <c r="G5" s="134"/>
      <c r="H5" s="134"/>
    </row>
    <row r="6" spans="1:8" s="139" customFormat="1" ht="27" customHeight="1">
      <c r="A6" s="135" t="s">
        <v>193</v>
      </c>
      <c r="B6" s="136"/>
      <c r="C6" s="136"/>
      <c r="D6" s="136"/>
      <c r="E6" s="137"/>
      <c r="F6" s="175" t="s">
        <v>164</v>
      </c>
      <c r="G6" s="138">
        <v>14917.979999999998</v>
      </c>
      <c r="H6" s="138">
        <v>14917.979999999998</v>
      </c>
    </row>
    <row r="7" spans="1:8" s="139" customFormat="1" ht="27" customHeight="1">
      <c r="A7" s="135" t="s">
        <v>194</v>
      </c>
      <c r="B7" s="136"/>
      <c r="C7" s="136"/>
      <c r="D7" s="136"/>
      <c r="E7" s="137"/>
      <c r="F7" s="175" t="s">
        <v>164</v>
      </c>
      <c r="G7" s="138">
        <v>13953</v>
      </c>
      <c r="H7" s="138">
        <v>13953</v>
      </c>
    </row>
    <row r="8" spans="1:8" s="139" customFormat="1" ht="27" customHeight="1">
      <c r="A8" s="135" t="s">
        <v>197</v>
      </c>
      <c r="B8" s="136"/>
      <c r="C8" s="136"/>
      <c r="D8" s="136"/>
      <c r="E8" s="137"/>
      <c r="F8" s="175" t="s">
        <v>195</v>
      </c>
      <c r="G8" s="232">
        <v>5612.1</v>
      </c>
      <c r="H8" s="310">
        <v>5613.2</v>
      </c>
    </row>
    <row r="9" spans="1:8" s="139" customFormat="1" ht="27" customHeight="1">
      <c r="A9" s="135" t="s">
        <v>198</v>
      </c>
      <c r="B9" s="136"/>
      <c r="C9" s="136"/>
      <c r="D9" s="136"/>
      <c r="E9" s="137"/>
      <c r="F9" s="175" t="s">
        <v>138</v>
      </c>
      <c r="G9" s="140">
        <v>4226.17</v>
      </c>
      <c r="H9" s="140">
        <v>4190.46</v>
      </c>
    </row>
    <row r="10" spans="1:8" s="139" customFormat="1" ht="27" customHeight="1">
      <c r="A10" s="135" t="s">
        <v>177</v>
      </c>
      <c r="B10" s="136"/>
      <c r="C10" s="136"/>
      <c r="D10" s="136"/>
      <c r="E10" s="137"/>
      <c r="F10" s="166" t="s">
        <v>49</v>
      </c>
      <c r="G10" s="311">
        <v>3.34</v>
      </c>
      <c r="H10" s="311">
        <v>3.31</v>
      </c>
    </row>
    <row r="11" spans="1:8" s="139" customFormat="1" ht="27" customHeight="1">
      <c r="A11" s="135" t="s">
        <v>178</v>
      </c>
      <c r="B11" s="136"/>
      <c r="C11" s="136"/>
      <c r="D11" s="136"/>
      <c r="E11" s="137"/>
      <c r="F11" s="175" t="s">
        <v>46</v>
      </c>
      <c r="G11" s="140">
        <v>3120</v>
      </c>
      <c r="H11" s="140">
        <v>3131.640908356985</v>
      </c>
    </row>
    <row r="12" spans="1:8" s="139" customFormat="1" ht="27" customHeight="1">
      <c r="A12" s="135" t="s">
        <v>179</v>
      </c>
      <c r="B12" s="136"/>
      <c r="C12" s="136"/>
      <c r="D12" s="136"/>
      <c r="E12" s="137"/>
      <c r="F12" s="175" t="s">
        <v>1</v>
      </c>
      <c r="G12" s="140">
        <v>20</v>
      </c>
      <c r="H12" s="140">
        <v>20.711536135133656</v>
      </c>
    </row>
    <row r="13" spans="1:8" s="139" customFormat="1" ht="27" customHeight="1">
      <c r="A13" s="135" t="s">
        <v>180</v>
      </c>
      <c r="B13" s="136"/>
      <c r="C13" s="136"/>
      <c r="D13" s="136"/>
      <c r="E13" s="137"/>
      <c r="F13" s="175" t="s">
        <v>77</v>
      </c>
      <c r="G13" s="140">
        <v>1599.8</v>
      </c>
      <c r="H13" s="140">
        <v>1586.3</v>
      </c>
    </row>
    <row r="14" spans="1:8" s="139" customFormat="1" ht="27" customHeight="1">
      <c r="A14" s="135" t="s">
        <v>181</v>
      </c>
      <c r="B14" s="136"/>
      <c r="C14" s="136"/>
      <c r="D14" s="136"/>
      <c r="E14" s="137"/>
      <c r="F14" s="175" t="s">
        <v>1</v>
      </c>
      <c r="G14" s="140">
        <v>13.4</v>
      </c>
      <c r="H14" s="140">
        <v>12.9</v>
      </c>
    </row>
    <row r="15" spans="1:8" s="139" customFormat="1" ht="27" customHeight="1">
      <c r="A15" s="135" t="s">
        <v>182</v>
      </c>
      <c r="B15" s="136"/>
      <c r="C15" s="136"/>
      <c r="D15" s="136"/>
      <c r="E15" s="137"/>
      <c r="F15" s="176" t="s">
        <v>47</v>
      </c>
      <c r="G15" s="311">
        <v>1.27</v>
      </c>
      <c r="H15" s="311">
        <v>1.25</v>
      </c>
    </row>
    <row r="16" spans="1:8" s="139" customFormat="1" ht="27" customHeight="1">
      <c r="A16" s="135" t="s">
        <v>183</v>
      </c>
      <c r="B16" s="136"/>
      <c r="C16" s="136"/>
      <c r="D16" s="136"/>
      <c r="E16" s="137"/>
      <c r="F16" s="176" t="s">
        <v>47</v>
      </c>
      <c r="G16" s="311">
        <v>0.77</v>
      </c>
      <c r="H16" s="311">
        <v>0.78</v>
      </c>
    </row>
    <row r="17" spans="1:8" s="139" customFormat="1" ht="73.5" customHeight="1">
      <c r="A17" s="405" t="s">
        <v>191</v>
      </c>
      <c r="B17" s="406"/>
      <c r="C17" s="406"/>
      <c r="D17" s="406"/>
      <c r="E17" s="407"/>
      <c r="F17" s="166" t="s">
        <v>168</v>
      </c>
      <c r="G17" s="316">
        <v>0.46</v>
      </c>
      <c r="H17" s="316">
        <v>0.44</v>
      </c>
    </row>
    <row r="18" spans="1:8" s="139" customFormat="1" ht="27" customHeight="1">
      <c r="A18" s="141" t="s">
        <v>139</v>
      </c>
      <c r="B18" s="142"/>
      <c r="C18" s="142"/>
      <c r="D18" s="142"/>
      <c r="E18" s="143"/>
      <c r="F18" s="144"/>
      <c r="G18" s="145"/>
      <c r="H18" s="145"/>
    </row>
    <row r="19" spans="1:8" s="139" customFormat="1" ht="27" customHeight="1">
      <c r="A19" s="408" t="s">
        <v>184</v>
      </c>
      <c r="B19" s="409"/>
      <c r="C19" s="409"/>
      <c r="D19" s="409"/>
      <c r="E19" s="410"/>
      <c r="F19" s="177" t="s">
        <v>45</v>
      </c>
      <c r="G19" s="96">
        <v>47066</v>
      </c>
      <c r="H19" s="96">
        <v>47048</v>
      </c>
    </row>
    <row r="20" spans="1:8" s="139" customFormat="1" ht="27" customHeight="1">
      <c r="A20" s="168" t="s">
        <v>185</v>
      </c>
      <c r="B20" s="156"/>
      <c r="C20" s="156"/>
      <c r="D20" s="156"/>
      <c r="E20" s="157"/>
      <c r="F20" s="177" t="s">
        <v>1</v>
      </c>
      <c r="G20" s="97">
        <v>25.2</v>
      </c>
      <c r="H20" s="97">
        <v>25.2</v>
      </c>
    </row>
    <row r="21" spans="1:8" s="139" customFormat="1" ht="27" customHeight="1">
      <c r="A21" s="135" t="s">
        <v>186</v>
      </c>
      <c r="B21" s="136"/>
      <c r="C21" s="136"/>
      <c r="D21" s="136"/>
      <c r="E21" s="137"/>
      <c r="F21" s="175" t="s">
        <v>49</v>
      </c>
      <c r="G21" s="146">
        <v>23732</v>
      </c>
      <c r="H21" s="146">
        <v>29208</v>
      </c>
    </row>
    <row r="22" spans="1:8" s="139" customFormat="1" ht="27" customHeight="1">
      <c r="A22" s="135" t="s">
        <v>187</v>
      </c>
      <c r="B22" s="147"/>
      <c r="C22" s="136"/>
      <c r="D22" s="136"/>
      <c r="E22" s="137"/>
      <c r="F22" s="175" t="s">
        <v>45</v>
      </c>
      <c r="G22" s="146">
        <v>16455</v>
      </c>
      <c r="H22" s="146">
        <v>17358</v>
      </c>
    </row>
    <row r="23" spans="1:8" s="139" customFormat="1" ht="27" customHeight="1">
      <c r="A23" s="135" t="s">
        <v>188</v>
      </c>
      <c r="B23" s="136"/>
      <c r="C23" s="136"/>
      <c r="D23" s="136"/>
      <c r="E23" s="137"/>
      <c r="F23" s="175" t="s">
        <v>48</v>
      </c>
      <c r="G23" s="146">
        <v>2140</v>
      </c>
      <c r="H23" s="146">
        <v>2816</v>
      </c>
    </row>
    <row r="24" spans="1:8" s="139" customFormat="1" ht="27" customHeight="1">
      <c r="A24" s="135" t="s">
        <v>189</v>
      </c>
      <c r="B24" s="136"/>
      <c r="C24" s="136"/>
      <c r="D24" s="136"/>
      <c r="E24" s="137"/>
      <c r="F24" s="175" t="s">
        <v>163</v>
      </c>
      <c r="G24" s="148">
        <v>28.3</v>
      </c>
      <c r="H24" s="148">
        <v>28.2</v>
      </c>
    </row>
    <row r="25" spans="1:8" s="139" customFormat="1" ht="27" customHeight="1">
      <c r="A25" s="135" t="s">
        <v>190</v>
      </c>
      <c r="B25" s="136"/>
      <c r="C25" s="136"/>
      <c r="D25" s="136"/>
      <c r="E25" s="137"/>
      <c r="F25" s="175" t="s">
        <v>163</v>
      </c>
      <c r="G25" s="148">
        <v>21</v>
      </c>
      <c r="H25" s="148">
        <v>20.7</v>
      </c>
    </row>
    <row r="26" spans="1:8" s="139" customFormat="1" ht="27" customHeight="1">
      <c r="A26" s="135" t="s">
        <v>331</v>
      </c>
      <c r="B26" s="136"/>
      <c r="C26" s="136"/>
      <c r="D26" s="136"/>
      <c r="E26" s="137"/>
      <c r="F26" s="175" t="s">
        <v>163</v>
      </c>
      <c r="G26" s="148">
        <v>24.7</v>
      </c>
      <c r="H26" s="148">
        <v>24.4</v>
      </c>
    </row>
    <row r="27" spans="1:8" s="139" customFormat="1" ht="27" customHeight="1">
      <c r="A27" s="135" t="s">
        <v>332</v>
      </c>
      <c r="B27" s="136"/>
      <c r="C27" s="136"/>
      <c r="D27" s="136"/>
      <c r="E27" s="137"/>
      <c r="F27" s="175" t="s">
        <v>78</v>
      </c>
      <c r="G27" s="146">
        <v>610</v>
      </c>
      <c r="H27" s="146">
        <v>578</v>
      </c>
    </row>
    <row r="28" spans="1:12" s="139" customFormat="1" ht="27" customHeight="1">
      <c r="A28" s="135" t="s">
        <v>333</v>
      </c>
      <c r="B28" s="136"/>
      <c r="C28" s="136"/>
      <c r="D28" s="136"/>
      <c r="E28" s="137"/>
      <c r="F28" s="178" t="s">
        <v>54</v>
      </c>
      <c r="G28" s="146">
        <v>174</v>
      </c>
      <c r="H28" s="146">
        <v>180</v>
      </c>
      <c r="L28" s="182"/>
    </row>
    <row r="29" spans="1:8" s="139" customFormat="1" ht="27" customHeight="1">
      <c r="A29" s="135" t="s">
        <v>334</v>
      </c>
      <c r="B29" s="136"/>
      <c r="C29" s="136"/>
      <c r="D29" s="136"/>
      <c r="E29" s="137"/>
      <c r="F29" s="175" t="s">
        <v>52</v>
      </c>
      <c r="G29" s="158">
        <v>1.08</v>
      </c>
      <c r="H29" s="158">
        <v>1.22</v>
      </c>
    </row>
    <row r="30" spans="1:8" s="139" customFormat="1" ht="10.5" customHeight="1">
      <c r="A30" s="160"/>
      <c r="B30" s="149"/>
      <c r="C30" s="149"/>
      <c r="D30" s="149"/>
      <c r="E30" s="150"/>
      <c r="F30" s="179"/>
      <c r="G30" s="159"/>
      <c r="H30" s="159"/>
    </row>
    <row r="31" spans="1:4" s="139" customFormat="1" ht="26.25" customHeight="1">
      <c r="A31" s="167" t="s">
        <v>288</v>
      </c>
      <c r="D31" s="167"/>
    </row>
    <row r="32" spans="1:8" s="139" customFormat="1" ht="18.75" customHeight="1">
      <c r="A32" s="163"/>
      <c r="B32" s="136"/>
      <c r="C32" s="136"/>
      <c r="D32" s="136"/>
      <c r="E32" s="136"/>
      <c r="F32" s="151"/>
      <c r="G32" s="152"/>
      <c r="H32" s="152"/>
    </row>
    <row r="33" spans="2:5" s="139" customFormat="1" ht="23.25" customHeight="1">
      <c r="B33" s="153"/>
      <c r="C33" s="153"/>
      <c r="D33" s="153"/>
      <c r="E33" s="153"/>
    </row>
    <row r="34" spans="3:6" ht="18" customHeight="1">
      <c r="C34" s="154"/>
      <c r="F34" s="155"/>
    </row>
    <row r="35" spans="3:6" ht="16.5" customHeight="1">
      <c r="C35" s="154"/>
      <c r="E35" s="155"/>
      <c r="F35" s="155"/>
    </row>
  </sheetData>
  <sheetProtection/>
  <mergeCells count="3">
    <mergeCell ref="A17:E17"/>
    <mergeCell ref="A19:E19"/>
    <mergeCell ref="A2:H2"/>
  </mergeCells>
  <hyperlinks>
    <hyperlink ref="A1" location="'Table of Contents'!A1" display="Back to Table of Contents"/>
  </hyperlinks>
  <printOptions/>
  <pageMargins left="0.75" right="0.26" top="0.6" bottom="0.25" header="0.21" footer="0.31496063"/>
  <pageSetup horizontalDpi="600" verticalDpi="600" orientation="portrait" paperSize="9" scale="90" r:id="rId1"/>
  <headerFooter>
    <oddHeader>&amp;C&amp;"Times New Roman,Regular"&amp;12 10&amp;"-,Regular"&amp;11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5.421875" style="8" customWidth="1"/>
    <col min="2" max="2" width="9.8515625" style="8" customWidth="1"/>
    <col min="3" max="3" width="9.140625" style="8" customWidth="1"/>
    <col min="4" max="4" width="10.7109375" style="8" customWidth="1"/>
    <col min="5" max="7" width="9.421875" style="8" customWidth="1"/>
    <col min="8" max="8" width="12.7109375" style="8" hidden="1" customWidth="1"/>
    <col min="9" max="9" width="0" style="8" hidden="1" customWidth="1"/>
    <col min="10" max="10" width="9.421875" style="8" hidden="1" customWidth="1"/>
    <col min="11" max="16384" width="9.140625" style="8" customWidth="1"/>
  </cols>
  <sheetData>
    <row r="1" ht="15.75">
      <c r="A1" s="180" t="s">
        <v>355</v>
      </c>
    </row>
    <row r="2" spans="1:11" s="9" customFormat="1" ht="15.75">
      <c r="A2" s="415" t="s">
        <v>200</v>
      </c>
      <c r="B2" s="415"/>
      <c r="C2" s="415"/>
      <c r="D2" s="415"/>
      <c r="E2" s="415"/>
      <c r="F2" s="415"/>
      <c r="G2" s="415"/>
      <c r="K2" s="180"/>
    </row>
    <row r="3" ht="9" customHeight="1"/>
    <row r="4" spans="1:8" s="9" customFormat="1" ht="15.75" customHeight="1">
      <c r="A4" s="41" t="s">
        <v>201</v>
      </c>
      <c r="B4" s="413">
        <v>1995</v>
      </c>
      <c r="C4" s="419"/>
      <c r="D4" s="419" t="s">
        <v>70</v>
      </c>
      <c r="E4" s="419"/>
      <c r="F4" s="419" t="s">
        <v>56</v>
      </c>
      <c r="G4" s="419"/>
      <c r="H4" s="9">
        <v>2010</v>
      </c>
    </row>
    <row r="5" spans="1:9" s="9" customFormat="1" ht="14.25" customHeight="1">
      <c r="A5" s="22"/>
      <c r="B5" s="23" t="s">
        <v>3</v>
      </c>
      <c r="C5" s="23" t="s">
        <v>1</v>
      </c>
      <c r="D5" s="23" t="s">
        <v>3</v>
      </c>
      <c r="E5" s="23" t="s">
        <v>1</v>
      </c>
      <c r="F5" s="23" t="s">
        <v>3</v>
      </c>
      <c r="G5" s="23" t="s">
        <v>1</v>
      </c>
      <c r="H5" s="23" t="s">
        <v>3</v>
      </c>
      <c r="I5" s="23" t="s">
        <v>1</v>
      </c>
    </row>
    <row r="6" spans="1:10" ht="19.5" customHeight="1">
      <c r="A6" s="78" t="s">
        <v>71</v>
      </c>
      <c r="B6" s="27">
        <v>76840</v>
      </c>
      <c r="C6" s="54">
        <v>41.2</v>
      </c>
      <c r="D6" s="27">
        <v>72000</v>
      </c>
      <c r="E6" s="248">
        <v>38.6</v>
      </c>
      <c r="F6" s="53">
        <v>-4840</v>
      </c>
      <c r="G6" s="54">
        <v>-6.3</v>
      </c>
      <c r="H6" s="40">
        <v>59724</v>
      </c>
      <c r="I6" s="35">
        <f>(H6/$H$14)*100</f>
        <v>33.06903501583575</v>
      </c>
      <c r="J6" s="39">
        <f>H6-D6</f>
        <v>-12276</v>
      </c>
    </row>
    <row r="7" spans="1:10" ht="19.5" customHeight="1">
      <c r="A7" s="78" t="s">
        <v>72</v>
      </c>
      <c r="B7" s="27">
        <v>3660</v>
      </c>
      <c r="C7" s="248">
        <v>2</v>
      </c>
      <c r="D7" s="27">
        <v>674</v>
      </c>
      <c r="E7" s="248">
        <v>0.4</v>
      </c>
      <c r="F7" s="53">
        <v>-2986</v>
      </c>
      <c r="G7" s="54">
        <v>-81.6</v>
      </c>
      <c r="H7" s="40">
        <v>684</v>
      </c>
      <c r="I7" s="35">
        <f aca="true" t="shared" si="0" ref="I7:I14">(H7/$H$14)*100</f>
        <v>0.3787291532856415</v>
      </c>
      <c r="J7" s="39">
        <f>H7-D7</f>
        <v>10</v>
      </c>
    </row>
    <row r="8" spans="1:10" ht="19.5" customHeight="1">
      <c r="A8" s="78" t="s">
        <v>50</v>
      </c>
      <c r="B8" s="27">
        <v>6000</v>
      </c>
      <c r="C8" s="54">
        <v>3.2</v>
      </c>
      <c r="D8" s="27">
        <v>8000</v>
      </c>
      <c r="E8" s="248">
        <v>4.3</v>
      </c>
      <c r="F8" s="27">
        <v>2000</v>
      </c>
      <c r="G8" s="54">
        <v>33.3</v>
      </c>
      <c r="H8" s="40">
        <v>47000</v>
      </c>
      <c r="I8" s="35">
        <f t="shared" si="0"/>
        <v>26.02378684857478</v>
      </c>
      <c r="J8" s="39">
        <f>H8-D9</f>
        <v>-200</v>
      </c>
    </row>
    <row r="9" spans="1:10" ht="19.5" customHeight="1">
      <c r="A9" s="78" t="s">
        <v>57</v>
      </c>
      <c r="B9" s="27">
        <v>57000</v>
      </c>
      <c r="C9" s="54">
        <v>30.6</v>
      </c>
      <c r="D9" s="27">
        <v>47200</v>
      </c>
      <c r="E9" s="248">
        <v>25.3</v>
      </c>
      <c r="F9" s="53">
        <v>-9800</v>
      </c>
      <c r="G9" s="54">
        <v>-17.2</v>
      </c>
      <c r="H9" s="38">
        <v>17010</v>
      </c>
      <c r="I9" s="35">
        <f t="shared" si="0"/>
        <v>9.41839604881398</v>
      </c>
      <c r="J9" s="39">
        <f>H9-D8</f>
        <v>9010</v>
      </c>
    </row>
    <row r="10" spans="1:10" ht="19.5" customHeight="1">
      <c r="A10" s="78" t="s">
        <v>58</v>
      </c>
      <c r="B10" s="27">
        <v>4000</v>
      </c>
      <c r="C10" s="54">
        <v>2.1</v>
      </c>
      <c r="D10" s="27">
        <v>4500</v>
      </c>
      <c r="E10" s="248">
        <v>2.4</v>
      </c>
      <c r="F10" s="27">
        <v>500</v>
      </c>
      <c r="G10" s="54">
        <v>12.5</v>
      </c>
      <c r="H10" s="38">
        <v>7879</v>
      </c>
      <c r="I10" s="35">
        <f t="shared" si="0"/>
        <v>4.3625833314876745</v>
      </c>
      <c r="J10" s="39">
        <f>H10-D10</f>
        <v>3379</v>
      </c>
    </row>
    <row r="11" spans="1:10" ht="19.5" customHeight="1">
      <c r="A11" s="78" t="s">
        <v>59</v>
      </c>
      <c r="B11" s="27">
        <v>2600</v>
      </c>
      <c r="C11" s="54">
        <v>1.4</v>
      </c>
      <c r="D11" s="27">
        <v>2900</v>
      </c>
      <c r="E11" s="248">
        <v>1.6</v>
      </c>
      <c r="F11" s="27">
        <v>300</v>
      </c>
      <c r="G11" s="54">
        <v>11.5</v>
      </c>
      <c r="H11" s="38">
        <v>2719</v>
      </c>
      <c r="I11" s="35">
        <f t="shared" si="0"/>
        <v>1.5055037540696772</v>
      </c>
      <c r="J11" s="39">
        <f>H11-D11</f>
        <v>-181</v>
      </c>
    </row>
    <row r="12" spans="1:10" ht="19.5" customHeight="1">
      <c r="A12" s="78" t="s">
        <v>51</v>
      </c>
      <c r="B12" s="27">
        <v>36400</v>
      </c>
      <c r="C12" s="54">
        <v>19.5</v>
      </c>
      <c r="D12" s="27">
        <v>46500</v>
      </c>
      <c r="E12" s="248">
        <v>24.9</v>
      </c>
      <c r="F12" s="27">
        <v>10100</v>
      </c>
      <c r="G12" s="54">
        <v>27.7</v>
      </c>
      <c r="H12" s="40">
        <f>31570+12300</f>
        <v>43870</v>
      </c>
      <c r="I12" s="35">
        <f t="shared" si="0"/>
        <v>24.290713383978208</v>
      </c>
      <c r="J12" s="39">
        <f>H12-D12</f>
        <v>-2630</v>
      </c>
    </row>
    <row r="13" spans="1:10" ht="19.5" customHeight="1">
      <c r="A13" s="78" t="s">
        <v>74</v>
      </c>
      <c r="B13" s="27" t="s">
        <v>257</v>
      </c>
      <c r="C13" s="54" t="s">
        <v>257</v>
      </c>
      <c r="D13" s="27">
        <v>4726</v>
      </c>
      <c r="E13" s="248">
        <v>2.5</v>
      </c>
      <c r="F13" s="253" t="s">
        <v>257</v>
      </c>
      <c r="G13" s="253" t="s">
        <v>257</v>
      </c>
      <c r="H13" s="38">
        <f>1468+250</f>
        <v>1718</v>
      </c>
      <c r="I13" s="35">
        <f t="shared" si="0"/>
        <v>0.9512524639542868</v>
      </c>
      <c r="J13" s="39">
        <f>H13-D13</f>
        <v>-3008</v>
      </c>
    </row>
    <row r="14" spans="1:9" ht="22.5" customHeight="1">
      <c r="A14" s="23" t="s">
        <v>4</v>
      </c>
      <c r="B14" s="31">
        <v>186500</v>
      </c>
      <c r="C14" s="249">
        <v>100</v>
      </c>
      <c r="D14" s="31">
        <v>186500</v>
      </c>
      <c r="E14" s="249">
        <v>100</v>
      </c>
      <c r="F14" s="58">
        <v>0</v>
      </c>
      <c r="G14" s="58">
        <v>0</v>
      </c>
      <c r="H14" s="38">
        <f>SUM(H6:H13)</f>
        <v>180604</v>
      </c>
      <c r="I14" s="35">
        <f t="shared" si="0"/>
        <v>100</v>
      </c>
    </row>
    <row r="15" ht="6" customHeight="1"/>
    <row r="16" spans="1:7" ht="26.25" customHeight="1">
      <c r="A16" s="414" t="s">
        <v>220</v>
      </c>
      <c r="B16" s="414"/>
      <c r="C16" s="414"/>
      <c r="D16" s="414"/>
      <c r="E16" s="414"/>
      <c r="F16" s="414"/>
      <c r="G16" s="414"/>
    </row>
    <row r="17" spans="1:2" ht="16.5" customHeight="1">
      <c r="A17" s="83" t="s">
        <v>133</v>
      </c>
      <c r="B17" s="15"/>
    </row>
    <row r="18" spans="1:2" ht="16.5" customHeight="1">
      <c r="A18" s="180" t="s">
        <v>355</v>
      </c>
      <c r="B18" s="15"/>
    </row>
    <row r="19" spans="1:13" ht="15.75">
      <c r="A19" s="415" t="s">
        <v>235</v>
      </c>
      <c r="B19" s="415"/>
      <c r="C19" s="415"/>
      <c r="D19" s="415"/>
      <c r="E19" s="415"/>
      <c r="F19" s="415"/>
      <c r="G19" s="415"/>
      <c r="H19" s="10"/>
      <c r="I19" s="11"/>
      <c r="M19" s="11"/>
    </row>
    <row r="20" spans="1:13" ht="13.5" customHeight="1">
      <c r="A20" s="32"/>
      <c r="B20" s="33"/>
      <c r="C20" s="33"/>
      <c r="D20" s="33"/>
      <c r="E20" s="33"/>
      <c r="F20" s="420" t="s">
        <v>3</v>
      </c>
      <c r="G20" s="420"/>
      <c r="I20" s="12"/>
      <c r="M20" s="12"/>
    </row>
    <row r="21" spans="1:7" ht="20.25" customHeight="1">
      <c r="A21" s="77" t="s">
        <v>61</v>
      </c>
      <c r="B21" s="34"/>
      <c r="C21" s="34"/>
      <c r="D21" s="412" t="s">
        <v>247</v>
      </c>
      <c r="E21" s="413"/>
      <c r="F21" s="412">
        <v>2018</v>
      </c>
      <c r="G21" s="413"/>
    </row>
    <row r="22" spans="1:7" ht="21" customHeight="1">
      <c r="A22" s="24"/>
      <c r="B22" s="25"/>
      <c r="C22" s="25"/>
      <c r="D22" s="41" t="s">
        <v>3</v>
      </c>
      <c r="E22" s="41" t="s">
        <v>1</v>
      </c>
      <c r="F22" s="41" t="s">
        <v>3</v>
      </c>
      <c r="G22" s="41" t="s">
        <v>1</v>
      </c>
    </row>
    <row r="23" spans="1:15" ht="15.75">
      <c r="A23" s="24" t="s">
        <v>83</v>
      </c>
      <c r="B23" s="25"/>
      <c r="C23" s="25"/>
      <c r="D23" s="59">
        <v>22066</v>
      </c>
      <c r="E23" s="60">
        <v>46.8831003272001</v>
      </c>
      <c r="F23" s="59">
        <v>22048</v>
      </c>
      <c r="G23" s="60">
        <v>46.86277843904098</v>
      </c>
      <c r="H23" s="60">
        <f>G23/G46*100</f>
        <v>46.86277843904098</v>
      </c>
      <c r="I23" s="60" t="e">
        <f>H23/H46*100</f>
        <v>#DIV/0!</v>
      </c>
      <c r="J23" s="60" t="e">
        <f>I23/I46*100</f>
        <v>#DIV/0!</v>
      </c>
      <c r="K23" s="94"/>
      <c r="L23" s="14"/>
      <c r="M23" s="14"/>
      <c r="N23" s="14"/>
      <c r="O23" s="14"/>
    </row>
    <row r="24" spans="1:15" ht="15.75">
      <c r="A24" s="26" t="s">
        <v>7</v>
      </c>
      <c r="B24" s="25"/>
      <c r="C24" s="346"/>
      <c r="D24" s="61">
        <v>11802</v>
      </c>
      <c r="E24" s="62">
        <v>25.075425997535376</v>
      </c>
      <c r="F24" s="61">
        <v>11799</v>
      </c>
      <c r="G24" s="62">
        <v>25.07864308791022</v>
      </c>
      <c r="K24" s="94"/>
      <c r="L24" s="14"/>
      <c r="M24" s="14"/>
      <c r="N24" s="14"/>
      <c r="O24" s="14"/>
    </row>
    <row r="25" spans="1:15" ht="15.75">
      <c r="A25" s="26" t="s">
        <v>55</v>
      </c>
      <c r="B25" s="25"/>
      <c r="C25" s="346"/>
      <c r="D25" s="61">
        <v>799</v>
      </c>
      <c r="E25" s="62">
        <v>1.7039901415034209</v>
      </c>
      <c r="F25" s="61">
        <v>799</v>
      </c>
      <c r="G25" s="62">
        <v>1.7046420676755654</v>
      </c>
      <c r="K25" s="94"/>
      <c r="L25" s="14"/>
      <c r="M25" s="14"/>
      <c r="N25" s="14"/>
      <c r="O25" s="14"/>
    </row>
    <row r="26" spans="1:15" ht="15.75">
      <c r="A26" s="28" t="s">
        <v>162</v>
      </c>
      <c r="B26" s="93"/>
      <c r="C26" s="30"/>
      <c r="D26" s="64">
        <v>200</v>
      </c>
      <c r="E26" s="63">
        <v>0.4249351973823992</v>
      </c>
      <c r="F26" s="64">
        <v>200</v>
      </c>
      <c r="G26" s="63">
        <v>0.42509777248767217</v>
      </c>
      <c r="K26" s="94"/>
      <c r="L26" s="14"/>
      <c r="M26" s="14"/>
      <c r="N26" s="14"/>
      <c r="O26" s="14"/>
    </row>
    <row r="27" spans="1:15" ht="15.75">
      <c r="A27" s="28" t="s">
        <v>5</v>
      </c>
      <c r="B27" s="93"/>
      <c r="C27" s="30"/>
      <c r="D27" s="64">
        <v>599</v>
      </c>
      <c r="E27" s="63">
        <v>1.2790549441210215</v>
      </c>
      <c r="F27" s="64">
        <v>599</v>
      </c>
      <c r="G27" s="63">
        <v>1.2795442951878933</v>
      </c>
      <c r="K27" s="94"/>
      <c r="L27" s="14"/>
      <c r="M27" s="14"/>
      <c r="N27" s="14"/>
      <c r="O27" s="14"/>
    </row>
    <row r="28" spans="1:15" ht="15.75">
      <c r="A28" s="26" t="s">
        <v>66</v>
      </c>
      <c r="B28" s="29"/>
      <c r="C28" s="346"/>
      <c r="D28" s="61">
        <v>6574</v>
      </c>
      <c r="E28" s="62">
        <v>13.96761993795946</v>
      </c>
      <c r="F28" s="61">
        <v>6574</v>
      </c>
      <c r="G28" s="62">
        <v>13.972963781669783</v>
      </c>
      <c r="H28" s="13"/>
      <c r="K28" s="94"/>
      <c r="L28" s="14"/>
      <c r="M28" s="14"/>
      <c r="N28" s="14"/>
      <c r="O28" s="14"/>
    </row>
    <row r="29" spans="1:15" ht="15.75">
      <c r="A29" s="26" t="s">
        <v>173</v>
      </c>
      <c r="B29" s="29"/>
      <c r="C29" s="346"/>
      <c r="D29" s="61">
        <v>497</v>
      </c>
      <c r="E29" s="62">
        <v>1.055963965495262</v>
      </c>
      <c r="F29" s="61">
        <v>497</v>
      </c>
      <c r="G29" s="62">
        <v>1.0563679646318653</v>
      </c>
      <c r="H29" s="13"/>
      <c r="K29" s="94"/>
      <c r="L29" s="14"/>
      <c r="M29" s="14"/>
      <c r="N29" s="14"/>
      <c r="O29" s="14"/>
    </row>
    <row r="30" spans="1:15" ht="18">
      <c r="A30" s="416" t="s">
        <v>357</v>
      </c>
      <c r="B30" s="417"/>
      <c r="C30" s="346"/>
      <c r="D30" s="61">
        <v>137</v>
      </c>
      <c r="E30" s="62">
        <v>0.2910806102069434</v>
      </c>
      <c r="F30" s="61">
        <v>137</v>
      </c>
      <c r="G30" s="62">
        <v>0.29119197415405546</v>
      </c>
      <c r="K30" s="94"/>
      <c r="L30" s="14"/>
      <c r="M30" s="14"/>
      <c r="N30" s="14"/>
      <c r="O30" s="14"/>
    </row>
    <row r="31" spans="1:15" ht="15.75">
      <c r="A31" s="26" t="s">
        <v>174</v>
      </c>
      <c r="B31" s="25"/>
      <c r="C31" s="346"/>
      <c r="D31" s="61">
        <v>275</v>
      </c>
      <c r="E31" s="62">
        <v>0.5842858964007989</v>
      </c>
      <c r="F31" s="61">
        <v>275</v>
      </c>
      <c r="G31" s="62">
        <v>0.5845094371705493</v>
      </c>
      <c r="H31" s="14"/>
      <c r="K31" s="94"/>
      <c r="L31" s="14"/>
      <c r="M31" s="14"/>
      <c r="N31" s="14"/>
      <c r="O31" s="14"/>
    </row>
    <row r="32" spans="1:15" ht="15.75">
      <c r="A32" s="26" t="s">
        <v>251</v>
      </c>
      <c r="B32" s="25"/>
      <c r="C32" s="346"/>
      <c r="D32" s="61">
        <v>46</v>
      </c>
      <c r="E32" s="62">
        <v>0.0977350953979518</v>
      </c>
      <c r="F32" s="61">
        <v>46</v>
      </c>
      <c r="G32" s="62">
        <v>0.09777248767216459</v>
      </c>
      <c r="H32" s="14"/>
      <c r="K32" s="94"/>
      <c r="L32" s="14"/>
      <c r="M32" s="14"/>
      <c r="N32" s="14"/>
      <c r="O32" s="14"/>
    </row>
    <row r="33" spans="1:15" ht="15.75">
      <c r="A33" s="312" t="s">
        <v>255</v>
      </c>
      <c r="B33" s="25"/>
      <c r="C33" s="25"/>
      <c r="D33" s="64">
        <v>26</v>
      </c>
      <c r="E33" s="63">
        <v>0.05</v>
      </c>
      <c r="F33" s="64">
        <v>26</v>
      </c>
      <c r="G33" s="63">
        <v>0.055</v>
      </c>
      <c r="H33" s="14"/>
      <c r="K33" s="94"/>
      <c r="L33" s="14"/>
      <c r="M33" s="14"/>
      <c r="N33" s="14"/>
      <c r="O33" s="14"/>
    </row>
    <row r="34" spans="1:15" ht="15.75">
      <c r="A34" s="312" t="s">
        <v>256</v>
      </c>
      <c r="B34" s="25"/>
      <c r="C34" s="25"/>
      <c r="D34" s="64">
        <v>20</v>
      </c>
      <c r="E34" s="63">
        <v>0.042</v>
      </c>
      <c r="F34" s="64">
        <v>20</v>
      </c>
      <c r="G34" s="63">
        <v>0.0425</v>
      </c>
      <c r="H34" s="14"/>
      <c r="K34" s="94"/>
      <c r="L34" s="14"/>
      <c r="M34" s="14"/>
      <c r="N34" s="14"/>
      <c r="O34" s="14"/>
    </row>
    <row r="35" spans="1:15" ht="15.75">
      <c r="A35" s="26" t="s">
        <v>64</v>
      </c>
      <c r="B35" s="25"/>
      <c r="C35" s="346"/>
      <c r="D35" s="61">
        <v>1313</v>
      </c>
      <c r="E35" s="62">
        <v>2.7833255428547146</v>
      </c>
      <c r="F35" s="61">
        <v>1315</v>
      </c>
      <c r="G35" s="62">
        <v>2.7886413875191294</v>
      </c>
      <c r="K35" s="94"/>
      <c r="L35" s="14"/>
      <c r="M35" s="14"/>
      <c r="N35" s="14"/>
      <c r="O35" s="14"/>
    </row>
    <row r="36" spans="1:15" ht="15.75">
      <c r="A36" s="26" t="s">
        <v>6</v>
      </c>
      <c r="B36" s="25"/>
      <c r="C36" s="346"/>
      <c r="D36" s="61">
        <v>623</v>
      </c>
      <c r="E36" s="62">
        <v>1.3236731398461734</v>
      </c>
      <c r="F36" s="61">
        <v>606</v>
      </c>
      <c r="G36" s="62">
        <v>1.2880462506376467</v>
      </c>
      <c r="K36" s="94"/>
      <c r="L36" s="14"/>
      <c r="M36" s="14"/>
      <c r="N36" s="14"/>
      <c r="O36" s="14"/>
    </row>
    <row r="37" spans="1:15" ht="15.75">
      <c r="A37" s="28" t="s">
        <v>7</v>
      </c>
      <c r="B37" s="30"/>
      <c r="C37" s="25"/>
      <c r="D37" s="64">
        <v>214</v>
      </c>
      <c r="E37" s="63">
        <v>0.4546806611991671</v>
      </c>
      <c r="F37" s="64">
        <v>214</v>
      </c>
      <c r="G37" s="63">
        <v>0.4548546165618092</v>
      </c>
      <c r="K37" s="94"/>
      <c r="L37" s="14"/>
      <c r="M37" s="14"/>
      <c r="N37" s="14"/>
      <c r="O37" s="14"/>
    </row>
    <row r="38" spans="1:15" ht="15.75">
      <c r="A38" s="28" t="s">
        <v>8</v>
      </c>
      <c r="B38" s="30"/>
      <c r="C38" s="25"/>
      <c r="D38" s="64">
        <v>230</v>
      </c>
      <c r="E38" s="63">
        <v>0.488675476989759</v>
      </c>
      <c r="F38" s="64">
        <v>230</v>
      </c>
      <c r="G38" s="63">
        <v>0.488862438360823</v>
      </c>
      <c r="K38" s="94"/>
      <c r="L38" s="14"/>
      <c r="M38" s="14"/>
      <c r="N38" s="14"/>
      <c r="O38" s="14"/>
    </row>
    <row r="39" spans="1:15" ht="15.75">
      <c r="A39" s="28" t="s">
        <v>62</v>
      </c>
      <c r="B39" s="25"/>
      <c r="C39" s="25"/>
      <c r="D39" s="64">
        <v>179</v>
      </c>
      <c r="E39" s="63">
        <v>0.3803170016572473</v>
      </c>
      <c r="F39" s="64">
        <v>162</v>
      </c>
      <c r="G39" s="63">
        <v>0.34432919571501447</v>
      </c>
      <c r="K39" s="94"/>
      <c r="L39" s="14"/>
      <c r="M39" s="14"/>
      <c r="N39" s="14"/>
      <c r="O39" s="14"/>
    </row>
    <row r="40" spans="1:15" ht="16.5">
      <c r="A40" s="24" t="s">
        <v>351</v>
      </c>
      <c r="B40" s="25"/>
      <c r="C40" s="25"/>
      <c r="D40" s="59">
        <v>25000</v>
      </c>
      <c r="E40" s="60">
        <v>53.1168996727999</v>
      </c>
      <c r="F40" s="59">
        <v>25000</v>
      </c>
      <c r="G40" s="60">
        <v>53.13722156095903</v>
      </c>
      <c r="K40" s="94"/>
      <c r="L40" s="14"/>
      <c r="M40" s="14"/>
      <c r="N40" s="14"/>
      <c r="O40" s="14"/>
    </row>
    <row r="41" spans="1:15" ht="15.75">
      <c r="A41" s="26" t="s">
        <v>9</v>
      </c>
      <c r="B41" s="25"/>
      <c r="C41" s="346"/>
      <c r="D41" s="61">
        <v>6553</v>
      </c>
      <c r="E41" s="62">
        <v>13.923001742234309</v>
      </c>
      <c r="F41" s="61">
        <v>6553</v>
      </c>
      <c r="G41" s="62">
        <v>13.928328515558578</v>
      </c>
      <c r="K41" s="94"/>
      <c r="L41" s="14"/>
      <c r="M41" s="14"/>
      <c r="N41" s="14"/>
      <c r="O41" s="14"/>
    </row>
    <row r="42" spans="1:15" ht="15.75">
      <c r="A42" s="28" t="s">
        <v>10</v>
      </c>
      <c r="B42" s="30"/>
      <c r="C42" s="30"/>
      <c r="D42" s="64">
        <v>3800</v>
      </c>
      <c r="E42" s="63">
        <v>8.073768750265584</v>
      </c>
      <c r="F42" s="64">
        <v>3800</v>
      </c>
      <c r="G42" s="63">
        <v>8.076857677265771</v>
      </c>
      <c r="K42" s="94"/>
      <c r="L42" s="14"/>
      <c r="M42" s="14"/>
      <c r="N42" s="14"/>
      <c r="O42" s="14"/>
    </row>
    <row r="43" spans="1:15" ht="15.75">
      <c r="A43" s="28" t="s">
        <v>11</v>
      </c>
      <c r="B43" s="30"/>
      <c r="C43" s="30"/>
      <c r="D43" s="64">
        <v>2740</v>
      </c>
      <c r="E43" s="63">
        <v>5.8216122041388685</v>
      </c>
      <c r="F43" s="64">
        <v>2740</v>
      </c>
      <c r="G43" s="63">
        <v>5.823839483081109</v>
      </c>
      <c r="K43" s="94"/>
      <c r="L43" s="14"/>
      <c r="M43" s="14"/>
      <c r="N43" s="14"/>
      <c r="O43" s="14"/>
    </row>
    <row r="44" spans="1:15" ht="15.75">
      <c r="A44" s="28" t="s">
        <v>67</v>
      </c>
      <c r="B44" s="30"/>
      <c r="C44" s="30"/>
      <c r="D44" s="64">
        <v>13</v>
      </c>
      <c r="E44" s="63">
        <v>0.02762078782985595</v>
      </c>
      <c r="F44" s="64">
        <v>13</v>
      </c>
      <c r="G44" s="63">
        <v>0.027631355211698693</v>
      </c>
      <c r="K44" s="94"/>
      <c r="L44" s="14"/>
      <c r="M44" s="14"/>
      <c r="N44" s="14"/>
      <c r="O44" s="14"/>
    </row>
    <row r="45" spans="1:15" ht="18">
      <c r="A45" s="26" t="s">
        <v>353</v>
      </c>
      <c r="B45" s="25"/>
      <c r="C45" s="346"/>
      <c r="D45" s="61">
        <v>18447</v>
      </c>
      <c r="E45" s="62">
        <v>39.19389793056559</v>
      </c>
      <c r="F45" s="61">
        <v>18447</v>
      </c>
      <c r="G45" s="62">
        <v>39.208893045400444</v>
      </c>
      <c r="H45" s="14"/>
      <c r="K45" s="94"/>
      <c r="L45" s="14"/>
      <c r="M45" s="14"/>
      <c r="N45" s="14"/>
      <c r="O45" s="14"/>
    </row>
    <row r="46" spans="1:15" ht="24.75" customHeight="1">
      <c r="A46" s="412" t="s">
        <v>4</v>
      </c>
      <c r="B46" s="418"/>
      <c r="C46" s="418"/>
      <c r="D46" s="65">
        <v>47066</v>
      </c>
      <c r="E46" s="66">
        <v>100</v>
      </c>
      <c r="F46" s="65">
        <v>47048</v>
      </c>
      <c r="G46" s="66">
        <v>100</v>
      </c>
      <c r="K46" s="94"/>
      <c r="L46" s="14"/>
      <c r="M46" s="14"/>
      <c r="N46" s="14"/>
      <c r="O46" s="14"/>
    </row>
    <row r="47" spans="1:11" ht="24.75" customHeight="1">
      <c r="A47" s="313" t="s">
        <v>294</v>
      </c>
      <c r="B47" s="250"/>
      <c r="C47" s="250"/>
      <c r="D47" s="251"/>
      <c r="E47" s="252"/>
      <c r="F47" s="251"/>
      <c r="G47" s="252"/>
      <c r="K47" s="94"/>
    </row>
    <row r="48" spans="1:11" ht="21.75" customHeight="1">
      <c r="A48" s="87" t="s">
        <v>358</v>
      </c>
      <c r="B48" s="250"/>
      <c r="C48" s="250"/>
      <c r="D48" s="251"/>
      <c r="E48" s="252"/>
      <c r="F48" s="251"/>
      <c r="G48" s="252"/>
      <c r="K48" s="94"/>
    </row>
    <row r="49" spans="1:7" s="15" customFormat="1" ht="18.75" customHeight="1">
      <c r="A49" s="76" t="s">
        <v>352</v>
      </c>
      <c r="G49" s="16"/>
    </row>
    <row r="50" s="15" customFormat="1" ht="15.75">
      <c r="A50" s="87" t="s">
        <v>354</v>
      </c>
    </row>
    <row r="51" spans="1:7" s="15" customFormat="1" ht="15.75" customHeight="1">
      <c r="A51" s="69" t="s">
        <v>109</v>
      </c>
      <c r="B51" s="57"/>
      <c r="C51" s="57"/>
      <c r="D51" s="57"/>
      <c r="E51" s="57"/>
      <c r="F51" s="57"/>
      <c r="G51" s="57"/>
    </row>
    <row r="52" ht="18.75" customHeight="1"/>
    <row r="53" ht="15.75">
      <c r="A53" s="75"/>
    </row>
  </sheetData>
  <sheetProtection/>
  <mergeCells count="11">
    <mergeCell ref="F21:G21"/>
    <mergeCell ref="D21:E21"/>
    <mergeCell ref="A16:G16"/>
    <mergeCell ref="A2:G2"/>
    <mergeCell ref="A19:G19"/>
    <mergeCell ref="A30:B30"/>
    <mergeCell ref="A46:C46"/>
    <mergeCell ref="B4:C4"/>
    <mergeCell ref="D4:E4"/>
    <mergeCell ref="F4:G4"/>
    <mergeCell ref="F20:G20"/>
  </mergeCells>
  <hyperlinks>
    <hyperlink ref="A1" location="'Table of Contents'!A1" display="Back to Table of Contents"/>
    <hyperlink ref="A18" location="'Table of Contents'!A1" display="Back to Table of Contents"/>
  </hyperlinks>
  <printOptions/>
  <pageMargins left="1" right="0.35" top="0.6" bottom="0.25" header="0.25" footer="0.4"/>
  <pageSetup horizontalDpi="600" verticalDpi="600" orientation="portrait" paperSize="9" scale="90" r:id="rId1"/>
  <headerFooter alignWithMargins="0">
    <oddHeader>&amp;C&amp;"Times New Roman,Regular"&amp;12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5.8515625" style="0" customWidth="1"/>
    <col min="3" max="3" width="16.140625" style="0" customWidth="1"/>
    <col min="4" max="4" width="15.8515625" style="0" customWidth="1"/>
    <col min="5" max="5" width="16.140625" style="0" customWidth="1"/>
    <col min="9" max="9" width="9.421875" style="0" bestFit="1" customWidth="1"/>
  </cols>
  <sheetData>
    <row r="1" ht="12.75">
      <c r="A1" s="180" t="s">
        <v>355</v>
      </c>
    </row>
    <row r="2" spans="1:6" ht="21.75" customHeight="1">
      <c r="A2" s="43" t="s">
        <v>240</v>
      </c>
      <c r="B2" s="44"/>
      <c r="C2" s="44"/>
      <c r="D2" s="44"/>
      <c r="E2" s="45"/>
      <c r="F2" s="180"/>
    </row>
    <row r="3" spans="1:5" ht="11.25" customHeight="1">
      <c r="A3" s="44"/>
      <c r="B3" s="44"/>
      <c r="C3" s="46"/>
      <c r="D3" s="45"/>
      <c r="E3" s="47"/>
    </row>
    <row r="4" spans="1:5" s="17" customFormat="1" ht="20.25" customHeight="1">
      <c r="A4" s="421" t="s">
        <v>53</v>
      </c>
      <c r="B4" s="423">
        <v>2017</v>
      </c>
      <c r="C4" s="424"/>
      <c r="D4" s="423" t="s">
        <v>248</v>
      </c>
      <c r="E4" s="424"/>
    </row>
    <row r="5" spans="1:5" s="17" customFormat="1" ht="31.5" customHeight="1">
      <c r="A5" s="422"/>
      <c r="B5" s="84" t="s">
        <v>90</v>
      </c>
      <c r="C5" s="85" t="s">
        <v>91</v>
      </c>
      <c r="D5" s="84" t="s">
        <v>90</v>
      </c>
      <c r="E5" s="85" t="s">
        <v>91</v>
      </c>
    </row>
    <row r="6" spans="1:10" s="17" customFormat="1" ht="18" customHeight="1">
      <c r="A6" s="48" t="s">
        <v>301</v>
      </c>
      <c r="B6" s="317" t="s">
        <v>302</v>
      </c>
      <c r="C6" s="173">
        <v>3713331</v>
      </c>
      <c r="D6" s="181">
        <v>47678</v>
      </c>
      <c r="E6" s="173">
        <v>3154516</v>
      </c>
      <c r="I6" s="392"/>
      <c r="J6" s="392"/>
    </row>
    <row r="7" spans="1:5" s="17" customFormat="1" ht="18" customHeight="1">
      <c r="A7" s="56" t="s">
        <v>92</v>
      </c>
      <c r="B7" s="187" t="s">
        <v>249</v>
      </c>
      <c r="C7" s="174">
        <v>7309</v>
      </c>
      <c r="D7" s="187" t="s">
        <v>250</v>
      </c>
      <c r="E7" s="174">
        <v>8056</v>
      </c>
    </row>
    <row r="8" spans="1:5" s="17" customFormat="1" ht="18" customHeight="1">
      <c r="A8" s="207" t="s">
        <v>141</v>
      </c>
      <c r="B8" s="172">
        <v>7780</v>
      </c>
      <c r="C8" s="206">
        <v>106621</v>
      </c>
      <c r="D8" s="172">
        <v>7646</v>
      </c>
      <c r="E8" s="206">
        <v>96847</v>
      </c>
    </row>
    <row r="9" spans="1:5" ht="18.75" customHeight="1">
      <c r="A9" s="208" t="s">
        <v>217</v>
      </c>
      <c r="B9" s="254" t="s">
        <v>246</v>
      </c>
      <c r="C9" s="209">
        <v>355213</v>
      </c>
      <c r="D9" s="254" t="s">
        <v>246</v>
      </c>
      <c r="E9" s="209">
        <v>323406</v>
      </c>
    </row>
    <row r="10" spans="1:5" ht="21" customHeight="1">
      <c r="A10" s="432" t="s">
        <v>258</v>
      </c>
      <c r="B10" s="432"/>
      <c r="C10" s="432"/>
      <c r="D10" s="432"/>
      <c r="E10" s="432"/>
    </row>
    <row r="11" spans="3:4" ht="18.75" customHeight="1">
      <c r="C11" s="1"/>
      <c r="D11" s="180" t="s">
        <v>355</v>
      </c>
    </row>
    <row r="12" spans="1:5" s="17" customFormat="1" ht="24.75" customHeight="1">
      <c r="A12" s="435" t="s">
        <v>241</v>
      </c>
      <c r="B12" s="435"/>
      <c r="C12" s="435"/>
      <c r="D12" s="435"/>
      <c r="E12" s="435"/>
    </row>
    <row r="13" spans="1:5" s="17" customFormat="1" ht="16.5" customHeight="1">
      <c r="A13" s="52"/>
      <c r="B13" s="50"/>
      <c r="C13" s="50"/>
      <c r="D13" s="50"/>
      <c r="E13" s="51"/>
    </row>
    <row r="14" spans="1:5" s="17" customFormat="1" ht="20.25" customHeight="1">
      <c r="A14" s="425" t="s">
        <v>60</v>
      </c>
      <c r="B14" s="428" t="s">
        <v>84</v>
      </c>
      <c r="C14" s="429"/>
      <c r="D14" s="428" t="s">
        <v>69</v>
      </c>
      <c r="E14" s="429"/>
    </row>
    <row r="15" spans="1:8" s="17" customFormat="1" ht="18.75" customHeight="1">
      <c r="A15" s="426"/>
      <c r="B15" s="425" t="s">
        <v>166</v>
      </c>
      <c r="C15" s="425" t="s">
        <v>202</v>
      </c>
      <c r="D15" s="425" t="s">
        <v>161</v>
      </c>
      <c r="E15" s="425" t="s">
        <v>202</v>
      </c>
      <c r="H15" s="171"/>
    </row>
    <row r="16" spans="1:5" s="17" customFormat="1" ht="18.75" customHeight="1">
      <c r="A16" s="427"/>
      <c r="B16" s="422"/>
      <c r="C16" s="427"/>
      <c r="D16" s="422"/>
      <c r="E16" s="427"/>
    </row>
    <row r="17" spans="1:5" s="17" customFormat="1" ht="22.5" customHeight="1">
      <c r="A17" s="207">
        <v>2017</v>
      </c>
      <c r="B17" s="187" t="s">
        <v>299</v>
      </c>
      <c r="C17" s="239">
        <v>487</v>
      </c>
      <c r="D17" s="314" t="s">
        <v>298</v>
      </c>
      <c r="E17" s="239">
        <v>465</v>
      </c>
    </row>
    <row r="18" spans="1:5" s="17" customFormat="1" ht="22.5" customHeight="1">
      <c r="A18" s="49" t="s">
        <v>253</v>
      </c>
      <c r="B18" s="315">
        <v>33750</v>
      </c>
      <c r="C18" s="246">
        <v>418</v>
      </c>
      <c r="D18" s="245">
        <v>2587</v>
      </c>
      <c r="E18" s="246">
        <v>505</v>
      </c>
    </row>
    <row r="19" spans="1:5" ht="16.5">
      <c r="A19" s="68" t="s">
        <v>218</v>
      </c>
      <c r="B19" s="67" t="s">
        <v>252</v>
      </c>
      <c r="C19" s="67" t="s">
        <v>254</v>
      </c>
      <c r="D19" s="47"/>
      <c r="E19" s="45"/>
    </row>
    <row r="20" spans="1:5" ht="23.25" customHeight="1">
      <c r="A20" s="180" t="s">
        <v>355</v>
      </c>
      <c r="B20" s="67"/>
      <c r="C20" s="67"/>
      <c r="D20" s="47"/>
      <c r="E20" s="45"/>
    </row>
    <row r="21" spans="1:5" s="80" customFormat="1" ht="25.5" customHeight="1">
      <c r="A21" s="436" t="s">
        <v>238</v>
      </c>
      <c r="B21" s="436"/>
      <c r="C21" s="436"/>
      <c r="D21" s="436"/>
      <c r="E21" s="436"/>
    </row>
    <row r="22" spans="1:4" s="80" customFormat="1" ht="17.25" customHeight="1">
      <c r="A22" s="79"/>
      <c r="B22" s="79"/>
      <c r="C22" s="79"/>
      <c r="D22" s="88" t="s">
        <v>134</v>
      </c>
    </row>
    <row r="23" spans="1:5" s="80" customFormat="1" ht="27" customHeight="1">
      <c r="A23" s="430" t="s">
        <v>122</v>
      </c>
      <c r="B23" s="433" t="s">
        <v>247</v>
      </c>
      <c r="C23" s="434"/>
      <c r="D23" s="433" t="s">
        <v>248</v>
      </c>
      <c r="E23" s="434"/>
    </row>
    <row r="24" spans="1:5" s="80" customFormat="1" ht="20.25" customHeight="1">
      <c r="A24" s="431"/>
      <c r="B24" s="82" t="s">
        <v>77</v>
      </c>
      <c r="C24" s="82" t="s">
        <v>1</v>
      </c>
      <c r="D24" s="82" t="s">
        <v>77</v>
      </c>
      <c r="E24" s="82" t="s">
        <v>1</v>
      </c>
    </row>
    <row r="25" spans="1:5" s="80" customFormat="1" ht="21" customHeight="1">
      <c r="A25" s="107" t="s">
        <v>175</v>
      </c>
      <c r="B25" s="98">
        <v>1385.3</v>
      </c>
      <c r="C25" s="99">
        <v>86.6</v>
      </c>
      <c r="D25" s="98">
        <v>1381.9</v>
      </c>
      <c r="E25" s="99">
        <v>87.1</v>
      </c>
    </row>
    <row r="26" spans="1:5" s="80" customFormat="1" ht="19.5" customHeight="1">
      <c r="A26" s="108" t="s">
        <v>12</v>
      </c>
      <c r="B26" s="100">
        <v>471.3</v>
      </c>
      <c r="C26" s="101">
        <v>29.5</v>
      </c>
      <c r="D26" s="100">
        <v>447.7</v>
      </c>
      <c r="E26" s="101">
        <v>28.2</v>
      </c>
    </row>
    <row r="27" spans="1:5" s="80" customFormat="1" ht="19.5" customHeight="1">
      <c r="A27" s="108" t="s">
        <v>79</v>
      </c>
      <c r="B27" s="100">
        <v>914</v>
      </c>
      <c r="C27" s="101">
        <v>57.1</v>
      </c>
      <c r="D27" s="100">
        <v>934.2</v>
      </c>
      <c r="E27" s="101">
        <v>58.9</v>
      </c>
    </row>
    <row r="28" spans="1:5" s="80" customFormat="1" ht="19.5" customHeight="1">
      <c r="A28" s="109" t="s">
        <v>19</v>
      </c>
      <c r="B28" s="102">
        <v>187.7</v>
      </c>
      <c r="C28" s="103">
        <v>11.7</v>
      </c>
      <c r="D28" s="102">
        <v>191.5</v>
      </c>
      <c r="E28" s="103">
        <v>12.1</v>
      </c>
    </row>
    <row r="29" spans="1:5" s="80" customFormat="1" ht="19.5" customHeight="1">
      <c r="A29" s="109" t="s">
        <v>123</v>
      </c>
      <c r="B29" s="102">
        <v>214.4</v>
      </c>
      <c r="C29" s="103">
        <v>13.4</v>
      </c>
      <c r="D29" s="102">
        <v>216.6</v>
      </c>
      <c r="E29" s="103">
        <v>13.6</v>
      </c>
    </row>
    <row r="30" spans="1:5" s="80" customFormat="1" ht="19.5" customHeight="1">
      <c r="A30" s="109" t="s">
        <v>124</v>
      </c>
      <c r="B30" s="102">
        <v>161.3</v>
      </c>
      <c r="C30" s="103">
        <v>10.1</v>
      </c>
      <c r="D30" s="102">
        <v>163.3</v>
      </c>
      <c r="E30" s="103">
        <v>10.3</v>
      </c>
    </row>
    <row r="31" spans="1:5" s="80" customFormat="1" ht="19.5" customHeight="1">
      <c r="A31" s="110" t="s">
        <v>125</v>
      </c>
      <c r="B31" s="104">
        <v>1</v>
      </c>
      <c r="C31" s="105">
        <v>0.1</v>
      </c>
      <c r="D31" s="104">
        <v>0.7</v>
      </c>
      <c r="E31" s="105">
        <v>0</v>
      </c>
    </row>
    <row r="32" spans="1:5" s="80" customFormat="1" ht="19.5" customHeight="1">
      <c r="A32" s="110" t="s">
        <v>129</v>
      </c>
      <c r="B32" s="104">
        <v>160.2</v>
      </c>
      <c r="C32" s="105">
        <v>10</v>
      </c>
      <c r="D32" s="104">
        <v>162.5</v>
      </c>
      <c r="E32" s="105">
        <v>10.2</v>
      </c>
    </row>
    <row r="33" spans="1:5" s="80" customFormat="1" ht="19.5" customHeight="1">
      <c r="A33" s="109" t="s">
        <v>126</v>
      </c>
      <c r="B33" s="102">
        <v>269.3</v>
      </c>
      <c r="C33" s="103">
        <v>16.8</v>
      </c>
      <c r="D33" s="102">
        <v>278.7</v>
      </c>
      <c r="E33" s="103">
        <v>17.6</v>
      </c>
    </row>
    <row r="34" spans="1:5" s="80" customFormat="1" ht="19.5" customHeight="1">
      <c r="A34" s="109" t="s">
        <v>127</v>
      </c>
      <c r="B34" s="102">
        <v>81.3</v>
      </c>
      <c r="C34" s="103">
        <v>5.1</v>
      </c>
      <c r="D34" s="102">
        <v>84.2</v>
      </c>
      <c r="E34" s="103">
        <v>5.3</v>
      </c>
    </row>
    <row r="35" spans="1:5" s="80" customFormat="1" ht="21" customHeight="1">
      <c r="A35" s="107" t="s">
        <v>318</v>
      </c>
      <c r="B35" s="98">
        <v>214.5</v>
      </c>
      <c r="C35" s="99">
        <v>13.4</v>
      </c>
      <c r="D35" s="98">
        <v>204.4</v>
      </c>
      <c r="E35" s="99">
        <v>12.9</v>
      </c>
    </row>
    <row r="36" spans="1:5" s="80" customFormat="1" ht="19.5" customHeight="1">
      <c r="A36" s="111" t="s">
        <v>128</v>
      </c>
      <c r="B36" s="102">
        <v>7.7</v>
      </c>
      <c r="C36" s="103">
        <v>0.5</v>
      </c>
      <c r="D36" s="102">
        <v>10.7</v>
      </c>
      <c r="E36" s="103">
        <v>0.7</v>
      </c>
    </row>
    <row r="37" spans="1:5" s="80" customFormat="1" ht="19.5" customHeight="1">
      <c r="A37" s="111" t="s">
        <v>130</v>
      </c>
      <c r="B37" s="102">
        <v>1.3</v>
      </c>
      <c r="C37" s="103">
        <v>0.1</v>
      </c>
      <c r="D37" s="102">
        <v>1.3</v>
      </c>
      <c r="E37" s="103">
        <v>0.1</v>
      </c>
    </row>
    <row r="38" spans="1:5" s="80" customFormat="1" ht="19.5" customHeight="1">
      <c r="A38" s="112" t="s">
        <v>68</v>
      </c>
      <c r="B38" s="102">
        <v>1.5</v>
      </c>
      <c r="C38" s="103">
        <v>0.1</v>
      </c>
      <c r="D38" s="102">
        <v>1.9</v>
      </c>
      <c r="E38" s="103">
        <v>0.1</v>
      </c>
    </row>
    <row r="39" spans="1:5" s="80" customFormat="1" ht="19.5" customHeight="1">
      <c r="A39" s="112" t="s">
        <v>76</v>
      </c>
      <c r="B39" s="102">
        <v>3.4</v>
      </c>
      <c r="C39" s="103">
        <v>0.2</v>
      </c>
      <c r="D39" s="102">
        <v>4.2</v>
      </c>
      <c r="E39" s="103">
        <v>0.3</v>
      </c>
    </row>
    <row r="40" spans="1:5" s="80" customFormat="1" ht="19.5" customHeight="1">
      <c r="A40" s="112" t="s">
        <v>316</v>
      </c>
      <c r="B40" s="102">
        <v>194.3</v>
      </c>
      <c r="C40" s="103">
        <v>12.1</v>
      </c>
      <c r="D40" s="102">
        <v>180.1</v>
      </c>
      <c r="E40" s="103">
        <v>11.3</v>
      </c>
    </row>
    <row r="41" spans="1:5" s="80" customFormat="1" ht="19.5" customHeight="1">
      <c r="A41" s="112" t="s">
        <v>317</v>
      </c>
      <c r="B41" s="102">
        <v>6.4</v>
      </c>
      <c r="C41" s="103">
        <v>0.4</v>
      </c>
      <c r="D41" s="102">
        <v>6.1</v>
      </c>
      <c r="E41" s="103">
        <v>0.4</v>
      </c>
    </row>
    <row r="42" spans="1:5" s="80" customFormat="1" ht="25.5" customHeight="1">
      <c r="A42" s="113" t="s">
        <v>4</v>
      </c>
      <c r="B42" s="106">
        <v>1599.8</v>
      </c>
      <c r="C42" s="106">
        <v>100</v>
      </c>
      <c r="D42" s="106">
        <v>1586.3</v>
      </c>
      <c r="E42" s="106">
        <v>100</v>
      </c>
    </row>
    <row r="43" spans="1:5" ht="19.5" customHeight="1">
      <c r="A43" s="164" t="s">
        <v>315</v>
      </c>
      <c r="C43" s="86"/>
      <c r="E43" s="1"/>
    </row>
    <row r="44" spans="1:3" ht="15.75">
      <c r="A44" s="369" t="s">
        <v>176</v>
      </c>
      <c r="C44" s="81"/>
    </row>
    <row r="45" ht="12.75">
      <c r="C45" s="6"/>
    </row>
  </sheetData>
  <sheetProtection/>
  <mergeCells count="16">
    <mergeCell ref="A23:A24"/>
    <mergeCell ref="A10:E10"/>
    <mergeCell ref="B23:C23"/>
    <mergeCell ref="D23:E23"/>
    <mergeCell ref="E15:E16"/>
    <mergeCell ref="C15:C16"/>
    <mergeCell ref="A12:E12"/>
    <mergeCell ref="A21:E21"/>
    <mergeCell ref="A4:A5"/>
    <mergeCell ref="B4:C4"/>
    <mergeCell ref="D4:E4"/>
    <mergeCell ref="A14:A16"/>
    <mergeCell ref="B14:C14"/>
    <mergeCell ref="D14:E14"/>
    <mergeCell ref="B15:B16"/>
    <mergeCell ref="D15:D16"/>
  </mergeCells>
  <hyperlinks>
    <hyperlink ref="A1" location="'Table of Contents'!A1" display="Back to Table of Contents"/>
    <hyperlink ref="D11" location="'Table of Contents'!A1" display="Back to Table of Contents"/>
    <hyperlink ref="A20" location="'Table of Contents'!A1" display="Back to Table of Contents"/>
  </hyperlinks>
  <printOptions/>
  <pageMargins left="1" right="0.5" top="0.69" bottom="0.17" header="0.1" footer="0.22"/>
  <pageSetup horizontalDpi="600" verticalDpi="600" orientation="portrait" paperSize="9" scale="90" r:id="rId1"/>
  <headerFooter alignWithMargins="0">
    <oddHeader>&amp;C&amp;"Times New Roman,Regular"&amp;12 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="10" zoomScaleNormal="10" zoomScalePageLayoutView="0" workbookViewId="0" topLeftCell="A1">
      <selection activeCell="A1" sqref="A1"/>
    </sheetView>
  </sheetViews>
  <sheetFormatPr defaultColWidth="9.7109375" defaultRowHeight="12.75"/>
  <cols>
    <col min="1" max="1" width="164.8515625" style="318" customWidth="1"/>
    <col min="2" max="2" width="99.421875" style="318" customWidth="1"/>
    <col min="3" max="3" width="100.421875" style="318" customWidth="1"/>
    <col min="4" max="4" width="109.28125" style="318" customWidth="1"/>
    <col min="5" max="6" width="103.421875" style="318" customWidth="1"/>
    <col min="7" max="7" width="95.28125" style="318" customWidth="1"/>
    <col min="8" max="8" width="101.57421875" style="318" customWidth="1"/>
    <col min="9" max="9" width="103.28125" style="318" customWidth="1"/>
    <col min="10" max="10" width="99.7109375" style="318" customWidth="1"/>
    <col min="11" max="11" width="97.7109375" style="318" customWidth="1"/>
    <col min="12" max="12" width="99.57421875" style="318" customWidth="1"/>
    <col min="13" max="13" width="85.00390625" style="318" customWidth="1"/>
    <col min="14" max="14" width="10.28125" style="318" customWidth="1"/>
    <col min="15" max="15" width="72.8515625" style="318" customWidth="1"/>
    <col min="16" max="16" width="44.00390625" style="318" customWidth="1"/>
    <col min="17" max="17" width="89.7109375" style="318" customWidth="1"/>
    <col min="18" max="18" width="85.421875" style="318" customWidth="1"/>
    <col min="19" max="19" width="81.140625" style="318" customWidth="1"/>
    <col min="20" max="20" width="79.7109375" style="318" customWidth="1"/>
    <col min="21" max="22" width="44.00390625" style="318" customWidth="1"/>
    <col min="23" max="16384" width="9.7109375" style="318" customWidth="1"/>
  </cols>
  <sheetData>
    <row r="1" spans="1:15" ht="163.5" customHeight="1">
      <c r="A1" s="398" t="s">
        <v>355</v>
      </c>
      <c r="O1" s="437">
        <v>13</v>
      </c>
    </row>
    <row r="2" ht="39" customHeight="1">
      <c r="O2" s="437"/>
    </row>
    <row r="3" spans="1:15" ht="134.25" customHeight="1">
      <c r="A3" s="319" t="s">
        <v>342</v>
      </c>
      <c r="L3" s="320"/>
      <c r="O3" s="437"/>
    </row>
    <row r="4" ht="57" customHeight="1">
      <c r="O4" s="437"/>
    </row>
    <row r="5" ht="102" customHeight="1">
      <c r="O5" s="437"/>
    </row>
    <row r="6" spans="1:15" ht="321" customHeight="1">
      <c r="A6" s="445" t="s">
        <v>23</v>
      </c>
      <c r="B6" s="448" t="s">
        <v>192</v>
      </c>
      <c r="C6" s="448"/>
      <c r="D6" s="448"/>
      <c r="E6" s="448"/>
      <c r="F6" s="448"/>
      <c r="G6" s="449"/>
      <c r="H6" s="458" t="s">
        <v>303</v>
      </c>
      <c r="I6" s="449"/>
      <c r="J6" s="438" t="s">
        <v>340</v>
      </c>
      <c r="K6" s="439"/>
      <c r="L6" s="444" t="s">
        <v>169</v>
      </c>
      <c r="M6" s="445"/>
      <c r="O6" s="437"/>
    </row>
    <row r="7" spans="1:15" ht="86.25" customHeight="1">
      <c r="A7" s="445"/>
      <c r="B7" s="452" t="s">
        <v>336</v>
      </c>
      <c r="C7" s="453"/>
      <c r="D7" s="456" t="s">
        <v>337</v>
      </c>
      <c r="E7" s="457"/>
      <c r="F7" s="456" t="s">
        <v>335</v>
      </c>
      <c r="G7" s="457"/>
      <c r="H7" s="459" t="s">
        <v>300</v>
      </c>
      <c r="I7" s="460"/>
      <c r="J7" s="440"/>
      <c r="K7" s="441"/>
      <c r="L7" s="444"/>
      <c r="M7" s="445"/>
      <c r="O7" s="437"/>
    </row>
    <row r="8" spans="1:15" ht="267.75" customHeight="1">
      <c r="A8" s="445"/>
      <c r="B8" s="454"/>
      <c r="C8" s="455"/>
      <c r="D8" s="456"/>
      <c r="E8" s="457"/>
      <c r="F8" s="456"/>
      <c r="G8" s="457"/>
      <c r="H8" s="459"/>
      <c r="I8" s="460"/>
      <c r="J8" s="442"/>
      <c r="K8" s="443"/>
      <c r="L8" s="444"/>
      <c r="M8" s="445"/>
      <c r="O8" s="437"/>
    </row>
    <row r="9" spans="1:15" ht="203.25" customHeight="1">
      <c r="A9" s="445"/>
      <c r="B9" s="337">
        <v>2017</v>
      </c>
      <c r="C9" s="341">
        <v>2018</v>
      </c>
      <c r="D9" s="337">
        <v>2017</v>
      </c>
      <c r="E9" s="341">
        <v>2018</v>
      </c>
      <c r="F9" s="337">
        <v>2017</v>
      </c>
      <c r="G9" s="341">
        <v>2018</v>
      </c>
      <c r="H9" s="337">
        <v>2017</v>
      </c>
      <c r="I9" s="341">
        <v>2018</v>
      </c>
      <c r="J9" s="337">
        <v>2017</v>
      </c>
      <c r="K9" s="341">
        <v>2018</v>
      </c>
      <c r="L9" s="337">
        <v>2017</v>
      </c>
      <c r="M9" s="341">
        <v>2018</v>
      </c>
      <c r="O9" s="437"/>
    </row>
    <row r="10" spans="1:20" ht="238.5" customHeight="1">
      <c r="A10" s="352" t="s">
        <v>306</v>
      </c>
      <c r="B10" s="344">
        <v>4190.8</v>
      </c>
      <c r="C10" s="355">
        <v>4153.74</v>
      </c>
      <c r="D10" s="356">
        <v>0.88</v>
      </c>
      <c r="E10" s="355">
        <v>0.86</v>
      </c>
      <c r="F10" s="356">
        <v>0.13</v>
      </c>
      <c r="G10" s="355">
        <v>0.14</v>
      </c>
      <c r="H10" s="356" t="s">
        <v>314</v>
      </c>
      <c r="I10" s="355" t="s">
        <v>314</v>
      </c>
      <c r="J10" s="356">
        <v>4249.58</v>
      </c>
      <c r="K10" s="355">
        <v>4215.2</v>
      </c>
      <c r="L10" s="338">
        <v>75.7</v>
      </c>
      <c r="M10" s="351">
        <v>75.0945540770934</v>
      </c>
      <c r="O10" s="437"/>
      <c r="S10" s="364"/>
      <c r="T10" s="364"/>
    </row>
    <row r="11" spans="1:20" ht="407.25" customHeight="1">
      <c r="A11" s="353" t="s">
        <v>170</v>
      </c>
      <c r="B11" s="344">
        <v>35.37</v>
      </c>
      <c r="C11" s="355">
        <v>36.72</v>
      </c>
      <c r="D11" s="385" t="s">
        <v>314</v>
      </c>
      <c r="E11" s="384" t="s">
        <v>314</v>
      </c>
      <c r="F11" s="385" t="s">
        <v>314</v>
      </c>
      <c r="G11" s="384" t="s">
        <v>314</v>
      </c>
      <c r="H11" s="356">
        <v>10.06</v>
      </c>
      <c r="I11" s="355">
        <v>11.19</v>
      </c>
      <c r="J11" s="356">
        <v>45.43</v>
      </c>
      <c r="K11" s="355">
        <v>47.91</v>
      </c>
      <c r="L11" s="338">
        <v>0.8</v>
      </c>
      <c r="M11" s="351">
        <v>0.8</v>
      </c>
      <c r="O11" s="437"/>
      <c r="Q11" s="361"/>
      <c r="R11" s="361"/>
      <c r="S11" s="365"/>
      <c r="T11" s="365"/>
    </row>
    <row r="12" spans="1:20" ht="407.25" customHeight="1">
      <c r="A12" s="353" t="s">
        <v>297</v>
      </c>
      <c r="B12" s="383" t="s">
        <v>314</v>
      </c>
      <c r="C12" s="384" t="s">
        <v>314</v>
      </c>
      <c r="D12" s="356">
        <v>1.5</v>
      </c>
      <c r="E12" s="355">
        <v>1.5</v>
      </c>
      <c r="F12" s="356">
        <v>0.36</v>
      </c>
      <c r="G12" s="355">
        <v>0.31</v>
      </c>
      <c r="H12" s="385" t="s">
        <v>314</v>
      </c>
      <c r="I12" s="384" t="s">
        <v>314</v>
      </c>
      <c r="J12" s="356">
        <v>143.1</v>
      </c>
      <c r="K12" s="355">
        <v>127.6</v>
      </c>
      <c r="L12" s="338">
        <v>2.6</v>
      </c>
      <c r="M12" s="351">
        <v>2.3</v>
      </c>
      <c r="O12" s="437"/>
      <c r="Q12" s="363"/>
      <c r="R12" s="363"/>
      <c r="S12" s="365"/>
      <c r="T12" s="365"/>
    </row>
    <row r="13" spans="1:20" ht="368.25" customHeight="1">
      <c r="A13" s="352" t="s">
        <v>171</v>
      </c>
      <c r="B13" s="383" t="s">
        <v>314</v>
      </c>
      <c r="C13" s="384" t="s">
        <v>314</v>
      </c>
      <c r="D13" s="356">
        <v>54.87</v>
      </c>
      <c r="E13" s="355">
        <v>57.18</v>
      </c>
      <c r="F13" s="356">
        <v>0.07</v>
      </c>
      <c r="G13" s="355">
        <v>0.07</v>
      </c>
      <c r="H13" s="385" t="s">
        <v>314</v>
      </c>
      <c r="I13" s="384" t="s">
        <v>314</v>
      </c>
      <c r="J13" s="356">
        <v>1173.97</v>
      </c>
      <c r="K13" s="355">
        <v>1222.48</v>
      </c>
      <c r="L13" s="338">
        <v>20.9</v>
      </c>
      <c r="M13" s="351">
        <v>21.778703375442483</v>
      </c>
      <c r="O13" s="437"/>
      <c r="Q13" s="362"/>
      <c r="R13" s="362"/>
      <c r="S13" s="365"/>
      <c r="T13" s="365"/>
    </row>
    <row r="14" spans="1:20" ht="289.5" customHeight="1">
      <c r="A14" s="354" t="s">
        <v>22</v>
      </c>
      <c r="B14" s="342">
        <v>4226.17</v>
      </c>
      <c r="C14" s="343">
        <v>4190.46</v>
      </c>
      <c r="D14" s="357">
        <v>57.25</v>
      </c>
      <c r="E14" s="343">
        <v>59.54</v>
      </c>
      <c r="F14" s="357">
        <v>0.56</v>
      </c>
      <c r="G14" s="343">
        <v>0.52</v>
      </c>
      <c r="H14" s="357">
        <v>10.06</v>
      </c>
      <c r="I14" s="343">
        <v>11.19</v>
      </c>
      <c r="J14" s="357">
        <v>5612.080000000001</v>
      </c>
      <c r="K14" s="343">
        <v>5613.19</v>
      </c>
      <c r="L14" s="340">
        <v>100</v>
      </c>
      <c r="M14" s="339">
        <v>99.97325745253588</v>
      </c>
      <c r="O14" s="437"/>
      <c r="S14" s="364"/>
      <c r="T14" s="364"/>
    </row>
    <row r="15" spans="2:15" ht="6" customHeight="1">
      <c r="B15" s="321"/>
      <c r="C15" s="322"/>
      <c r="D15" s="321"/>
      <c r="E15" s="321"/>
      <c r="F15" s="321"/>
      <c r="G15" s="321"/>
      <c r="H15" s="321"/>
      <c r="I15" s="321" t="s">
        <v>172</v>
      </c>
      <c r="J15" s="321"/>
      <c r="K15" s="323"/>
      <c r="L15" s="321"/>
      <c r="M15" s="321"/>
      <c r="O15" s="437"/>
    </row>
    <row r="16" spans="1:15" ht="152.2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O16" s="437"/>
    </row>
    <row r="17" spans="1:15" ht="192" customHeight="1">
      <c r="A17" s="445" t="s">
        <v>21</v>
      </c>
      <c r="B17" s="445"/>
      <c r="C17" s="445"/>
      <c r="D17" s="448" t="s">
        <v>307</v>
      </c>
      <c r="E17" s="448"/>
      <c r="F17" s="448"/>
      <c r="G17" s="448"/>
      <c r="H17" s="448"/>
      <c r="I17" s="448"/>
      <c r="J17" s="448"/>
      <c r="K17" s="448"/>
      <c r="L17" s="448"/>
      <c r="M17" s="448"/>
      <c r="O17" s="437"/>
    </row>
    <row r="18" spans="1:18" ht="236.25" customHeight="1">
      <c r="A18" s="445"/>
      <c r="B18" s="445"/>
      <c r="C18" s="445"/>
      <c r="D18" s="448" t="s">
        <v>304</v>
      </c>
      <c r="E18" s="448"/>
      <c r="F18" s="448"/>
      <c r="G18" s="448"/>
      <c r="H18" s="448"/>
      <c r="I18" s="448" t="s">
        <v>305</v>
      </c>
      <c r="J18" s="448"/>
      <c r="K18" s="448"/>
      <c r="L18" s="448"/>
      <c r="M18" s="448"/>
      <c r="O18" s="437"/>
      <c r="Q18" s="360"/>
      <c r="R18" s="360"/>
    </row>
    <row r="19" spans="1:18" s="326" customFormat="1" ht="237" customHeight="1">
      <c r="A19" s="446" t="s">
        <v>339</v>
      </c>
      <c r="B19" s="446"/>
      <c r="C19" s="446"/>
      <c r="D19" s="465">
        <v>5612.08</v>
      </c>
      <c r="E19" s="466"/>
      <c r="F19" s="466"/>
      <c r="G19" s="466"/>
      <c r="H19" s="466"/>
      <c r="I19" s="450">
        <f>K14</f>
        <v>5613.19</v>
      </c>
      <c r="J19" s="451"/>
      <c r="K19" s="451"/>
      <c r="L19" s="451"/>
      <c r="M19" s="451"/>
      <c r="O19" s="437"/>
      <c r="Q19" s="360"/>
      <c r="R19" s="360"/>
    </row>
    <row r="20" spans="1:18" s="326" customFormat="1" ht="237" customHeight="1">
      <c r="A20" s="446" t="s">
        <v>308</v>
      </c>
      <c r="B20" s="446"/>
      <c r="C20" s="446"/>
      <c r="D20" s="466">
        <v>364.72</v>
      </c>
      <c r="E20" s="466"/>
      <c r="F20" s="466"/>
      <c r="G20" s="466"/>
      <c r="H20" s="466"/>
      <c r="I20" s="450">
        <v>365</v>
      </c>
      <c r="J20" s="451">
        <v>365</v>
      </c>
      <c r="K20" s="451"/>
      <c r="L20" s="451"/>
      <c r="M20" s="451"/>
      <c r="O20" s="437"/>
      <c r="R20" s="360"/>
    </row>
    <row r="21" spans="1:18" ht="237" customHeight="1">
      <c r="A21" s="447" t="s">
        <v>309</v>
      </c>
      <c r="B21" s="447"/>
      <c r="C21" s="447"/>
      <c r="D21" s="467">
        <v>5247.36</v>
      </c>
      <c r="E21" s="468"/>
      <c r="F21" s="468"/>
      <c r="G21" s="468"/>
      <c r="H21" s="468"/>
      <c r="I21" s="462">
        <f>I19-J20</f>
        <v>5248.19</v>
      </c>
      <c r="J21" s="463"/>
      <c r="K21" s="463"/>
      <c r="L21" s="463"/>
      <c r="M21" s="464"/>
      <c r="O21" s="437"/>
      <c r="R21" s="360"/>
    </row>
    <row r="22" spans="1:15" ht="181.5" customHeight="1">
      <c r="A22" s="461" t="s">
        <v>310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O22" s="437"/>
    </row>
    <row r="23" spans="1:15" ht="177.75" customHeight="1">
      <c r="A23" s="327" t="s">
        <v>341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O23" s="437"/>
    </row>
    <row r="24" spans="1:15" ht="181.5" customHeight="1">
      <c r="A24" s="327" t="s">
        <v>311</v>
      </c>
      <c r="B24" s="327"/>
      <c r="C24" s="327"/>
      <c r="D24" s="327"/>
      <c r="E24" s="327"/>
      <c r="F24" s="329"/>
      <c r="G24" s="329"/>
      <c r="H24" s="329"/>
      <c r="I24" s="329"/>
      <c r="J24" s="329"/>
      <c r="K24" s="329"/>
      <c r="L24" s="329"/>
      <c r="M24" s="329"/>
      <c r="O24" s="437"/>
    </row>
    <row r="25" spans="1:15" ht="204" customHeight="1">
      <c r="A25" s="327" t="s">
        <v>312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O25" s="437"/>
    </row>
    <row r="26" spans="1:15" ht="204" customHeight="1">
      <c r="A26" s="327" t="s">
        <v>313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27"/>
      <c r="L26" s="327"/>
      <c r="M26" s="327"/>
      <c r="O26" s="437"/>
    </row>
    <row r="27" spans="1:15" ht="204" customHeight="1">
      <c r="A27" s="331" t="s">
        <v>338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O27" s="437"/>
    </row>
    <row r="28" ht="39" customHeight="1">
      <c r="O28" s="358"/>
    </row>
    <row r="29" ht="39" customHeight="1">
      <c r="O29" s="358"/>
    </row>
    <row r="30" ht="103.5">
      <c r="O30" s="358"/>
    </row>
    <row r="31" ht="79.5" customHeight="1">
      <c r="O31" s="358"/>
    </row>
    <row r="32" ht="103.5">
      <c r="O32" s="358"/>
    </row>
    <row r="33" ht="103.5">
      <c r="O33" s="358"/>
    </row>
    <row r="34" ht="103.5">
      <c r="O34" s="358"/>
    </row>
    <row r="35" ht="103.5">
      <c r="O35" s="358"/>
    </row>
  </sheetData>
  <sheetProtection/>
  <mergeCells count="24">
    <mergeCell ref="A22:M22"/>
    <mergeCell ref="I20:M20"/>
    <mergeCell ref="I21:M21"/>
    <mergeCell ref="D19:H19"/>
    <mergeCell ref="D20:H20"/>
    <mergeCell ref="D21:H21"/>
    <mergeCell ref="I18:M18"/>
    <mergeCell ref="I19:M19"/>
    <mergeCell ref="B7:C8"/>
    <mergeCell ref="D7:E8"/>
    <mergeCell ref="F7:G8"/>
    <mergeCell ref="H6:I6"/>
    <mergeCell ref="H7:I8"/>
    <mergeCell ref="D17:M17"/>
    <mergeCell ref="O1:O27"/>
    <mergeCell ref="J6:K8"/>
    <mergeCell ref="L6:M8"/>
    <mergeCell ref="A17:C18"/>
    <mergeCell ref="A20:C20"/>
    <mergeCell ref="A21:C21"/>
    <mergeCell ref="A19:C19"/>
    <mergeCell ref="D18:H18"/>
    <mergeCell ref="A6:A9"/>
    <mergeCell ref="B6:G6"/>
  </mergeCells>
  <hyperlinks>
    <hyperlink ref="A1" location="'Table of Contents'!A1" display="Back to Table of Contents"/>
  </hyperlinks>
  <printOptions/>
  <pageMargins left="0.35" right="0.17" top="0.68" bottom="0.17" header="0.31496062992126" footer="0.23"/>
  <pageSetup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140625" style="237" customWidth="1"/>
    <col min="2" max="9" width="14.00390625" style="237" customWidth="1"/>
    <col min="10" max="10" width="9.140625" style="237" customWidth="1"/>
    <col min="11" max="11" width="10.140625" style="237" bestFit="1" customWidth="1"/>
    <col min="12" max="16384" width="9.140625" style="237" customWidth="1"/>
  </cols>
  <sheetData>
    <row r="1" ht="18" customHeight="1">
      <c r="A1" s="400" t="s">
        <v>355</v>
      </c>
    </row>
    <row r="2" spans="1:9" ht="42.75" customHeight="1">
      <c r="A2" s="491" t="s">
        <v>295</v>
      </c>
      <c r="B2" s="491"/>
      <c r="C2" s="491"/>
      <c r="D2" s="491"/>
      <c r="E2" s="491"/>
      <c r="F2" s="491"/>
      <c r="G2" s="491"/>
      <c r="H2" s="491"/>
      <c r="I2" s="491"/>
    </row>
    <row r="3" ht="26.25" customHeight="1">
      <c r="I3" s="268" t="s">
        <v>289</v>
      </c>
    </row>
    <row r="4" spans="1:9" ht="44.25" customHeight="1">
      <c r="A4" s="470" t="s">
        <v>86</v>
      </c>
      <c r="B4" s="477" t="s">
        <v>290</v>
      </c>
      <c r="C4" s="475"/>
      <c r="D4" s="475"/>
      <c r="E4" s="476"/>
      <c r="F4" s="474" t="s">
        <v>319</v>
      </c>
      <c r="G4" s="475"/>
      <c r="H4" s="475"/>
      <c r="I4" s="476"/>
    </row>
    <row r="5" spans="1:9" ht="42" customHeight="1">
      <c r="A5" s="470"/>
      <c r="B5" s="470" t="s">
        <v>24</v>
      </c>
      <c r="C5" s="470"/>
      <c r="D5" s="477" t="s">
        <v>1</v>
      </c>
      <c r="E5" s="478"/>
      <c r="F5" s="477" t="s">
        <v>24</v>
      </c>
      <c r="G5" s="478"/>
      <c r="H5" s="470" t="s">
        <v>1</v>
      </c>
      <c r="I5" s="470"/>
    </row>
    <row r="6" spans="1:11" ht="55.5" customHeight="1">
      <c r="A6" s="269" t="s">
        <v>167</v>
      </c>
      <c r="B6" s="481">
        <v>2567.5</v>
      </c>
      <c r="C6" s="482"/>
      <c r="D6" s="483">
        <v>60.417735399733616</v>
      </c>
      <c r="E6" s="484"/>
      <c r="F6" s="479">
        <v>2498.27</v>
      </c>
      <c r="G6" s="480"/>
      <c r="H6" s="471">
        <v>59.26812488138167</v>
      </c>
      <c r="I6" s="472"/>
      <c r="K6" s="273"/>
    </row>
    <row r="7" spans="1:11" ht="55.5" customHeight="1">
      <c r="A7" s="270" t="s">
        <v>219</v>
      </c>
      <c r="B7" s="481">
        <v>349.21</v>
      </c>
      <c r="C7" s="482"/>
      <c r="D7" s="471">
        <v>8.217517966481394</v>
      </c>
      <c r="E7" s="472"/>
      <c r="F7" s="481">
        <v>348.57</v>
      </c>
      <c r="G7" s="482"/>
      <c r="H7" s="471">
        <v>8.269358512051623</v>
      </c>
      <c r="I7" s="472"/>
      <c r="K7" s="273"/>
    </row>
    <row r="8" spans="1:11" ht="55.5" customHeight="1">
      <c r="A8" s="271" t="s">
        <v>320</v>
      </c>
      <c r="B8" s="481">
        <v>1082.67</v>
      </c>
      <c r="C8" s="482"/>
      <c r="D8" s="471">
        <v>25.477105972825555</v>
      </c>
      <c r="E8" s="472"/>
      <c r="F8" s="481">
        <v>1109.46</v>
      </c>
      <c r="G8" s="482"/>
      <c r="H8" s="471">
        <v>26.32045929018789</v>
      </c>
      <c r="I8" s="472"/>
      <c r="K8" s="273"/>
    </row>
    <row r="9" spans="1:11" ht="55.5" customHeight="1">
      <c r="A9" s="271" t="s">
        <v>322</v>
      </c>
      <c r="B9" s="481">
        <v>250.2</v>
      </c>
      <c r="C9" s="482"/>
      <c r="D9" s="471">
        <v>5.887640660959436</v>
      </c>
      <c r="E9" s="472"/>
      <c r="F9" s="481">
        <v>258.9</v>
      </c>
      <c r="G9" s="482"/>
      <c r="H9" s="471">
        <v>6.1420573163788195</v>
      </c>
      <c r="I9" s="472"/>
      <c r="K9" s="273"/>
    </row>
    <row r="10" spans="1:11" ht="55.5" customHeight="1">
      <c r="A10" s="359" t="s">
        <v>4</v>
      </c>
      <c r="B10" s="469">
        <v>4249.58</v>
      </c>
      <c r="C10" s="469"/>
      <c r="D10" s="473">
        <v>100</v>
      </c>
      <c r="E10" s="473"/>
      <c r="F10" s="469">
        <v>4215.2</v>
      </c>
      <c r="G10" s="469"/>
      <c r="H10" s="473">
        <v>100.00000000000001</v>
      </c>
      <c r="I10" s="473"/>
      <c r="K10" s="273"/>
    </row>
    <row r="11" ht="5.25" customHeight="1"/>
    <row r="12" ht="24.75" customHeight="1">
      <c r="A12" s="237" t="s">
        <v>324</v>
      </c>
    </row>
    <row r="13" spans="1:8" ht="27.75">
      <c r="A13" s="272" t="s">
        <v>321</v>
      </c>
      <c r="B13" s="272"/>
      <c r="C13" s="272"/>
      <c r="D13" s="272"/>
      <c r="E13" s="272"/>
      <c r="F13" s="273"/>
      <c r="H13" s="274"/>
    </row>
    <row r="14" spans="1:5" ht="27.75">
      <c r="A14" s="272" t="s">
        <v>323</v>
      </c>
      <c r="B14" s="272"/>
      <c r="C14" s="272"/>
      <c r="D14" s="272"/>
      <c r="E14" s="272"/>
    </row>
    <row r="15" ht="28.5" customHeight="1"/>
    <row r="16" ht="28.5" customHeight="1">
      <c r="A16" s="400" t="s">
        <v>355</v>
      </c>
    </row>
    <row r="17" spans="1:9" ht="23.25">
      <c r="A17" s="492" t="s">
        <v>239</v>
      </c>
      <c r="B17" s="492"/>
      <c r="C17" s="492"/>
      <c r="D17" s="492"/>
      <c r="E17" s="492"/>
      <c r="F17" s="492"/>
      <c r="G17" s="492"/>
      <c r="H17" s="492"/>
      <c r="I17" s="492"/>
    </row>
    <row r="19" spans="1:9" ht="42.75" customHeight="1">
      <c r="A19" s="470" t="s">
        <v>113</v>
      </c>
      <c r="B19" s="470" t="s">
        <v>290</v>
      </c>
      <c r="C19" s="470"/>
      <c r="D19" s="470"/>
      <c r="E19" s="470"/>
      <c r="F19" s="470" t="s">
        <v>291</v>
      </c>
      <c r="G19" s="470"/>
      <c r="H19" s="470"/>
      <c r="I19" s="470"/>
    </row>
    <row r="20" spans="1:9" ht="42.75" customHeight="1">
      <c r="A20" s="470"/>
      <c r="B20" s="470" t="s">
        <v>46</v>
      </c>
      <c r="C20" s="470"/>
      <c r="D20" s="470" t="s">
        <v>1</v>
      </c>
      <c r="E20" s="470"/>
      <c r="F20" s="470" t="s">
        <v>46</v>
      </c>
      <c r="G20" s="470"/>
      <c r="H20" s="470" t="s">
        <v>1</v>
      </c>
      <c r="I20" s="470"/>
    </row>
    <row r="21" spans="1:9" ht="53.25" customHeight="1">
      <c r="A21" s="275" t="s">
        <v>114</v>
      </c>
      <c r="B21" s="487">
        <v>160.5</v>
      </c>
      <c r="C21" s="488"/>
      <c r="D21" s="487">
        <v>5.1</v>
      </c>
      <c r="E21" s="488"/>
      <c r="F21" s="487">
        <v>211.6</v>
      </c>
      <c r="G21" s="488"/>
      <c r="H21" s="487">
        <v>6.8</v>
      </c>
      <c r="I21" s="488"/>
    </row>
    <row r="22" spans="1:9" ht="53.25" customHeight="1">
      <c r="A22" s="276" t="s">
        <v>115</v>
      </c>
      <c r="B22" s="485">
        <v>89.8</v>
      </c>
      <c r="C22" s="486"/>
      <c r="D22" s="485">
        <v>2.9</v>
      </c>
      <c r="E22" s="486"/>
      <c r="F22" s="485">
        <v>124.5</v>
      </c>
      <c r="G22" s="486"/>
      <c r="H22" s="485">
        <v>4</v>
      </c>
      <c r="I22" s="486"/>
    </row>
    <row r="23" spans="1:9" ht="53.25" customHeight="1">
      <c r="A23" s="276" t="s">
        <v>116</v>
      </c>
      <c r="B23" s="485">
        <v>14.6</v>
      </c>
      <c r="C23" s="486"/>
      <c r="D23" s="485">
        <v>0.5</v>
      </c>
      <c r="E23" s="486"/>
      <c r="F23" s="485">
        <v>15.1</v>
      </c>
      <c r="G23" s="486"/>
      <c r="H23" s="485">
        <v>0.5</v>
      </c>
      <c r="I23" s="486"/>
    </row>
    <row r="24" spans="1:9" ht="53.25" customHeight="1">
      <c r="A24" s="277" t="s">
        <v>117</v>
      </c>
      <c r="B24" s="485">
        <v>16.9</v>
      </c>
      <c r="C24" s="486"/>
      <c r="D24" s="485">
        <v>0.5</v>
      </c>
      <c r="E24" s="486"/>
      <c r="F24" s="485">
        <v>22.6</v>
      </c>
      <c r="G24" s="486"/>
      <c r="H24" s="485">
        <v>0.7</v>
      </c>
      <c r="I24" s="486"/>
    </row>
    <row r="25" spans="1:9" ht="53.25" customHeight="1">
      <c r="A25" s="277" t="s">
        <v>118</v>
      </c>
      <c r="B25" s="485">
        <v>39.2</v>
      </c>
      <c r="C25" s="486"/>
      <c r="D25" s="485">
        <v>1.3</v>
      </c>
      <c r="E25" s="486"/>
      <c r="F25" s="485">
        <v>49.4</v>
      </c>
      <c r="G25" s="486"/>
      <c r="H25" s="485">
        <v>1.6</v>
      </c>
      <c r="I25" s="486"/>
    </row>
    <row r="26" spans="1:9" ht="53.25" customHeight="1">
      <c r="A26" s="275" t="s">
        <v>119</v>
      </c>
      <c r="B26" s="489">
        <v>2959.2</v>
      </c>
      <c r="C26" s="490"/>
      <c r="D26" s="489">
        <v>94.9</v>
      </c>
      <c r="E26" s="490"/>
      <c r="F26" s="489">
        <v>2920</v>
      </c>
      <c r="G26" s="490"/>
      <c r="H26" s="489">
        <v>93.2</v>
      </c>
      <c r="I26" s="490"/>
    </row>
    <row r="27" spans="1:9" ht="53.25" customHeight="1">
      <c r="A27" s="276" t="s">
        <v>120</v>
      </c>
      <c r="B27" s="485">
        <v>2.7</v>
      </c>
      <c r="C27" s="486"/>
      <c r="D27" s="485">
        <v>0.1</v>
      </c>
      <c r="E27" s="486"/>
      <c r="F27" s="485">
        <v>1.8</v>
      </c>
      <c r="G27" s="486"/>
      <c r="H27" s="485">
        <v>0.1</v>
      </c>
      <c r="I27" s="486"/>
    </row>
    <row r="28" spans="1:9" ht="53.25" customHeight="1">
      <c r="A28" s="276" t="s">
        <v>135</v>
      </c>
      <c r="B28" s="485">
        <v>1181.3</v>
      </c>
      <c r="C28" s="486"/>
      <c r="D28" s="485">
        <v>37.9</v>
      </c>
      <c r="E28" s="486"/>
      <c r="F28" s="485">
        <v>1221.6</v>
      </c>
      <c r="G28" s="486"/>
      <c r="H28" s="485">
        <v>39</v>
      </c>
      <c r="I28" s="486"/>
    </row>
    <row r="29" spans="1:9" ht="53.25" customHeight="1">
      <c r="A29" s="276" t="s">
        <v>12</v>
      </c>
      <c r="B29" s="485">
        <v>1312</v>
      </c>
      <c r="C29" s="486"/>
      <c r="D29" s="485">
        <v>42.1</v>
      </c>
      <c r="E29" s="486"/>
      <c r="F29" s="485">
        <v>1259.5</v>
      </c>
      <c r="G29" s="486"/>
      <c r="H29" s="485">
        <v>40.2</v>
      </c>
      <c r="I29" s="486"/>
    </row>
    <row r="30" spans="1:9" ht="53.25" customHeight="1">
      <c r="A30" s="277" t="s">
        <v>121</v>
      </c>
      <c r="B30" s="485">
        <v>463.2</v>
      </c>
      <c r="C30" s="486"/>
      <c r="D30" s="485">
        <v>14.8</v>
      </c>
      <c r="E30" s="486"/>
      <c r="F30" s="485">
        <v>437.1</v>
      </c>
      <c r="G30" s="486"/>
      <c r="H30" s="485">
        <v>14</v>
      </c>
      <c r="I30" s="486"/>
    </row>
    <row r="31" spans="1:9" ht="53.25" customHeight="1">
      <c r="A31" s="332" t="s">
        <v>4</v>
      </c>
      <c r="B31" s="495">
        <v>3119.7</v>
      </c>
      <c r="C31" s="495"/>
      <c r="D31" s="495">
        <v>100</v>
      </c>
      <c r="E31" s="495"/>
      <c r="F31" s="495">
        <v>3131.6</v>
      </c>
      <c r="G31" s="495"/>
      <c r="H31" s="495">
        <v>100</v>
      </c>
      <c r="I31" s="495"/>
    </row>
    <row r="32" spans="1:9" ht="53.25" customHeight="1">
      <c r="A32" s="278" t="s">
        <v>292</v>
      </c>
      <c r="B32" s="493">
        <v>623.7</v>
      </c>
      <c r="C32" s="494"/>
      <c r="D32" s="493">
        <v>20</v>
      </c>
      <c r="E32" s="494"/>
      <c r="F32" s="493">
        <v>648.7</v>
      </c>
      <c r="G32" s="494"/>
      <c r="H32" s="493">
        <v>20.7</v>
      </c>
      <c r="I32" s="494"/>
    </row>
    <row r="33" spans="1:3" ht="23.25">
      <c r="A33" s="247" t="s">
        <v>348</v>
      </c>
      <c r="B33" s="247"/>
      <c r="C33" s="247"/>
    </row>
    <row r="34" ht="24" customHeight="1"/>
    <row r="35" ht="24" customHeight="1"/>
    <row r="36" ht="24" customHeight="1"/>
    <row r="37" ht="24" customHeight="1"/>
    <row r="38" ht="24" customHeight="1"/>
    <row r="39" ht="27" customHeight="1"/>
    <row r="40" ht="5.25" customHeight="1"/>
  </sheetData>
  <sheetProtection/>
  <mergeCells count="84">
    <mergeCell ref="B30:C30"/>
    <mergeCell ref="B31:C31"/>
    <mergeCell ref="B32:C32"/>
    <mergeCell ref="D32:E32"/>
    <mergeCell ref="B20:C20"/>
    <mergeCell ref="B21:C21"/>
    <mergeCell ref="B22:C22"/>
    <mergeCell ref="B23:C23"/>
    <mergeCell ref="B24:C24"/>
    <mergeCell ref="D25:E25"/>
    <mergeCell ref="H32:I32"/>
    <mergeCell ref="F32:G32"/>
    <mergeCell ref="D30:E30"/>
    <mergeCell ref="D31:E31"/>
    <mergeCell ref="F31:G31"/>
    <mergeCell ref="F29:G29"/>
    <mergeCell ref="H29:I29"/>
    <mergeCell ref="H30:I30"/>
    <mergeCell ref="H31:I31"/>
    <mergeCell ref="F30:G30"/>
    <mergeCell ref="D28:E28"/>
    <mergeCell ref="D29:E29"/>
    <mergeCell ref="B25:C25"/>
    <mergeCell ref="B26:C26"/>
    <mergeCell ref="B27:C27"/>
    <mergeCell ref="B28:C28"/>
    <mergeCell ref="B29:C29"/>
    <mergeCell ref="D23:E23"/>
    <mergeCell ref="F24:G24"/>
    <mergeCell ref="F21:G21"/>
    <mergeCell ref="D26:E26"/>
    <mergeCell ref="D27:E27"/>
    <mergeCell ref="D24:E24"/>
    <mergeCell ref="D21:E21"/>
    <mergeCell ref="F22:G22"/>
    <mergeCell ref="F19:I19"/>
    <mergeCell ref="D22:E22"/>
    <mergeCell ref="A17:I17"/>
    <mergeCell ref="B4:E4"/>
    <mergeCell ref="B5:C5"/>
    <mergeCell ref="B6:C6"/>
    <mergeCell ref="B7:C7"/>
    <mergeCell ref="B8:C8"/>
    <mergeCell ref="B9:C9"/>
    <mergeCell ref="B10:C10"/>
    <mergeCell ref="H26:I26"/>
    <mergeCell ref="F27:G27"/>
    <mergeCell ref="F23:G23"/>
    <mergeCell ref="H24:I24"/>
    <mergeCell ref="F20:G20"/>
    <mergeCell ref="A2:I2"/>
    <mergeCell ref="A4:A5"/>
    <mergeCell ref="A19:A20"/>
    <mergeCell ref="B19:E19"/>
    <mergeCell ref="D20:E20"/>
    <mergeCell ref="F28:G28"/>
    <mergeCell ref="H20:I20"/>
    <mergeCell ref="H21:I21"/>
    <mergeCell ref="H22:I22"/>
    <mergeCell ref="H23:I23"/>
    <mergeCell ref="H28:I28"/>
    <mergeCell ref="H27:I27"/>
    <mergeCell ref="F25:G25"/>
    <mergeCell ref="F26:G26"/>
    <mergeCell ref="H25:I25"/>
    <mergeCell ref="D5:E5"/>
    <mergeCell ref="D6:E6"/>
    <mergeCell ref="D7:E7"/>
    <mergeCell ref="D8:E8"/>
    <mergeCell ref="D9:E9"/>
    <mergeCell ref="D10:E10"/>
    <mergeCell ref="F4:I4"/>
    <mergeCell ref="F5:G5"/>
    <mergeCell ref="F6:G6"/>
    <mergeCell ref="F7:G7"/>
    <mergeCell ref="F8:G8"/>
    <mergeCell ref="F9:G9"/>
    <mergeCell ref="F10:G10"/>
    <mergeCell ref="H5:I5"/>
    <mergeCell ref="H6:I6"/>
    <mergeCell ref="H7:I7"/>
    <mergeCell ref="H8:I8"/>
    <mergeCell ref="H9:I9"/>
    <mergeCell ref="H10:I10"/>
  </mergeCells>
  <hyperlinks>
    <hyperlink ref="A1" location="'Table of Contents'!A1" display="Back to Table of Contents"/>
    <hyperlink ref="A16" location="'Table of Contents'!A1" display="Back to Table of Contents"/>
  </hyperlinks>
  <printOptions/>
  <pageMargins left="1.05" right="0.5" top="0.74" bottom="0.433070866141732" header="0.17" footer="0.511811023622047"/>
  <pageSetup fitToHeight="1" fitToWidth="1" horizontalDpi="600" verticalDpi="600" orientation="portrait" paperSize="9" scale="56" r:id="rId1"/>
  <headerFooter alignWithMargins="0">
    <oddHeader>&amp;C&amp;"Times New Roman,Regular"&amp;11 
&amp;18 &amp;20 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88" customWidth="1"/>
    <col min="2" max="2" width="12.00390625" style="188" customWidth="1"/>
    <col min="3" max="3" width="11.421875" style="188" customWidth="1"/>
    <col min="4" max="4" width="12.140625" style="188" customWidth="1"/>
    <col min="5" max="5" width="12.00390625" style="188" customWidth="1"/>
    <col min="6" max="6" width="11.421875" style="188" customWidth="1"/>
    <col min="7" max="7" width="12.28125" style="188" customWidth="1"/>
    <col min="8" max="9" width="9.140625" style="188" customWidth="1"/>
    <col min="10" max="11" width="9.57421875" style="188" bestFit="1" customWidth="1"/>
    <col min="12" max="16384" width="9.140625" style="188" customWidth="1"/>
  </cols>
  <sheetData>
    <row r="1" ht="18.75" customHeight="1">
      <c r="A1" s="400" t="s">
        <v>355</v>
      </c>
    </row>
    <row r="2" spans="1:8" ht="15.75">
      <c r="A2" s="513" t="s">
        <v>273</v>
      </c>
      <c r="B2" s="513"/>
      <c r="C2" s="513"/>
      <c r="D2" s="513"/>
      <c r="E2" s="513"/>
      <c r="F2" s="513"/>
      <c r="G2" s="513"/>
      <c r="H2" s="189"/>
    </row>
    <row r="3" spans="4:7" ht="15.75">
      <c r="D3" s="509" t="s">
        <v>142</v>
      </c>
      <c r="E3" s="509"/>
      <c r="F3" s="509"/>
      <c r="G3" s="509"/>
    </row>
    <row r="4" spans="1:7" ht="18.75" customHeight="1">
      <c r="A4" s="510" t="s">
        <v>14</v>
      </c>
      <c r="B4" s="510"/>
      <c r="C4" s="510"/>
      <c r="D4" s="510">
        <v>2017</v>
      </c>
      <c r="E4" s="510"/>
      <c r="F4" s="510">
        <v>2018</v>
      </c>
      <c r="G4" s="510"/>
    </row>
    <row r="5" spans="1:7" ht="18.75" customHeight="1">
      <c r="A5" s="510"/>
      <c r="B5" s="510"/>
      <c r="C5" s="510"/>
      <c r="D5" s="511" t="s">
        <v>131</v>
      </c>
      <c r="E5" s="510" t="s">
        <v>1</v>
      </c>
      <c r="F5" s="511" t="s">
        <v>131</v>
      </c>
      <c r="G5" s="510" t="s">
        <v>1</v>
      </c>
    </row>
    <row r="6" spans="1:7" ht="12.75" customHeight="1">
      <c r="A6" s="510"/>
      <c r="B6" s="510"/>
      <c r="C6" s="510"/>
      <c r="D6" s="511"/>
      <c r="E6" s="510"/>
      <c r="F6" s="511"/>
      <c r="G6" s="510"/>
    </row>
    <row r="7" spans="1:11" ht="20.25" customHeight="1">
      <c r="A7" s="516" t="s">
        <v>79</v>
      </c>
      <c r="B7" s="516"/>
      <c r="C7" s="516"/>
      <c r="D7" s="279">
        <v>232.1</v>
      </c>
      <c r="E7" s="190">
        <v>27.1</v>
      </c>
      <c r="F7" s="279">
        <v>239</v>
      </c>
      <c r="G7" s="279">
        <v>28.8</v>
      </c>
      <c r="K7" s="205"/>
    </row>
    <row r="8" spans="1:11" ht="20.25" customHeight="1">
      <c r="A8" s="512" t="s">
        <v>209</v>
      </c>
      <c r="B8" s="512"/>
      <c r="C8" s="512"/>
      <c r="D8" s="280">
        <v>229.8</v>
      </c>
      <c r="E8" s="191">
        <v>26.9</v>
      </c>
      <c r="F8" s="280">
        <v>237.4</v>
      </c>
      <c r="G8" s="280">
        <v>28.6</v>
      </c>
      <c r="K8" s="205"/>
    </row>
    <row r="9" spans="1:11" ht="20.25" customHeight="1">
      <c r="A9" s="512" t="s">
        <v>80</v>
      </c>
      <c r="B9" s="512"/>
      <c r="C9" s="512"/>
      <c r="D9" s="280">
        <v>1.3</v>
      </c>
      <c r="E9" s="191">
        <v>0.1</v>
      </c>
      <c r="F9" s="280">
        <v>0.9</v>
      </c>
      <c r="G9" s="280">
        <v>0.1</v>
      </c>
      <c r="K9" s="205"/>
    </row>
    <row r="10" spans="1:11" ht="20.25" customHeight="1">
      <c r="A10" s="512" t="s">
        <v>81</v>
      </c>
      <c r="B10" s="512"/>
      <c r="C10" s="512"/>
      <c r="D10" s="280">
        <v>1</v>
      </c>
      <c r="E10" s="191">
        <v>0.1</v>
      </c>
      <c r="F10" s="280">
        <v>0.7</v>
      </c>
      <c r="G10" s="280">
        <v>0.1</v>
      </c>
      <c r="K10" s="205"/>
    </row>
    <row r="11" spans="1:11" ht="20.25" customHeight="1">
      <c r="A11" s="496" t="s">
        <v>12</v>
      </c>
      <c r="B11" s="497"/>
      <c r="C11" s="498"/>
      <c r="D11" s="279">
        <v>450.5</v>
      </c>
      <c r="E11" s="190">
        <v>52.7</v>
      </c>
      <c r="F11" s="279">
        <v>427.9</v>
      </c>
      <c r="G11" s="279">
        <v>51.7</v>
      </c>
      <c r="K11" s="205"/>
    </row>
    <row r="12" spans="1:11" ht="20.25" customHeight="1">
      <c r="A12" s="499" t="s">
        <v>85</v>
      </c>
      <c r="B12" s="499"/>
      <c r="C12" s="499"/>
      <c r="D12" s="281">
        <v>682.6</v>
      </c>
      <c r="E12" s="192">
        <v>79.8</v>
      </c>
      <c r="F12" s="281">
        <v>666.9</v>
      </c>
      <c r="G12" s="281">
        <v>80.3</v>
      </c>
      <c r="K12" s="205"/>
    </row>
    <row r="13" spans="1:11" ht="20.25" customHeight="1">
      <c r="A13" s="514" t="s">
        <v>82</v>
      </c>
      <c r="B13" s="514"/>
      <c r="C13" s="514"/>
      <c r="D13" s="279">
        <v>172.6</v>
      </c>
      <c r="E13" s="190">
        <v>20.2</v>
      </c>
      <c r="F13" s="279">
        <v>161.4</v>
      </c>
      <c r="G13" s="279">
        <v>19.5</v>
      </c>
      <c r="K13" s="205"/>
    </row>
    <row r="14" spans="1:11" ht="20.25" customHeight="1">
      <c r="A14" s="515" t="s">
        <v>13</v>
      </c>
      <c r="B14" s="515"/>
      <c r="C14" s="515"/>
      <c r="D14" s="280">
        <v>172.6</v>
      </c>
      <c r="E14" s="191">
        <v>20.2</v>
      </c>
      <c r="F14" s="280">
        <v>161.4</v>
      </c>
      <c r="G14" s="280">
        <v>19.5</v>
      </c>
      <c r="K14" s="205"/>
    </row>
    <row r="15" spans="1:11" ht="20.25" customHeight="1">
      <c r="A15" s="500" t="s">
        <v>4</v>
      </c>
      <c r="B15" s="500"/>
      <c r="C15" s="500"/>
      <c r="D15" s="282">
        <v>855.2</v>
      </c>
      <c r="E15" s="193">
        <v>100</v>
      </c>
      <c r="F15" s="282">
        <v>828.3</v>
      </c>
      <c r="G15" s="282">
        <v>100</v>
      </c>
      <c r="K15" s="205"/>
    </row>
    <row r="16" spans="1:6" ht="19.5" customHeight="1">
      <c r="A16" s="387" t="s">
        <v>176</v>
      </c>
      <c r="B16" s="1"/>
      <c r="C16" s="388"/>
      <c r="D16" s="388"/>
      <c r="F16" s="195"/>
    </row>
    <row r="17" spans="1:6" ht="19.5" customHeight="1">
      <c r="A17" s="400" t="s">
        <v>355</v>
      </c>
      <c r="C17" s="194"/>
      <c r="D17" s="194"/>
      <c r="F17" s="195"/>
    </row>
    <row r="18" spans="1:7" ht="19.5" customHeight="1">
      <c r="A18" s="513" t="s">
        <v>274</v>
      </c>
      <c r="B18" s="513"/>
      <c r="C18" s="513"/>
      <c r="D18" s="513"/>
      <c r="E18" s="513"/>
      <c r="F18" s="513"/>
      <c r="G18" s="513"/>
    </row>
    <row r="19" spans="1:5" ht="9.75" customHeight="1">
      <c r="A19" s="2"/>
      <c r="E19" s="196"/>
    </row>
    <row r="20" spans="1:7" ht="18.75" customHeight="1">
      <c r="A20" s="501" t="s">
        <v>23</v>
      </c>
      <c r="B20" s="504">
        <v>2017</v>
      </c>
      <c r="C20" s="505"/>
      <c r="D20" s="506"/>
      <c r="E20" s="504">
        <v>2018</v>
      </c>
      <c r="F20" s="505"/>
      <c r="G20" s="506"/>
    </row>
    <row r="21" spans="1:7" ht="18.75" customHeight="1">
      <c r="A21" s="502"/>
      <c r="B21" s="507" t="s">
        <v>143</v>
      </c>
      <c r="C21" s="501" t="s">
        <v>77</v>
      </c>
      <c r="D21" s="501" t="s">
        <v>1</v>
      </c>
      <c r="E21" s="507" t="s">
        <v>143</v>
      </c>
      <c r="F21" s="501" t="s">
        <v>77</v>
      </c>
      <c r="G21" s="501" t="s">
        <v>1</v>
      </c>
    </row>
    <row r="22" spans="1:7" ht="45" customHeight="1">
      <c r="A22" s="503"/>
      <c r="B22" s="508"/>
      <c r="C22" s="503"/>
      <c r="D22" s="503"/>
      <c r="E22" s="508"/>
      <c r="F22" s="503"/>
      <c r="G22" s="503"/>
    </row>
    <row r="23" spans="1:10" ht="14.25" customHeight="1">
      <c r="A23" s="197" t="s">
        <v>144</v>
      </c>
      <c r="B23" s="303"/>
      <c r="C23" s="284">
        <v>205.9</v>
      </c>
      <c r="D23" s="297">
        <v>21</v>
      </c>
      <c r="E23" s="283"/>
      <c r="F23" s="284">
        <v>203.5</v>
      </c>
      <c r="G23" s="285">
        <v>20.6</v>
      </c>
      <c r="J23" s="210"/>
    </row>
    <row r="24" spans="1:7" ht="14.25" customHeight="1">
      <c r="A24" s="197" t="s">
        <v>145</v>
      </c>
      <c r="B24" s="305"/>
      <c r="C24" s="284">
        <v>184.2</v>
      </c>
      <c r="D24" s="296">
        <v>18.8</v>
      </c>
      <c r="E24" s="286"/>
      <c r="F24" s="284">
        <v>184.8</v>
      </c>
      <c r="G24" s="284">
        <v>18.7</v>
      </c>
    </row>
    <row r="25" spans="1:11" ht="14.25" customHeight="1">
      <c r="A25" s="198" t="s">
        <v>146</v>
      </c>
      <c r="B25" s="333">
        <v>37143</v>
      </c>
      <c r="C25" s="287">
        <v>35.7</v>
      </c>
      <c r="D25" s="298">
        <v>3.6</v>
      </c>
      <c r="E25" s="333">
        <v>38762</v>
      </c>
      <c r="F25" s="287">
        <v>37.2</v>
      </c>
      <c r="G25" s="288">
        <v>3.8</v>
      </c>
      <c r="J25" s="210"/>
      <c r="K25" s="210"/>
    </row>
    <row r="26" spans="1:11" ht="14.25" customHeight="1">
      <c r="A26" s="198" t="s">
        <v>15</v>
      </c>
      <c r="B26" s="333">
        <v>35525</v>
      </c>
      <c r="C26" s="287">
        <v>35.9</v>
      </c>
      <c r="D26" s="298">
        <v>3.7</v>
      </c>
      <c r="E26" s="333">
        <v>34804</v>
      </c>
      <c r="F26" s="287">
        <v>35.2</v>
      </c>
      <c r="G26" s="288">
        <v>3.6</v>
      </c>
      <c r="J26" s="210"/>
      <c r="K26" s="210"/>
    </row>
    <row r="27" spans="1:11" ht="14.25" customHeight="1">
      <c r="A27" s="198" t="s">
        <v>127</v>
      </c>
      <c r="B27" s="333">
        <v>5462</v>
      </c>
      <c r="C27" s="287">
        <v>5.9</v>
      </c>
      <c r="D27" s="298">
        <v>0.6</v>
      </c>
      <c r="E27" s="333">
        <v>5669</v>
      </c>
      <c r="F27" s="287">
        <v>6.1</v>
      </c>
      <c r="G27" s="288">
        <v>0.6</v>
      </c>
      <c r="J27" s="210"/>
      <c r="K27" s="210"/>
    </row>
    <row r="28" spans="1:11" ht="14.25" customHeight="1">
      <c r="A28" s="198" t="s">
        <v>12</v>
      </c>
      <c r="B28" s="333">
        <v>33527</v>
      </c>
      <c r="C28" s="287">
        <v>20.8</v>
      </c>
      <c r="D28" s="298">
        <v>2.1</v>
      </c>
      <c r="E28" s="333">
        <v>31886</v>
      </c>
      <c r="F28" s="287">
        <v>19.8</v>
      </c>
      <c r="G28" s="288">
        <v>2</v>
      </c>
      <c r="J28" s="210"/>
      <c r="K28" s="210"/>
    </row>
    <row r="29" spans="1:11" ht="14.25" customHeight="1">
      <c r="A29" s="199" t="s">
        <v>210</v>
      </c>
      <c r="B29" s="333">
        <v>1242</v>
      </c>
      <c r="C29" s="287">
        <v>0.5</v>
      </c>
      <c r="D29" s="298">
        <v>0.1</v>
      </c>
      <c r="E29" s="333">
        <v>1200</v>
      </c>
      <c r="F29" s="287">
        <v>0.5</v>
      </c>
      <c r="G29" s="288">
        <v>0.0460938104531101</v>
      </c>
      <c r="J29" s="210"/>
      <c r="K29" s="210"/>
    </row>
    <row r="30" spans="1:11" ht="14.25" customHeight="1">
      <c r="A30" s="199" t="s">
        <v>211</v>
      </c>
      <c r="B30" s="333">
        <v>993</v>
      </c>
      <c r="C30" s="287">
        <v>85.4</v>
      </c>
      <c r="D30" s="298">
        <v>8.7</v>
      </c>
      <c r="E30" s="333">
        <v>1002</v>
      </c>
      <c r="F30" s="287">
        <v>86.1</v>
      </c>
      <c r="G30" s="288">
        <v>8.7</v>
      </c>
      <c r="J30" s="210"/>
      <c r="K30" s="210"/>
    </row>
    <row r="31" spans="1:11" ht="14.25" customHeight="1">
      <c r="A31" s="197" t="s">
        <v>147</v>
      </c>
      <c r="B31" s="334">
        <v>135746</v>
      </c>
      <c r="C31" s="289">
        <v>21.7</v>
      </c>
      <c r="D31" s="296">
        <v>2.2</v>
      </c>
      <c r="E31" s="334">
        <v>116582</v>
      </c>
      <c r="F31" s="289">
        <v>18.7</v>
      </c>
      <c r="G31" s="284">
        <v>1.9</v>
      </c>
      <c r="J31" s="210"/>
      <c r="K31" s="210"/>
    </row>
    <row r="32" spans="1:11" ht="14.25" customHeight="1">
      <c r="A32" s="197" t="s">
        <v>212</v>
      </c>
      <c r="B32" s="305"/>
      <c r="C32" s="289">
        <v>530.4</v>
      </c>
      <c r="D32" s="299">
        <v>54.3</v>
      </c>
      <c r="E32" s="308"/>
      <c r="F32" s="289">
        <v>540.1</v>
      </c>
      <c r="G32" s="284">
        <v>54.6</v>
      </c>
      <c r="J32" s="210"/>
      <c r="K32" s="210"/>
    </row>
    <row r="33" spans="1:11" ht="14.25" customHeight="1">
      <c r="A33" s="200" t="s">
        <v>148</v>
      </c>
      <c r="B33" s="305"/>
      <c r="C33" s="290">
        <v>360.6</v>
      </c>
      <c r="D33" s="301">
        <v>36.9</v>
      </c>
      <c r="E33" s="308"/>
      <c r="F33" s="290">
        <v>367.6</v>
      </c>
      <c r="G33" s="291">
        <v>37.2</v>
      </c>
      <c r="J33" s="210"/>
      <c r="K33" s="210"/>
    </row>
    <row r="34" spans="1:11" ht="15.75">
      <c r="A34" s="201" t="s">
        <v>19</v>
      </c>
      <c r="B34" s="335">
        <v>169764</v>
      </c>
      <c r="C34" s="292">
        <v>183.3</v>
      </c>
      <c r="D34" s="298">
        <v>18.7</v>
      </c>
      <c r="E34" s="335">
        <v>173021</v>
      </c>
      <c r="F34" s="292">
        <v>186.9</v>
      </c>
      <c r="G34" s="293">
        <v>18.9</v>
      </c>
      <c r="J34" s="210"/>
      <c r="K34" s="210"/>
    </row>
    <row r="35" spans="1:11" ht="15.75">
      <c r="A35" s="201" t="s">
        <v>127</v>
      </c>
      <c r="B35" s="335">
        <v>3316</v>
      </c>
      <c r="C35" s="292">
        <v>3.6</v>
      </c>
      <c r="D35" s="298">
        <v>0.4</v>
      </c>
      <c r="E35" s="335">
        <v>3290</v>
      </c>
      <c r="F35" s="292">
        <v>3.6</v>
      </c>
      <c r="G35" s="293">
        <v>0.4</v>
      </c>
      <c r="J35" s="210"/>
      <c r="K35" s="210"/>
    </row>
    <row r="36" spans="1:11" ht="15.75">
      <c r="A36" s="201" t="s">
        <v>15</v>
      </c>
      <c r="B36" s="335">
        <v>172010</v>
      </c>
      <c r="C36" s="292">
        <v>173.7</v>
      </c>
      <c r="D36" s="298">
        <v>17.7</v>
      </c>
      <c r="E36" s="335">
        <v>175405</v>
      </c>
      <c r="F36" s="292">
        <v>177.2</v>
      </c>
      <c r="G36" s="293">
        <v>17.9</v>
      </c>
      <c r="J36" s="210"/>
      <c r="K36" s="210"/>
    </row>
    <row r="37" spans="1:11" ht="15.75">
      <c r="A37" s="200" t="s">
        <v>149</v>
      </c>
      <c r="B37" s="286"/>
      <c r="C37" s="287"/>
      <c r="D37" s="296"/>
      <c r="E37" s="308"/>
      <c r="F37" s="306"/>
      <c r="G37" s="304"/>
      <c r="J37" s="210"/>
      <c r="K37" s="210"/>
    </row>
    <row r="38" spans="1:11" ht="15.75">
      <c r="A38" s="201" t="s">
        <v>129</v>
      </c>
      <c r="B38" s="391">
        <v>154072</v>
      </c>
      <c r="C38" s="290">
        <v>160.2</v>
      </c>
      <c r="D38" s="296">
        <v>16.4</v>
      </c>
      <c r="E38" s="391">
        <v>156291</v>
      </c>
      <c r="F38" s="290">
        <v>162.5</v>
      </c>
      <c r="G38" s="291">
        <v>16.4</v>
      </c>
      <c r="J38" s="210"/>
      <c r="K38" s="210"/>
    </row>
    <row r="39" spans="1:11" ht="15.75">
      <c r="A39" s="200" t="s">
        <v>150</v>
      </c>
      <c r="B39" s="286"/>
      <c r="C39" s="290">
        <v>9.6</v>
      </c>
      <c r="D39" s="300">
        <v>1</v>
      </c>
      <c r="E39" s="308"/>
      <c r="F39" s="290">
        <v>10</v>
      </c>
      <c r="G39" s="290">
        <v>1</v>
      </c>
      <c r="J39" s="210"/>
      <c r="K39" s="210"/>
    </row>
    <row r="40" spans="1:11" ht="15.75">
      <c r="A40" s="201" t="s">
        <v>19</v>
      </c>
      <c r="B40" s="335">
        <v>4038</v>
      </c>
      <c r="C40" s="292">
        <v>4.4</v>
      </c>
      <c r="D40" s="298">
        <v>0.5</v>
      </c>
      <c r="E40" s="336">
        <v>4255</v>
      </c>
      <c r="F40" s="292">
        <v>4.6</v>
      </c>
      <c r="G40" s="293">
        <v>0.5</v>
      </c>
      <c r="J40" s="210"/>
      <c r="K40" s="210"/>
    </row>
    <row r="41" spans="1:11" ht="15.75">
      <c r="A41" s="201" t="s">
        <v>15</v>
      </c>
      <c r="B41" s="335">
        <v>1261</v>
      </c>
      <c r="C41" s="292">
        <v>1.3</v>
      </c>
      <c r="D41" s="298">
        <v>0.1</v>
      </c>
      <c r="E41" s="336">
        <v>1291</v>
      </c>
      <c r="F41" s="292">
        <v>1.3</v>
      </c>
      <c r="G41" s="293">
        <v>0.1</v>
      </c>
      <c r="J41" s="210"/>
      <c r="K41" s="210"/>
    </row>
    <row r="42" spans="1:11" ht="15.75">
      <c r="A42" s="201" t="s">
        <v>146</v>
      </c>
      <c r="B42" s="335">
        <v>4039</v>
      </c>
      <c r="C42" s="292">
        <v>3.9</v>
      </c>
      <c r="D42" s="298">
        <v>0.4</v>
      </c>
      <c r="E42" s="336">
        <v>4225</v>
      </c>
      <c r="F42" s="292">
        <v>4.1</v>
      </c>
      <c r="G42" s="293">
        <v>0.4</v>
      </c>
      <c r="J42" s="210"/>
      <c r="K42" s="210"/>
    </row>
    <row r="43" spans="1:11" ht="31.5">
      <c r="A43" s="202" t="s">
        <v>151</v>
      </c>
      <c r="B43" s="286"/>
      <c r="C43" s="284">
        <v>99.6</v>
      </c>
      <c r="D43" s="296">
        <v>10.2</v>
      </c>
      <c r="E43" s="308"/>
      <c r="F43" s="284">
        <v>101.3</v>
      </c>
      <c r="G43" s="284">
        <v>10.2</v>
      </c>
      <c r="J43" s="210"/>
      <c r="K43" s="210"/>
    </row>
    <row r="44" spans="1:11" ht="15.75">
      <c r="A44" s="198" t="s">
        <v>127</v>
      </c>
      <c r="B44" s="333">
        <v>16173</v>
      </c>
      <c r="C44" s="287">
        <v>17.5</v>
      </c>
      <c r="D44" s="298">
        <v>1.8</v>
      </c>
      <c r="E44" s="335">
        <v>17214</v>
      </c>
      <c r="F44" s="287">
        <v>18.6</v>
      </c>
      <c r="G44" s="288">
        <v>1.9</v>
      </c>
      <c r="J44" s="210"/>
      <c r="K44" s="210"/>
    </row>
    <row r="45" spans="1:11" ht="18.75">
      <c r="A45" s="199" t="s">
        <v>213</v>
      </c>
      <c r="B45" s="333">
        <v>414</v>
      </c>
      <c r="C45" s="287">
        <v>0.3</v>
      </c>
      <c r="D45" s="298">
        <v>0.03</v>
      </c>
      <c r="E45" s="335">
        <v>380</v>
      </c>
      <c r="F45" s="287">
        <v>0.3</v>
      </c>
      <c r="G45" s="288">
        <v>0.02842451644608456</v>
      </c>
      <c r="J45" s="210"/>
      <c r="K45" s="210"/>
    </row>
    <row r="46" spans="1:11" ht="15.75">
      <c r="A46" s="199" t="s">
        <v>211</v>
      </c>
      <c r="B46" s="333">
        <v>952</v>
      </c>
      <c r="C46" s="287">
        <v>81.8</v>
      </c>
      <c r="D46" s="298">
        <v>8.4</v>
      </c>
      <c r="E46" s="335">
        <v>959</v>
      </c>
      <c r="F46" s="287">
        <v>82.4</v>
      </c>
      <c r="G46" s="288">
        <v>8.3</v>
      </c>
      <c r="J46" s="210"/>
      <c r="K46" s="210"/>
    </row>
    <row r="47" spans="1:11" ht="15.75">
      <c r="A47" s="197" t="s">
        <v>152</v>
      </c>
      <c r="B47" s="286"/>
      <c r="C47" s="289">
        <v>134.3</v>
      </c>
      <c r="D47" s="296">
        <v>13.7</v>
      </c>
      <c r="E47" s="308"/>
      <c r="F47" s="289">
        <v>138.1</v>
      </c>
      <c r="G47" s="284">
        <v>14</v>
      </c>
      <c r="J47" s="210"/>
      <c r="K47" s="210"/>
    </row>
    <row r="48" spans="1:11" ht="15.75">
      <c r="A48" s="198" t="s">
        <v>125</v>
      </c>
      <c r="B48" s="333">
        <v>63</v>
      </c>
      <c r="C48" s="287">
        <v>0.1</v>
      </c>
      <c r="D48" s="298">
        <v>0.006</v>
      </c>
      <c r="E48" s="333">
        <v>46</v>
      </c>
      <c r="F48" s="287">
        <v>0.006</v>
      </c>
      <c r="G48" s="288">
        <v>0.004835806780870147</v>
      </c>
      <c r="J48" s="210"/>
      <c r="K48" s="210"/>
    </row>
    <row r="49" spans="1:11" ht="15.75">
      <c r="A49" s="198" t="s">
        <v>127</v>
      </c>
      <c r="B49" s="333">
        <v>50011</v>
      </c>
      <c r="C49" s="287">
        <v>54</v>
      </c>
      <c r="D49" s="298">
        <v>5.5</v>
      </c>
      <c r="E49" s="333">
        <v>51457</v>
      </c>
      <c r="F49" s="287">
        <v>55.6</v>
      </c>
      <c r="G49" s="288">
        <v>5.6</v>
      </c>
      <c r="J49" s="210"/>
      <c r="K49" s="210"/>
    </row>
    <row r="50" spans="1:11" ht="14.25" customHeight="1">
      <c r="A50" s="199" t="s">
        <v>214</v>
      </c>
      <c r="B50" s="333">
        <v>13442</v>
      </c>
      <c r="C50" s="287">
        <v>5.1</v>
      </c>
      <c r="D50" s="298">
        <v>0.5201516032877512</v>
      </c>
      <c r="E50" s="333">
        <v>13089</v>
      </c>
      <c r="F50" s="287">
        <v>5</v>
      </c>
      <c r="G50" s="288">
        <v>0.5</v>
      </c>
      <c r="J50" s="210"/>
      <c r="K50" s="210"/>
    </row>
    <row r="51" spans="1:11" ht="14.25" customHeight="1">
      <c r="A51" s="199" t="s">
        <v>215</v>
      </c>
      <c r="B51" s="333">
        <v>94</v>
      </c>
      <c r="C51" s="287">
        <v>0.1</v>
      </c>
      <c r="D51" s="298">
        <v>0.007</v>
      </c>
      <c r="E51" s="333">
        <v>87</v>
      </c>
      <c r="F51" s="287">
        <v>0.1</v>
      </c>
      <c r="G51" s="288">
        <v>0.006507718238971991</v>
      </c>
      <c r="J51" s="210"/>
      <c r="K51" s="210"/>
    </row>
    <row r="52" spans="1:11" ht="14.25" customHeight="1">
      <c r="A52" s="199" t="s">
        <v>211</v>
      </c>
      <c r="B52" s="333">
        <v>873</v>
      </c>
      <c r="C52" s="287">
        <v>75</v>
      </c>
      <c r="D52" s="298">
        <v>7.7</v>
      </c>
      <c r="E52" s="333">
        <v>901</v>
      </c>
      <c r="F52" s="287">
        <v>77.5</v>
      </c>
      <c r="G52" s="288">
        <v>7.8</v>
      </c>
      <c r="J52" s="210"/>
      <c r="K52" s="210"/>
    </row>
    <row r="53" spans="1:11" ht="14.25" customHeight="1">
      <c r="A53" s="197" t="s">
        <v>153</v>
      </c>
      <c r="B53" s="286"/>
      <c r="C53" s="289">
        <v>4.2</v>
      </c>
      <c r="D53" s="296">
        <v>0.4</v>
      </c>
      <c r="E53" s="308"/>
      <c r="F53" s="289">
        <v>3.7</v>
      </c>
      <c r="G53" s="284">
        <v>0.4</v>
      </c>
      <c r="J53" s="210"/>
      <c r="K53" s="210"/>
    </row>
    <row r="54" spans="1:11" ht="17.25" customHeight="1">
      <c r="A54" s="198" t="s">
        <v>216</v>
      </c>
      <c r="B54" s="333">
        <v>2186</v>
      </c>
      <c r="C54" s="287">
        <v>2.2</v>
      </c>
      <c r="D54" s="298">
        <v>0.2</v>
      </c>
      <c r="E54" s="333">
        <v>2110</v>
      </c>
      <c r="F54" s="287">
        <v>2.1</v>
      </c>
      <c r="G54" s="288">
        <v>0.2</v>
      </c>
      <c r="J54" s="210"/>
      <c r="K54" s="210"/>
    </row>
    <row r="55" spans="1:11" ht="14.25" customHeight="1">
      <c r="A55" s="199" t="s">
        <v>211</v>
      </c>
      <c r="B55" s="333">
        <v>23</v>
      </c>
      <c r="C55" s="287">
        <v>2</v>
      </c>
      <c r="D55" s="298">
        <v>0.2</v>
      </c>
      <c r="E55" s="333">
        <v>19</v>
      </c>
      <c r="F55" s="287">
        <v>1.6</v>
      </c>
      <c r="G55" s="288">
        <v>0.2</v>
      </c>
      <c r="J55" s="210"/>
      <c r="K55" s="210"/>
    </row>
    <row r="56" spans="1:11" ht="14.25" customHeight="1">
      <c r="A56" s="197" t="s">
        <v>154</v>
      </c>
      <c r="B56" s="305"/>
      <c r="C56" s="289">
        <v>4.5</v>
      </c>
      <c r="D56" s="296">
        <v>0.5</v>
      </c>
      <c r="E56" s="308"/>
      <c r="F56" s="289">
        <v>2.5</v>
      </c>
      <c r="G56" s="284">
        <v>0.3</v>
      </c>
      <c r="J56" s="210"/>
      <c r="K56" s="210"/>
    </row>
    <row r="57" spans="1:11" ht="18.75" customHeight="1">
      <c r="A57" s="203" t="s">
        <v>155</v>
      </c>
      <c r="B57" s="307"/>
      <c r="C57" s="294">
        <v>978.8</v>
      </c>
      <c r="D57" s="302">
        <v>99.99999999999999</v>
      </c>
      <c r="E57" s="309"/>
      <c r="F57" s="294">
        <v>989.2</v>
      </c>
      <c r="G57" s="295">
        <v>100</v>
      </c>
      <c r="J57" s="210"/>
      <c r="K57" s="210"/>
    </row>
    <row r="58" spans="1:9" ht="24" customHeight="1">
      <c r="A58" s="386" t="s">
        <v>349</v>
      </c>
      <c r="B58" s="1"/>
      <c r="C58" s="1"/>
      <c r="H58" s="204"/>
      <c r="I58" s="204"/>
    </row>
  </sheetData>
  <sheetProtection/>
  <mergeCells count="28">
    <mergeCell ref="D4:E4"/>
    <mergeCell ref="F4:G4"/>
    <mergeCell ref="A9:C9"/>
    <mergeCell ref="A10:C10"/>
    <mergeCell ref="A2:G2"/>
    <mergeCell ref="A18:G18"/>
    <mergeCell ref="A13:C13"/>
    <mergeCell ref="A14:C14"/>
    <mergeCell ref="A7:C7"/>
    <mergeCell ref="A8:C8"/>
    <mergeCell ref="D3:G3"/>
    <mergeCell ref="A4:C6"/>
    <mergeCell ref="D21:D22"/>
    <mergeCell ref="E21:E22"/>
    <mergeCell ref="D5:D6"/>
    <mergeCell ref="E5:E6"/>
    <mergeCell ref="F5:F6"/>
    <mergeCell ref="G5:G6"/>
    <mergeCell ref="F21:F22"/>
    <mergeCell ref="G21:G22"/>
    <mergeCell ref="A11:C11"/>
    <mergeCell ref="A12:C12"/>
    <mergeCell ref="A15:C15"/>
    <mergeCell ref="A20:A22"/>
    <mergeCell ref="B20:D20"/>
    <mergeCell ref="E20:G20"/>
    <mergeCell ref="B21:B22"/>
    <mergeCell ref="C21:C22"/>
  </mergeCells>
  <hyperlinks>
    <hyperlink ref="A1" location="'Table of Contents'!A1" display="Back to Table of Contents"/>
    <hyperlink ref="A17" location="'Table of Contents'!A1" display="Back to Table of Contents"/>
  </hyperlinks>
  <printOptions/>
  <pageMargins left="0.94" right="0.36" top="0.57" bottom="0.183070866" header="0.25" footer="0.31"/>
  <pageSetup horizontalDpi="600" verticalDpi="600" orientation="portrait" paperSize="9" scale="80" r:id="rId1"/>
  <headerFooter alignWithMargins="0">
    <oddHeader>&amp;C&amp;"Times New Roman,Regular"&amp;14 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257" customWidth="1"/>
    <col min="2" max="12" width="9.140625" style="257" customWidth="1"/>
    <col min="13" max="13" width="9.28125" style="257" customWidth="1"/>
    <col min="14" max="14" width="16.140625" style="267" customWidth="1"/>
    <col min="15" max="227" width="18.7109375" style="257" customWidth="1"/>
    <col min="228" max="16384" width="9.140625" style="257" customWidth="1"/>
  </cols>
  <sheetData>
    <row r="1" ht="20.25">
      <c r="A1" s="400" t="s">
        <v>355</v>
      </c>
    </row>
    <row r="2" spans="1:8" ht="20.25">
      <c r="A2" s="256" t="s">
        <v>275</v>
      </c>
      <c r="H2" s="258"/>
    </row>
    <row r="3" spans="1:8" ht="20.25">
      <c r="A3" s="256"/>
      <c r="H3" s="258"/>
    </row>
    <row r="4" spans="1:13" ht="48.75" customHeight="1">
      <c r="A4" s="526" t="s">
        <v>16</v>
      </c>
      <c r="B4" s="526"/>
      <c r="C4" s="526"/>
      <c r="D4" s="526"/>
      <c r="E4" s="526"/>
      <c r="F4" s="527">
        <v>2017</v>
      </c>
      <c r="G4" s="527"/>
      <c r="H4" s="527"/>
      <c r="I4" s="527"/>
      <c r="J4" s="527">
        <v>2018</v>
      </c>
      <c r="K4" s="527"/>
      <c r="L4" s="527"/>
      <c r="M4" s="527"/>
    </row>
    <row r="5" spans="1:13" ht="43.5" customHeight="1">
      <c r="A5" s="522" t="s">
        <v>203</v>
      </c>
      <c r="B5" s="522"/>
      <c r="C5" s="522"/>
      <c r="D5" s="522"/>
      <c r="E5" s="522"/>
      <c r="F5" s="524">
        <f>218976+48603+4634</f>
        <v>272213</v>
      </c>
      <c r="G5" s="524"/>
      <c r="H5" s="524"/>
      <c r="I5" s="524"/>
      <c r="J5" s="524">
        <v>289676</v>
      </c>
      <c r="K5" s="524"/>
      <c r="L5" s="524"/>
      <c r="M5" s="524"/>
    </row>
    <row r="6" spans="1:13" ht="43.5" customHeight="1">
      <c r="A6" s="523" t="s">
        <v>17</v>
      </c>
      <c r="B6" s="523"/>
      <c r="C6" s="523"/>
      <c r="D6" s="523"/>
      <c r="E6" s="523"/>
      <c r="F6" s="524">
        <f>88360+117133</f>
        <v>205493</v>
      </c>
      <c r="G6" s="524"/>
      <c r="H6" s="524"/>
      <c r="I6" s="524"/>
      <c r="J6" s="524">
        <v>211125</v>
      </c>
      <c r="K6" s="524"/>
      <c r="L6" s="524"/>
      <c r="M6" s="524"/>
    </row>
    <row r="7" spans="1:13" ht="43.5" customHeight="1">
      <c r="A7" s="523" t="s">
        <v>18</v>
      </c>
      <c r="B7" s="523"/>
      <c r="C7" s="523"/>
      <c r="D7" s="523"/>
      <c r="E7" s="523"/>
      <c r="F7" s="524">
        <f>1345+3101</f>
        <v>4446</v>
      </c>
      <c r="G7" s="524"/>
      <c r="H7" s="524"/>
      <c r="I7" s="524"/>
      <c r="J7" s="524">
        <v>4453</v>
      </c>
      <c r="K7" s="524"/>
      <c r="L7" s="524"/>
      <c r="M7" s="524"/>
    </row>
    <row r="8" spans="1:13" ht="43.5" customHeight="1">
      <c r="A8" s="523" t="s">
        <v>204</v>
      </c>
      <c r="B8" s="523"/>
      <c r="C8" s="523"/>
      <c r="D8" s="523"/>
      <c r="E8" s="523"/>
      <c r="F8" s="524">
        <f>15024+28121</f>
        <v>43145</v>
      </c>
      <c r="G8" s="524"/>
      <c r="H8" s="524"/>
      <c r="I8" s="524"/>
      <c r="J8" s="524">
        <v>44011</v>
      </c>
      <c r="K8" s="524"/>
      <c r="L8" s="524"/>
      <c r="M8" s="524"/>
    </row>
    <row r="9" spans="1:13" ht="43.5" customHeight="1">
      <c r="A9" s="523" t="s">
        <v>283</v>
      </c>
      <c r="B9" s="523"/>
      <c r="C9" s="523"/>
      <c r="D9" s="523"/>
      <c r="E9" s="523"/>
      <c r="F9" s="524">
        <f>3277+873+1913+109+328</f>
        <v>6500</v>
      </c>
      <c r="G9" s="524"/>
      <c r="H9" s="524"/>
      <c r="I9" s="524"/>
      <c r="J9" s="524">
        <v>6736</v>
      </c>
      <c r="K9" s="524"/>
      <c r="L9" s="524"/>
      <c r="M9" s="524"/>
    </row>
    <row r="10" spans="1:13" ht="44.25" customHeight="1">
      <c r="A10" s="531" t="s">
        <v>4</v>
      </c>
      <c r="B10" s="532"/>
      <c r="C10" s="532"/>
      <c r="D10" s="532"/>
      <c r="E10" s="533"/>
      <c r="F10" s="525">
        <f>SUM(D5:I9)</f>
        <v>531797</v>
      </c>
      <c r="G10" s="525"/>
      <c r="H10" s="525"/>
      <c r="I10" s="525"/>
      <c r="J10" s="525">
        <v>556001</v>
      </c>
      <c r="K10" s="525"/>
      <c r="L10" s="525"/>
      <c r="M10" s="525"/>
    </row>
    <row r="11" spans="1:13" ht="37.5" customHeight="1">
      <c r="A11" s="534" t="s">
        <v>259</v>
      </c>
      <c r="B11" s="534"/>
      <c r="C11" s="534"/>
      <c r="D11" s="534"/>
      <c r="E11" s="534"/>
      <c r="F11" s="530">
        <v>6406</v>
      </c>
      <c r="G11" s="530"/>
      <c r="H11" s="530"/>
      <c r="I11" s="530"/>
      <c r="J11" s="530">
        <v>9993</v>
      </c>
      <c r="K11" s="530"/>
      <c r="L11" s="530"/>
      <c r="M11" s="530"/>
    </row>
    <row r="12" spans="1:13" ht="37.5" customHeight="1">
      <c r="A12" s="535" t="s">
        <v>293</v>
      </c>
      <c r="B12" s="535"/>
      <c r="C12" s="535"/>
      <c r="D12" s="535"/>
      <c r="E12" s="535"/>
      <c r="F12" s="521">
        <v>51</v>
      </c>
      <c r="G12" s="521"/>
      <c r="H12" s="521"/>
      <c r="I12" s="521"/>
      <c r="J12" s="521">
        <v>84</v>
      </c>
      <c r="K12" s="521"/>
      <c r="L12" s="521"/>
      <c r="M12" s="521"/>
    </row>
    <row r="13" spans="1:8" ht="24">
      <c r="A13" s="260" t="s">
        <v>284</v>
      </c>
      <c r="B13" s="261"/>
      <c r="C13" s="261"/>
      <c r="D13" s="262"/>
      <c r="E13" s="262"/>
      <c r="F13" s="262"/>
      <c r="G13" s="262"/>
      <c r="H13" s="263"/>
    </row>
    <row r="17" ht="20.25">
      <c r="A17" s="400" t="s">
        <v>355</v>
      </c>
    </row>
    <row r="18" spans="1:14" ht="23.25" customHeight="1">
      <c r="A18" s="529" t="s">
        <v>330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</row>
    <row r="19" spans="1:14" ht="30.75" customHeight="1">
      <c r="A19" s="264"/>
      <c r="B19" s="264"/>
      <c r="C19" s="264"/>
      <c r="D19" s="264"/>
      <c r="E19" s="264"/>
      <c r="F19" s="264"/>
      <c r="G19" s="264"/>
      <c r="H19" s="264"/>
      <c r="M19" s="528" t="s">
        <v>343</v>
      </c>
      <c r="N19" s="528"/>
    </row>
    <row r="20" spans="1:14" ht="60" customHeight="1">
      <c r="A20" s="265" t="s">
        <v>271</v>
      </c>
      <c r="B20" s="259" t="s">
        <v>261</v>
      </c>
      <c r="C20" s="259" t="s">
        <v>262</v>
      </c>
      <c r="D20" s="259" t="s">
        <v>263</v>
      </c>
      <c r="E20" s="259" t="s">
        <v>264</v>
      </c>
      <c r="F20" s="259" t="s">
        <v>100</v>
      </c>
      <c r="G20" s="259" t="s">
        <v>265</v>
      </c>
      <c r="H20" s="259" t="s">
        <v>102</v>
      </c>
      <c r="I20" s="259" t="s">
        <v>266</v>
      </c>
      <c r="J20" s="259" t="s">
        <v>267</v>
      </c>
      <c r="K20" s="259" t="s">
        <v>268</v>
      </c>
      <c r="L20" s="259" t="s">
        <v>269</v>
      </c>
      <c r="M20" s="259" t="s">
        <v>270</v>
      </c>
      <c r="N20" s="255" t="s">
        <v>285</v>
      </c>
    </row>
    <row r="21" spans="1:14" ht="32.25" customHeight="1">
      <c r="A21" s="517" t="s">
        <v>93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9"/>
    </row>
    <row r="22" spans="1:14" ht="61.5" customHeight="1">
      <c r="A22" s="347" t="s">
        <v>112</v>
      </c>
      <c r="B22" s="389">
        <v>29.8</v>
      </c>
      <c r="C22" s="389">
        <v>29.8</v>
      </c>
      <c r="D22" s="389">
        <v>29.4</v>
      </c>
      <c r="E22" s="389">
        <v>28.6</v>
      </c>
      <c r="F22" s="389">
        <v>27</v>
      </c>
      <c r="G22" s="389">
        <v>25.2</v>
      </c>
      <c r="H22" s="389">
        <v>24.3</v>
      </c>
      <c r="I22" s="389">
        <v>24.4</v>
      </c>
      <c r="J22" s="389">
        <v>25.3</v>
      </c>
      <c r="K22" s="389">
        <v>26.2</v>
      </c>
      <c r="L22" s="389">
        <v>28.1</v>
      </c>
      <c r="M22" s="389">
        <v>29.3</v>
      </c>
      <c r="N22" s="390">
        <v>27.3</v>
      </c>
    </row>
    <row r="23" spans="1:14" ht="47.25" customHeight="1">
      <c r="A23" s="347" t="s">
        <v>286</v>
      </c>
      <c r="B23" s="348">
        <v>29.747608453837596</v>
      </c>
      <c r="C23" s="348">
        <v>30.660833333333336</v>
      </c>
      <c r="D23" s="348">
        <v>30.008709677419354</v>
      </c>
      <c r="E23" s="348">
        <v>29.129</v>
      </c>
      <c r="F23" s="348">
        <v>27.794440860215047</v>
      </c>
      <c r="G23" s="348">
        <v>26.352430107526878</v>
      </c>
      <c r="H23" s="348">
        <v>24.80516129032258</v>
      </c>
      <c r="I23" s="348">
        <v>26.020967741935486</v>
      </c>
      <c r="J23" s="348">
        <v>26.529000000000003</v>
      </c>
      <c r="K23" s="348">
        <v>27.59903225806452</v>
      </c>
      <c r="L23" s="348">
        <v>29.199666666666666</v>
      </c>
      <c r="M23" s="348">
        <v>30.089999999999996</v>
      </c>
      <c r="N23" s="350">
        <v>28.2</v>
      </c>
    </row>
    <row r="24" spans="1:14" ht="47.25" customHeight="1">
      <c r="A24" s="349" t="s">
        <v>157</v>
      </c>
      <c r="B24" s="348">
        <v>-0.0523915461624043</v>
      </c>
      <c r="C24" s="348">
        <v>0.8608333333333356</v>
      </c>
      <c r="D24" s="348">
        <v>0.6087096774193554</v>
      </c>
      <c r="E24" s="348">
        <v>0.5289999999999999</v>
      </c>
      <c r="F24" s="348">
        <v>0.7944408602150475</v>
      </c>
      <c r="G24" s="348">
        <v>1.1524301075268788</v>
      </c>
      <c r="H24" s="348">
        <v>0.5051612903225795</v>
      </c>
      <c r="I24" s="348">
        <v>1.6209677419354875</v>
      </c>
      <c r="J24" s="348">
        <v>1.2290000000000028</v>
      </c>
      <c r="K24" s="348">
        <v>1.5</v>
      </c>
      <c r="L24" s="348">
        <v>1.0996666666666641</v>
      </c>
      <c r="M24" s="348">
        <v>0.7899999999999956</v>
      </c>
      <c r="N24" s="366">
        <v>0.9</v>
      </c>
    </row>
    <row r="25" spans="1:14" ht="33.75" customHeight="1">
      <c r="A25" s="520" t="s">
        <v>94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</row>
    <row r="26" spans="1:14" ht="47.25" customHeight="1">
      <c r="A26" s="347" t="s">
        <v>112</v>
      </c>
      <c r="B26" s="389">
        <v>22.3</v>
      </c>
      <c r="C26" s="389">
        <v>22.6</v>
      </c>
      <c r="D26" s="389">
        <v>22.1</v>
      </c>
      <c r="E26" s="389">
        <v>21.2</v>
      </c>
      <c r="F26" s="389">
        <v>19.4</v>
      </c>
      <c r="G26" s="389">
        <v>17.6</v>
      </c>
      <c r="H26" s="389">
        <v>16.9</v>
      </c>
      <c r="I26" s="389">
        <v>16.9</v>
      </c>
      <c r="J26" s="389">
        <v>17.2</v>
      </c>
      <c r="K26" s="389">
        <v>18.3</v>
      </c>
      <c r="L26" s="389">
        <v>19.6</v>
      </c>
      <c r="M26" s="389">
        <v>21.2</v>
      </c>
      <c r="N26" s="390">
        <v>19.6</v>
      </c>
    </row>
    <row r="27" spans="1:14" ht="47.25" customHeight="1">
      <c r="A27" s="347" t="s">
        <v>287</v>
      </c>
      <c r="B27" s="348">
        <v>23.27381535038932</v>
      </c>
      <c r="C27" s="348">
        <v>23.277380952380952</v>
      </c>
      <c r="D27" s="348">
        <v>23.40387096774193</v>
      </c>
      <c r="E27" s="348">
        <v>22.080333333333336</v>
      </c>
      <c r="F27" s="348">
        <v>20.227096774193548</v>
      </c>
      <c r="G27" s="348">
        <v>18.768666666666668</v>
      </c>
      <c r="H27" s="348">
        <v>17.624342431761786</v>
      </c>
      <c r="I27" s="348">
        <v>17.96516129032258</v>
      </c>
      <c r="J27" s="348">
        <v>18.897</v>
      </c>
      <c r="K27" s="348">
        <v>18.92516129032258</v>
      </c>
      <c r="L27" s="348">
        <v>21.35155172413793</v>
      </c>
      <c r="M27" s="348">
        <v>22.315806451612904</v>
      </c>
      <c r="N27" s="350">
        <v>20.7</v>
      </c>
    </row>
    <row r="28" spans="1:14" ht="47.25" customHeight="1">
      <c r="A28" s="349" t="s">
        <v>157</v>
      </c>
      <c r="B28" s="348">
        <v>0.9738153503893194</v>
      </c>
      <c r="C28" s="348">
        <v>0.6773809523809504</v>
      </c>
      <c r="D28" s="348">
        <v>1.3038709677419291</v>
      </c>
      <c r="E28" s="348">
        <v>0.8803333333333363</v>
      </c>
      <c r="F28" s="348">
        <v>0.8270967741935493</v>
      </c>
      <c r="G28" s="348">
        <v>1.1686666666666667</v>
      </c>
      <c r="H28" s="348">
        <v>0.7243424317617873</v>
      </c>
      <c r="I28" s="348">
        <v>1.0651612903225818</v>
      </c>
      <c r="J28" s="348">
        <v>1.6969999999999992</v>
      </c>
      <c r="K28" s="348">
        <v>0.6251612903225805</v>
      </c>
      <c r="L28" s="348">
        <v>1.7515517241379293</v>
      </c>
      <c r="M28" s="348">
        <v>1.1158064516129045</v>
      </c>
      <c r="N28" s="366">
        <v>1.1</v>
      </c>
    </row>
    <row r="29" spans="1:14" ht="31.5" customHeight="1">
      <c r="A29" s="520" t="s">
        <v>272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</row>
    <row r="30" spans="1:14" ht="59.25" customHeight="1">
      <c r="A30" s="347" t="s">
        <v>112</v>
      </c>
      <c r="B30" s="389">
        <v>26.1</v>
      </c>
      <c r="C30" s="389">
        <v>26.2</v>
      </c>
      <c r="D30" s="389">
        <v>25.8</v>
      </c>
      <c r="E30" s="389">
        <v>24.9</v>
      </c>
      <c r="F30" s="389">
        <v>23.2</v>
      </c>
      <c r="G30" s="389">
        <v>21.4</v>
      </c>
      <c r="H30" s="389">
        <v>20.6</v>
      </c>
      <c r="I30" s="389">
        <v>20.7</v>
      </c>
      <c r="J30" s="389">
        <v>21.3</v>
      </c>
      <c r="K30" s="389">
        <v>22.3</v>
      </c>
      <c r="L30" s="389">
        <v>23.9</v>
      </c>
      <c r="M30" s="389">
        <v>25.3</v>
      </c>
      <c r="N30" s="390">
        <v>23.5</v>
      </c>
    </row>
    <row r="31" spans="1:14" ht="47.25" customHeight="1">
      <c r="A31" s="347" t="s">
        <v>260</v>
      </c>
      <c r="B31" s="348">
        <v>26.510711902113464</v>
      </c>
      <c r="C31" s="348">
        <v>26.969107142857137</v>
      </c>
      <c r="D31" s="348">
        <v>26.706290322580646</v>
      </c>
      <c r="E31" s="348">
        <v>25.604666666666667</v>
      </c>
      <c r="F31" s="348">
        <v>24.0107688172043</v>
      </c>
      <c r="G31" s="348">
        <v>22.560548387096777</v>
      </c>
      <c r="H31" s="348">
        <v>21.214751861042185</v>
      </c>
      <c r="I31" s="348">
        <v>21.99306451612903</v>
      </c>
      <c r="J31" s="348">
        <v>22.713</v>
      </c>
      <c r="K31" s="348">
        <v>23.262096774193548</v>
      </c>
      <c r="L31" s="348">
        <v>25.275609195402296</v>
      </c>
      <c r="M31" s="348">
        <v>26.202903225806455</v>
      </c>
      <c r="N31" s="350">
        <v>24.4</v>
      </c>
    </row>
    <row r="32" spans="1:14" ht="47.25" customHeight="1">
      <c r="A32" s="349" t="s">
        <v>157</v>
      </c>
      <c r="B32" s="348">
        <f>B31-B30</f>
        <v>0.4107119021134622</v>
      </c>
      <c r="C32" s="348">
        <f aca="true" t="shared" si="0" ref="C32:M32">C31-C30</f>
        <v>0.7691071428571377</v>
      </c>
      <c r="D32" s="348">
        <f t="shared" si="0"/>
        <v>0.9062903225806451</v>
      </c>
      <c r="E32" s="348">
        <f t="shared" si="0"/>
        <v>0.7046666666666681</v>
      </c>
      <c r="F32" s="348">
        <f t="shared" si="0"/>
        <v>0.8107688172043019</v>
      </c>
      <c r="G32" s="348">
        <f t="shared" si="0"/>
        <v>1.160548387096778</v>
      </c>
      <c r="H32" s="348">
        <f t="shared" si="0"/>
        <v>0.6147518610421834</v>
      </c>
      <c r="I32" s="348">
        <f t="shared" si="0"/>
        <v>1.2930645161290322</v>
      </c>
      <c r="J32" s="348">
        <f t="shared" si="0"/>
        <v>1.4130000000000003</v>
      </c>
      <c r="K32" s="348">
        <f t="shared" si="0"/>
        <v>0.9620967741935473</v>
      </c>
      <c r="L32" s="348">
        <f t="shared" si="0"/>
        <v>1.3756091954022978</v>
      </c>
      <c r="M32" s="348">
        <f t="shared" si="0"/>
        <v>0.9029032258064547</v>
      </c>
      <c r="N32" s="366">
        <f>N31-N30</f>
        <v>0.8999999999999986</v>
      </c>
    </row>
    <row r="33" ht="20.25">
      <c r="A33" s="266" t="s">
        <v>108</v>
      </c>
    </row>
    <row r="35" spans="2:14" ht="20.25"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</row>
  </sheetData>
  <sheetProtection/>
  <mergeCells count="32">
    <mergeCell ref="M19:N19"/>
    <mergeCell ref="A18:N18"/>
    <mergeCell ref="J10:M10"/>
    <mergeCell ref="J11:M11"/>
    <mergeCell ref="F8:I8"/>
    <mergeCell ref="F9:I9"/>
    <mergeCell ref="F11:I11"/>
    <mergeCell ref="A10:E10"/>
    <mergeCell ref="A11:E11"/>
    <mergeCell ref="A12:E12"/>
    <mergeCell ref="J5:M5"/>
    <mergeCell ref="J6:M6"/>
    <mergeCell ref="J7:M7"/>
    <mergeCell ref="J8:M8"/>
    <mergeCell ref="J9:M9"/>
    <mergeCell ref="J4:M4"/>
    <mergeCell ref="F6:I6"/>
    <mergeCell ref="F10:I10"/>
    <mergeCell ref="F12:I12"/>
    <mergeCell ref="A4:E4"/>
    <mergeCell ref="F4:I4"/>
    <mergeCell ref="F5:I5"/>
    <mergeCell ref="A21:N21"/>
    <mergeCell ref="A25:N25"/>
    <mergeCell ref="A29:N29"/>
    <mergeCell ref="J12:M12"/>
    <mergeCell ref="A5:E5"/>
    <mergeCell ref="A6:E6"/>
    <mergeCell ref="A7:E7"/>
    <mergeCell ref="A8:E8"/>
    <mergeCell ref="A9:E9"/>
    <mergeCell ref="F7:I7"/>
  </mergeCells>
  <hyperlinks>
    <hyperlink ref="A1" location="'Table of Contents'!A1" display="Back to Table of Contents"/>
    <hyperlink ref="A17" location="'Table of Contents'!A1" display="Back to Table of Contents"/>
  </hyperlinks>
  <printOptions/>
  <pageMargins left="0.6" right="0.26" top="0.6" bottom="0.25" header="0.26" footer="0.05"/>
  <pageSetup horizontalDpi="600" verticalDpi="600" orientation="portrait" paperSize="9" scale="60" r:id="rId1"/>
  <headerFooter>
    <oddHeader>&amp;C&amp;"Cambria,Regular"&amp;16 &amp;12 &amp;14 &amp;11 &amp;"Times New Roman,Regular"&amp;14 &amp;16 &amp;18 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89" customWidth="1"/>
    <col min="2" max="2" width="7.57421875" style="89" customWidth="1"/>
    <col min="3" max="3" width="8.421875" style="89" customWidth="1"/>
    <col min="4" max="4" width="10.00390625" style="89" customWidth="1"/>
    <col min="5" max="5" width="4.28125" style="89" customWidth="1"/>
    <col min="6" max="6" width="12.8515625" style="89" customWidth="1"/>
    <col min="7" max="7" width="9.57421875" style="89" customWidth="1"/>
    <col min="8" max="8" width="4.28125" style="89" customWidth="1"/>
    <col min="9" max="9" width="13.28125" style="89" customWidth="1"/>
    <col min="10" max="10" width="9.140625" style="89" customWidth="1"/>
    <col min="11" max="11" width="10.28125" style="89" bestFit="1" customWidth="1"/>
    <col min="12" max="16384" width="9.140625" style="89" customWidth="1"/>
  </cols>
  <sheetData>
    <row r="1" ht="16.5">
      <c r="A1" s="400" t="s">
        <v>355</v>
      </c>
    </row>
    <row r="2" spans="1:11" ht="16.5">
      <c r="A2" s="551" t="s">
        <v>276</v>
      </c>
      <c r="B2" s="551"/>
      <c r="C2" s="551"/>
      <c r="D2" s="551"/>
      <c r="E2" s="551"/>
      <c r="F2" s="551"/>
      <c r="G2" s="551"/>
      <c r="H2" s="551"/>
      <c r="I2" s="551"/>
      <c r="K2" s="180"/>
    </row>
    <row r="3" spans="1:9" ht="16.5">
      <c r="A3" s="91"/>
      <c r="B3" s="114"/>
      <c r="C3" s="115"/>
      <c r="D3" s="115"/>
      <c r="E3" s="115"/>
      <c r="G3" s="90"/>
      <c r="H3" s="90"/>
      <c r="I3" s="92" t="s">
        <v>110</v>
      </c>
    </row>
    <row r="4" spans="1:9" ht="22.5" customHeight="1">
      <c r="A4" s="554" t="s">
        <v>95</v>
      </c>
      <c r="B4" s="555" t="s">
        <v>158</v>
      </c>
      <c r="C4" s="555"/>
      <c r="D4" s="556">
        <v>2017</v>
      </c>
      <c r="E4" s="556"/>
      <c r="F4" s="556"/>
      <c r="G4" s="556">
        <v>2018</v>
      </c>
      <c r="H4" s="556"/>
      <c r="I4" s="556"/>
    </row>
    <row r="5" spans="1:9" ht="66.75" customHeight="1">
      <c r="A5" s="554"/>
      <c r="B5" s="555"/>
      <c r="C5" s="555"/>
      <c r="D5" s="555" t="s">
        <v>156</v>
      </c>
      <c r="E5" s="555"/>
      <c r="F5" s="95" t="s">
        <v>159</v>
      </c>
      <c r="G5" s="555" t="s">
        <v>156</v>
      </c>
      <c r="H5" s="555"/>
      <c r="I5" s="95" t="s">
        <v>159</v>
      </c>
    </row>
    <row r="6" spans="1:13" ht="41.25" customHeight="1">
      <c r="A6" s="116" t="s">
        <v>96</v>
      </c>
      <c r="B6" s="545">
        <v>263</v>
      </c>
      <c r="C6" s="545"/>
      <c r="D6" s="546">
        <v>146</v>
      </c>
      <c r="E6" s="546"/>
      <c r="F6" s="161">
        <v>55.51330798479087</v>
      </c>
      <c r="G6" s="547">
        <v>794.3782608695651</v>
      </c>
      <c r="H6" s="547">
        <v>794.3782608695651</v>
      </c>
      <c r="I6" s="161">
        <v>302.0449661101008</v>
      </c>
      <c r="M6" s="368"/>
    </row>
    <row r="7" spans="1:13" ht="41.25" customHeight="1">
      <c r="A7" s="116" t="s">
        <v>97</v>
      </c>
      <c r="B7" s="545">
        <v>348</v>
      </c>
      <c r="C7" s="545"/>
      <c r="D7" s="546">
        <v>332</v>
      </c>
      <c r="E7" s="546"/>
      <c r="F7" s="161">
        <v>95.40229885057471</v>
      </c>
      <c r="G7" s="547">
        <v>337.2826086956522</v>
      </c>
      <c r="H7" s="547">
        <v>337.2826086956522</v>
      </c>
      <c r="I7" s="161">
        <v>96.92028985507247</v>
      </c>
      <c r="M7" s="368"/>
    </row>
    <row r="8" spans="1:13" ht="41.25" customHeight="1">
      <c r="A8" s="116" t="s">
        <v>98</v>
      </c>
      <c r="B8" s="545">
        <v>263</v>
      </c>
      <c r="C8" s="545"/>
      <c r="D8" s="546">
        <v>264</v>
      </c>
      <c r="E8" s="546"/>
      <c r="F8" s="161">
        <v>100.38022813688212</v>
      </c>
      <c r="G8" s="547">
        <v>319.24782608695654</v>
      </c>
      <c r="H8" s="547">
        <v>319.24782608695654</v>
      </c>
      <c r="I8" s="161">
        <v>121.38700611671351</v>
      </c>
      <c r="M8" s="368"/>
    </row>
    <row r="9" spans="1:13" ht="41.25" customHeight="1">
      <c r="A9" s="116" t="s">
        <v>99</v>
      </c>
      <c r="B9" s="545">
        <v>212</v>
      </c>
      <c r="C9" s="545"/>
      <c r="D9" s="546">
        <v>272</v>
      </c>
      <c r="E9" s="546"/>
      <c r="F9" s="161">
        <v>128.30188679245282</v>
      </c>
      <c r="G9" s="547">
        <v>393.91739130434786</v>
      </c>
      <c r="H9" s="547">
        <v>393.91739130434786</v>
      </c>
      <c r="I9" s="161">
        <v>185.81009023789994</v>
      </c>
      <c r="M9" s="368"/>
    </row>
    <row r="10" spans="1:13" ht="41.25" customHeight="1">
      <c r="A10" s="116" t="s">
        <v>100</v>
      </c>
      <c r="B10" s="545">
        <v>148</v>
      </c>
      <c r="C10" s="545"/>
      <c r="D10" s="546">
        <v>367</v>
      </c>
      <c r="E10" s="546"/>
      <c r="F10" s="161">
        <v>247.97297297297297</v>
      </c>
      <c r="G10" s="547">
        <v>77.86565217391303</v>
      </c>
      <c r="H10" s="547">
        <v>77.86565217391303</v>
      </c>
      <c r="I10" s="161">
        <v>52.611927144535834</v>
      </c>
      <c r="M10" s="368"/>
    </row>
    <row r="11" spans="1:13" ht="41.25" customHeight="1">
      <c r="A11" s="116" t="s">
        <v>101</v>
      </c>
      <c r="B11" s="545">
        <v>107</v>
      </c>
      <c r="C11" s="545"/>
      <c r="D11" s="546">
        <v>152</v>
      </c>
      <c r="E11" s="546"/>
      <c r="F11" s="161">
        <v>142.05607476635512</v>
      </c>
      <c r="G11" s="547">
        <v>102.82173913043479</v>
      </c>
      <c r="H11" s="547">
        <v>102.82173913043479</v>
      </c>
      <c r="I11" s="161">
        <v>96.09508329947177</v>
      </c>
      <c r="M11" s="368"/>
    </row>
    <row r="12" spans="1:13" ht="41.25" customHeight="1">
      <c r="A12" s="116" t="s">
        <v>102</v>
      </c>
      <c r="B12" s="545">
        <v>125</v>
      </c>
      <c r="C12" s="545"/>
      <c r="D12" s="546">
        <v>160</v>
      </c>
      <c r="E12" s="546"/>
      <c r="F12" s="161">
        <v>128</v>
      </c>
      <c r="G12" s="547">
        <v>153.7521739130435</v>
      </c>
      <c r="H12" s="547">
        <v>153.7521739130435</v>
      </c>
      <c r="I12" s="161">
        <v>123.0017391304348</v>
      </c>
      <c r="M12" s="368"/>
    </row>
    <row r="13" spans="1:13" ht="41.25" customHeight="1">
      <c r="A13" s="116" t="s">
        <v>103</v>
      </c>
      <c r="B13" s="545">
        <v>106</v>
      </c>
      <c r="C13" s="545"/>
      <c r="D13" s="546">
        <v>145</v>
      </c>
      <c r="E13" s="546"/>
      <c r="F13" s="161">
        <v>136.7924528301887</v>
      </c>
      <c r="G13" s="547">
        <v>36.05217391304348</v>
      </c>
      <c r="H13" s="547">
        <v>36.05217391304348</v>
      </c>
      <c r="I13" s="161">
        <v>34.01148482362593</v>
      </c>
      <c r="M13" s="368"/>
    </row>
    <row r="14" spans="1:13" ht="41.25" customHeight="1">
      <c r="A14" s="116" t="s">
        <v>104</v>
      </c>
      <c r="B14" s="545">
        <v>96</v>
      </c>
      <c r="C14" s="545"/>
      <c r="D14" s="546">
        <v>56</v>
      </c>
      <c r="E14" s="546"/>
      <c r="F14" s="161">
        <v>58.333333333333336</v>
      </c>
      <c r="G14" s="547">
        <v>86.96521739130434</v>
      </c>
      <c r="H14" s="547">
        <v>86.96521739130434</v>
      </c>
      <c r="I14" s="161">
        <v>90.58876811594202</v>
      </c>
      <c r="M14" s="368"/>
    </row>
    <row r="15" spans="1:13" ht="41.25" customHeight="1">
      <c r="A15" s="116" t="s">
        <v>105</v>
      </c>
      <c r="B15" s="545">
        <v>77</v>
      </c>
      <c r="C15" s="545"/>
      <c r="D15" s="546">
        <v>69</v>
      </c>
      <c r="E15" s="546"/>
      <c r="F15" s="161">
        <v>89.6103896103896</v>
      </c>
      <c r="G15" s="547">
        <v>54.660869565217396</v>
      </c>
      <c r="H15" s="547">
        <v>54.660869565217396</v>
      </c>
      <c r="I15" s="161">
        <v>70.98814229249012</v>
      </c>
      <c r="M15" s="368"/>
    </row>
    <row r="16" spans="1:13" ht="41.25" customHeight="1">
      <c r="A16" s="116" t="s">
        <v>106</v>
      </c>
      <c r="B16" s="545">
        <v>78</v>
      </c>
      <c r="C16" s="545"/>
      <c r="D16" s="546">
        <v>105</v>
      </c>
      <c r="E16" s="546"/>
      <c r="F16" s="161">
        <v>134.6153846153846</v>
      </c>
      <c r="G16" s="547">
        <v>194.8347826086957</v>
      </c>
      <c r="H16" s="547">
        <v>194.8347826086957</v>
      </c>
      <c r="I16" s="161">
        <v>249.78818283166112</v>
      </c>
      <c r="M16" s="368"/>
    </row>
    <row r="17" spans="1:13" ht="41.25" customHeight="1">
      <c r="A17" s="117" t="s">
        <v>107</v>
      </c>
      <c r="B17" s="545">
        <v>180</v>
      </c>
      <c r="C17" s="545"/>
      <c r="D17" s="546">
        <v>72</v>
      </c>
      <c r="E17" s="546"/>
      <c r="F17" s="161">
        <v>40</v>
      </c>
      <c r="G17" s="547">
        <v>264.4826086956522</v>
      </c>
      <c r="H17" s="547">
        <v>264.4826086956522</v>
      </c>
      <c r="I17" s="161">
        <v>146.93478260869566</v>
      </c>
      <c r="M17" s="368"/>
    </row>
    <row r="18" spans="1:9" ht="33.75" customHeight="1">
      <c r="A18" s="165" t="s">
        <v>111</v>
      </c>
      <c r="B18" s="548">
        <v>2003</v>
      </c>
      <c r="C18" s="548"/>
      <c r="D18" s="549">
        <v>2140</v>
      </c>
      <c r="E18" s="549"/>
      <c r="F18" s="162">
        <v>106.83974038941588</v>
      </c>
      <c r="G18" s="549">
        <v>2816.26130434783</v>
      </c>
      <c r="H18" s="549">
        <v>2816.2613043478264</v>
      </c>
      <c r="I18" s="162">
        <v>140.60216197442966</v>
      </c>
    </row>
    <row r="19" spans="1:9" ht="16.5">
      <c r="A19" s="243" t="s">
        <v>108</v>
      </c>
      <c r="B19" s="367"/>
      <c r="C19" s="90"/>
      <c r="D19" s="367"/>
      <c r="E19" s="90"/>
      <c r="F19" s="90"/>
      <c r="G19" s="550"/>
      <c r="H19" s="550"/>
      <c r="I19" s="90"/>
    </row>
    <row r="20" spans="1:9" ht="16.5">
      <c r="A20" s="1"/>
      <c r="F20" s="121"/>
      <c r="G20" s="121"/>
      <c r="H20" s="121"/>
      <c r="I20" s="121"/>
    </row>
    <row r="21" spans="1:9" ht="16.5">
      <c r="A21" s="400" t="s">
        <v>355</v>
      </c>
      <c r="F21" s="121"/>
      <c r="G21" s="121"/>
      <c r="H21" s="121"/>
      <c r="I21" s="121"/>
    </row>
    <row r="22" spans="1:9" ht="25.5" customHeight="1">
      <c r="A22" s="552" t="s">
        <v>277</v>
      </c>
      <c r="B22" s="552"/>
      <c r="C22" s="552"/>
      <c r="D22" s="552"/>
      <c r="E22" s="552"/>
      <c r="F22" s="552"/>
      <c r="G22" s="552"/>
      <c r="H22" s="552"/>
      <c r="I22" s="552"/>
    </row>
    <row r="23" spans="1:9" ht="19.5" customHeight="1">
      <c r="A23" s="553" t="s">
        <v>136</v>
      </c>
      <c r="B23" s="553"/>
      <c r="C23" s="553"/>
      <c r="D23" s="553"/>
      <c r="E23" s="553"/>
      <c r="F23" s="553"/>
      <c r="G23" s="553"/>
      <c r="H23" s="553"/>
      <c r="I23" s="553"/>
    </row>
    <row r="24" spans="1:9" ht="30" customHeight="1">
      <c r="A24" s="537" t="s">
        <v>41</v>
      </c>
      <c r="B24" s="539">
        <v>2017</v>
      </c>
      <c r="C24" s="539"/>
      <c r="D24" s="539"/>
      <c r="E24" s="539"/>
      <c r="F24" s="539">
        <v>2018</v>
      </c>
      <c r="G24" s="539"/>
      <c r="H24" s="539"/>
      <c r="I24" s="539"/>
    </row>
    <row r="25" spans="1:9" ht="39" customHeight="1">
      <c r="A25" s="538"/>
      <c r="B25" s="540">
        <v>3991</v>
      </c>
      <c r="C25" s="540"/>
      <c r="D25" s="540"/>
      <c r="E25" s="540"/>
      <c r="F25" s="540">
        <f>(G18*1865)/1000</f>
        <v>5252.327332608703</v>
      </c>
      <c r="G25" s="540"/>
      <c r="H25" s="540"/>
      <c r="I25" s="540"/>
    </row>
    <row r="26" spans="1:9" ht="39" customHeight="1">
      <c r="A26" s="118" t="s">
        <v>25</v>
      </c>
      <c r="B26" s="536">
        <v>2395</v>
      </c>
      <c r="C26" s="536"/>
      <c r="D26" s="536"/>
      <c r="E26" s="536"/>
      <c r="F26" s="536">
        <v>3151</v>
      </c>
      <c r="G26" s="536"/>
      <c r="H26" s="536"/>
      <c r="I26" s="536"/>
    </row>
    <row r="27" spans="1:9" ht="39" customHeight="1">
      <c r="A27" s="118" t="s">
        <v>42</v>
      </c>
      <c r="B27" s="536">
        <v>1197</v>
      </c>
      <c r="C27" s="536"/>
      <c r="D27" s="536"/>
      <c r="E27" s="536"/>
      <c r="F27" s="536">
        <v>1576</v>
      </c>
      <c r="G27" s="536"/>
      <c r="H27" s="536"/>
      <c r="I27" s="536"/>
    </row>
    <row r="28" spans="1:9" ht="39" customHeight="1">
      <c r="A28" s="119" t="s">
        <v>43</v>
      </c>
      <c r="B28" s="536">
        <v>399</v>
      </c>
      <c r="C28" s="536"/>
      <c r="D28" s="536"/>
      <c r="E28" s="536"/>
      <c r="F28" s="536">
        <v>525</v>
      </c>
      <c r="G28" s="536"/>
      <c r="H28" s="536"/>
      <c r="I28" s="536"/>
    </row>
    <row r="29" spans="1:9" ht="10.5" customHeight="1">
      <c r="A29" s="120"/>
      <c r="B29" s="541"/>
      <c r="C29" s="542"/>
      <c r="D29" s="542"/>
      <c r="E29" s="543"/>
      <c r="F29" s="544"/>
      <c r="G29" s="544"/>
      <c r="H29" s="544"/>
      <c r="I29" s="544"/>
    </row>
    <row r="30" ht="26.25" customHeight="1">
      <c r="A30" s="244" t="s">
        <v>165</v>
      </c>
    </row>
    <row r="31" spans="2:8" ht="16.5">
      <c r="B31" s="90"/>
      <c r="C31" s="90"/>
      <c r="D31" s="90"/>
      <c r="E31" s="90"/>
      <c r="F31" s="90"/>
      <c r="G31" s="90"/>
      <c r="H31" s="90"/>
    </row>
  </sheetData>
  <sheetProtection/>
  <mergeCells count="62">
    <mergeCell ref="G19:H19"/>
    <mergeCell ref="A2:I2"/>
    <mergeCell ref="A22:I22"/>
    <mergeCell ref="A23:I23"/>
    <mergeCell ref="A4:A5"/>
    <mergeCell ref="B4:C5"/>
    <mergeCell ref="D4:F4"/>
    <mergeCell ref="G4:I4"/>
    <mergeCell ref="D5:E5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G18:H18"/>
    <mergeCell ref="B15:C15"/>
    <mergeCell ref="D15:E15"/>
    <mergeCell ref="G15:H15"/>
    <mergeCell ref="B16:C16"/>
    <mergeCell ref="D16:E16"/>
    <mergeCell ref="G16:H16"/>
    <mergeCell ref="B29:E29"/>
    <mergeCell ref="F29:I29"/>
    <mergeCell ref="B26:E26"/>
    <mergeCell ref="F26:I26"/>
    <mergeCell ref="B27:E27"/>
    <mergeCell ref="B17:C17"/>
    <mergeCell ref="D17:E17"/>
    <mergeCell ref="G17:H17"/>
    <mergeCell ref="B18:C18"/>
    <mergeCell ref="D18:E18"/>
    <mergeCell ref="F27:I27"/>
    <mergeCell ref="B28:E28"/>
    <mergeCell ref="F28:I28"/>
    <mergeCell ref="A24:A25"/>
    <mergeCell ref="B24:E24"/>
    <mergeCell ref="F24:I24"/>
    <mergeCell ref="B25:E25"/>
    <mergeCell ref="F25:I25"/>
  </mergeCells>
  <hyperlinks>
    <hyperlink ref="A1" location="'Table of Contents'!A1" display="Back to Table of Contents"/>
    <hyperlink ref="A21" location="'Table of Contents'!A1" display="Back to Table of Contents"/>
  </hyperlinks>
  <printOptions/>
  <pageMargins left="0.92" right="0.26" top="0.61" bottom="0.25" header="0" footer="0"/>
  <pageSetup horizontalDpi="600" verticalDpi="600" orientation="portrait" paperSize="9" scale="80" r:id="rId1"/>
  <headerFooter alignWithMargins="0">
    <oddHeader>&amp;C&amp;"Times New Roman,Regular"&amp;14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2019-07-12T05:53:28Z</cp:lastPrinted>
  <dcterms:created xsi:type="dcterms:W3CDTF">2001-06-27T05:20:53Z</dcterms:created>
  <dcterms:modified xsi:type="dcterms:W3CDTF">2019-07-25T10:13:51Z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