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15" tabRatio="604" activeTab="4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a" localSheetId="0">'[1]Table 1'!#REF!</definedName>
    <definedName name="aa">'[1]Table 1'!#REF!</definedName>
    <definedName name="ccc" localSheetId="0">'[2]Table 1'!#REF!</definedName>
    <definedName name="ccc">'[2]Table 1'!#REF!</definedName>
    <definedName name="DATABASE" localSheetId="0">'[1]Table 1'!#REF!</definedName>
    <definedName name="DATABASE">'[1]Table 1'!#REF!</definedName>
    <definedName name="gd" localSheetId="0">'[3]Table 1'!#REF!</definedName>
    <definedName name="gd">'[3]Table 1'!#REF!</definedName>
    <definedName name="hd" localSheetId="0">'[3]Table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>#REF!</definedName>
    <definedName name="_xlnm.Print_Area" localSheetId="9">'Tab 10'!$A$1:$L$46</definedName>
    <definedName name="_xlnm.Print_Area" localSheetId="2">'TAB 3 '!$A$1:$J$23</definedName>
    <definedName name="_xlnm.Print_Area" localSheetId="3">'Tab 4 '!$A$1:$G$22</definedName>
    <definedName name="_xlnm.Print_Area" localSheetId="5">'Tab 6'!$A$1:$L$14</definedName>
    <definedName name="_xlnm.Print_Area" localSheetId="7">'Tab 8'!$A$1:$L$36</definedName>
    <definedName name="_xlnm.Print_Area" localSheetId="8">'Tab 9'!$A$1:$L$42</definedName>
    <definedName name="re" localSheetId="0">'[5]Page77'!#REF!</definedName>
    <definedName name="re">'[5]Page77'!#REF!</definedName>
    <definedName name="ss" localSheetId="0">'[3]Table 1'!#REF!</definedName>
    <definedName name="ss">'[3]Table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<sst xmlns="http://schemas.openxmlformats.org/spreadsheetml/2006/main" count="335" uniqueCount="207">
  <si>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</si>
  <si>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</si>
  <si>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</si>
  <si>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</si>
  <si>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</si>
  <si>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</si>
  <si>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</si>
  <si>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</si>
  <si>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</si>
  <si>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</si>
  <si>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</si>
  <si>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</si>
  <si>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</si>
  <si>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</si>
  <si>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</si>
  <si>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</si>
  <si>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</si>
  <si>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</si>
  <si>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</si>
  <si>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</si>
  <si>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</si>
  <si>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</si>
  <si>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</si>
  <si>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</si>
  <si>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</si>
  <si>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</si>
  <si>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</si>
  <si>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</si>
  <si>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</si>
  <si>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</si>
  <si>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</si>
  <si>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</si>
  <si>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</si>
  <si>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</si>
  <si>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</si>
  <si>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</si>
  <si>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</si>
  <si>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</si>
  <si>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</si>
  <si>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</si>
  <si>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</si>
  <si>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</si>
  <si>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</si>
  <si>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</si>
  <si>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</si>
  <si>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</si>
  <si>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</si>
  <si>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</si>
  <si>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</si>
  <si>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</si>
  <si>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</si>
  <si>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</si>
  <si>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</si>
  <si>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</si>
  <si>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</si>
  <si>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</si>
  <si>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</si>
  <si>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</si>
  <si>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</si>
  <si>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</si>
  <si>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</si>
  <si>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</si>
  <si>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</si>
  <si>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</si>
  <si>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</si>
  <si>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</si>
  <si>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</si>
  <si>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</si>
  <si>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</si>
  <si>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</si>
  <si>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</si>
  <si>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</si>
  <si>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</si>
  <si>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</si>
  <si>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</si>
  <si>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</si>
  <si>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</si>
  <si>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</si>
  <si>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</si>
  <si>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</si>
  <si>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</si>
  <si>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</si>
  <si>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</si>
  <si>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</si>
  <si>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</si>
  <si>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</si>
  <si>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</si>
  <si>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</si>
  <si>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</si>
  <si>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</si>
  <si>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</si>
  <si>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</si>
  <si>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</si>
  <si>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</si>
  <si>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</si>
  <si>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</si>
  <si>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</si>
  <si>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</si>
  <si>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</si>
  <si>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</si>
  <si>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</si>
  <si>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</si>
  <si>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</si>
  <si>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</si>
  <si>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</si>
  <si>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</si>
  <si>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</si>
  <si>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</si>
  <si>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</si>
  <si>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</si>
  <si>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</si>
  <si>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</si>
  <si>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</si>
  <si>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</si>
  <si>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</si>
  <si>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</si>
  <si>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</si>
  <si>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</si>
  <si>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</si>
  <si>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</si>
  <si>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</si>
  <si>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</si>
  <si>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</si>
  <si>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</si>
  <si>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</si>
  <si>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</si>
  <si>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</si>
  <si>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</si>
  <si>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</si>
  <si>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</si>
  <si>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</si>
  <si>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Mali</t>
  </si>
  <si>
    <t xml:space="preserve">    Seychelles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</si>
  <si>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</si>
  <si>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</si>
  <si>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</si>
  <si>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</si>
  <si>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</si>
  <si>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</si>
  <si>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</si>
  <si>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</si>
  <si>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</si>
  <si>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</si>
  <si>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 xml:space="preserve"> 3.  Exports (f.o.b, R million)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</si>
  <si>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</si>
  <si>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</si>
  <si>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</si>
  <si>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</si>
  <si>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</si>
  <si>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</si>
  <si>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</si>
  <si>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</si>
  <si>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</si>
  <si>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</si>
  <si>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</si>
  <si>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</si>
  <si>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</si>
  <si>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</si>
  <si>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</si>
  <si>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</si>
  <si>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</si>
  <si>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</si>
  <si>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</si>
  <si>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</si>
  <si>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</si>
  <si>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</si>
  <si>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</si>
  <si>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</si>
  <si>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</si>
  <si>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</si>
  <si>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 xml:space="preserve">Value (F.o.b): R Million </t>
  </si>
  <si>
    <t xml:space="preserve">N.A   </t>
  </si>
  <si>
    <t xml:space="preserve">N.A  </t>
  </si>
  <si>
    <t>Mauritian</t>
  </si>
  <si>
    <t>Foreign workers (Expatriates)</t>
  </si>
  <si>
    <t>7. Value added at basic prices (R million)</t>
  </si>
  <si>
    <t>8. Annual Real Growth rate of Value added (%)</t>
  </si>
  <si>
    <t>N.A - Not applicable</t>
  </si>
  <si>
    <t>Table 1 - Main economic indicators, EOE Sector, 2009 - 2017</t>
  </si>
  <si>
    <t xml:space="preserve">   South Africa</t>
  </si>
  <si>
    <t xml:space="preserve">    South Africa</t>
  </si>
  <si>
    <r>
      <t xml:space="preserve">2018 </t>
    </r>
    <r>
      <rPr>
        <b/>
        <vertAlign val="superscript"/>
        <sz val="10.5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</si>
  <si>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Provisional</t>
    </r>
  </si>
  <si>
    <r>
      <t xml:space="preserve">2018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</si>
  <si>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 </t>
    </r>
    <r>
      <rPr>
        <sz val="10.5"/>
        <rFont val="Times New Roman"/>
        <family val="1"/>
      </rPr>
      <t>Provisional</t>
    </r>
  </si>
  <si>
    <r>
      <t>1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Special Administrative Region of China 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</si>
  <si>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</si>
  <si>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t>Table 6 - Net EOE Exports, 2016 - 1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2018</t>
    </r>
  </si>
  <si>
    <r>
      <t>Table 7 - EOE exports of selected commodities by SITC section, 2016 - 1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2018</t>
    </r>
  </si>
  <si>
    <r>
      <t>Table 8 - EOE imports of selected commodities by SITC section, 2016 - 1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2018</t>
    </r>
  </si>
  <si>
    <r>
      <t>Table 9 - EOE exports by country of destination, 2016 - 1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2018</t>
    </r>
  </si>
  <si>
    <r>
      <t>Table 10 - EOE imports by country of origin, 2016 - 1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2018</t>
    </r>
  </si>
  <si>
    <t>Jan-Jun</t>
  </si>
  <si>
    <t>Table 2 - Employment by size of enterprise and sex, EOE Sector, June 2017 - June 2018</t>
  </si>
  <si>
    <t>Table 3 - Employment by product group and sex, EOE Sector, June 2017 - June 2018</t>
  </si>
  <si>
    <t>Table 4 - Net change in employment by product group, EOE Sector, June 2017 - June 2018</t>
  </si>
  <si>
    <t>Mar. 18 to Jun. 18</t>
  </si>
  <si>
    <t>Jun. 17 to Jun. 18</t>
  </si>
  <si>
    <t>Table 5 - Expatriate employment by product group and sex, EOE Sector, June 2017 - June 2018</t>
  </si>
  <si>
    <r>
      <t xml:space="preserve">2017 </t>
    </r>
    <r>
      <rPr>
        <b/>
        <vertAlign val="superscript"/>
        <sz val="10.5"/>
        <rFont val="Times New Roman"/>
        <family val="1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</si>
  <si>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Provisional</t>
    </r>
  </si>
  <si>
    <t xml:space="preserve">          Paper, paperboard and articles </t>
  </si>
  <si>
    <r>
      <t xml:space="preserve">   Hong Kong (S.A.R) </t>
    </r>
    <r>
      <rPr>
        <vertAlign val="superscript"/>
        <sz val="10.5"/>
        <rFont val="Times New Roman"/>
        <family val="1"/>
      </rPr>
      <t>2</t>
    </r>
  </si>
  <si>
    <t xml:space="preserve">    India</t>
  </si>
  <si>
    <t>Value: R Million</t>
  </si>
  <si>
    <t xml:space="preserve">Value (C.i.f): R Million </t>
  </si>
  <si>
    <t xml:space="preserve">Value (C.i.f) : R Million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</si>
</sst>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\ \ \ \ "/>
    <numFmt numFmtId="173" formatCode="#,##0\ "/>
    <numFmt numFmtId="174" formatCode="#,##0\ \ "/>
    <numFmt numFmtId="175" formatCode="General\ \ \ \ \ \ \ \ \ \ \ \ \ \ \ \ \ \ \ \ \ \ \ \ \ \ \ \ \ \ \ \ \ \ \ \ \ \ \ \ \ \ \ \ \ \ \ \ \ \ \ \ "/>
    <numFmt numFmtId="176" formatCode="0.0\ \ "/>
    <numFmt numFmtId="177" formatCode="\+0.0\ \ "/>
    <numFmt numFmtId="178" formatCode="#,##0\ \ \ \ \ \ \ "/>
    <numFmt numFmtId="179" formatCode="#,##0\ \ \ \ \ \ "/>
    <numFmt numFmtId="180" formatCode="#,##0\ \ \ \ \ \ \ \ \ "/>
    <numFmt numFmtId="181" formatCode="mmmm\ yyyy"/>
    <numFmt numFmtId="182" formatCode="0."/>
    <numFmt numFmtId="183" formatCode="\(0\)"/>
    <numFmt numFmtId="184" formatCode="\ \ \ \-\ \ "/>
    <numFmt numFmtId="185" formatCode="\-#,##0\ \ "/>
    <numFmt numFmtId="186" formatCode="0.0"/>
    <numFmt numFmtId="187" formatCode="_(* #,##0_);_(* \(#,##0\);_(* &quot;-&quot;??_);_(@_)"/>
    <numFmt numFmtId="188" formatCode="#,##0\ \ \ "/>
    <numFmt numFmtId="189" formatCode="#,##0.0\ \ \ \ \ \ \ "/>
    <numFmt numFmtId="190" formatCode="\+#,##0\ \ "/>
    <numFmt numFmtId="191" formatCode="\ \ \ \-\ \ \ \ "/>
    <numFmt numFmtId="192" formatCode="[$-409]mmmm\ yyyy;@"/>
    <numFmt numFmtId="193" formatCode="[$-409]mmmm\ yy;@"/>
    <numFmt numFmtId="194" formatCode="[$-409]mmm\.\ yy;@"/>
    <numFmt numFmtId="195" formatCode="[$-409]dddd\,\ mmmm\ dd\,\ yyyy"/>
    <numFmt numFmtId="196" formatCode="[$-409]h:mm:ss\ AM/PM"/>
    <numFmt numFmtId="197" formatCode="yyyy"/>
    <numFmt numFmtId="198" formatCode="#,##0.000"/>
    <numFmt numFmtId="199" formatCode="\-\ \ \ \ "/>
    <numFmt numFmtId="200" formatCode="\ \ \ \ \ \ \-\ \ "/>
    <numFmt numFmtId="201" formatCode="#,##0.0000"/>
    <numFmt numFmtId="202" formatCode="#,##0.0"/>
    <numFmt numFmtId="203" formatCode="0.00000"/>
    <numFmt numFmtId="204" formatCode="0.000000"/>
    <numFmt numFmtId="205" formatCode="0.0000"/>
    <numFmt numFmtId="206" formatCode="0.000"/>
    <numFmt numFmtId="207" formatCode="##,##0,,"/>
    <numFmt numFmtId="208" formatCode="#,##0.0\ \ "/>
    <numFmt numFmtId="209" formatCode="#,##0.00\ \ "/>
  </numFmts>
  <fonts count="46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72" applyFont="1">
      <alignment/>
      <protection/>
    </xf>
    <xf numFmtId="0" fontId="3" fillId="0" borderId="0" xfId="72" applyFont="1">
      <alignment/>
      <protection/>
    </xf>
    <xf numFmtId="0" fontId="4" fillId="0" borderId="0" xfId="71" applyFont="1">
      <alignment/>
      <protection/>
    </xf>
    <xf numFmtId="0" fontId="3" fillId="0" borderId="0" xfId="71" applyFont="1">
      <alignment/>
      <protection/>
    </xf>
    <xf numFmtId="0" fontId="3" fillId="0" borderId="0" xfId="72" applyFont="1" applyAlignment="1">
      <alignment/>
      <protection/>
    </xf>
    <xf numFmtId="3" fontId="3" fillId="0" borderId="0" xfId="72" applyNumberFormat="1" applyFont="1" applyAlignment="1">
      <alignment/>
      <protection/>
    </xf>
    <xf numFmtId="179" fontId="3" fillId="0" borderId="0" xfId="72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0" applyFont="1" applyAlignment="1">
      <alignment horizontal="left"/>
      <protection/>
    </xf>
    <xf numFmtId="0" fontId="2" fillId="0" borderId="0" xfId="70" applyFont="1" applyAlignment="1">
      <alignment horizontal="left"/>
      <protection/>
    </xf>
    <xf numFmtId="0" fontId="2" fillId="0" borderId="0" xfId="70" applyFont="1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172" fontId="3" fillId="0" borderId="0" xfId="0" applyNumberFormat="1" applyFont="1" applyAlignment="1">
      <alignment/>
    </xf>
    <xf numFmtId="180" fontId="3" fillId="0" borderId="0" xfId="71" applyNumberFormat="1" applyFont="1">
      <alignment/>
      <protection/>
    </xf>
    <xf numFmtId="179" fontId="3" fillId="0" borderId="0" xfId="71" applyNumberFormat="1" applyFont="1">
      <alignment/>
      <protection/>
    </xf>
    <xf numFmtId="179" fontId="3" fillId="0" borderId="0" xfId="72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1" applyFont="1" applyAlignment="1">
      <alignment/>
      <protection/>
    </xf>
    <xf numFmtId="0" fontId="2" fillId="0" borderId="0" xfId="70" applyFont="1" applyFill="1">
      <alignment/>
      <protection/>
    </xf>
    <xf numFmtId="0" fontId="3" fillId="0" borderId="0" xfId="70" applyFont="1" applyFill="1">
      <alignment/>
      <protection/>
    </xf>
    <xf numFmtId="174" fontId="30" fillId="0" borderId="10" xfId="69" applyNumberFormat="1" applyFont="1" applyFill="1" applyBorder="1" applyAlignment="1">
      <alignment horizontal="right" shrinkToFit="1"/>
      <protection/>
    </xf>
    <xf numFmtId="174" fontId="30" fillId="0" borderId="10" xfId="69" applyNumberFormat="1" applyFont="1" applyFill="1" applyBorder="1" applyAlignment="1">
      <alignment shrinkToFit="1"/>
      <protection/>
    </xf>
    <xf numFmtId="185" fontId="30" fillId="0" borderId="10" xfId="69" applyNumberFormat="1" applyFont="1" applyBorder="1" applyAlignment="1">
      <alignment horizontal="right" shrinkToFit="1"/>
      <protection/>
    </xf>
    <xf numFmtId="176" fontId="30" fillId="0" borderId="10" xfId="69" applyNumberFormat="1" applyFont="1" applyBorder="1" applyAlignment="1">
      <alignment horizontal="right" shrinkToFit="1"/>
      <protection/>
    </xf>
    <xf numFmtId="176" fontId="30" fillId="0" borderId="10" xfId="69" applyNumberFormat="1" applyFont="1" applyFill="1" applyBorder="1" applyAlignment="1">
      <alignment horizontal="right" shrinkToFit="1"/>
      <protection/>
    </xf>
    <xf numFmtId="0" fontId="3" fillId="0" borderId="0" xfId="67" applyFont="1" applyBorder="1" applyAlignment="1">
      <alignment horizontal="left" vertical="top" wrapText="1"/>
      <protection/>
    </xf>
    <xf numFmtId="0" fontId="28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173" fontId="3" fillId="0" borderId="0" xfId="62" applyNumberFormat="1" applyFont="1">
      <alignment/>
      <protection/>
    </xf>
    <xf numFmtId="173" fontId="29" fillId="0" borderId="0" xfId="62" applyNumberFormat="1" applyFont="1">
      <alignment/>
      <protection/>
    </xf>
    <xf numFmtId="0" fontId="4" fillId="0" borderId="0" xfId="62" applyFont="1" applyAlignment="1">
      <alignment horizontal="left"/>
      <protection/>
    </xf>
    <xf numFmtId="174" fontId="30" fillId="0" borderId="10" xfId="70" applyNumberFormat="1" applyFont="1" applyBorder="1" applyAlignment="1">
      <alignment horizontal="right"/>
      <protection/>
    </xf>
    <xf numFmtId="0" fontId="30" fillId="0" borderId="0" xfId="70" applyFont="1">
      <alignment/>
      <protection/>
    </xf>
    <xf numFmtId="174" fontId="30" fillId="0" borderId="10" xfId="71" applyNumberFormat="1" applyFont="1" applyBorder="1" applyAlignment="1">
      <alignment/>
      <protection/>
    </xf>
    <xf numFmtId="174" fontId="32" fillId="0" borderId="10" xfId="71" applyNumberFormat="1" applyFont="1" applyBorder="1" applyAlignment="1">
      <alignment/>
      <protection/>
    </xf>
    <xf numFmtId="0" fontId="30" fillId="0" borderId="0" xfId="71" applyFont="1">
      <alignment/>
      <protection/>
    </xf>
    <xf numFmtId="179" fontId="30" fillId="0" borderId="0" xfId="71" applyNumberFormat="1" applyFont="1">
      <alignment/>
      <protection/>
    </xf>
    <xf numFmtId="188" fontId="31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88" fontId="30" fillId="0" borderId="10" xfId="72" applyNumberFormat="1" applyFont="1" applyBorder="1" applyAlignment="1">
      <alignment/>
      <protection/>
    </xf>
    <xf numFmtId="188" fontId="32" fillId="0" borderId="10" xfId="72" applyNumberFormat="1" applyFont="1" applyBorder="1" applyAlignment="1">
      <alignment horizontal="right"/>
      <protection/>
    </xf>
    <xf numFmtId="188" fontId="32" fillId="0" borderId="10" xfId="72" applyNumberFormat="1" applyFont="1" applyBorder="1" applyAlignment="1">
      <alignment/>
      <protection/>
    </xf>
    <xf numFmtId="188" fontId="30" fillId="0" borderId="11" xfId="72" applyNumberFormat="1" applyFont="1" applyBorder="1" applyAlignment="1">
      <alignment/>
      <protection/>
    </xf>
    <xf numFmtId="188" fontId="30" fillId="0" borderId="12" xfId="72" applyNumberFormat="1" applyFont="1" applyBorder="1" applyAlignment="1">
      <alignment/>
      <protection/>
    </xf>
    <xf numFmtId="188" fontId="32" fillId="0" borderId="12" xfId="72" applyNumberFormat="1" applyFont="1" applyBorder="1" applyAlignment="1">
      <alignment horizontal="right"/>
      <protection/>
    </xf>
    <xf numFmtId="0" fontId="31" fillId="0" borderId="0" xfId="62" applyFont="1">
      <alignment/>
      <protection/>
    </xf>
    <xf numFmtId="0" fontId="31" fillId="0" borderId="13" xfId="62" applyFont="1" applyBorder="1" applyAlignment="1">
      <alignment horizontal="center" vertical="center"/>
      <protection/>
    </xf>
    <xf numFmtId="0" fontId="31" fillId="0" borderId="14" xfId="62" applyFont="1" applyBorder="1">
      <alignment/>
      <protection/>
    </xf>
    <xf numFmtId="0" fontId="31" fillId="0" borderId="15" xfId="62" applyFont="1" applyBorder="1" applyAlignment="1">
      <alignment/>
      <protection/>
    </xf>
    <xf numFmtId="0" fontId="30" fillId="0" borderId="12" xfId="62" applyFont="1" applyBorder="1" applyAlignment="1">
      <alignment/>
      <protection/>
    </xf>
    <xf numFmtId="0" fontId="30" fillId="0" borderId="15" xfId="62" applyFont="1" applyBorder="1" applyAlignment="1">
      <alignment/>
      <protection/>
    </xf>
    <xf numFmtId="0" fontId="30" fillId="0" borderId="15" xfId="62" applyFont="1" applyBorder="1">
      <alignment/>
      <protection/>
    </xf>
    <xf numFmtId="0" fontId="31" fillId="0" borderId="15" xfId="62" applyFont="1" applyBorder="1" applyAlignment="1">
      <alignment horizontal="left"/>
      <protection/>
    </xf>
    <xf numFmtId="0" fontId="30" fillId="0" borderId="15" xfId="62" applyFont="1" applyBorder="1" applyAlignment="1">
      <alignment vertical="top" wrapText="1"/>
      <protection/>
    </xf>
    <xf numFmtId="0" fontId="31" fillId="0" borderId="12" xfId="62" applyFont="1" applyBorder="1" applyAlignment="1">
      <alignment/>
      <protection/>
    </xf>
    <xf numFmtId="0" fontId="31" fillId="0" borderId="16" xfId="62" applyFont="1" applyBorder="1">
      <alignment/>
      <protection/>
    </xf>
    <xf numFmtId="0" fontId="2" fillId="0" borderId="0" xfId="68" applyFont="1" applyAlignment="1">
      <alignment horizontal="right"/>
      <protection/>
    </xf>
    <xf numFmtId="0" fontId="30" fillId="0" borderId="12" xfId="62" applyFont="1" applyBorder="1" applyAlignment="1">
      <alignment horizontal="left" indent="1"/>
      <protection/>
    </xf>
    <xf numFmtId="0" fontId="36" fillId="0" borderId="0" xfId="0" applyFont="1" applyAlignment="1">
      <alignment horizontal="left"/>
    </xf>
    <xf numFmtId="0" fontId="38" fillId="0" borderId="0" xfId="0" applyFont="1" applyFill="1" applyAlignment="1">
      <alignment/>
    </xf>
    <xf numFmtId="190" fontId="30" fillId="0" borderId="10" xfId="69" applyNumberFormat="1" applyFont="1" applyBorder="1" applyAlignment="1">
      <alignment horizontal="right" shrinkToFit="1"/>
      <protection/>
    </xf>
    <xf numFmtId="177" fontId="30" fillId="0" borderId="10" xfId="69" applyNumberFormat="1" applyFont="1" applyBorder="1" applyAlignment="1">
      <alignment horizontal="right" shrinkToFit="1"/>
      <protection/>
    </xf>
    <xf numFmtId="0" fontId="39" fillId="0" borderId="0" xfId="70" applyFont="1">
      <alignment/>
      <protection/>
    </xf>
    <xf numFmtId="0" fontId="6" fillId="0" borderId="0" xfId="70" applyFont="1">
      <alignment/>
      <protection/>
    </xf>
    <xf numFmtId="3" fontId="30" fillId="0" borderId="10" xfId="70" applyNumberFormat="1" applyFont="1" applyFill="1" applyBorder="1" applyAlignment="1">
      <alignment horizontal="right"/>
      <protection/>
    </xf>
    <xf numFmtId="191" fontId="30" fillId="0" borderId="10" xfId="69" applyNumberFormat="1" applyFont="1" applyFill="1" applyBorder="1" applyAlignment="1">
      <alignment shrinkToFit="1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86" fontId="30" fillId="0" borderId="0" xfId="61" applyNumberFormat="1" applyFont="1" applyFill="1" applyBorder="1" applyAlignment="1">
      <alignment horizontal="right"/>
      <protection/>
    </xf>
    <xf numFmtId="17" fontId="30" fillId="0" borderId="0" xfId="0" applyNumberFormat="1" applyFont="1" applyBorder="1" applyAlignment="1" quotePrefix="1">
      <alignment horizontal="center" vertical="center"/>
    </xf>
    <xf numFmtId="174" fontId="30" fillId="0" borderId="11" xfId="71" applyNumberFormat="1" applyFont="1" applyBorder="1" applyAlignment="1">
      <alignment/>
      <protection/>
    </xf>
    <xf numFmtId="178" fontId="31" fillId="0" borderId="17" xfId="0" applyNumberFormat="1" applyFont="1" applyBorder="1" applyAlignment="1">
      <alignment horizontal="center" vertical="distributed" shrinkToFit="1"/>
    </xf>
    <xf numFmtId="189" fontId="31" fillId="0" borderId="17" xfId="0" applyNumberFormat="1" applyFont="1" applyBorder="1" applyAlignment="1">
      <alignment horizontal="center" vertical="distributed" shrinkToFit="1"/>
    </xf>
    <xf numFmtId="0" fontId="3" fillId="0" borderId="0" xfId="70" applyFont="1" applyAlignment="1">
      <alignment horizontal="center"/>
      <protection/>
    </xf>
    <xf numFmtId="174" fontId="3" fillId="0" borderId="0" xfId="70" applyNumberFormat="1" applyFont="1">
      <alignment/>
      <protection/>
    </xf>
    <xf numFmtId="188" fontId="30" fillId="0" borderId="10" xfId="0" applyNumberFormat="1" applyFont="1" applyBorder="1" applyAlignment="1">
      <alignment horizontal="right"/>
    </xf>
    <xf numFmtId="188" fontId="32" fillId="0" borderId="10" xfId="0" applyNumberFormat="1" applyFont="1" applyBorder="1" applyAlignment="1">
      <alignment horizontal="right"/>
    </xf>
    <xf numFmtId="188" fontId="3" fillId="0" borderId="0" xfId="0" applyNumberFormat="1" applyFont="1" applyAlignment="1">
      <alignment/>
    </xf>
    <xf numFmtId="174" fontId="31" fillId="0" borderId="18" xfId="0" applyNumberFormat="1" applyFont="1" applyBorder="1" applyAlignment="1">
      <alignment horizontal="center" vertical="center" shrinkToFit="1"/>
    </xf>
    <xf numFmtId="174" fontId="31" fillId="0" borderId="10" xfId="0" applyNumberFormat="1" applyFont="1" applyBorder="1" applyAlignment="1">
      <alignment horizontal="center" vertical="center" shrinkToFit="1"/>
    </xf>
    <xf numFmtId="174" fontId="31" fillId="0" borderId="12" xfId="0" applyNumberFormat="1" applyFont="1" applyBorder="1" applyAlignment="1">
      <alignment horizontal="center" vertical="center" shrinkToFit="1"/>
    </xf>
    <xf numFmtId="179" fontId="32" fillId="0" borderId="10" xfId="0" applyNumberFormat="1" applyFont="1" applyBorder="1" applyAlignment="1" quotePrefix="1">
      <alignment horizontal="center" vertical="distributed" shrinkToFit="1"/>
    </xf>
    <xf numFmtId="179" fontId="32" fillId="0" borderId="10" xfId="0" applyNumberFormat="1" applyFont="1" applyFill="1" applyBorder="1" applyAlignment="1" quotePrefix="1">
      <alignment horizontal="center" vertical="distributed" shrinkToFit="1"/>
    </xf>
    <xf numFmtId="174" fontId="30" fillId="0" borderId="11" xfId="0" applyNumberFormat="1" applyFont="1" applyBorder="1" applyAlignment="1">
      <alignment horizontal="center" vertical="center" shrinkToFit="1"/>
    </xf>
    <xf numFmtId="174" fontId="30" fillId="0" borderId="12" xfId="0" applyNumberFormat="1" applyFont="1" applyBorder="1" applyAlignment="1">
      <alignment horizontal="center" vertical="center" shrinkToFit="1"/>
    </xf>
    <xf numFmtId="0" fontId="29" fillId="0" borderId="14" xfId="61" applyFont="1" applyFill="1" applyBorder="1" applyAlignment="1">
      <alignment vertical="center"/>
      <protection/>
    </xf>
    <xf numFmtId="0" fontId="29" fillId="0" borderId="13" xfId="61" applyFont="1" applyFill="1" applyBorder="1" applyAlignment="1">
      <alignment vertical="center"/>
      <protection/>
    </xf>
    <xf numFmtId="0" fontId="31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/>
      <protection/>
    </xf>
    <xf numFmtId="0" fontId="30" fillId="0" borderId="12" xfId="61" applyFont="1" applyFill="1" applyBorder="1">
      <alignment/>
      <protection/>
    </xf>
    <xf numFmtId="0" fontId="31" fillId="0" borderId="12" xfId="61" applyFont="1" applyFill="1" applyBorder="1">
      <alignment/>
      <protection/>
    </xf>
    <xf numFmtId="0" fontId="32" fillId="0" borderId="19" xfId="61" applyFont="1" applyFill="1" applyBorder="1" applyAlignment="1">
      <alignment horizontal="left"/>
      <protection/>
    </xf>
    <xf numFmtId="0" fontId="31" fillId="0" borderId="17" xfId="69" applyFont="1" applyFill="1" applyBorder="1" applyAlignment="1" applyProtection="1">
      <alignment horizontal="center" vertical="center"/>
      <protection/>
    </xf>
    <xf numFmtId="174" fontId="30" fillId="0" borderId="12" xfId="69" applyNumberFormat="1" applyFont="1" applyFill="1" applyBorder="1" applyAlignment="1">
      <alignment shrinkToFit="1"/>
      <protection/>
    </xf>
    <xf numFmtId="174" fontId="30" fillId="0" borderId="12" xfId="69" applyNumberFormat="1" applyFont="1" applyFill="1" applyBorder="1" applyAlignment="1">
      <alignment horizontal="right" shrinkToFit="1"/>
      <protection/>
    </xf>
    <xf numFmtId="176" fontId="30" fillId="0" borderId="12" xfId="69" applyNumberFormat="1" applyFont="1" applyBorder="1" applyAlignment="1">
      <alignment horizontal="right" shrinkToFit="1"/>
      <protection/>
    </xf>
    <xf numFmtId="174" fontId="32" fillId="0" borderId="11" xfId="69" applyNumberFormat="1" applyFont="1" applyFill="1" applyBorder="1" applyAlignment="1">
      <alignment horizontal="right" shrinkToFit="1"/>
      <protection/>
    </xf>
    <xf numFmtId="3" fontId="30" fillId="0" borderId="11" xfId="70" applyNumberFormat="1" applyFont="1" applyBorder="1" applyAlignment="1">
      <alignment horizontal="right"/>
      <protection/>
    </xf>
    <xf numFmtId="0" fontId="31" fillId="0" borderId="0" xfId="70" applyFont="1" applyBorder="1" applyAlignment="1">
      <alignment/>
      <protection/>
    </xf>
    <xf numFmtId="3" fontId="30" fillId="0" borderId="0" xfId="70" applyNumberFormat="1" applyFont="1" applyBorder="1" applyAlignment="1">
      <alignment horizontal="right"/>
      <protection/>
    </xf>
    <xf numFmtId="17" fontId="31" fillId="0" borderId="17" xfId="70" applyNumberFormat="1" applyFont="1" applyBorder="1" applyAlignment="1">
      <alignment horizontal="centerContinuous" vertical="center"/>
      <protection/>
    </xf>
    <xf numFmtId="0" fontId="30" fillId="0" borderId="17" xfId="70" applyFont="1" applyBorder="1" applyAlignment="1">
      <alignment horizontal="centerContinuous"/>
      <protection/>
    </xf>
    <xf numFmtId="17" fontId="30" fillId="0" borderId="17" xfId="70" applyNumberFormat="1" applyFont="1" applyBorder="1" applyAlignment="1">
      <alignment horizontal="center" vertical="center"/>
      <protection/>
    </xf>
    <xf numFmtId="0" fontId="30" fillId="0" borderId="17" xfId="70" applyFont="1" applyBorder="1" applyAlignment="1">
      <alignment horizontal="center" vertical="center"/>
      <protection/>
    </xf>
    <xf numFmtId="0" fontId="30" fillId="0" borderId="17" xfId="70" applyFont="1" applyBorder="1" applyAlignment="1">
      <alignment horizontal="center" vertical="center" wrapText="1"/>
      <protection/>
    </xf>
    <xf numFmtId="174" fontId="30" fillId="0" borderId="13" xfId="70" applyNumberFormat="1" applyFont="1" applyBorder="1" applyAlignment="1">
      <alignment horizontal="right"/>
      <protection/>
    </xf>
    <xf numFmtId="174" fontId="30" fillId="0" borderId="12" xfId="70" applyNumberFormat="1" applyFont="1" applyBorder="1" applyAlignment="1">
      <alignment horizontal="right"/>
      <protection/>
    </xf>
    <xf numFmtId="174" fontId="31" fillId="0" borderId="12" xfId="70" applyNumberFormat="1" applyFont="1" applyFill="1" applyBorder="1" applyAlignment="1">
      <alignment horizontal="right"/>
      <protection/>
    </xf>
    <xf numFmtId="174" fontId="32" fillId="0" borderId="12" xfId="70" applyNumberFormat="1" applyFont="1" applyFill="1" applyBorder="1" applyAlignment="1">
      <alignment horizontal="right"/>
      <protection/>
    </xf>
    <xf numFmtId="174" fontId="32" fillId="0" borderId="19" xfId="70" applyNumberFormat="1" applyFont="1" applyFill="1" applyBorder="1" applyAlignment="1">
      <alignment horizontal="right"/>
      <protection/>
    </xf>
    <xf numFmtId="0" fontId="30" fillId="0" borderId="18" xfId="70" applyFont="1" applyBorder="1" applyAlignment="1">
      <alignment wrapText="1"/>
      <protection/>
    </xf>
    <xf numFmtId="0" fontId="30" fillId="0" borderId="10" xfId="70" applyFont="1" applyBorder="1" applyAlignment="1" quotePrefix="1">
      <alignment wrapText="1"/>
      <protection/>
    </xf>
    <xf numFmtId="0" fontId="30" fillId="0" borderId="10" xfId="70" applyFont="1" applyBorder="1" applyAlignment="1" quotePrefix="1">
      <alignment horizontal="left" indent="1"/>
      <protection/>
    </xf>
    <xf numFmtId="0" fontId="31" fillId="0" borderId="10" xfId="70" applyFont="1" applyBorder="1" applyAlignment="1">
      <alignment/>
      <protection/>
    </xf>
    <xf numFmtId="0" fontId="31" fillId="0" borderId="10" xfId="70" applyFont="1" applyBorder="1" applyAlignment="1">
      <alignment horizontal="left" indent="1"/>
      <protection/>
    </xf>
    <xf numFmtId="0" fontId="32" fillId="0" borderId="10" xfId="70" applyFont="1" applyBorder="1" applyAlignment="1">
      <alignment horizontal="left" indent="2"/>
      <protection/>
    </xf>
    <xf numFmtId="174" fontId="32" fillId="0" borderId="11" xfId="70" applyNumberFormat="1" applyFont="1" applyFill="1" applyBorder="1" applyAlignment="1">
      <alignment horizontal="center" wrapText="1"/>
      <protection/>
    </xf>
    <xf numFmtId="174" fontId="30" fillId="0" borderId="18" xfId="70" applyNumberFormat="1" applyFont="1" applyFill="1" applyBorder="1" applyAlignment="1">
      <alignment horizontal="right"/>
      <protection/>
    </xf>
    <xf numFmtId="174" fontId="30" fillId="0" borderId="10" xfId="70" applyNumberFormat="1" applyFont="1" applyFill="1" applyBorder="1" applyAlignment="1">
      <alignment horizontal="right"/>
      <protection/>
    </xf>
    <xf numFmtId="174" fontId="30" fillId="0" borderId="18" xfId="70" applyNumberFormat="1" applyFont="1" applyBorder="1" applyAlignment="1">
      <alignment horizontal="right"/>
      <protection/>
    </xf>
    <xf numFmtId="174" fontId="30" fillId="0" borderId="18" xfId="0" applyNumberFormat="1" applyFont="1" applyFill="1" applyBorder="1" applyAlignment="1">
      <alignment horizontal="right" indent="1"/>
    </xf>
    <xf numFmtId="174" fontId="31" fillId="0" borderId="18" xfId="70" applyNumberFormat="1" applyFont="1" applyFill="1" applyBorder="1" applyAlignment="1">
      <alignment horizontal="right"/>
      <protection/>
    </xf>
    <xf numFmtId="3" fontId="32" fillId="0" borderId="10" xfId="70" applyNumberFormat="1" applyFont="1" applyFill="1" applyBorder="1" applyAlignment="1">
      <alignment horizontal="right"/>
      <protection/>
    </xf>
    <xf numFmtId="3" fontId="32" fillId="0" borderId="11" xfId="70" applyNumberFormat="1" applyFont="1" applyFill="1" applyBorder="1" applyAlignment="1">
      <alignment horizontal="right"/>
      <protection/>
    </xf>
    <xf numFmtId="174" fontId="32" fillId="0" borderId="10" xfId="70" applyNumberFormat="1" applyFont="1" applyFill="1" applyBorder="1" applyAlignment="1">
      <alignment horizontal="right"/>
      <protection/>
    </xf>
    <xf numFmtId="174" fontId="32" fillId="0" borderId="11" xfId="70" applyNumberFormat="1" applyFont="1" applyFill="1" applyBorder="1" applyAlignment="1">
      <alignment horizontal="right"/>
      <protection/>
    </xf>
    <xf numFmtId="0" fontId="3" fillId="0" borderId="0" xfId="71" applyFont="1" applyBorder="1">
      <alignment/>
      <protection/>
    </xf>
    <xf numFmtId="17" fontId="30" fillId="0" borderId="17" xfId="71" applyNumberFormat="1" applyFont="1" applyBorder="1" applyAlignment="1">
      <alignment horizontal="center" vertical="center"/>
      <protection/>
    </xf>
    <xf numFmtId="0" fontId="30" fillId="0" borderId="17" xfId="70" applyFont="1" applyBorder="1" applyAlignment="1">
      <alignment horizontal="centerContinuous" vertical="center" wrapText="1"/>
      <protection/>
    </xf>
    <xf numFmtId="174" fontId="30" fillId="0" borderId="12" xfId="71" applyNumberFormat="1" applyFont="1" applyBorder="1" applyAlignment="1">
      <alignment/>
      <protection/>
    </xf>
    <xf numFmtId="0" fontId="4" fillId="0" borderId="0" xfId="71" applyFont="1" applyBorder="1">
      <alignment/>
      <protection/>
    </xf>
    <xf numFmtId="174" fontId="32" fillId="0" borderId="12" xfId="71" applyNumberFormat="1" applyFont="1" applyBorder="1" applyAlignment="1">
      <alignment/>
      <protection/>
    </xf>
    <xf numFmtId="0" fontId="30" fillId="0" borderId="17" xfId="71" applyFont="1" applyBorder="1" applyAlignment="1">
      <alignment horizontal="centerContinuous"/>
      <protection/>
    </xf>
    <xf numFmtId="174" fontId="31" fillId="0" borderId="17" xfId="71" applyNumberFormat="1" applyFont="1" applyBorder="1" applyAlignment="1">
      <alignment vertical="center"/>
      <protection/>
    </xf>
    <xf numFmtId="0" fontId="30" fillId="0" borderId="18" xfId="71" applyFont="1" applyBorder="1" applyAlignment="1">
      <alignment horizontal="left"/>
      <protection/>
    </xf>
    <xf numFmtId="0" fontId="30" fillId="0" borderId="10" xfId="71" applyFont="1" applyBorder="1" applyAlignment="1">
      <alignment horizontal="left"/>
      <protection/>
    </xf>
    <xf numFmtId="0" fontId="32" fillId="0" borderId="10" xfId="71" applyFont="1" applyBorder="1" applyAlignment="1">
      <alignment horizontal="left" indent="5"/>
      <protection/>
    </xf>
    <xf numFmtId="0" fontId="30" fillId="0" borderId="11" xfId="71" applyFont="1" applyBorder="1" applyAlignment="1">
      <alignment/>
      <protection/>
    </xf>
    <xf numFmtId="174" fontId="30" fillId="0" borderId="18" xfId="71" applyNumberFormat="1" applyFont="1" applyBorder="1" applyAlignment="1">
      <alignment/>
      <protection/>
    </xf>
    <xf numFmtId="188" fontId="30" fillId="0" borderId="12" xfId="0" applyNumberFormat="1" applyFont="1" applyBorder="1" applyAlignment="1">
      <alignment horizontal="right"/>
    </xf>
    <xf numFmtId="0" fontId="31" fillId="0" borderId="17" xfId="0" applyFont="1" applyBorder="1" applyAlignment="1">
      <alignment horizontal="centerContinuous" vertical="center"/>
    </xf>
    <xf numFmtId="0" fontId="30" fillId="0" borderId="17" xfId="0" applyFont="1" applyBorder="1" applyAlignment="1">
      <alignment horizontal="centerContinuous" vertical="center"/>
    </xf>
    <xf numFmtId="172" fontId="31" fillId="0" borderId="17" xfId="0" applyNumberFormat="1" applyFont="1" applyBorder="1" applyAlignment="1">
      <alignment horizontal="center" vertical="center"/>
    </xf>
    <xf numFmtId="188" fontId="31" fillId="0" borderId="17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188" fontId="30" fillId="0" borderId="18" xfId="0" applyNumberFormat="1" applyFont="1" applyBorder="1" applyAlignment="1">
      <alignment horizontal="right"/>
    </xf>
    <xf numFmtId="188" fontId="30" fillId="0" borderId="11" xfId="0" applyNumberFormat="1" applyFont="1" applyBorder="1" applyAlignment="1">
      <alignment horizontal="right"/>
    </xf>
    <xf numFmtId="191" fontId="30" fillId="0" borderId="12" xfId="69" applyNumberFormat="1" applyFont="1" applyFill="1" applyBorder="1" applyAlignment="1">
      <alignment shrinkToFit="1"/>
      <protection/>
    </xf>
    <xf numFmtId="17" fontId="30" fillId="0" borderId="17" xfId="72" applyNumberFormat="1" applyFont="1" applyBorder="1" applyAlignment="1">
      <alignment horizontal="center" vertical="center"/>
      <protection/>
    </xf>
    <xf numFmtId="188" fontId="31" fillId="0" borderId="17" xfId="72" applyNumberFormat="1" applyFont="1" applyBorder="1" applyAlignment="1">
      <alignment vertical="center"/>
      <protection/>
    </xf>
    <xf numFmtId="0" fontId="30" fillId="0" borderId="18" xfId="72" applyFont="1" applyBorder="1" applyAlignment="1">
      <alignment horizontal="left"/>
      <protection/>
    </xf>
    <xf numFmtId="0" fontId="30" fillId="0" borderId="10" xfId="72" applyFont="1" applyBorder="1" applyAlignment="1">
      <alignment horizontal="left"/>
      <protection/>
    </xf>
    <xf numFmtId="0" fontId="30" fillId="0" borderId="11" xfId="72" applyFont="1" applyBorder="1" applyAlignment="1">
      <alignment/>
      <protection/>
    </xf>
    <xf numFmtId="188" fontId="30" fillId="0" borderId="18" xfId="72" applyNumberFormat="1" applyFont="1" applyBorder="1" applyAlignment="1">
      <alignment/>
      <protection/>
    </xf>
    <xf numFmtId="191" fontId="30" fillId="0" borderId="10" xfId="69" applyNumberFormat="1" applyFont="1" applyFill="1" applyBorder="1" applyAlignment="1">
      <alignment horizontal="right" shrinkToFit="1"/>
      <protection/>
    </xf>
    <xf numFmtId="179" fontId="32" fillId="0" borderId="12" xfId="0" applyNumberFormat="1" applyFont="1" applyBorder="1" applyAlignment="1" quotePrefix="1">
      <alignment horizontal="center" vertical="distributed" shrinkToFit="1"/>
    </xf>
    <xf numFmtId="0" fontId="31" fillId="0" borderId="19" xfId="62" applyFont="1" applyBorder="1">
      <alignment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8" applyFont="1" applyBorder="1">
      <alignment/>
      <protection/>
    </xf>
    <xf numFmtId="0" fontId="30" fillId="0" borderId="21" xfId="0" applyFont="1" applyFill="1" applyBorder="1" applyAlignment="1">
      <alignment horizontal="left" wrapText="1" indent="1"/>
    </xf>
    <xf numFmtId="0" fontId="29" fillId="0" borderId="0" xfId="62" applyFont="1">
      <alignment/>
      <protection/>
    </xf>
    <xf numFmtId="174" fontId="29" fillId="0" borderId="0" xfId="62" applyNumberFormat="1" applyFont="1">
      <alignment/>
      <protection/>
    </xf>
    <xf numFmtId="0" fontId="29" fillId="0" borderId="17" xfId="62" applyFont="1" applyBorder="1" applyAlignment="1">
      <alignment horizontal="center" vertical="center"/>
      <protection/>
    </xf>
    <xf numFmtId="188" fontId="44" fillId="0" borderId="18" xfId="62" applyNumberFormat="1" applyFont="1" applyBorder="1" applyAlignment="1">
      <alignment vertical="center"/>
      <protection/>
    </xf>
    <xf numFmtId="188" fontId="44" fillId="0" borderId="12" xfId="62" applyNumberFormat="1" applyFont="1" applyBorder="1" applyAlignment="1">
      <alignment vertical="center"/>
      <protection/>
    </xf>
    <xf numFmtId="188" fontId="5" fillId="0" borderId="10" xfId="62" applyNumberFormat="1" applyFont="1" applyBorder="1" applyAlignment="1">
      <alignment/>
      <protection/>
    </xf>
    <xf numFmtId="188" fontId="5" fillId="0" borderId="12" xfId="62" applyNumberFormat="1" applyFont="1" applyBorder="1" applyAlignment="1">
      <alignment/>
      <protection/>
    </xf>
    <xf numFmtId="188" fontId="29" fillId="0" borderId="10" xfId="62" applyNumberFormat="1" applyFont="1" applyBorder="1" applyAlignment="1">
      <alignment/>
      <protection/>
    </xf>
    <xf numFmtId="188" fontId="29" fillId="0" borderId="12" xfId="62" applyNumberFormat="1" applyFont="1" applyBorder="1" applyAlignment="1">
      <alignment/>
      <protection/>
    </xf>
    <xf numFmtId="188" fontId="29" fillId="0" borderId="10" xfId="62" applyNumberFormat="1" applyFont="1" applyBorder="1">
      <alignment/>
      <protection/>
    </xf>
    <xf numFmtId="188" fontId="29" fillId="0" borderId="12" xfId="62" applyNumberFormat="1" applyFont="1" applyBorder="1">
      <alignment/>
      <protection/>
    </xf>
    <xf numFmtId="188" fontId="5" fillId="0" borderId="11" xfId="62" applyNumberFormat="1" applyFont="1" applyBorder="1" applyAlignment="1">
      <alignment vertical="center"/>
      <protection/>
    </xf>
    <xf numFmtId="188" fontId="5" fillId="0" borderId="19" xfId="62" applyNumberFormat="1" applyFont="1" applyBorder="1" applyAlignment="1">
      <alignment vertical="center"/>
      <protection/>
    </xf>
    <xf numFmtId="174" fontId="39" fillId="0" borderId="0" xfId="70" applyNumberFormat="1" applyFont="1">
      <alignment/>
      <protection/>
    </xf>
    <xf numFmtId="174" fontId="31" fillId="0" borderId="18" xfId="69" applyNumberFormat="1" applyFont="1" applyFill="1" applyBorder="1" applyAlignment="1">
      <alignment horizontal="right" shrinkToFit="1"/>
      <protection/>
    </xf>
    <xf numFmtId="174" fontId="31" fillId="0" borderId="13" xfId="69" applyNumberFormat="1" applyFont="1" applyFill="1" applyBorder="1" applyAlignment="1">
      <alignment horizontal="right" shrinkToFit="1"/>
      <protection/>
    </xf>
    <xf numFmtId="174" fontId="31" fillId="0" borderId="10" xfId="69" applyNumberFormat="1" applyFont="1" applyFill="1" applyBorder="1" applyAlignment="1">
      <alignment horizontal="right" shrinkToFit="1"/>
      <protection/>
    </xf>
    <xf numFmtId="174" fontId="31" fillId="0" borderId="12" xfId="69" applyNumberFormat="1" applyFont="1" applyFill="1" applyBorder="1" applyAlignment="1">
      <alignment horizontal="right" shrinkToFit="1"/>
      <protection/>
    </xf>
    <xf numFmtId="174" fontId="31" fillId="0" borderId="10" xfId="69" applyNumberFormat="1" applyFont="1" applyFill="1" applyBorder="1" applyAlignment="1">
      <alignment shrinkToFit="1"/>
      <protection/>
    </xf>
    <xf numFmtId="174" fontId="31" fillId="0" borderId="10" xfId="69" applyNumberFormat="1" applyFont="1" applyBorder="1" applyAlignment="1">
      <alignment horizontal="right" shrinkToFit="1"/>
      <protection/>
    </xf>
    <xf numFmtId="176" fontId="31" fillId="0" borderId="10" xfId="69" applyNumberFormat="1" applyFont="1" applyBorder="1" applyAlignment="1">
      <alignment horizontal="right" shrinkToFit="1"/>
      <protection/>
    </xf>
    <xf numFmtId="176" fontId="31" fillId="0" borderId="12" xfId="69" applyNumberFormat="1" applyFont="1" applyFill="1" applyBorder="1" applyAlignment="1">
      <alignment horizontal="right" shrinkToFit="1"/>
      <protection/>
    </xf>
    <xf numFmtId="177" fontId="31" fillId="0" borderId="10" xfId="61" applyNumberFormat="1" applyFont="1" applyFill="1" applyBorder="1" applyAlignment="1">
      <alignment horizontal="right"/>
      <protection/>
    </xf>
    <xf numFmtId="176" fontId="31" fillId="0" borderId="10" xfId="61" applyNumberFormat="1" applyFont="1" applyFill="1" applyBorder="1" applyAlignment="1">
      <alignment horizontal="right"/>
      <protection/>
    </xf>
    <xf numFmtId="176" fontId="31" fillId="0" borderId="10" xfId="69" applyNumberFormat="1" applyFont="1" applyFill="1" applyBorder="1" applyAlignment="1">
      <alignment horizontal="right" shrinkToFit="1"/>
      <protection/>
    </xf>
    <xf numFmtId="188" fontId="3" fillId="0" borderId="0" xfId="0" applyNumberFormat="1" applyFont="1" applyAlignment="1">
      <alignment/>
    </xf>
    <xf numFmtId="14" fontId="30" fillId="0" borderId="17" xfId="70" applyNumberFormat="1" applyFont="1" applyBorder="1" applyAlignment="1">
      <alignment horizontal="center" vertical="center"/>
      <protection/>
    </xf>
    <xf numFmtId="192" fontId="31" fillId="0" borderId="17" xfId="70" applyNumberFormat="1" applyFont="1" applyBorder="1" applyAlignment="1" quotePrefix="1">
      <alignment horizontal="centerContinuous" vertical="center"/>
      <protection/>
    </xf>
    <xf numFmtId="193" fontId="30" fillId="0" borderId="17" xfId="70" applyNumberFormat="1" applyFont="1" applyBorder="1" applyAlignment="1" quotePrefix="1">
      <alignment horizontal="center" vertical="center"/>
      <protection/>
    </xf>
    <xf numFmtId="0" fontId="3" fillId="0" borderId="0" xfId="71" applyFont="1" applyBorder="1" applyAlignment="1">
      <alignment/>
      <protection/>
    </xf>
    <xf numFmtId="192" fontId="31" fillId="0" borderId="0" xfId="70" applyNumberFormat="1" applyFont="1" applyBorder="1" applyAlignment="1" quotePrefix="1">
      <alignment horizontal="centerContinuous" vertical="center"/>
      <protection/>
    </xf>
    <xf numFmtId="194" fontId="30" fillId="0" borderId="17" xfId="70" applyNumberFormat="1" applyFont="1" applyBorder="1" applyAlignment="1" quotePrefix="1">
      <alignment horizontal="centerContinuous" vertical="center"/>
      <protection/>
    </xf>
    <xf numFmtId="188" fontId="30" fillId="0" borderId="10" xfId="69" applyNumberFormat="1" applyFont="1" applyFill="1" applyBorder="1" applyAlignment="1">
      <alignment shrinkToFit="1"/>
      <protection/>
    </xf>
    <xf numFmtId="175" fontId="4" fillId="0" borderId="0" xfId="61" applyNumberFormat="1" applyFont="1" applyFill="1" applyAlignment="1">
      <alignment vertical="top"/>
      <protection/>
    </xf>
    <xf numFmtId="0" fontId="29" fillId="0" borderId="0" xfId="61" applyFont="1" applyFill="1" applyAlignment="1">
      <alignment vertical="top"/>
      <protection/>
    </xf>
    <xf numFmtId="0" fontId="29" fillId="0" borderId="0" xfId="69" applyFont="1" applyFill="1" applyAlignment="1">
      <alignment vertical="top"/>
      <protection/>
    </xf>
    <xf numFmtId="0" fontId="29" fillId="0" borderId="0" xfId="69" applyFont="1" applyFill="1" applyAlignment="1">
      <alignment horizontal="center" vertical="top"/>
      <protection/>
    </xf>
    <xf numFmtId="0" fontId="0" fillId="0" borderId="0" xfId="61" applyAlignment="1">
      <alignment vertical="top"/>
      <protection/>
    </xf>
    <xf numFmtId="0" fontId="31" fillId="0" borderId="15" xfId="61" applyFont="1" applyFill="1" applyBorder="1" applyAlignment="1">
      <alignment horizontal="left" indent="1"/>
      <protection/>
    </xf>
    <xf numFmtId="184" fontId="30" fillId="0" borderId="10" xfId="69" applyNumberFormat="1" applyFont="1" applyFill="1" applyBorder="1" applyAlignment="1">
      <alignment shrinkToFit="1"/>
      <protection/>
    </xf>
    <xf numFmtId="176" fontId="30" fillId="0" borderId="12" xfId="69" applyNumberFormat="1" applyFont="1" applyFill="1" applyBorder="1" applyAlignment="1">
      <alignment horizontal="right" shrinkToFit="1"/>
      <protection/>
    </xf>
    <xf numFmtId="176" fontId="31" fillId="0" borderId="12" xfId="61" applyNumberFormat="1" applyFont="1" applyFill="1" applyBorder="1" applyAlignment="1">
      <alignment horizontal="right"/>
      <protection/>
    </xf>
    <xf numFmtId="0" fontId="31" fillId="0" borderId="16" xfId="61" applyFont="1" applyFill="1" applyBorder="1">
      <alignment/>
      <protection/>
    </xf>
    <xf numFmtId="174" fontId="32" fillId="0" borderId="19" xfId="69" applyNumberFormat="1" applyFont="1" applyFill="1" applyBorder="1" applyAlignment="1">
      <alignment horizontal="right" shrinkToFit="1"/>
      <protection/>
    </xf>
    <xf numFmtId="0" fontId="0" fillId="0" borderId="0" xfId="70" applyFont="1" applyAlignment="1">
      <alignment/>
      <protection/>
    </xf>
    <xf numFmtId="0" fontId="0" fillId="0" borderId="0" xfId="61" applyAlignment="1">
      <alignment/>
      <protection/>
    </xf>
    <xf numFmtId="0" fontId="4" fillId="0" borderId="0" xfId="66" applyFont="1" applyBorder="1" applyAlignment="1">
      <alignment horizontal="left"/>
      <protection/>
    </xf>
    <xf numFmtId="0" fontId="40" fillId="0" borderId="0" xfId="66" applyFont="1" applyBorder="1">
      <alignment/>
      <protection/>
    </xf>
    <xf numFmtId="0" fontId="41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Border="1">
      <alignment/>
      <protection/>
    </xf>
    <xf numFmtId="0" fontId="31" fillId="0" borderId="0" xfId="66" applyFont="1" applyAlignment="1">
      <alignment horizontal="right"/>
      <protection/>
    </xf>
    <xf numFmtId="0" fontId="29" fillId="0" borderId="0" xfId="66" applyFont="1">
      <alignment/>
      <protection/>
    </xf>
    <xf numFmtId="0" fontId="28" fillId="0" borderId="0" xfId="66" applyFont="1" applyBorder="1" applyAlignment="1">
      <alignment horizontal="left"/>
      <protection/>
    </xf>
    <xf numFmtId="0" fontId="30" fillId="0" borderId="17" xfId="66" applyFont="1" applyBorder="1" applyAlignment="1">
      <alignment horizontal="center" vertical="center"/>
      <protection/>
    </xf>
    <xf numFmtId="0" fontId="31" fillId="0" borderId="18" xfId="66" applyFont="1" applyBorder="1" applyAlignment="1">
      <alignment horizontal="left" vertical="center"/>
      <protection/>
    </xf>
    <xf numFmtId="198" fontId="29" fillId="0" borderId="0" xfId="66" applyNumberFormat="1" applyFont="1">
      <alignment/>
      <protection/>
    </xf>
    <xf numFmtId="174" fontId="29" fillId="0" borderId="0" xfId="66" applyNumberFormat="1" applyFont="1">
      <alignment/>
      <protection/>
    </xf>
    <xf numFmtId="0" fontId="30" fillId="0" borderId="10" xfId="66" applyFont="1" applyBorder="1" applyAlignment="1">
      <alignment vertical="center"/>
      <protection/>
    </xf>
    <xf numFmtId="0" fontId="31" fillId="0" borderId="10" xfId="66" applyFont="1" applyBorder="1" applyAlignment="1">
      <alignment horizontal="left" vertical="center"/>
      <protection/>
    </xf>
    <xf numFmtId="174" fontId="31" fillId="0" borderId="10" xfId="0" applyNumberFormat="1" applyFont="1" applyFill="1" applyBorder="1" applyAlignment="1">
      <alignment horizontal="center" vertical="center" shrinkToFit="1"/>
    </xf>
    <xf numFmtId="0" fontId="32" fillId="0" borderId="10" xfId="66" applyFont="1" applyBorder="1" applyAlignment="1">
      <alignment horizontal="left" vertical="center" indent="3"/>
      <protection/>
    </xf>
    <xf numFmtId="179" fontId="29" fillId="0" borderId="0" xfId="66" applyNumberFormat="1" applyFont="1">
      <alignment/>
      <protection/>
    </xf>
    <xf numFmtId="186" fontId="29" fillId="0" borderId="0" xfId="66" applyNumberFormat="1" applyFont="1">
      <alignment/>
      <protection/>
    </xf>
    <xf numFmtId="183" fontId="32" fillId="0" borderId="10" xfId="66" applyNumberFormat="1" applyFont="1" applyFill="1" applyBorder="1" applyAlignment="1">
      <alignment horizontal="left" vertical="center" indent="3"/>
      <protection/>
    </xf>
    <xf numFmtId="0" fontId="30" fillId="0" borderId="11" xfId="66" applyFont="1" applyBorder="1" applyAlignment="1">
      <alignment horizontal="left" vertical="center"/>
      <protection/>
    </xf>
    <xf numFmtId="0" fontId="31" fillId="0" borderId="17" xfId="66" applyFont="1" applyBorder="1" applyAlignment="1">
      <alignment horizontal="left" vertical="center"/>
      <protection/>
    </xf>
    <xf numFmtId="0" fontId="31" fillId="0" borderId="17" xfId="66" applyFont="1" applyBorder="1" applyAlignment="1">
      <alignment horizontal="left" vertical="center" wrapText="1"/>
      <protection/>
    </xf>
    <xf numFmtId="0" fontId="41" fillId="0" borderId="0" xfId="66" applyFont="1" applyBorder="1">
      <alignment/>
      <protection/>
    </xf>
    <xf numFmtId="174" fontId="42" fillId="0" borderId="0" xfId="66" applyNumberFormat="1" applyFont="1" applyBorder="1" quotePrefix="1">
      <alignment/>
      <protection/>
    </xf>
    <xf numFmtId="174" fontId="41" fillId="0" borderId="0" xfId="66" applyNumberFormat="1" applyFont="1">
      <alignment/>
      <protection/>
    </xf>
    <xf numFmtId="0" fontId="29" fillId="0" borderId="0" xfId="66" applyFont="1" applyBorder="1" applyAlignment="1">
      <alignment horizontal="right"/>
      <protection/>
    </xf>
    <xf numFmtId="188" fontId="44" fillId="0" borderId="18" xfId="66" applyNumberFormat="1" applyFont="1" applyBorder="1" applyAlignment="1">
      <alignment horizontal="right" vertical="center"/>
      <protection/>
    </xf>
    <xf numFmtId="188" fontId="44" fillId="0" borderId="18" xfId="66" applyNumberFormat="1" applyFont="1" applyBorder="1" applyAlignment="1">
      <alignment vertical="center"/>
      <protection/>
    </xf>
    <xf numFmtId="174" fontId="45" fillId="0" borderId="0" xfId="62" applyNumberFormat="1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188" fontId="2" fillId="0" borderId="0" xfId="62" applyNumberFormat="1" applyFont="1">
      <alignment/>
      <protection/>
    </xf>
    <xf numFmtId="188" fontId="5" fillId="0" borderId="10" xfId="66" applyNumberFormat="1" applyFont="1" applyBorder="1">
      <alignment/>
      <protection/>
    </xf>
    <xf numFmtId="188" fontId="5" fillId="0" borderId="10" xfId="66" applyNumberFormat="1" applyFont="1" applyBorder="1" applyAlignment="1">
      <alignment vertical="center"/>
      <protection/>
    </xf>
    <xf numFmtId="174" fontId="2" fillId="0" borderId="0" xfId="62" applyNumberFormat="1" applyFont="1" applyBorder="1">
      <alignment/>
      <protection/>
    </xf>
    <xf numFmtId="0" fontId="3" fillId="0" borderId="0" xfId="62" applyFont="1" applyBorder="1" applyAlignment="1">
      <alignment/>
      <protection/>
    </xf>
    <xf numFmtId="188" fontId="29" fillId="0" borderId="10" xfId="66" applyNumberFormat="1" applyFont="1" applyBorder="1">
      <alignment/>
      <protection/>
    </xf>
    <xf numFmtId="174" fontId="6" fillId="0" borderId="0" xfId="62" applyNumberFormat="1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vertical="top" wrapText="1"/>
      <protection/>
    </xf>
    <xf numFmtId="0" fontId="30" fillId="0" borderId="12" xfId="66" applyFont="1" applyBorder="1">
      <alignment/>
      <protection/>
    </xf>
    <xf numFmtId="0" fontId="30" fillId="0" borderId="12" xfId="66" applyFont="1" applyBorder="1" applyAlignment="1">
      <alignment horizontal="left" indent="1"/>
      <protection/>
    </xf>
    <xf numFmtId="191" fontId="29" fillId="0" borderId="10" xfId="66" applyNumberFormat="1" applyFont="1" applyFill="1" applyBorder="1" applyAlignment="1">
      <alignment/>
      <protection/>
    </xf>
    <xf numFmtId="191" fontId="29" fillId="0" borderId="10" xfId="66" applyNumberFormat="1" applyFont="1" applyFill="1" applyBorder="1" applyAlignment="1" quotePrefix="1">
      <alignment horizontal="right"/>
      <protection/>
    </xf>
    <xf numFmtId="191" fontId="29" fillId="0" borderId="12" xfId="66" applyNumberFormat="1" applyFont="1" applyFill="1" applyBorder="1" applyAlignment="1" quotePrefix="1">
      <alignment horizontal="right"/>
      <protection/>
    </xf>
    <xf numFmtId="199" fontId="6" fillId="0" borderId="0" xfId="62" applyNumberFormat="1" applyFont="1" applyBorder="1" applyAlignment="1">
      <alignment horizontal="right"/>
      <protection/>
    </xf>
    <xf numFmtId="188" fontId="29" fillId="0" borderId="10" xfId="66" applyNumberFormat="1" applyFont="1" applyFill="1" applyBorder="1">
      <alignment/>
      <protection/>
    </xf>
    <xf numFmtId="174" fontId="6" fillId="0" borderId="0" xfId="62" applyNumberFormat="1" applyFont="1" applyFill="1" applyBorder="1" applyAlignment="1">
      <alignment/>
      <protection/>
    </xf>
    <xf numFmtId="188" fontId="5" fillId="0" borderId="11" xfId="66" applyNumberFormat="1" applyFont="1" applyBorder="1" applyAlignment="1">
      <alignment vertical="center"/>
      <protection/>
    </xf>
    <xf numFmtId="188" fontId="5" fillId="0" borderId="19" xfId="66" applyNumberFormat="1" applyFont="1" applyBorder="1" applyAlignment="1">
      <alignment vertical="center"/>
      <protection/>
    </xf>
    <xf numFmtId="0" fontId="2" fillId="0" borderId="0" xfId="62" applyFont="1" applyBorder="1" applyAlignment="1">
      <alignment/>
      <protection/>
    </xf>
    <xf numFmtId="173" fontId="30" fillId="0" borderId="0" xfId="62" applyNumberFormat="1" applyFont="1" applyBorder="1" applyAlignment="1">
      <alignment/>
      <protection/>
    </xf>
    <xf numFmtId="0" fontId="29" fillId="0" borderId="0" xfId="66" applyFont="1" applyAlignment="1">
      <alignment/>
      <protection/>
    </xf>
    <xf numFmtId="173" fontId="29" fillId="0" borderId="0" xfId="62" applyNumberFormat="1" applyFont="1" applyAlignment="1">
      <alignment/>
      <protection/>
    </xf>
    <xf numFmtId="173" fontId="3" fillId="0" borderId="0" xfId="62" applyNumberFormat="1" applyFont="1" applyBorder="1" applyAlignment="1">
      <alignment/>
      <protection/>
    </xf>
    <xf numFmtId="173" fontId="3" fillId="0" borderId="0" xfId="62" applyNumberFormat="1" applyFont="1" applyAlignment="1">
      <alignment/>
      <protection/>
    </xf>
    <xf numFmtId="173" fontId="3" fillId="0" borderId="0" xfId="62" applyNumberFormat="1" applyFont="1" applyBorder="1">
      <alignment/>
      <protection/>
    </xf>
    <xf numFmtId="0" fontId="4" fillId="0" borderId="0" xfId="66" applyFont="1" applyAlignment="1">
      <alignment horizontal="left"/>
      <protection/>
    </xf>
    <xf numFmtId="174" fontId="3" fillId="0" borderId="0" xfId="66" applyNumberFormat="1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>
      <alignment/>
      <protection/>
    </xf>
    <xf numFmtId="0" fontId="28" fillId="0" borderId="0" xfId="66" applyFont="1" applyAlignment="1">
      <alignment horizontal="left"/>
      <protection/>
    </xf>
    <xf numFmtId="174" fontId="3" fillId="0" borderId="0" xfId="66" applyNumberFormat="1" applyFont="1">
      <alignment/>
      <protection/>
    </xf>
    <xf numFmtId="0" fontId="3" fillId="0" borderId="0" xfId="66" applyFont="1" applyAlignment="1">
      <alignment vertical="top" wrapText="1"/>
      <protection/>
    </xf>
    <xf numFmtId="0" fontId="3" fillId="0" borderId="0" xfId="66" applyFont="1" applyBorder="1" applyAlignment="1">
      <alignment vertical="top" wrapText="1"/>
      <protection/>
    </xf>
    <xf numFmtId="0" fontId="31" fillId="0" borderId="22" xfId="66" applyFont="1" applyBorder="1" applyAlignment="1">
      <alignment horizontal="centerContinuous" vertical="center"/>
      <protection/>
    </xf>
    <xf numFmtId="174" fontId="37" fillId="0" borderId="22" xfId="66" applyNumberFormat="1" applyFont="1" applyBorder="1" applyAlignment="1">
      <alignment horizontal="right" vertical="center"/>
      <protection/>
    </xf>
    <xf numFmtId="174" fontId="37" fillId="0" borderId="22" xfId="66" applyNumberFormat="1" applyFont="1" applyBorder="1" applyAlignment="1">
      <alignment vertical="center"/>
      <protection/>
    </xf>
    <xf numFmtId="174" fontId="37" fillId="0" borderId="23" xfId="66" applyNumberFormat="1" applyFont="1" applyBorder="1" applyAlignment="1">
      <alignment vertical="center"/>
      <protection/>
    </xf>
    <xf numFmtId="174" fontId="37" fillId="0" borderId="23" xfId="66" applyNumberFormat="1" applyFont="1" applyBorder="1" applyAlignment="1">
      <alignment horizontal="right" vertical="center"/>
      <protection/>
    </xf>
    <xf numFmtId="174" fontId="45" fillId="0" borderId="0" xfId="0" applyNumberFormat="1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0" fontId="2" fillId="0" borderId="0" xfId="66" applyFont="1" applyBorder="1">
      <alignment/>
      <protection/>
    </xf>
    <xf numFmtId="174" fontId="2" fillId="0" borderId="0" xfId="66" applyNumberFormat="1" applyFont="1" applyBorder="1">
      <alignment/>
      <protection/>
    </xf>
    <xf numFmtId="0" fontId="2" fillId="0" borderId="0" xfId="66" applyFont="1">
      <alignment/>
      <protection/>
    </xf>
    <xf numFmtId="0" fontId="31" fillId="0" borderId="21" xfId="66" applyFont="1" applyBorder="1">
      <alignment/>
      <protection/>
    </xf>
    <xf numFmtId="174" fontId="31" fillId="0" borderId="21" xfId="66" applyNumberFormat="1" applyFont="1" applyBorder="1" applyAlignment="1">
      <alignment horizontal="right"/>
      <protection/>
    </xf>
    <xf numFmtId="174" fontId="31" fillId="0" borderId="21" xfId="66" applyNumberFormat="1" applyFont="1" applyBorder="1">
      <alignment/>
      <protection/>
    </xf>
    <xf numFmtId="174" fontId="31" fillId="0" borderId="23" xfId="66" applyNumberFormat="1" applyFont="1" applyBorder="1">
      <alignment/>
      <protection/>
    </xf>
    <xf numFmtId="174" fontId="31" fillId="0" borderId="23" xfId="66" applyNumberFormat="1" applyFont="1" applyBorder="1" applyAlignment="1">
      <alignment horizontal="right"/>
      <protection/>
    </xf>
    <xf numFmtId="174" fontId="2" fillId="0" borderId="0" xfId="66" applyNumberFormat="1" applyFont="1" applyFill="1">
      <alignment/>
      <protection/>
    </xf>
    <xf numFmtId="174" fontId="2" fillId="0" borderId="0" xfId="0" applyNumberFormat="1" applyFont="1" applyFill="1" applyBorder="1" applyAlignment="1">
      <alignment horizontal="center"/>
    </xf>
    <xf numFmtId="0" fontId="3" fillId="0" borderId="0" xfId="66" applyFont="1" applyBorder="1">
      <alignment/>
      <protection/>
    </xf>
    <xf numFmtId="0" fontId="30" fillId="0" borderId="21" xfId="66" applyFont="1" applyBorder="1">
      <alignment/>
      <protection/>
    </xf>
    <xf numFmtId="174" fontId="30" fillId="0" borderId="21" xfId="66" applyNumberFormat="1" applyFont="1" applyBorder="1" applyAlignment="1">
      <alignment/>
      <protection/>
    </xf>
    <xf numFmtId="174" fontId="30" fillId="0" borderId="23" xfId="66" applyNumberFormat="1" applyFont="1" applyBorder="1" applyAlignment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Border="1" applyAlignment="1">
      <alignment/>
      <protection/>
    </xf>
    <xf numFmtId="174" fontId="30" fillId="0" borderId="21" xfId="66" applyNumberFormat="1" applyFont="1" applyBorder="1" applyAlignment="1">
      <alignment horizontal="right"/>
      <protection/>
    </xf>
    <xf numFmtId="174" fontId="30" fillId="0" borderId="23" xfId="66" applyNumberFormat="1" applyFont="1" applyBorder="1" applyAlignment="1">
      <alignment horizontal="right"/>
      <protection/>
    </xf>
    <xf numFmtId="174" fontId="6" fillId="0" borderId="0" xfId="0" applyNumberFormat="1" applyFont="1" applyFill="1" applyBorder="1" applyAlignment="1">
      <alignment horizontal="center"/>
    </xf>
    <xf numFmtId="198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1" fillId="0" borderId="21" xfId="66" applyFont="1" applyBorder="1" applyAlignment="1">
      <alignment wrapText="1"/>
      <protection/>
    </xf>
    <xf numFmtId="174" fontId="31" fillId="0" borderId="21" xfId="66" applyNumberFormat="1" applyFont="1" applyBorder="1" quotePrefix="1">
      <alignment/>
      <protection/>
    </xf>
    <xf numFmtId="174" fontId="31" fillId="0" borderId="21" xfId="66" applyNumberFormat="1" applyFont="1" applyBorder="1" applyAlignment="1">
      <alignment/>
      <protection/>
    </xf>
    <xf numFmtId="184" fontId="31" fillId="0" borderId="21" xfId="66" applyNumberFormat="1" applyFont="1" applyBorder="1" applyAlignment="1" quotePrefix="1">
      <alignment horizontal="right"/>
      <protection/>
    </xf>
    <xf numFmtId="174" fontId="31" fillId="0" borderId="23" xfId="66" applyNumberFormat="1" applyFont="1" applyBorder="1" applyAlignment="1" quotePrefix="1">
      <alignment horizontal="right"/>
      <protection/>
    </xf>
    <xf numFmtId="174" fontId="31" fillId="0" borderId="23" xfId="66" applyNumberFormat="1" applyFont="1" applyBorder="1" quotePrefix="1">
      <alignment/>
      <protection/>
    </xf>
    <xf numFmtId="0" fontId="30" fillId="0" borderId="21" xfId="66" applyFont="1" applyBorder="1" applyAlignment="1">
      <alignment/>
      <protection/>
    </xf>
    <xf numFmtId="0" fontId="31" fillId="0" borderId="21" xfId="66" applyFont="1" applyBorder="1" applyAlignment="1">
      <alignment/>
      <protection/>
    </xf>
    <xf numFmtId="198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0" fontId="31" fillId="0" borderId="24" xfId="66" applyFont="1" applyBorder="1" applyAlignment="1">
      <alignment horizontal="left" vertical="center"/>
      <protection/>
    </xf>
    <xf numFmtId="174" fontId="31" fillId="0" borderId="24" xfId="66" applyNumberFormat="1" applyFont="1" applyBorder="1" applyAlignment="1">
      <alignment horizontal="right" vertical="center"/>
      <protection/>
    </xf>
    <xf numFmtId="174" fontId="31" fillId="0" borderId="25" xfId="66" applyNumberFormat="1" applyFont="1" applyBorder="1" applyAlignment="1">
      <alignment horizontal="right" vertical="center"/>
      <protection/>
    </xf>
    <xf numFmtId="174" fontId="2" fillId="0" borderId="0" xfId="0" applyNumberFormat="1" applyFont="1" applyFill="1" applyBorder="1" applyAlignment="1">
      <alignment horizontal="center" vertical="center"/>
    </xf>
    <xf numFmtId="0" fontId="3" fillId="0" borderId="0" xfId="66" applyFont="1" applyFill="1">
      <alignment/>
      <protection/>
    </xf>
    <xf numFmtId="0" fontId="3" fillId="0" borderId="0" xfId="66" applyFont="1" applyFill="1" applyBorder="1">
      <alignment/>
      <protection/>
    </xf>
    <xf numFmtId="0" fontId="4" fillId="0" borderId="0" xfId="66" applyFont="1" applyFill="1" applyAlignment="1" quotePrefix="1">
      <alignment horizontal="left"/>
      <protection/>
    </xf>
    <xf numFmtId="0" fontId="28" fillId="0" borderId="0" xfId="66" applyFont="1" applyFill="1">
      <alignment/>
      <protection/>
    </xf>
    <xf numFmtId="0" fontId="31" fillId="0" borderId="0" xfId="66" applyFont="1" applyFill="1" applyAlignment="1" quotePrefix="1">
      <alignment horizontal="left"/>
      <protection/>
    </xf>
    <xf numFmtId="174" fontId="30" fillId="0" borderId="0" xfId="66" applyNumberFormat="1" applyFont="1" applyFill="1">
      <alignment/>
      <protection/>
    </xf>
    <xf numFmtId="0" fontId="30" fillId="0" borderId="0" xfId="66" applyFont="1" applyFill="1">
      <alignment/>
      <protection/>
    </xf>
    <xf numFmtId="0" fontId="31" fillId="0" borderId="0" xfId="66" applyFont="1" applyFill="1" applyAlignment="1">
      <alignment horizontal="right"/>
      <protection/>
    </xf>
    <xf numFmtId="0" fontId="30" fillId="0" borderId="20" xfId="66" applyFont="1" applyFill="1" applyBorder="1" applyAlignment="1">
      <alignment horizontal="center" vertical="center"/>
      <protection/>
    </xf>
    <xf numFmtId="0" fontId="31" fillId="0" borderId="22" xfId="66" applyFont="1" applyFill="1" applyBorder="1" applyAlignment="1">
      <alignment horizontal="center"/>
      <protection/>
    </xf>
    <xf numFmtId="174" fontId="37" fillId="0" borderId="22" xfId="66" applyNumberFormat="1" applyFont="1" applyFill="1" applyBorder="1">
      <alignment/>
      <protection/>
    </xf>
    <xf numFmtId="174" fontId="37" fillId="0" borderId="23" xfId="66" applyNumberFormat="1" applyFont="1" applyFill="1" applyBorder="1">
      <alignment/>
      <protection/>
    </xf>
    <xf numFmtId="0" fontId="37" fillId="0" borderId="23" xfId="66" applyNumberFormat="1" applyFont="1" applyFill="1" applyBorder="1">
      <alignment/>
      <protection/>
    </xf>
    <xf numFmtId="0" fontId="2" fillId="0" borderId="0" xfId="66" applyFont="1" applyFill="1">
      <alignment/>
      <protection/>
    </xf>
    <xf numFmtId="174" fontId="31" fillId="0" borderId="21" xfId="66" applyNumberFormat="1" applyFont="1" applyFill="1" applyBorder="1" applyAlignment="1">
      <alignment/>
      <protection/>
    </xf>
    <xf numFmtId="174" fontId="31" fillId="0" borderId="23" xfId="66" applyNumberFormat="1" applyFont="1" applyFill="1" applyBorder="1" applyAlignment="1">
      <alignment/>
      <protection/>
    </xf>
    <xf numFmtId="182" fontId="30" fillId="0" borderId="21" xfId="66" applyNumberFormat="1" applyFont="1" applyFill="1" applyBorder="1" applyAlignment="1">
      <alignment horizontal="left" wrapText="1" indent="1"/>
      <protection/>
    </xf>
    <xf numFmtId="174" fontId="30" fillId="0" borderId="21" xfId="66" applyNumberFormat="1" applyFont="1" applyFill="1" applyBorder="1" applyAlignment="1">
      <alignment/>
      <protection/>
    </xf>
    <xf numFmtId="174" fontId="30" fillId="0" borderId="21" xfId="66" applyNumberFormat="1" applyFont="1" applyFill="1" applyBorder="1">
      <alignment/>
      <protection/>
    </xf>
    <xf numFmtId="174" fontId="30" fillId="0" borderId="23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30" fillId="0" borderId="21" xfId="66" applyFont="1" applyFill="1" applyBorder="1" applyAlignment="1">
      <alignment horizontal="left" wrapText="1" indent="1"/>
      <protection/>
    </xf>
    <xf numFmtId="0" fontId="31" fillId="0" borderId="21" xfId="66" applyFont="1" applyFill="1" applyBorder="1" applyAlignment="1">
      <alignment/>
      <protection/>
    </xf>
    <xf numFmtId="0" fontId="30" fillId="0" borderId="21" xfId="66" applyFont="1" applyFill="1" applyBorder="1" applyAlignment="1">
      <alignment horizontal="left" indent="1"/>
      <protection/>
    </xf>
    <xf numFmtId="174" fontId="30" fillId="0" borderId="23" xfId="66" applyNumberFormat="1" applyFont="1" applyFill="1" applyBorder="1" applyAlignment="1">
      <alignment/>
      <protection/>
    </xf>
    <xf numFmtId="0" fontId="31" fillId="0" borderId="21" xfId="66" applyFont="1" applyFill="1" applyBorder="1">
      <alignment/>
      <protection/>
    </xf>
    <xf numFmtId="0" fontId="31" fillId="0" borderId="21" xfId="66" applyFont="1" applyFill="1" applyBorder="1" applyAlignment="1">
      <alignment wrapText="1"/>
      <protection/>
    </xf>
    <xf numFmtId="0" fontId="30" fillId="0" borderId="24" xfId="66" applyFont="1" applyFill="1" applyBorder="1" applyAlignment="1">
      <alignment horizontal="left" indent="1"/>
      <protection/>
    </xf>
    <xf numFmtId="184" fontId="30" fillId="0" borderId="24" xfId="66" applyNumberFormat="1" applyFont="1" applyFill="1" applyBorder="1" applyAlignment="1">
      <alignment/>
      <protection/>
    </xf>
    <xf numFmtId="184" fontId="30" fillId="0" borderId="25" xfId="66" applyNumberFormat="1" applyFont="1" applyFill="1" applyBorder="1" applyAlignment="1">
      <alignment/>
      <protection/>
    </xf>
    <xf numFmtId="174" fontId="30" fillId="0" borderId="0" xfId="66" applyNumberFormat="1" applyFont="1" applyFill="1" applyAlignment="1">
      <alignment/>
      <protection/>
    </xf>
    <xf numFmtId="184" fontId="30" fillId="0" borderId="0" xfId="66" applyNumberFormat="1" applyFont="1" applyFill="1">
      <alignment/>
      <protection/>
    </xf>
    <xf numFmtId="0" fontId="29" fillId="0" borderId="0" xfId="66" applyFont="1" applyFill="1" applyAlignment="1">
      <alignment/>
      <protection/>
    </xf>
    <xf numFmtId="0" fontId="29" fillId="0" borderId="0" xfId="66" applyFont="1" applyFill="1">
      <alignment/>
      <protection/>
    </xf>
    <xf numFmtId="0" fontId="3" fillId="0" borderId="0" xfId="66" applyFont="1" applyFill="1" applyAlignment="1">
      <alignment/>
      <protection/>
    </xf>
    <xf numFmtId="174" fontId="3" fillId="0" borderId="0" xfId="66" applyNumberFormat="1" applyFont="1" applyFill="1" applyAlignment="1">
      <alignment/>
      <protection/>
    </xf>
    <xf numFmtId="0" fontId="4" fillId="0" borderId="0" xfId="66" applyFont="1" applyFill="1" applyBorder="1" applyAlignment="1">
      <alignment horizontal="left" vertical="center"/>
      <protection/>
    </xf>
    <xf numFmtId="0" fontId="28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0" fillId="0" borderId="0" xfId="66" applyFont="1" applyFill="1" applyBorder="1" applyAlignment="1">
      <alignment vertical="center"/>
      <protection/>
    </xf>
    <xf numFmtId="0" fontId="30" fillId="0" borderId="0" xfId="66" applyFont="1" applyFill="1" applyBorder="1" applyAlignment="1">
      <alignment horizontal="right" vertical="center"/>
      <protection/>
    </xf>
    <xf numFmtId="0" fontId="31" fillId="0" borderId="0" xfId="68" applyFont="1" applyBorder="1" applyAlignment="1">
      <alignment horizontal="right" vertical="center"/>
      <protection/>
    </xf>
    <xf numFmtId="0" fontId="30" fillId="0" borderId="0" xfId="66" applyFont="1" applyFill="1" applyBorder="1" applyAlignment="1">
      <alignment/>
      <protection/>
    </xf>
    <xf numFmtId="0" fontId="30" fillId="0" borderId="0" xfId="66" applyFont="1" applyFill="1" applyBorder="1" applyAlignment="1">
      <alignment horizontal="right"/>
      <protection/>
    </xf>
    <xf numFmtId="0" fontId="30" fillId="0" borderId="17" xfId="66" applyFont="1" applyFill="1" applyBorder="1" applyAlignment="1">
      <alignment horizontal="center" vertical="center"/>
      <protection/>
    </xf>
    <xf numFmtId="0" fontId="31" fillId="0" borderId="18" xfId="66" applyFont="1" applyFill="1" applyBorder="1" applyAlignment="1">
      <alignment horizontal="centerContinuous" wrapText="1"/>
      <protection/>
    </xf>
    <xf numFmtId="174" fontId="37" fillId="0" borderId="18" xfId="66" applyNumberFormat="1" applyFont="1" applyFill="1" applyBorder="1">
      <alignment/>
      <protection/>
    </xf>
    <xf numFmtId="174" fontId="37" fillId="0" borderId="12" xfId="66" applyNumberFormat="1" applyFont="1" applyFill="1" applyBorder="1">
      <alignment/>
      <protection/>
    </xf>
    <xf numFmtId="174" fontId="3" fillId="0" borderId="0" xfId="66" applyNumberFormat="1" applyFont="1" applyFill="1" applyBorder="1">
      <alignment/>
      <protection/>
    </xf>
    <xf numFmtId="0" fontId="31" fillId="0" borderId="10" xfId="66" applyFont="1" applyFill="1" applyBorder="1" applyAlignment="1">
      <alignment horizontal="left"/>
      <protection/>
    </xf>
    <xf numFmtId="173" fontId="31" fillId="0" borderId="10" xfId="66" applyNumberFormat="1" applyFont="1" applyFill="1" applyBorder="1" applyAlignment="1">
      <alignment/>
      <protection/>
    </xf>
    <xf numFmtId="174" fontId="31" fillId="0" borderId="10" xfId="66" applyNumberFormat="1" applyFont="1" applyFill="1" applyBorder="1" applyAlignment="1">
      <alignment/>
      <protection/>
    </xf>
    <xf numFmtId="174" fontId="31" fillId="0" borderId="12" xfId="66" applyNumberFormat="1" applyFont="1" applyFill="1" applyBorder="1" applyAlignment="1">
      <alignment/>
      <protection/>
    </xf>
    <xf numFmtId="182" fontId="30" fillId="0" borderId="10" xfId="66" applyNumberFormat="1" applyFont="1" applyFill="1" applyBorder="1" applyAlignment="1">
      <alignment horizontal="left" indent="1"/>
      <protection/>
    </xf>
    <xf numFmtId="173" fontId="30" fillId="0" borderId="10" xfId="66" applyNumberFormat="1" applyFont="1" applyFill="1" applyBorder="1" applyAlignment="1">
      <alignment/>
      <protection/>
    </xf>
    <xf numFmtId="174" fontId="30" fillId="0" borderId="10" xfId="66" applyNumberFormat="1" applyFont="1" applyFill="1" applyBorder="1">
      <alignment/>
      <protection/>
    </xf>
    <xf numFmtId="174" fontId="30" fillId="0" borderId="10" xfId="66" applyNumberFormat="1" applyFont="1" applyFill="1" applyBorder="1" applyAlignment="1">
      <alignment/>
      <protection/>
    </xf>
    <xf numFmtId="174" fontId="30" fillId="0" borderId="12" xfId="66" applyNumberFormat="1" applyFont="1" applyFill="1" applyBorder="1" applyAlignment="1">
      <alignment/>
      <protection/>
    </xf>
    <xf numFmtId="0" fontId="30" fillId="0" borderId="10" xfId="66" applyFont="1" applyFill="1" applyBorder="1" applyAlignment="1">
      <alignment horizontal="left" indent="1"/>
      <protection/>
    </xf>
    <xf numFmtId="186" fontId="3" fillId="0" borderId="0" xfId="66" applyNumberFormat="1" applyFont="1" applyFill="1" applyBorder="1">
      <alignment/>
      <protection/>
    </xf>
    <xf numFmtId="184" fontId="30" fillId="0" borderId="10" xfId="66" applyNumberFormat="1" applyFont="1" applyFill="1" applyBorder="1">
      <alignment/>
      <protection/>
    </xf>
    <xf numFmtId="0" fontId="31" fillId="0" borderId="10" xfId="66" applyFont="1" applyFill="1" applyBorder="1" applyAlignment="1">
      <alignment wrapText="1"/>
      <protection/>
    </xf>
    <xf numFmtId="174" fontId="30" fillId="0" borderId="12" xfId="66" applyNumberFormat="1" applyFont="1" applyFill="1" applyBorder="1">
      <alignment/>
      <protection/>
    </xf>
    <xf numFmtId="184" fontId="30" fillId="0" borderId="12" xfId="66" applyNumberFormat="1" applyFont="1" applyFill="1" applyBorder="1">
      <alignment/>
      <protection/>
    </xf>
    <xf numFmtId="174" fontId="29" fillId="0" borderId="10" xfId="66" applyNumberFormat="1" applyFont="1" applyFill="1" applyBorder="1" applyAlignment="1">
      <alignment/>
      <protection/>
    </xf>
    <xf numFmtId="0" fontId="31" fillId="0" borderId="10" xfId="66" applyFont="1" applyFill="1" applyBorder="1" applyAlignment="1">
      <alignment/>
      <protection/>
    </xf>
    <xf numFmtId="0" fontId="30" fillId="0" borderId="10" xfId="0" applyFont="1" applyFill="1" applyBorder="1" applyAlignment="1">
      <alignment horizontal="left" indent="1"/>
    </xf>
    <xf numFmtId="0" fontId="30" fillId="0" borderId="11" xfId="66" applyFont="1" applyFill="1" applyBorder="1" applyAlignment="1">
      <alignment horizontal="left" indent="1"/>
      <protection/>
    </xf>
    <xf numFmtId="174" fontId="30" fillId="0" borderId="11" xfId="66" applyNumberFormat="1" applyFont="1" applyFill="1" applyBorder="1" applyAlignment="1">
      <alignment/>
      <protection/>
    </xf>
    <xf numFmtId="174" fontId="30" fillId="0" borderId="11" xfId="66" applyNumberFormat="1" applyFont="1" applyFill="1" applyBorder="1">
      <alignment/>
      <protection/>
    </xf>
    <xf numFmtId="174" fontId="30" fillId="0" borderId="19" xfId="66" applyNumberFormat="1" applyFont="1" applyFill="1" applyBorder="1" applyAlignment="1">
      <alignment/>
      <protection/>
    </xf>
    <xf numFmtId="0" fontId="30" fillId="0" borderId="0" xfId="66" applyFont="1" applyFill="1" applyBorder="1">
      <alignment/>
      <protection/>
    </xf>
    <xf numFmtId="0" fontId="3" fillId="0" borderId="0" xfId="70" applyFont="1" applyBorder="1">
      <alignment/>
      <protection/>
    </xf>
    <xf numFmtId="0" fontId="30" fillId="0" borderId="20" xfId="66" applyFont="1" applyBorder="1" applyAlignment="1">
      <alignment horizontal="center" vertical="center"/>
      <protection/>
    </xf>
    <xf numFmtId="198" fontId="2" fillId="0" borderId="0" xfId="62" applyNumberFormat="1" applyFont="1" applyBorder="1">
      <alignment/>
      <protection/>
    </xf>
    <xf numFmtId="0" fontId="3" fillId="0" borderId="0" xfId="66" applyFont="1" applyAlignment="1">
      <alignment horizontal="right"/>
      <protection/>
    </xf>
    <xf numFmtId="198" fontId="2" fillId="0" borderId="0" xfId="66" applyNumberFormat="1" applyFont="1" applyFill="1">
      <alignment/>
      <protection/>
    </xf>
    <xf numFmtId="174" fontId="3" fillId="0" borderId="0" xfId="66" applyNumberFormat="1" applyFont="1" applyFill="1" applyBorder="1" applyAlignment="1">
      <alignment/>
      <protection/>
    </xf>
    <xf numFmtId="177" fontId="6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30" fillId="0" borderId="0" xfId="66" applyNumberFormat="1" applyFont="1" applyFill="1" applyBorder="1" applyAlignment="1">
      <alignment/>
      <protection/>
    </xf>
    <xf numFmtId="174" fontId="2" fillId="0" borderId="0" xfId="66" applyNumberFormat="1" applyFont="1" applyFill="1" applyBorder="1">
      <alignment/>
      <protection/>
    </xf>
    <xf numFmtId="174" fontId="37" fillId="0" borderId="10" xfId="62" applyNumberFormat="1" applyFont="1" applyFill="1" applyBorder="1">
      <alignment/>
      <protection/>
    </xf>
    <xf numFmtId="173" fontId="3" fillId="0" borderId="0" xfId="66" applyNumberFormat="1" applyFont="1" applyFill="1" applyBorder="1">
      <alignment/>
      <protection/>
    </xf>
    <xf numFmtId="174" fontId="31" fillId="0" borderId="10" xfId="62" applyNumberFormat="1" applyFont="1" applyFill="1" applyBorder="1">
      <alignment/>
      <protection/>
    </xf>
    <xf numFmtId="174" fontId="3" fillId="0" borderId="10" xfId="62" applyNumberFormat="1" applyFont="1" applyFill="1" applyBorder="1">
      <alignment/>
      <protection/>
    </xf>
    <xf numFmtId="184" fontId="39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1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0" fillId="0" borderId="0" xfId="61" quotePrefix="1">
      <alignment/>
      <protection/>
    </xf>
    <xf numFmtId="186" fontId="0" fillId="0" borderId="0" xfId="61" applyNumberFormat="1">
      <alignment/>
      <protection/>
    </xf>
    <xf numFmtId="0" fontId="30" fillId="0" borderId="20" xfId="66" applyFont="1" applyBorder="1" applyAlignment="1">
      <alignment horizontal="center" vertical="center"/>
      <protection/>
    </xf>
    <xf numFmtId="174" fontId="30" fillId="0" borderId="18" xfId="71" applyNumberFormat="1" applyFont="1" applyFill="1" applyBorder="1" applyAlignment="1">
      <alignment/>
      <protection/>
    </xf>
    <xf numFmtId="174" fontId="30" fillId="0" borderId="10" xfId="71" applyNumberFormat="1" applyFont="1" applyFill="1" applyBorder="1" applyAlignment="1">
      <alignment/>
      <protection/>
    </xf>
    <xf numFmtId="174" fontId="32" fillId="0" borderId="10" xfId="71" applyNumberFormat="1" applyFont="1" applyFill="1" applyBorder="1" applyAlignment="1">
      <alignment/>
      <protection/>
    </xf>
    <xf numFmtId="174" fontId="30" fillId="0" borderId="11" xfId="71" applyNumberFormat="1" applyFont="1" applyFill="1" applyBorder="1" applyAlignment="1">
      <alignment/>
      <protection/>
    </xf>
    <xf numFmtId="174" fontId="31" fillId="0" borderId="17" xfId="71" applyNumberFormat="1" applyFont="1" applyFill="1" applyBorder="1" applyAlignment="1">
      <alignment vertical="center"/>
      <protection/>
    </xf>
    <xf numFmtId="0" fontId="31" fillId="0" borderId="0" xfId="66" applyFont="1" applyBorder="1" applyAlignment="1">
      <alignment horizontal="right"/>
      <protection/>
    </xf>
    <xf numFmtId="0" fontId="31" fillId="0" borderId="0" xfId="72" applyFont="1">
      <alignment/>
      <protection/>
    </xf>
    <xf numFmtId="0" fontId="31" fillId="0" borderId="0" xfId="0" applyFont="1" applyAlignment="1">
      <alignment/>
    </xf>
    <xf numFmtId="0" fontId="31" fillId="0" borderId="0" xfId="71" applyFont="1">
      <alignment/>
      <protection/>
    </xf>
    <xf numFmtId="0" fontId="31" fillId="0" borderId="0" xfId="70" applyFont="1">
      <alignment/>
      <protection/>
    </xf>
    <xf numFmtId="0" fontId="34" fillId="0" borderId="15" xfId="62" applyFont="1" applyBorder="1" applyAlignment="1">
      <alignment/>
      <protection/>
    </xf>
    <xf numFmtId="0" fontId="34" fillId="0" borderId="0" xfId="66" applyFont="1">
      <alignment/>
      <protection/>
    </xf>
    <xf numFmtId="172" fontId="34" fillId="0" borderId="0" xfId="0" applyNumberFormat="1" applyFont="1" applyBorder="1" applyAlignment="1">
      <alignment horizontal="center" vertical="center"/>
    </xf>
    <xf numFmtId="0" fontId="34" fillId="0" borderId="0" xfId="70" applyFont="1">
      <alignment/>
      <protection/>
    </xf>
    <xf numFmtId="0" fontId="30" fillId="0" borderId="21" xfId="62" applyFont="1" applyBorder="1" applyAlignment="1">
      <alignment/>
      <protection/>
    </xf>
    <xf numFmtId="0" fontId="0" fillId="0" borderId="0" xfId="61" applyFont="1" applyAlignment="1" quotePrefix="1">
      <alignment horizontal="center" vertical="center" textRotation="180"/>
      <protection/>
    </xf>
    <xf numFmtId="0" fontId="31" fillId="0" borderId="17" xfId="70" applyFont="1" applyBorder="1" applyAlignment="1">
      <alignment horizontal="center" vertical="center"/>
      <protection/>
    </xf>
    <xf numFmtId="0" fontId="31" fillId="0" borderId="17" xfId="70" applyNumberFormat="1" applyFont="1" applyBorder="1" applyAlignment="1">
      <alignment horizontal="center" vertical="center"/>
      <protection/>
    </xf>
    <xf numFmtId="0" fontId="3" fillId="0" borderId="0" xfId="70" applyFont="1" applyAlignment="1" quotePrefix="1">
      <alignment horizontal="center" vertical="center" textRotation="180"/>
      <protection/>
    </xf>
    <xf numFmtId="17" fontId="31" fillId="0" borderId="17" xfId="71" applyNumberFormat="1" applyFont="1" applyBorder="1" applyAlignment="1">
      <alignment horizontal="center" vertical="center"/>
      <protection/>
    </xf>
    <xf numFmtId="0" fontId="31" fillId="0" borderId="17" xfId="71" applyFont="1" applyBorder="1" applyAlignment="1">
      <alignment horizontal="center" vertical="center"/>
      <protection/>
    </xf>
    <xf numFmtId="17" fontId="31" fillId="0" borderId="17" xfId="71" applyNumberFormat="1" applyFont="1" applyBorder="1" applyAlignment="1">
      <alignment horizontal="center" vertical="center" wrapText="1"/>
      <protection/>
    </xf>
    <xf numFmtId="0" fontId="3" fillId="0" borderId="0" xfId="70" applyFont="1" applyBorder="1" applyAlignment="1" quotePrefix="1">
      <alignment horizontal="center" vertical="center" textRotation="180"/>
      <protection/>
    </xf>
    <xf numFmtId="0" fontId="0" fillId="0" borderId="0" xfId="0" applyFont="1" applyBorder="1" applyAlignment="1">
      <alignment horizontal="center" vertical="center" textRotation="180"/>
    </xf>
    <xf numFmtId="17" fontId="3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181" fontId="31" fillId="0" borderId="17" xfId="71" applyNumberFormat="1" applyFont="1" applyFill="1" applyBorder="1" applyAlignment="1" quotePrefix="1">
      <alignment horizontal="center" vertical="center"/>
      <protection/>
    </xf>
    <xf numFmtId="181" fontId="31" fillId="0" borderId="17" xfId="71" applyNumberFormat="1" applyFont="1" applyFill="1" applyBorder="1" applyAlignment="1">
      <alignment horizontal="center" vertical="center"/>
      <protection/>
    </xf>
    <xf numFmtId="0" fontId="31" fillId="0" borderId="17" xfId="72" applyFont="1" applyBorder="1" applyAlignment="1">
      <alignment horizontal="center" vertical="center"/>
      <protection/>
    </xf>
    <xf numFmtId="0" fontId="31" fillId="0" borderId="17" xfId="66" applyFont="1" applyBorder="1" applyAlignment="1">
      <alignment horizontal="center" vertical="center"/>
      <protection/>
    </xf>
    <xf numFmtId="0" fontId="31" fillId="0" borderId="18" xfId="66" applyNumberFormat="1" applyFont="1" applyBorder="1" applyAlignment="1">
      <alignment horizontal="center" vertical="center"/>
      <protection/>
    </xf>
    <xf numFmtId="0" fontId="31" fillId="0" borderId="11" xfId="66" applyNumberFormat="1" applyFont="1" applyBorder="1" applyAlignment="1">
      <alignment horizontal="center" vertical="center"/>
      <protection/>
    </xf>
    <xf numFmtId="0" fontId="31" fillId="0" borderId="18" xfId="66" applyFont="1" applyBorder="1" applyAlignment="1">
      <alignment horizontal="center" vertical="center"/>
      <protection/>
    </xf>
    <xf numFmtId="0" fontId="31" fillId="0" borderId="11" xfId="66" applyFont="1" applyBorder="1" applyAlignment="1">
      <alignment horizontal="center" vertical="center"/>
      <protection/>
    </xf>
    <xf numFmtId="0" fontId="31" fillId="0" borderId="26" xfId="66" applyFont="1" applyBorder="1" applyAlignment="1">
      <alignment horizontal="center" vertical="center"/>
      <protection/>
    </xf>
    <xf numFmtId="0" fontId="31" fillId="0" borderId="27" xfId="66" applyFont="1" applyBorder="1" applyAlignment="1">
      <alignment horizontal="center" vertical="center"/>
      <protection/>
    </xf>
    <xf numFmtId="0" fontId="31" fillId="0" borderId="28" xfId="66" applyFont="1" applyBorder="1" applyAlignment="1">
      <alignment horizontal="center" vertical="center"/>
      <protection/>
    </xf>
    <xf numFmtId="0" fontId="31" fillId="0" borderId="17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vertical="center"/>
      <protection/>
    </xf>
    <xf numFmtId="0" fontId="31" fillId="0" borderId="17" xfId="66" applyNumberFormat="1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/>
      <protection/>
    </xf>
    <xf numFmtId="0" fontId="31" fillId="0" borderId="15" xfId="62" applyFont="1" applyBorder="1" applyAlignment="1">
      <alignment horizontal="left"/>
      <protection/>
    </xf>
    <xf numFmtId="0" fontId="31" fillId="0" borderId="12" xfId="62" applyFont="1" applyBorder="1" applyAlignment="1">
      <alignment horizontal="left"/>
      <protection/>
    </xf>
    <xf numFmtId="0" fontId="5" fillId="0" borderId="26" xfId="66" applyFont="1" applyBorder="1" applyAlignment="1">
      <alignment horizontal="center" vertical="center"/>
      <protection/>
    </xf>
    <xf numFmtId="0" fontId="5" fillId="0" borderId="27" xfId="66" applyFont="1" applyBorder="1" applyAlignment="1">
      <alignment horizontal="center" vertical="center"/>
      <protection/>
    </xf>
    <xf numFmtId="0" fontId="5" fillId="0" borderId="28" xfId="66" applyFont="1" applyBorder="1" applyAlignment="1">
      <alignment horizontal="center" vertical="center"/>
      <protection/>
    </xf>
    <xf numFmtId="0" fontId="2" fillId="0" borderId="0" xfId="68" applyFont="1" applyAlignment="1">
      <alignment horizontal="right"/>
      <protection/>
    </xf>
    <xf numFmtId="0" fontId="31" fillId="0" borderId="20" xfId="66" applyFont="1" applyBorder="1" applyAlignment="1">
      <alignment horizontal="center" vertical="center"/>
      <protection/>
    </xf>
    <xf numFmtId="0" fontId="30" fillId="0" borderId="20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31" fillId="0" borderId="20" xfId="66" applyFont="1" applyFill="1" applyBorder="1" applyAlignment="1">
      <alignment horizontal="center" vertical="center"/>
      <protection/>
    </xf>
    <xf numFmtId="0" fontId="31" fillId="0" borderId="17" xfId="66" applyFont="1" applyFill="1" applyBorder="1" applyAlignment="1">
      <alignment horizontal="center" vertical="center"/>
      <protection/>
    </xf>
    <xf numFmtId="0" fontId="30" fillId="0" borderId="17" xfId="66" applyFont="1" applyFill="1" applyBorder="1" applyAlignment="1">
      <alignment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 5 2" xfId="66"/>
    <cellStyle name="Normal_Aimee 3 2" xfId="67"/>
    <cellStyle name="Normal_EOE Tables 2010-2011(Qr4)01Mar2012" xfId="68"/>
    <cellStyle name="Normal_June 2000" xfId="69"/>
    <cellStyle name="Normal_TAB1-4" xfId="70"/>
    <cellStyle name="Normal_TAB1-6" xfId="71"/>
    <cellStyle name="Normal_TAB1-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120" zoomScaleNormal="120" zoomScalePageLayoutView="0" workbookViewId="0" topLeftCell="A1">
      <pane xSplit="2" ySplit="2" topLeftCell="C3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S18" sqref="S18"/>
    </sheetView>
  </sheetViews>
  <sheetFormatPr defaultColWidth="9.140625" defaultRowHeight="12.75"/>
  <cols>
    <col min="1" max="1" width="9.8515625" style="74" customWidth="1"/>
    <col min="2" max="2" width="36.8515625" style="74" customWidth="1"/>
    <col min="3" max="11" width="9.57421875" style="74" customWidth="1"/>
    <col min="12" max="12" width="7.7109375" style="74" customWidth="1"/>
    <col min="13" max="13" width="10.140625" style="74" bestFit="1" customWidth="1"/>
    <col min="14" max="16384" width="9.140625" style="74" customWidth="1"/>
  </cols>
  <sheetData>
    <row r="1" spans="1:12" s="208" customFormat="1" ht="24.75" customHeight="1">
      <c r="A1" s="204" t="s">
        <v>178</v>
      </c>
      <c r="B1" s="205"/>
      <c r="C1" s="206"/>
      <c r="D1" s="206"/>
      <c r="E1" s="206"/>
      <c r="F1" s="206"/>
      <c r="G1" s="206"/>
      <c r="H1" s="207"/>
      <c r="I1" s="207"/>
      <c r="J1" s="207"/>
      <c r="K1" s="207"/>
      <c r="L1" s="431">
        <v>4</v>
      </c>
    </row>
    <row r="2" spans="1:12" ht="24.75" customHeight="1">
      <c r="A2" s="93"/>
      <c r="B2" s="94"/>
      <c r="C2" s="101">
        <v>2009</v>
      </c>
      <c r="D2" s="101">
        <v>2010</v>
      </c>
      <c r="E2" s="101">
        <v>2011</v>
      </c>
      <c r="F2" s="101">
        <v>2012</v>
      </c>
      <c r="G2" s="101">
        <v>2013</v>
      </c>
      <c r="H2" s="101">
        <v>2014</v>
      </c>
      <c r="I2" s="101">
        <v>2015</v>
      </c>
      <c r="J2" s="101">
        <v>2016</v>
      </c>
      <c r="K2" s="101" t="s">
        <v>199</v>
      </c>
      <c r="L2" s="431"/>
    </row>
    <row r="3" spans="1:12" ht="24.75" customHeight="1">
      <c r="A3" s="209" t="s">
        <v>14</v>
      </c>
      <c r="B3" s="95"/>
      <c r="C3" s="185">
        <v>411</v>
      </c>
      <c r="D3" s="185">
        <v>370</v>
      </c>
      <c r="E3" s="185">
        <v>352</v>
      </c>
      <c r="F3" s="185">
        <v>330</v>
      </c>
      <c r="G3" s="185">
        <v>309</v>
      </c>
      <c r="H3" s="185">
        <v>300</v>
      </c>
      <c r="I3" s="185">
        <v>284</v>
      </c>
      <c r="J3" s="186">
        <v>282</v>
      </c>
      <c r="K3" s="187">
        <v>280</v>
      </c>
      <c r="L3" s="431"/>
    </row>
    <row r="4" spans="1:12" ht="23.25" customHeight="1">
      <c r="A4" s="209" t="s">
        <v>13</v>
      </c>
      <c r="B4" s="96" t="s">
        <v>15</v>
      </c>
      <c r="C4" s="24">
        <v>36</v>
      </c>
      <c r="D4" s="24">
        <v>7</v>
      </c>
      <c r="E4" s="24">
        <v>15</v>
      </c>
      <c r="F4" s="24">
        <v>1</v>
      </c>
      <c r="G4" s="24">
        <v>2</v>
      </c>
      <c r="H4" s="24">
        <v>8</v>
      </c>
      <c r="I4" s="24">
        <v>1</v>
      </c>
      <c r="J4" s="24">
        <v>2</v>
      </c>
      <c r="K4" s="210">
        <v>0</v>
      </c>
      <c r="L4" s="431"/>
    </row>
    <row r="5" spans="1:12" ht="23.25" customHeight="1">
      <c r="A5" s="209" t="s">
        <v>13</v>
      </c>
      <c r="B5" s="97" t="s">
        <v>16</v>
      </c>
      <c r="C5" s="24">
        <v>37</v>
      </c>
      <c r="D5" s="24">
        <v>48</v>
      </c>
      <c r="E5" s="24">
        <v>33</v>
      </c>
      <c r="F5" s="24">
        <v>23</v>
      </c>
      <c r="G5" s="24">
        <v>23</v>
      </c>
      <c r="H5" s="24">
        <v>17</v>
      </c>
      <c r="I5" s="24">
        <v>17</v>
      </c>
      <c r="J5" s="102">
        <v>4</v>
      </c>
      <c r="K5" s="24">
        <v>2</v>
      </c>
      <c r="L5" s="431"/>
    </row>
    <row r="6" spans="1:12" ht="24.75" customHeight="1">
      <c r="A6" s="209" t="s">
        <v>150</v>
      </c>
      <c r="B6" s="95"/>
      <c r="C6" s="187">
        <v>58564</v>
      </c>
      <c r="D6" s="187">
        <v>55826</v>
      </c>
      <c r="E6" s="187">
        <v>55646</v>
      </c>
      <c r="F6" s="187">
        <v>54583</v>
      </c>
      <c r="G6" s="187">
        <v>53663</v>
      </c>
      <c r="H6" s="187">
        <v>54813</v>
      </c>
      <c r="I6" s="187">
        <v>53601</v>
      </c>
      <c r="J6" s="188">
        <v>52602</v>
      </c>
      <c r="K6" s="187">
        <v>52172</v>
      </c>
      <c r="L6" s="431"/>
    </row>
    <row r="7" spans="1:12" ht="23.25" customHeight="1">
      <c r="A7" s="209"/>
      <c r="B7" s="98" t="s">
        <v>17</v>
      </c>
      <c r="C7" s="25">
        <v>3712</v>
      </c>
      <c r="D7" s="25">
        <v>2738</v>
      </c>
      <c r="E7" s="25">
        <v>180</v>
      </c>
      <c r="F7" s="25">
        <v>1063</v>
      </c>
      <c r="G7" s="25">
        <v>920</v>
      </c>
      <c r="H7" s="68">
        <v>1150</v>
      </c>
      <c r="I7" s="25">
        <v>1212</v>
      </c>
      <c r="J7" s="103">
        <v>-999</v>
      </c>
      <c r="K7" s="103">
        <v>-430</v>
      </c>
      <c r="L7" s="431"/>
    </row>
    <row r="8" spans="1:12" ht="23.25" customHeight="1">
      <c r="A8" s="209"/>
      <c r="B8" s="98" t="s">
        <v>18</v>
      </c>
      <c r="C8" s="26">
        <v>-6</v>
      </c>
      <c r="D8" s="26">
        <v>-4.675067445275416</v>
      </c>
      <c r="E8" s="26">
        <v>-0.3</v>
      </c>
      <c r="F8" s="26">
        <v>-1.9</v>
      </c>
      <c r="G8" s="26">
        <v>-1.7</v>
      </c>
      <c r="H8" s="69">
        <v>2.1</v>
      </c>
      <c r="I8" s="69">
        <v>2.2</v>
      </c>
      <c r="J8" s="104">
        <v>-1.863771198298536</v>
      </c>
      <c r="K8" s="104">
        <v>-0.8174594121896472</v>
      </c>
      <c r="L8" s="431"/>
    </row>
    <row r="9" spans="1:12" ht="24.75" customHeight="1">
      <c r="A9" s="209" t="s">
        <v>143</v>
      </c>
      <c r="B9" s="99"/>
      <c r="C9" s="189">
        <v>35972</v>
      </c>
      <c r="D9" s="189">
        <v>41622</v>
      </c>
      <c r="E9" s="189">
        <v>43100</v>
      </c>
      <c r="F9" s="189">
        <v>45606</v>
      </c>
      <c r="G9" s="189">
        <v>46778</v>
      </c>
      <c r="H9" s="189">
        <v>49069</v>
      </c>
      <c r="I9" s="189">
        <v>48487</v>
      </c>
      <c r="J9" s="189">
        <v>44422</v>
      </c>
      <c r="K9" s="189">
        <v>43145</v>
      </c>
      <c r="L9" s="431"/>
    </row>
    <row r="10" spans="1:12" ht="24.75" customHeight="1">
      <c r="A10" s="209" t="s">
        <v>153</v>
      </c>
      <c r="B10" s="95"/>
      <c r="C10" s="187">
        <v>17332</v>
      </c>
      <c r="D10" s="187">
        <v>23007</v>
      </c>
      <c r="E10" s="187">
        <v>27025</v>
      </c>
      <c r="F10" s="187">
        <v>26665</v>
      </c>
      <c r="G10" s="187">
        <v>29340</v>
      </c>
      <c r="H10" s="187">
        <v>28596</v>
      </c>
      <c r="I10" s="187">
        <v>27312</v>
      </c>
      <c r="J10" s="187">
        <v>25638</v>
      </c>
      <c r="K10" s="187">
        <v>27179</v>
      </c>
      <c r="L10" s="431"/>
    </row>
    <row r="11" spans="1:12" s="75" customFormat="1" ht="23.25" customHeight="1">
      <c r="A11" s="209" t="s">
        <v>13</v>
      </c>
      <c r="B11" s="96" t="s">
        <v>168</v>
      </c>
      <c r="C11" s="23">
        <v>16539</v>
      </c>
      <c r="D11" s="23">
        <v>22081</v>
      </c>
      <c r="E11" s="23">
        <v>25994</v>
      </c>
      <c r="F11" s="23">
        <v>25435</v>
      </c>
      <c r="G11" s="23">
        <v>27850</v>
      </c>
      <c r="H11" s="23">
        <v>27001</v>
      </c>
      <c r="I11" s="23">
        <v>25835</v>
      </c>
      <c r="J11" s="23">
        <v>24254</v>
      </c>
      <c r="K11" s="23">
        <v>25976</v>
      </c>
      <c r="L11" s="431"/>
    </row>
    <row r="12" spans="1:12" s="75" customFormat="1" ht="23.25" customHeight="1">
      <c r="A12" s="209" t="s">
        <v>13</v>
      </c>
      <c r="B12" s="96" t="s">
        <v>19</v>
      </c>
      <c r="C12" s="23">
        <v>793</v>
      </c>
      <c r="D12" s="23">
        <v>926</v>
      </c>
      <c r="E12" s="23">
        <v>1031</v>
      </c>
      <c r="F12" s="23">
        <v>1230</v>
      </c>
      <c r="G12" s="23">
        <v>1490</v>
      </c>
      <c r="H12" s="23">
        <v>1595</v>
      </c>
      <c r="I12" s="23">
        <v>1477</v>
      </c>
      <c r="J12" s="23">
        <v>1384</v>
      </c>
      <c r="K12" s="23">
        <v>1203</v>
      </c>
      <c r="L12" s="431"/>
    </row>
    <row r="13" spans="1:12" ht="24.75" customHeight="1">
      <c r="A13" s="209" t="s">
        <v>144</v>
      </c>
      <c r="B13" s="96"/>
      <c r="C13" s="190">
        <v>18640</v>
      </c>
      <c r="D13" s="190">
        <v>18615</v>
      </c>
      <c r="E13" s="190">
        <v>16075</v>
      </c>
      <c r="F13" s="190">
        <v>18941</v>
      </c>
      <c r="G13" s="190">
        <v>17438</v>
      </c>
      <c r="H13" s="190">
        <v>20473</v>
      </c>
      <c r="I13" s="190">
        <v>21175</v>
      </c>
      <c r="J13" s="188">
        <v>18784</v>
      </c>
      <c r="K13" s="188">
        <v>15966</v>
      </c>
      <c r="L13" s="431"/>
    </row>
    <row r="14" spans="1:12" ht="24.75" customHeight="1">
      <c r="A14" s="209" t="s">
        <v>145</v>
      </c>
      <c r="B14" s="96"/>
      <c r="C14" s="191">
        <v>51.81808072945624</v>
      </c>
      <c r="D14" s="191">
        <v>44.72394406804094</v>
      </c>
      <c r="E14" s="191">
        <v>37.3</v>
      </c>
      <c r="F14" s="191">
        <v>41.5</v>
      </c>
      <c r="G14" s="191">
        <v>37.3</v>
      </c>
      <c r="H14" s="191">
        <v>41.7</v>
      </c>
      <c r="I14" s="191">
        <v>43.7</v>
      </c>
      <c r="J14" s="192">
        <v>42.28535410382243</v>
      </c>
      <c r="K14" s="192">
        <v>37.00544674933364</v>
      </c>
      <c r="L14" s="431"/>
    </row>
    <row r="15" spans="1:12" ht="24.75" customHeight="1">
      <c r="A15" s="209" t="s">
        <v>175</v>
      </c>
      <c r="B15" s="96"/>
      <c r="C15" s="187">
        <v>17225</v>
      </c>
      <c r="D15" s="187">
        <v>17359</v>
      </c>
      <c r="E15" s="187">
        <v>18088</v>
      </c>
      <c r="F15" s="187">
        <v>19157</v>
      </c>
      <c r="G15" s="187">
        <v>20328</v>
      </c>
      <c r="H15" s="187">
        <v>20704</v>
      </c>
      <c r="I15" s="187">
        <v>20968</v>
      </c>
      <c r="J15" s="188">
        <v>20125</v>
      </c>
      <c r="K15" s="187">
        <v>19867</v>
      </c>
      <c r="L15" s="431"/>
    </row>
    <row r="16" spans="1:13" ht="23.25" customHeight="1">
      <c r="A16" s="209"/>
      <c r="B16" s="98" t="s">
        <v>146</v>
      </c>
      <c r="C16" s="27">
        <v>39.6</v>
      </c>
      <c r="D16" s="27">
        <v>39.8</v>
      </c>
      <c r="E16" s="27">
        <v>39.5</v>
      </c>
      <c r="F16" s="27">
        <v>40</v>
      </c>
      <c r="G16" s="27">
        <v>39.3</v>
      </c>
      <c r="H16" s="27">
        <v>38.9</v>
      </c>
      <c r="I16" s="27">
        <v>39</v>
      </c>
      <c r="J16" s="211">
        <v>37.3</v>
      </c>
      <c r="K16" s="27">
        <f>(K15/54201)*100</f>
        <v>36.65430527112046</v>
      </c>
      <c r="L16" s="431"/>
      <c r="M16" s="414"/>
    </row>
    <row r="17" spans="1:12" ht="23.25" customHeight="1">
      <c r="A17" s="209"/>
      <c r="B17" s="96" t="s">
        <v>169</v>
      </c>
      <c r="C17" s="27">
        <v>6.6</v>
      </c>
      <c r="D17" s="27">
        <v>6.3</v>
      </c>
      <c r="E17" s="27">
        <v>6.2</v>
      </c>
      <c r="F17" s="27">
        <v>6.2</v>
      </c>
      <c r="G17" s="27">
        <v>6.2</v>
      </c>
      <c r="H17" s="27">
        <v>5.9</v>
      </c>
      <c r="I17" s="27">
        <v>5.8</v>
      </c>
      <c r="J17" s="211">
        <v>5.2</v>
      </c>
      <c r="K17" s="27">
        <v>4.9</v>
      </c>
      <c r="L17" s="431"/>
    </row>
    <row r="18" spans="1:15" ht="24.75" customHeight="1">
      <c r="A18" s="209" t="s">
        <v>176</v>
      </c>
      <c r="B18" s="96"/>
      <c r="C18" s="194">
        <v>-0.4</v>
      </c>
      <c r="D18" s="193">
        <v>6.4</v>
      </c>
      <c r="E18" s="193">
        <v>6.1</v>
      </c>
      <c r="F18" s="193">
        <v>1.4</v>
      </c>
      <c r="G18" s="195">
        <v>-3</v>
      </c>
      <c r="H18" s="193">
        <v>2.5</v>
      </c>
      <c r="I18" s="195">
        <v>-3.1</v>
      </c>
      <c r="J18" s="212">
        <v>-5.1</v>
      </c>
      <c r="K18" s="193">
        <v>0.3</v>
      </c>
      <c r="L18" s="431"/>
      <c r="M18" s="413"/>
      <c r="O18" s="76"/>
    </row>
    <row r="19" spans="1:12" ht="24.75" customHeight="1">
      <c r="A19" s="209" t="s">
        <v>147</v>
      </c>
      <c r="B19" s="99"/>
      <c r="C19" s="187">
        <v>1131</v>
      </c>
      <c r="D19" s="187">
        <v>913</v>
      </c>
      <c r="E19" s="187">
        <v>1140</v>
      </c>
      <c r="F19" s="187">
        <v>1066</v>
      </c>
      <c r="G19" s="187">
        <v>1930</v>
      </c>
      <c r="H19" s="187">
        <v>2700</v>
      </c>
      <c r="I19" s="187">
        <v>1140</v>
      </c>
      <c r="J19" s="188">
        <v>1254</v>
      </c>
      <c r="K19" s="187">
        <f>346+745</f>
        <v>1091</v>
      </c>
      <c r="L19" s="431"/>
    </row>
    <row r="20" spans="1:12" ht="23.25" customHeight="1">
      <c r="A20" s="213" t="s">
        <v>13</v>
      </c>
      <c r="B20" s="100" t="s">
        <v>148</v>
      </c>
      <c r="C20" s="105">
        <v>740</v>
      </c>
      <c r="D20" s="105">
        <v>795</v>
      </c>
      <c r="E20" s="105">
        <v>986</v>
      </c>
      <c r="F20" s="105">
        <v>988</v>
      </c>
      <c r="G20" s="105">
        <v>1101</v>
      </c>
      <c r="H20" s="105">
        <v>1686</v>
      </c>
      <c r="I20" s="105">
        <v>636</v>
      </c>
      <c r="J20" s="214">
        <v>750</v>
      </c>
      <c r="K20" s="105">
        <v>745</v>
      </c>
      <c r="L20" s="431"/>
    </row>
    <row r="21" spans="1:12" s="216" customFormat="1" ht="24.75" customHeight="1">
      <c r="A21" s="215" t="s">
        <v>200</v>
      </c>
      <c r="L21" s="431"/>
    </row>
  </sheetData>
  <sheetProtection/>
  <mergeCells count="1">
    <mergeCell ref="L1:L21"/>
  </mergeCells>
  <printOptions/>
  <pageMargins left="0.65" right="0.25" top="0.53" bottom="0.54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="120" zoomScaleNormal="120" zoomScalePageLayoutView="0" workbookViewId="0" topLeftCell="A1">
      <pane xSplit="1" ySplit="5" topLeftCell="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I25" sqref="I25"/>
    </sheetView>
  </sheetViews>
  <sheetFormatPr defaultColWidth="9.140625" defaultRowHeight="12.75"/>
  <cols>
    <col min="1" max="1" width="25.7109375" style="324" customWidth="1"/>
    <col min="2" max="11" width="10.8515625" style="324" customWidth="1"/>
    <col min="12" max="12" width="7.7109375" style="395" customWidth="1"/>
    <col min="13" max="13" width="10.28125" style="324" customWidth="1"/>
    <col min="14" max="16384" width="9.140625" style="324" customWidth="1"/>
  </cols>
  <sheetData>
    <row r="1" spans="1:12" s="361" customFormat="1" ht="18" customHeight="1">
      <c r="A1" s="359" t="s">
        <v>191</v>
      </c>
      <c r="B1" s="360"/>
      <c r="C1" s="360"/>
      <c r="L1" s="438">
        <v>13</v>
      </c>
    </row>
    <row r="2" spans="1:12" s="361" customFormat="1" ht="13.5">
      <c r="A2" s="362"/>
      <c r="B2" s="362"/>
      <c r="C2" s="362"/>
      <c r="D2" s="363"/>
      <c r="E2" s="363"/>
      <c r="F2" s="363"/>
      <c r="G2" s="363"/>
      <c r="H2" s="363"/>
      <c r="I2" s="363"/>
      <c r="J2" s="363"/>
      <c r="K2" s="364" t="s">
        <v>206</v>
      </c>
      <c r="L2" s="439"/>
    </row>
    <row r="3" spans="1:12" s="302" customFormat="1" ht="4.5" customHeight="1">
      <c r="A3" s="365"/>
      <c r="B3" s="365"/>
      <c r="C3" s="365"/>
      <c r="D3" s="366"/>
      <c r="E3" s="366"/>
      <c r="F3" s="366"/>
      <c r="G3" s="366"/>
      <c r="H3" s="366"/>
      <c r="I3" s="366"/>
      <c r="J3" s="366"/>
      <c r="K3" s="366"/>
      <c r="L3" s="439"/>
    </row>
    <row r="4" spans="1:12" ht="17.25" customHeight="1">
      <c r="A4" s="469" t="s">
        <v>111</v>
      </c>
      <c r="B4" s="455">
        <v>2016</v>
      </c>
      <c r="C4" s="448">
        <v>2017</v>
      </c>
      <c r="D4" s="456">
        <v>2017</v>
      </c>
      <c r="E4" s="456"/>
      <c r="F4" s="456"/>
      <c r="G4" s="456"/>
      <c r="H4" s="456"/>
      <c r="I4" s="459" t="s">
        <v>183</v>
      </c>
      <c r="J4" s="460"/>
      <c r="K4" s="461"/>
      <c r="L4" s="439"/>
    </row>
    <row r="5" spans="1:12" ht="16.5" customHeight="1">
      <c r="A5" s="470"/>
      <c r="B5" s="455"/>
      <c r="C5" s="449"/>
      <c r="D5" s="367" t="s">
        <v>137</v>
      </c>
      <c r="E5" s="367" t="s">
        <v>138</v>
      </c>
      <c r="F5" s="367" t="s">
        <v>192</v>
      </c>
      <c r="G5" s="367" t="s">
        <v>139</v>
      </c>
      <c r="H5" s="367" t="s">
        <v>140</v>
      </c>
      <c r="I5" s="367" t="s">
        <v>137</v>
      </c>
      <c r="J5" s="367" t="s">
        <v>138</v>
      </c>
      <c r="K5" s="367" t="s">
        <v>192</v>
      </c>
      <c r="L5" s="439"/>
    </row>
    <row r="6" spans="1:21" ht="14.25" customHeight="1">
      <c r="A6" s="368" t="s">
        <v>62</v>
      </c>
      <c r="B6" s="369">
        <v>25638</v>
      </c>
      <c r="C6" s="369">
        <v>27179</v>
      </c>
      <c r="D6" s="369">
        <v>5778</v>
      </c>
      <c r="E6" s="369">
        <v>6933</v>
      </c>
      <c r="F6" s="369">
        <f>D6+E6</f>
        <v>12711</v>
      </c>
      <c r="G6" s="369">
        <v>6951</v>
      </c>
      <c r="H6" s="370">
        <v>7517</v>
      </c>
      <c r="I6" s="405">
        <v>5911</v>
      </c>
      <c r="J6" s="370">
        <v>6867</v>
      </c>
      <c r="K6" s="405">
        <f>I6+J6</f>
        <v>12778</v>
      </c>
      <c r="L6" s="439"/>
      <c r="M6" s="406"/>
      <c r="N6" s="406"/>
      <c r="O6" s="406"/>
      <c r="P6" s="371"/>
      <c r="Q6" s="371"/>
      <c r="R6" s="371"/>
      <c r="S6" s="371"/>
      <c r="T6" s="371"/>
      <c r="U6" s="371"/>
    </row>
    <row r="7" spans="1:21" ht="12" customHeight="1">
      <c r="A7" s="372" t="s">
        <v>162</v>
      </c>
      <c r="B7" s="373">
        <v>9802</v>
      </c>
      <c r="C7" s="373">
        <v>12085</v>
      </c>
      <c r="D7" s="374">
        <v>2393</v>
      </c>
      <c r="E7" s="374">
        <v>2990</v>
      </c>
      <c r="F7" s="374">
        <f aca="true" t="shared" si="0" ref="F7:F45">D7+E7</f>
        <v>5383</v>
      </c>
      <c r="G7" s="374">
        <v>3151</v>
      </c>
      <c r="H7" s="375">
        <v>3551</v>
      </c>
      <c r="I7" s="407">
        <v>2780</v>
      </c>
      <c r="J7" s="375">
        <v>3338</v>
      </c>
      <c r="K7" s="407">
        <f aca="true" t="shared" si="1" ref="K7:K45">I7+J7</f>
        <v>6118</v>
      </c>
      <c r="L7" s="439"/>
      <c r="M7" s="371"/>
      <c r="N7" s="371"/>
      <c r="O7" s="371"/>
      <c r="P7" s="371"/>
      <c r="Q7" s="371"/>
      <c r="R7" s="371"/>
      <c r="S7" s="371"/>
      <c r="T7" s="371"/>
      <c r="U7" s="371"/>
    </row>
    <row r="8" spans="1:21" ht="12" customHeight="1">
      <c r="A8" s="376" t="s">
        <v>112</v>
      </c>
      <c r="B8" s="377">
        <v>643</v>
      </c>
      <c r="C8" s="377">
        <v>1649</v>
      </c>
      <c r="D8" s="379">
        <v>241</v>
      </c>
      <c r="E8" s="378">
        <v>279</v>
      </c>
      <c r="F8" s="378">
        <f t="shared" si="0"/>
        <v>520</v>
      </c>
      <c r="G8" s="378">
        <v>404</v>
      </c>
      <c r="H8" s="380">
        <v>725</v>
      </c>
      <c r="I8" s="408">
        <v>694</v>
      </c>
      <c r="J8" s="380">
        <v>706</v>
      </c>
      <c r="K8" s="408">
        <f t="shared" si="1"/>
        <v>1400</v>
      </c>
      <c r="L8" s="439"/>
      <c r="O8" s="371"/>
      <c r="P8" s="371"/>
      <c r="Q8" s="371"/>
      <c r="R8" s="371"/>
      <c r="S8" s="371"/>
      <c r="T8" s="371"/>
      <c r="U8" s="371"/>
    </row>
    <row r="9" spans="1:21" ht="12" customHeight="1">
      <c r="A9" s="381" t="s">
        <v>113</v>
      </c>
      <c r="B9" s="377">
        <v>3465</v>
      </c>
      <c r="C9" s="377">
        <v>4400</v>
      </c>
      <c r="D9" s="379">
        <v>863</v>
      </c>
      <c r="E9" s="378">
        <v>1117</v>
      </c>
      <c r="F9" s="378">
        <f t="shared" si="0"/>
        <v>1980</v>
      </c>
      <c r="G9" s="378">
        <v>1255</v>
      </c>
      <c r="H9" s="380">
        <v>1165</v>
      </c>
      <c r="I9" s="408">
        <v>1168</v>
      </c>
      <c r="J9" s="380">
        <v>1209</v>
      </c>
      <c r="K9" s="408">
        <f t="shared" si="1"/>
        <v>2377</v>
      </c>
      <c r="L9" s="439"/>
      <c r="N9" s="382"/>
      <c r="O9" s="371"/>
      <c r="P9" s="371"/>
      <c r="Q9" s="371"/>
      <c r="R9" s="371"/>
      <c r="S9" s="371"/>
      <c r="T9" s="371"/>
      <c r="U9" s="371"/>
    </row>
    <row r="10" spans="1:21" ht="12" customHeight="1">
      <c r="A10" s="381" t="s">
        <v>114</v>
      </c>
      <c r="B10" s="377">
        <v>382</v>
      </c>
      <c r="C10" s="377">
        <v>288</v>
      </c>
      <c r="D10" s="379">
        <v>81</v>
      </c>
      <c r="E10" s="378">
        <v>65</v>
      </c>
      <c r="F10" s="378">
        <f t="shared" si="0"/>
        <v>146</v>
      </c>
      <c r="G10" s="378">
        <v>63</v>
      </c>
      <c r="H10" s="380">
        <v>79</v>
      </c>
      <c r="I10" s="408">
        <v>118</v>
      </c>
      <c r="J10" s="380">
        <v>145</v>
      </c>
      <c r="K10" s="408">
        <f t="shared" si="1"/>
        <v>263</v>
      </c>
      <c r="L10" s="439"/>
      <c r="O10" s="371"/>
      <c r="P10" s="371"/>
      <c r="Q10" s="371"/>
      <c r="R10" s="371"/>
      <c r="S10" s="371"/>
      <c r="T10" s="371"/>
      <c r="U10" s="371"/>
    </row>
    <row r="11" spans="1:21" ht="12" customHeight="1">
      <c r="A11" s="381" t="s">
        <v>115</v>
      </c>
      <c r="B11" s="377">
        <v>939</v>
      </c>
      <c r="C11" s="377">
        <v>977</v>
      </c>
      <c r="D11" s="379">
        <v>158</v>
      </c>
      <c r="E11" s="378">
        <v>267</v>
      </c>
      <c r="F11" s="378">
        <f t="shared" si="0"/>
        <v>425</v>
      </c>
      <c r="G11" s="378">
        <v>227</v>
      </c>
      <c r="H11" s="380">
        <v>325</v>
      </c>
      <c r="I11" s="408">
        <v>188</v>
      </c>
      <c r="J11" s="380">
        <v>322</v>
      </c>
      <c r="K11" s="408">
        <f t="shared" si="1"/>
        <v>510</v>
      </c>
      <c r="L11" s="439"/>
      <c r="O11" s="371"/>
      <c r="P11" s="371"/>
      <c r="Q11" s="371"/>
      <c r="R11" s="371"/>
      <c r="S11" s="371"/>
      <c r="T11" s="371"/>
      <c r="U11" s="371"/>
    </row>
    <row r="12" spans="1:21" ht="12" customHeight="1">
      <c r="A12" s="381" t="s">
        <v>116</v>
      </c>
      <c r="B12" s="377">
        <v>49</v>
      </c>
      <c r="C12" s="377">
        <v>40</v>
      </c>
      <c r="D12" s="379">
        <v>8</v>
      </c>
      <c r="E12" s="378">
        <v>8</v>
      </c>
      <c r="F12" s="378">
        <f t="shared" si="0"/>
        <v>16</v>
      </c>
      <c r="G12" s="378">
        <v>13</v>
      </c>
      <c r="H12" s="380">
        <v>11</v>
      </c>
      <c r="I12" s="408">
        <v>7</v>
      </c>
      <c r="J12" s="380">
        <v>8</v>
      </c>
      <c r="K12" s="408">
        <f t="shared" si="1"/>
        <v>15</v>
      </c>
      <c r="L12" s="439"/>
      <c r="O12" s="371"/>
      <c r="P12" s="371"/>
      <c r="Q12" s="371"/>
      <c r="R12" s="371"/>
      <c r="S12" s="371"/>
      <c r="T12" s="371"/>
      <c r="U12" s="371"/>
    </row>
    <row r="13" spans="1:21" ht="12" customHeight="1">
      <c r="A13" s="381" t="s">
        <v>117</v>
      </c>
      <c r="B13" s="377">
        <v>2889</v>
      </c>
      <c r="C13" s="377">
        <v>3585</v>
      </c>
      <c r="D13" s="379">
        <v>744</v>
      </c>
      <c r="E13" s="378">
        <v>954</v>
      </c>
      <c r="F13" s="378">
        <f t="shared" si="0"/>
        <v>1698</v>
      </c>
      <c r="G13" s="378">
        <v>877</v>
      </c>
      <c r="H13" s="380">
        <v>1010</v>
      </c>
      <c r="I13" s="408">
        <v>345</v>
      </c>
      <c r="J13" s="380">
        <v>554</v>
      </c>
      <c r="K13" s="408">
        <f t="shared" si="1"/>
        <v>899</v>
      </c>
      <c r="L13" s="439"/>
      <c r="O13" s="371"/>
      <c r="P13" s="371"/>
      <c r="Q13" s="371"/>
      <c r="R13" s="371"/>
      <c r="S13" s="371"/>
      <c r="T13" s="371"/>
      <c r="U13" s="371"/>
    </row>
    <row r="14" spans="1:21" ht="12" customHeight="1">
      <c r="A14" s="381" t="s">
        <v>118</v>
      </c>
      <c r="B14" s="379">
        <v>3</v>
      </c>
      <c r="C14" s="379">
        <v>5</v>
      </c>
      <c r="D14" s="383">
        <v>0</v>
      </c>
      <c r="E14" s="383">
        <v>0</v>
      </c>
      <c r="F14" s="383">
        <f t="shared" si="0"/>
        <v>0</v>
      </c>
      <c r="G14" s="378">
        <v>1</v>
      </c>
      <c r="H14" s="378">
        <v>4</v>
      </c>
      <c r="I14" s="408">
        <v>1</v>
      </c>
      <c r="J14" s="378">
        <v>1</v>
      </c>
      <c r="K14" s="408">
        <f t="shared" si="1"/>
        <v>2</v>
      </c>
      <c r="L14" s="439"/>
      <c r="O14" s="371"/>
      <c r="P14" s="371"/>
      <c r="Q14" s="371"/>
      <c r="R14" s="371"/>
      <c r="S14" s="371"/>
      <c r="T14" s="371"/>
      <c r="U14" s="371"/>
    </row>
    <row r="15" spans="1:21" ht="12" customHeight="1">
      <c r="A15" s="381" t="s">
        <v>119</v>
      </c>
      <c r="B15" s="377">
        <v>356</v>
      </c>
      <c r="C15" s="377">
        <v>308</v>
      </c>
      <c r="D15" s="379">
        <v>71</v>
      </c>
      <c r="E15" s="378">
        <v>87</v>
      </c>
      <c r="F15" s="378">
        <f t="shared" si="0"/>
        <v>158</v>
      </c>
      <c r="G15" s="378">
        <v>68</v>
      </c>
      <c r="H15" s="380">
        <v>82</v>
      </c>
      <c r="I15" s="408">
        <v>85</v>
      </c>
      <c r="J15" s="380">
        <v>191</v>
      </c>
      <c r="K15" s="408">
        <f t="shared" si="1"/>
        <v>276</v>
      </c>
      <c r="L15" s="439"/>
      <c r="O15" s="371"/>
      <c r="P15" s="371"/>
      <c r="Q15" s="371"/>
      <c r="R15" s="371"/>
      <c r="S15" s="371"/>
      <c r="T15" s="371"/>
      <c r="U15" s="371"/>
    </row>
    <row r="16" spans="1:21" ht="12" customHeight="1">
      <c r="A16" s="381" t="s">
        <v>120</v>
      </c>
      <c r="B16" s="377">
        <v>297</v>
      </c>
      <c r="C16" s="377">
        <v>257</v>
      </c>
      <c r="D16" s="379">
        <v>52</v>
      </c>
      <c r="E16" s="378">
        <v>76</v>
      </c>
      <c r="F16" s="378">
        <f t="shared" si="0"/>
        <v>128</v>
      </c>
      <c r="G16" s="378">
        <v>68</v>
      </c>
      <c r="H16" s="380">
        <v>61</v>
      </c>
      <c r="I16" s="408">
        <v>64</v>
      </c>
      <c r="J16" s="380">
        <v>66</v>
      </c>
      <c r="K16" s="408">
        <f t="shared" si="1"/>
        <v>130</v>
      </c>
      <c r="L16" s="439"/>
      <c r="O16" s="371"/>
      <c r="P16" s="371"/>
      <c r="Q16" s="371"/>
      <c r="R16" s="371"/>
      <c r="S16" s="371"/>
      <c r="T16" s="371"/>
      <c r="U16" s="371"/>
    </row>
    <row r="17" spans="1:21" ht="12" customHeight="1">
      <c r="A17" s="381" t="s">
        <v>121</v>
      </c>
      <c r="B17" s="377">
        <v>780</v>
      </c>
      <c r="C17" s="377">
        <v>576</v>
      </c>
      <c r="D17" s="379">
        <v>175</v>
      </c>
      <c r="E17" s="378">
        <v>137</v>
      </c>
      <c r="F17" s="378">
        <f t="shared" si="0"/>
        <v>312</v>
      </c>
      <c r="G17" s="378">
        <v>175</v>
      </c>
      <c r="H17" s="380">
        <v>89</v>
      </c>
      <c r="I17" s="408">
        <v>110</v>
      </c>
      <c r="J17" s="380">
        <v>136</v>
      </c>
      <c r="K17" s="408">
        <f t="shared" si="1"/>
        <v>246</v>
      </c>
      <c r="L17" s="439"/>
      <c r="O17" s="371"/>
      <c r="P17" s="371"/>
      <c r="Q17" s="371"/>
      <c r="R17" s="371"/>
      <c r="S17" s="371"/>
      <c r="T17" s="371"/>
      <c r="U17" s="371"/>
    </row>
    <row r="18" spans="1:21" ht="12" customHeight="1">
      <c r="A18" s="384" t="s">
        <v>164</v>
      </c>
      <c r="B18" s="373">
        <v>9316</v>
      </c>
      <c r="C18" s="373">
        <v>9176</v>
      </c>
      <c r="D18" s="374">
        <v>1985</v>
      </c>
      <c r="E18" s="374">
        <v>2595</v>
      </c>
      <c r="F18" s="374">
        <f t="shared" si="0"/>
        <v>4580</v>
      </c>
      <c r="G18" s="374">
        <v>2209</v>
      </c>
      <c r="H18" s="375">
        <v>2387</v>
      </c>
      <c r="I18" s="407">
        <v>2134</v>
      </c>
      <c r="J18" s="375">
        <v>2357</v>
      </c>
      <c r="K18" s="407">
        <f t="shared" si="1"/>
        <v>4491</v>
      </c>
      <c r="L18" s="439"/>
      <c r="M18" s="371"/>
      <c r="N18" s="371"/>
      <c r="O18" s="371"/>
      <c r="P18" s="371"/>
      <c r="Q18" s="371"/>
      <c r="R18" s="371"/>
      <c r="S18" s="371"/>
      <c r="T18" s="371"/>
      <c r="U18" s="371"/>
    </row>
    <row r="19" spans="1:21" ht="12" customHeight="1">
      <c r="A19" s="381" t="s">
        <v>122</v>
      </c>
      <c r="B19" s="377">
        <v>4409</v>
      </c>
      <c r="C19" s="377">
        <v>3854</v>
      </c>
      <c r="D19" s="379">
        <v>860</v>
      </c>
      <c r="E19" s="379">
        <v>1185</v>
      </c>
      <c r="F19" s="379">
        <f t="shared" si="0"/>
        <v>2045</v>
      </c>
      <c r="G19" s="379">
        <v>916</v>
      </c>
      <c r="H19" s="380">
        <v>893</v>
      </c>
      <c r="I19" s="408">
        <v>818</v>
      </c>
      <c r="J19" s="380">
        <v>953</v>
      </c>
      <c r="K19" s="408">
        <f t="shared" si="1"/>
        <v>1771</v>
      </c>
      <c r="L19" s="439"/>
      <c r="O19" s="371"/>
      <c r="P19" s="371"/>
      <c r="Q19" s="371"/>
      <c r="R19" s="371"/>
      <c r="S19" s="371"/>
      <c r="T19" s="371"/>
      <c r="U19" s="371"/>
    </row>
    <row r="20" spans="1:21" ht="14.25" customHeight="1">
      <c r="A20" s="381" t="s">
        <v>186</v>
      </c>
      <c r="B20" s="377">
        <v>351</v>
      </c>
      <c r="C20" s="377">
        <v>300</v>
      </c>
      <c r="D20" s="379">
        <v>66</v>
      </c>
      <c r="E20" s="379">
        <v>80</v>
      </c>
      <c r="F20" s="379">
        <f t="shared" si="0"/>
        <v>146</v>
      </c>
      <c r="G20" s="379">
        <v>70</v>
      </c>
      <c r="H20" s="380">
        <v>84</v>
      </c>
      <c r="I20" s="408">
        <v>62</v>
      </c>
      <c r="J20" s="380">
        <v>112</v>
      </c>
      <c r="K20" s="408">
        <f t="shared" si="1"/>
        <v>174</v>
      </c>
      <c r="L20" s="439"/>
      <c r="O20" s="371"/>
      <c r="P20" s="371"/>
      <c r="Q20" s="371"/>
      <c r="R20" s="371"/>
      <c r="S20" s="371"/>
      <c r="T20" s="371"/>
      <c r="U20" s="371"/>
    </row>
    <row r="21" spans="1:21" ht="12" customHeight="1">
      <c r="A21" s="381" t="s">
        <v>203</v>
      </c>
      <c r="B21" s="377">
        <v>1798</v>
      </c>
      <c r="C21" s="377">
        <v>2648</v>
      </c>
      <c r="D21" s="379">
        <v>572</v>
      </c>
      <c r="E21" s="379">
        <v>743</v>
      </c>
      <c r="F21" s="379">
        <f t="shared" si="0"/>
        <v>1315</v>
      </c>
      <c r="G21" s="379">
        <v>637</v>
      </c>
      <c r="H21" s="380">
        <v>696</v>
      </c>
      <c r="I21" s="408">
        <v>818</v>
      </c>
      <c r="J21" s="380">
        <v>729</v>
      </c>
      <c r="K21" s="408">
        <f t="shared" si="1"/>
        <v>1547</v>
      </c>
      <c r="L21" s="439"/>
      <c r="O21" s="371"/>
      <c r="P21" s="371"/>
      <c r="Q21" s="371"/>
      <c r="R21" s="371"/>
      <c r="S21" s="371"/>
      <c r="T21" s="371"/>
      <c r="U21" s="371"/>
    </row>
    <row r="22" spans="1:21" ht="12" customHeight="1">
      <c r="A22" s="381" t="s">
        <v>123</v>
      </c>
      <c r="B22" s="377">
        <v>667</v>
      </c>
      <c r="C22" s="377">
        <v>526</v>
      </c>
      <c r="D22" s="379">
        <v>133</v>
      </c>
      <c r="E22" s="379">
        <v>143</v>
      </c>
      <c r="F22" s="379">
        <f t="shared" si="0"/>
        <v>276</v>
      </c>
      <c r="G22" s="379">
        <v>108</v>
      </c>
      <c r="H22" s="380">
        <v>142</v>
      </c>
      <c r="I22" s="408">
        <v>118</v>
      </c>
      <c r="J22" s="380">
        <v>128</v>
      </c>
      <c r="K22" s="408">
        <f t="shared" si="1"/>
        <v>246</v>
      </c>
      <c r="L22" s="439"/>
      <c r="O22" s="371"/>
      <c r="P22" s="371"/>
      <c r="Q22" s="371"/>
      <c r="R22" s="371"/>
      <c r="S22" s="371"/>
      <c r="T22" s="371"/>
      <c r="U22" s="371"/>
    </row>
    <row r="23" spans="1:21" ht="12" customHeight="1">
      <c r="A23" s="381" t="s">
        <v>124</v>
      </c>
      <c r="B23" s="377">
        <v>79</v>
      </c>
      <c r="C23" s="377">
        <v>117</v>
      </c>
      <c r="D23" s="379">
        <v>32</v>
      </c>
      <c r="E23" s="379">
        <v>31</v>
      </c>
      <c r="F23" s="379">
        <f t="shared" si="0"/>
        <v>63</v>
      </c>
      <c r="G23" s="379">
        <v>32</v>
      </c>
      <c r="H23" s="380">
        <v>22</v>
      </c>
      <c r="I23" s="408">
        <v>18</v>
      </c>
      <c r="J23" s="380">
        <v>40</v>
      </c>
      <c r="K23" s="408">
        <f t="shared" si="1"/>
        <v>58</v>
      </c>
      <c r="L23" s="439"/>
      <c r="O23" s="371"/>
      <c r="P23" s="371"/>
      <c r="Q23" s="371"/>
      <c r="R23" s="371"/>
      <c r="S23" s="371"/>
      <c r="T23" s="371"/>
      <c r="U23" s="371"/>
    </row>
    <row r="24" spans="1:21" ht="12" customHeight="1">
      <c r="A24" s="381" t="s">
        <v>125</v>
      </c>
      <c r="B24" s="377">
        <v>79</v>
      </c>
      <c r="C24" s="377">
        <v>135</v>
      </c>
      <c r="D24" s="379">
        <v>24</v>
      </c>
      <c r="E24" s="379">
        <v>35</v>
      </c>
      <c r="F24" s="379">
        <f t="shared" si="0"/>
        <v>59</v>
      </c>
      <c r="G24" s="379">
        <v>44</v>
      </c>
      <c r="H24" s="380">
        <v>32</v>
      </c>
      <c r="I24" s="408">
        <v>16</v>
      </c>
      <c r="J24" s="380">
        <v>22</v>
      </c>
      <c r="K24" s="408">
        <f t="shared" si="1"/>
        <v>38</v>
      </c>
      <c r="L24" s="439"/>
      <c r="O24" s="371"/>
      <c r="P24" s="371"/>
      <c r="Q24" s="371"/>
      <c r="R24" s="371"/>
      <c r="S24" s="371"/>
      <c r="T24" s="371"/>
      <c r="U24" s="371"/>
    </row>
    <row r="25" spans="1:21" ht="12" customHeight="1">
      <c r="A25" s="381" t="s">
        <v>126</v>
      </c>
      <c r="B25" s="377">
        <v>173</v>
      </c>
      <c r="C25" s="377">
        <v>218</v>
      </c>
      <c r="D25" s="379">
        <v>40</v>
      </c>
      <c r="E25" s="379">
        <v>55</v>
      </c>
      <c r="F25" s="379">
        <f t="shared" si="0"/>
        <v>95</v>
      </c>
      <c r="G25" s="379">
        <v>58</v>
      </c>
      <c r="H25" s="380">
        <v>65</v>
      </c>
      <c r="I25" s="408">
        <v>39</v>
      </c>
      <c r="J25" s="380">
        <v>45</v>
      </c>
      <c r="K25" s="408">
        <f t="shared" si="1"/>
        <v>84</v>
      </c>
      <c r="L25" s="439"/>
      <c r="O25" s="371"/>
      <c r="P25" s="371"/>
      <c r="Q25" s="371"/>
      <c r="R25" s="371"/>
      <c r="S25" s="371"/>
      <c r="T25" s="371"/>
      <c r="U25" s="371"/>
    </row>
    <row r="26" spans="1:21" ht="12" customHeight="1">
      <c r="A26" s="381" t="s">
        <v>127</v>
      </c>
      <c r="B26" s="377">
        <v>105</v>
      </c>
      <c r="C26" s="377">
        <v>230</v>
      </c>
      <c r="D26" s="379">
        <v>9</v>
      </c>
      <c r="E26" s="379">
        <v>49</v>
      </c>
      <c r="F26" s="379">
        <f t="shared" si="0"/>
        <v>58</v>
      </c>
      <c r="G26" s="379">
        <v>41</v>
      </c>
      <c r="H26" s="380">
        <v>131</v>
      </c>
      <c r="I26" s="408">
        <v>40</v>
      </c>
      <c r="J26" s="380">
        <v>41</v>
      </c>
      <c r="K26" s="408">
        <f t="shared" si="1"/>
        <v>81</v>
      </c>
      <c r="L26" s="439"/>
      <c r="O26" s="371"/>
      <c r="P26" s="371"/>
      <c r="Q26" s="371"/>
      <c r="R26" s="371"/>
      <c r="S26" s="371"/>
      <c r="T26" s="371"/>
      <c r="U26" s="371"/>
    </row>
    <row r="27" spans="1:21" ht="12" customHeight="1">
      <c r="A27" s="381" t="s">
        <v>128</v>
      </c>
      <c r="B27" s="377">
        <v>98</v>
      </c>
      <c r="C27" s="377">
        <v>117</v>
      </c>
      <c r="D27" s="379">
        <v>24</v>
      </c>
      <c r="E27" s="378">
        <v>29</v>
      </c>
      <c r="F27" s="378">
        <f t="shared" si="0"/>
        <v>53</v>
      </c>
      <c r="G27" s="378">
        <v>28</v>
      </c>
      <c r="H27" s="380">
        <v>36</v>
      </c>
      <c r="I27" s="408">
        <v>17</v>
      </c>
      <c r="J27" s="380">
        <v>24</v>
      </c>
      <c r="K27" s="408">
        <f t="shared" si="1"/>
        <v>41</v>
      </c>
      <c r="L27" s="439"/>
      <c r="O27" s="371"/>
      <c r="P27" s="371"/>
      <c r="Q27" s="371"/>
      <c r="R27" s="371"/>
      <c r="S27" s="371"/>
      <c r="T27" s="371"/>
      <c r="U27" s="371"/>
    </row>
    <row r="28" spans="1:21" ht="12" customHeight="1">
      <c r="A28" s="381" t="s">
        <v>129</v>
      </c>
      <c r="B28" s="377">
        <v>634</v>
      </c>
      <c r="C28" s="377">
        <v>441</v>
      </c>
      <c r="D28" s="379">
        <v>120</v>
      </c>
      <c r="E28" s="378">
        <v>100</v>
      </c>
      <c r="F28" s="378">
        <f t="shared" si="0"/>
        <v>220</v>
      </c>
      <c r="G28" s="378">
        <v>93</v>
      </c>
      <c r="H28" s="380">
        <v>128</v>
      </c>
      <c r="I28" s="408">
        <v>112</v>
      </c>
      <c r="J28" s="380">
        <v>146</v>
      </c>
      <c r="K28" s="408">
        <f t="shared" si="1"/>
        <v>258</v>
      </c>
      <c r="L28" s="439"/>
      <c r="O28" s="371"/>
      <c r="P28" s="371"/>
      <c r="Q28" s="371"/>
      <c r="R28" s="371"/>
      <c r="S28" s="371"/>
      <c r="T28" s="371"/>
      <c r="U28" s="371"/>
    </row>
    <row r="29" spans="1:21" ht="12" customHeight="1">
      <c r="A29" s="381" t="s">
        <v>121</v>
      </c>
      <c r="B29" s="377">
        <v>923</v>
      </c>
      <c r="C29" s="377">
        <v>590</v>
      </c>
      <c r="D29" s="378">
        <v>105</v>
      </c>
      <c r="E29" s="378">
        <v>145</v>
      </c>
      <c r="F29" s="378">
        <f t="shared" si="0"/>
        <v>250</v>
      </c>
      <c r="G29" s="378">
        <v>182</v>
      </c>
      <c r="H29" s="385">
        <v>158</v>
      </c>
      <c r="I29" s="408">
        <v>76</v>
      </c>
      <c r="J29" s="385">
        <v>117</v>
      </c>
      <c r="K29" s="408">
        <f t="shared" si="1"/>
        <v>193</v>
      </c>
      <c r="L29" s="439"/>
      <c r="O29" s="371"/>
      <c r="P29" s="371"/>
      <c r="Q29" s="371"/>
      <c r="R29" s="371"/>
      <c r="S29" s="371"/>
      <c r="T29" s="371"/>
      <c r="U29" s="371"/>
    </row>
    <row r="30" spans="1:21" ht="12" customHeight="1">
      <c r="A30" s="384" t="s">
        <v>165</v>
      </c>
      <c r="B30" s="373">
        <v>5232</v>
      </c>
      <c r="C30" s="373">
        <v>4729</v>
      </c>
      <c r="D30" s="374">
        <v>1141</v>
      </c>
      <c r="E30" s="374">
        <v>1031</v>
      </c>
      <c r="F30" s="374">
        <f t="shared" si="0"/>
        <v>2172</v>
      </c>
      <c r="G30" s="374">
        <v>1316</v>
      </c>
      <c r="H30" s="375">
        <v>1241</v>
      </c>
      <c r="I30" s="407">
        <v>773</v>
      </c>
      <c r="J30" s="375">
        <v>719</v>
      </c>
      <c r="K30" s="407">
        <f t="shared" si="1"/>
        <v>1492</v>
      </c>
      <c r="L30" s="439"/>
      <c r="M30" s="406"/>
      <c r="N30" s="406"/>
      <c r="O30" s="406"/>
      <c r="P30" s="371"/>
      <c r="Q30" s="371"/>
      <c r="R30" s="371"/>
      <c r="S30" s="371"/>
      <c r="T30" s="371"/>
      <c r="U30" s="371"/>
    </row>
    <row r="31" spans="1:21" ht="12" customHeight="1">
      <c r="A31" s="381" t="s">
        <v>130</v>
      </c>
      <c r="B31" s="377">
        <v>62</v>
      </c>
      <c r="C31" s="383">
        <v>0</v>
      </c>
      <c r="D31" s="383">
        <v>0</v>
      </c>
      <c r="E31" s="383">
        <v>0</v>
      </c>
      <c r="F31" s="383">
        <f t="shared" si="0"/>
        <v>0</v>
      </c>
      <c r="G31" s="383">
        <v>0</v>
      </c>
      <c r="H31" s="386">
        <v>0</v>
      </c>
      <c r="I31" s="386">
        <v>0</v>
      </c>
      <c r="J31" s="386">
        <v>0</v>
      </c>
      <c r="K31" s="386">
        <f t="shared" si="1"/>
        <v>0</v>
      </c>
      <c r="L31" s="439"/>
      <c r="O31" s="371"/>
      <c r="P31" s="371"/>
      <c r="Q31" s="371"/>
      <c r="R31" s="371"/>
      <c r="S31" s="371"/>
      <c r="T31" s="371"/>
      <c r="U31" s="371"/>
    </row>
    <row r="32" spans="1:21" ht="12" customHeight="1">
      <c r="A32" s="381" t="s">
        <v>149</v>
      </c>
      <c r="B32" s="377">
        <v>236</v>
      </c>
      <c r="C32" s="377">
        <v>267</v>
      </c>
      <c r="D32" s="379">
        <v>60</v>
      </c>
      <c r="E32" s="379">
        <v>41</v>
      </c>
      <c r="F32" s="379">
        <f t="shared" si="0"/>
        <v>101</v>
      </c>
      <c r="G32" s="387">
        <v>96</v>
      </c>
      <c r="H32" s="380">
        <v>70</v>
      </c>
      <c r="I32" s="408">
        <v>31</v>
      </c>
      <c r="J32" s="380">
        <v>33</v>
      </c>
      <c r="K32" s="408">
        <f t="shared" si="1"/>
        <v>64</v>
      </c>
      <c r="L32" s="439"/>
      <c r="O32" s="371"/>
      <c r="P32" s="371"/>
      <c r="Q32" s="371"/>
      <c r="R32" s="371"/>
      <c r="S32" s="371"/>
      <c r="T32" s="371"/>
      <c r="U32" s="371"/>
    </row>
    <row r="33" spans="1:21" ht="12" customHeight="1">
      <c r="A33" s="381" t="s">
        <v>131</v>
      </c>
      <c r="B33" s="377">
        <v>36</v>
      </c>
      <c r="C33" s="377">
        <v>21</v>
      </c>
      <c r="D33" s="383">
        <v>0</v>
      </c>
      <c r="E33" s="379">
        <v>10</v>
      </c>
      <c r="F33" s="379">
        <f t="shared" si="0"/>
        <v>10</v>
      </c>
      <c r="G33" s="379">
        <v>10</v>
      </c>
      <c r="H33" s="380">
        <v>1</v>
      </c>
      <c r="I33" s="386">
        <v>0</v>
      </c>
      <c r="J33" s="386">
        <v>0</v>
      </c>
      <c r="K33" s="386">
        <f t="shared" si="1"/>
        <v>0</v>
      </c>
      <c r="L33" s="439"/>
      <c r="O33" s="371"/>
      <c r="P33" s="371"/>
      <c r="Q33" s="371"/>
      <c r="R33" s="371"/>
      <c r="S33" s="371"/>
      <c r="T33" s="371"/>
      <c r="U33" s="371"/>
    </row>
    <row r="34" spans="1:21" ht="12" customHeight="1">
      <c r="A34" s="381" t="s">
        <v>132</v>
      </c>
      <c r="B34" s="377">
        <v>2455</v>
      </c>
      <c r="C34" s="377">
        <v>2612</v>
      </c>
      <c r="D34" s="379">
        <v>646</v>
      </c>
      <c r="E34" s="378">
        <v>624</v>
      </c>
      <c r="F34" s="378">
        <f t="shared" si="0"/>
        <v>1270</v>
      </c>
      <c r="G34" s="378">
        <v>767</v>
      </c>
      <c r="H34" s="380">
        <v>575</v>
      </c>
      <c r="I34" s="408">
        <v>534</v>
      </c>
      <c r="J34" s="380">
        <v>458</v>
      </c>
      <c r="K34" s="408">
        <f t="shared" si="1"/>
        <v>992</v>
      </c>
      <c r="L34" s="439"/>
      <c r="O34" s="371"/>
      <c r="P34" s="371"/>
      <c r="Q34" s="371"/>
      <c r="R34" s="371"/>
      <c r="S34" s="371"/>
      <c r="T34" s="371"/>
      <c r="U34" s="371"/>
    </row>
    <row r="35" spans="1:21" ht="12" customHeight="1">
      <c r="A35" s="381" t="s">
        <v>180</v>
      </c>
      <c r="B35" s="377">
        <v>364</v>
      </c>
      <c r="C35" s="377">
        <v>455</v>
      </c>
      <c r="D35" s="379">
        <v>98</v>
      </c>
      <c r="E35" s="378">
        <v>95</v>
      </c>
      <c r="F35" s="378">
        <f t="shared" si="0"/>
        <v>193</v>
      </c>
      <c r="G35" s="378">
        <v>147</v>
      </c>
      <c r="H35" s="380">
        <v>115</v>
      </c>
      <c r="I35" s="408">
        <v>64</v>
      </c>
      <c r="J35" s="380">
        <v>87</v>
      </c>
      <c r="K35" s="408">
        <f t="shared" si="1"/>
        <v>151</v>
      </c>
      <c r="L35" s="439"/>
      <c r="O35" s="371"/>
      <c r="P35" s="371"/>
      <c r="Q35" s="371"/>
      <c r="R35" s="371"/>
      <c r="S35" s="371"/>
      <c r="T35" s="371"/>
      <c r="U35" s="371"/>
    </row>
    <row r="36" spans="1:21" ht="12" customHeight="1">
      <c r="A36" s="381" t="s">
        <v>133</v>
      </c>
      <c r="B36" s="378">
        <v>195</v>
      </c>
      <c r="C36" s="378">
        <v>203</v>
      </c>
      <c r="D36" s="378">
        <v>8</v>
      </c>
      <c r="E36" s="383">
        <v>0</v>
      </c>
      <c r="F36" s="383">
        <f t="shared" si="0"/>
        <v>8</v>
      </c>
      <c r="G36" s="378">
        <v>86</v>
      </c>
      <c r="H36" s="385">
        <v>109</v>
      </c>
      <c r="I36" s="409">
        <v>0</v>
      </c>
      <c r="J36" s="385">
        <v>5</v>
      </c>
      <c r="K36" s="385">
        <f t="shared" si="1"/>
        <v>5</v>
      </c>
      <c r="L36" s="439"/>
      <c r="O36" s="371"/>
      <c r="P36" s="371"/>
      <c r="Q36" s="371"/>
      <c r="R36" s="371"/>
      <c r="S36" s="371"/>
      <c r="T36" s="371"/>
      <c r="U36" s="371"/>
    </row>
    <row r="37" spans="1:21" ht="12" customHeight="1">
      <c r="A37" s="381" t="s">
        <v>121</v>
      </c>
      <c r="B37" s="377">
        <v>1884</v>
      </c>
      <c r="C37" s="377">
        <v>1171</v>
      </c>
      <c r="D37" s="378">
        <v>329</v>
      </c>
      <c r="E37" s="378">
        <v>261</v>
      </c>
      <c r="F37" s="378">
        <f t="shared" si="0"/>
        <v>590</v>
      </c>
      <c r="G37" s="378">
        <v>210</v>
      </c>
      <c r="H37" s="385">
        <v>371</v>
      </c>
      <c r="I37" s="408">
        <v>144</v>
      </c>
      <c r="J37" s="385">
        <v>136</v>
      </c>
      <c r="K37" s="408">
        <f t="shared" si="1"/>
        <v>280</v>
      </c>
      <c r="L37" s="439"/>
      <c r="M37" s="371"/>
      <c r="O37" s="371"/>
      <c r="P37" s="371"/>
      <c r="Q37" s="371"/>
      <c r="R37" s="371"/>
      <c r="S37" s="371"/>
      <c r="T37" s="371"/>
      <c r="U37" s="371"/>
    </row>
    <row r="38" spans="1:21" ht="12" customHeight="1">
      <c r="A38" s="388" t="s">
        <v>166</v>
      </c>
      <c r="B38" s="374">
        <v>598</v>
      </c>
      <c r="C38" s="374">
        <v>677</v>
      </c>
      <c r="D38" s="374">
        <v>129</v>
      </c>
      <c r="E38" s="374">
        <v>151</v>
      </c>
      <c r="F38" s="374">
        <f t="shared" si="0"/>
        <v>280</v>
      </c>
      <c r="G38" s="374">
        <v>173</v>
      </c>
      <c r="H38" s="375">
        <v>224</v>
      </c>
      <c r="I38" s="407">
        <v>123</v>
      </c>
      <c r="J38" s="375">
        <v>253</v>
      </c>
      <c r="K38" s="407">
        <f t="shared" si="1"/>
        <v>376</v>
      </c>
      <c r="L38" s="439"/>
      <c r="M38" s="371"/>
      <c r="N38" s="371"/>
      <c r="O38" s="371"/>
      <c r="P38" s="371"/>
      <c r="Q38" s="371"/>
      <c r="R38" s="371"/>
      <c r="S38" s="371"/>
      <c r="T38" s="371"/>
      <c r="U38" s="371"/>
    </row>
    <row r="39" spans="1:21" ht="12" customHeight="1">
      <c r="A39" s="381" t="s">
        <v>134</v>
      </c>
      <c r="B39" s="379">
        <v>36</v>
      </c>
      <c r="C39" s="379">
        <v>39</v>
      </c>
      <c r="D39" s="379">
        <v>9</v>
      </c>
      <c r="E39" s="379">
        <v>4</v>
      </c>
      <c r="F39" s="379">
        <f t="shared" si="0"/>
        <v>13</v>
      </c>
      <c r="G39" s="379">
        <v>19</v>
      </c>
      <c r="H39" s="380">
        <v>7</v>
      </c>
      <c r="I39" s="408">
        <v>12</v>
      </c>
      <c r="J39" s="380">
        <v>13</v>
      </c>
      <c r="K39" s="408">
        <f t="shared" si="1"/>
        <v>25</v>
      </c>
      <c r="L39" s="439"/>
      <c r="O39" s="371"/>
      <c r="P39" s="371"/>
      <c r="Q39" s="371"/>
      <c r="R39" s="371"/>
      <c r="S39" s="371"/>
      <c r="T39" s="371"/>
      <c r="U39" s="371"/>
    </row>
    <row r="40" spans="1:21" ht="12" customHeight="1">
      <c r="A40" s="381" t="s">
        <v>135</v>
      </c>
      <c r="B40" s="377">
        <v>138</v>
      </c>
      <c r="C40" s="377">
        <v>154</v>
      </c>
      <c r="D40" s="379">
        <v>30</v>
      </c>
      <c r="E40" s="379">
        <v>39</v>
      </c>
      <c r="F40" s="379">
        <f t="shared" si="0"/>
        <v>69</v>
      </c>
      <c r="G40" s="379">
        <v>39</v>
      </c>
      <c r="H40" s="380">
        <v>46</v>
      </c>
      <c r="I40" s="408">
        <v>44</v>
      </c>
      <c r="J40" s="380">
        <v>55</v>
      </c>
      <c r="K40" s="408">
        <f t="shared" si="1"/>
        <v>99</v>
      </c>
      <c r="L40" s="439"/>
      <c r="O40" s="371"/>
      <c r="P40" s="371"/>
      <c r="Q40" s="371"/>
      <c r="R40" s="371"/>
      <c r="S40" s="371"/>
      <c r="T40" s="371"/>
      <c r="U40" s="371"/>
    </row>
    <row r="41" spans="1:21" ht="12" customHeight="1">
      <c r="A41" s="389" t="s">
        <v>163</v>
      </c>
      <c r="B41" s="377">
        <v>409</v>
      </c>
      <c r="C41" s="377">
        <v>282</v>
      </c>
      <c r="D41" s="379">
        <v>88</v>
      </c>
      <c r="E41" s="379">
        <v>98</v>
      </c>
      <c r="F41" s="379">
        <f t="shared" si="0"/>
        <v>186</v>
      </c>
      <c r="G41" s="379">
        <v>94</v>
      </c>
      <c r="H41" s="380">
        <v>2</v>
      </c>
      <c r="I41" s="408">
        <v>1</v>
      </c>
      <c r="J41" s="380">
        <v>3</v>
      </c>
      <c r="K41" s="408">
        <f t="shared" si="1"/>
        <v>4</v>
      </c>
      <c r="L41" s="439"/>
      <c r="O41" s="371"/>
      <c r="P41" s="371"/>
      <c r="Q41" s="371"/>
      <c r="R41" s="371"/>
      <c r="S41" s="371"/>
      <c r="T41" s="371"/>
      <c r="U41" s="371"/>
    </row>
    <row r="42" spans="1:21" ht="12" customHeight="1">
      <c r="A42" s="381" t="s">
        <v>121</v>
      </c>
      <c r="B42" s="377">
        <v>15</v>
      </c>
      <c r="C42" s="377">
        <v>202</v>
      </c>
      <c r="D42" s="378">
        <v>2</v>
      </c>
      <c r="E42" s="378">
        <v>10</v>
      </c>
      <c r="F42" s="378">
        <f t="shared" si="0"/>
        <v>12</v>
      </c>
      <c r="G42" s="378">
        <v>21</v>
      </c>
      <c r="H42" s="385">
        <v>169</v>
      </c>
      <c r="I42" s="410">
        <v>66</v>
      </c>
      <c r="J42" s="385">
        <v>182</v>
      </c>
      <c r="K42" s="410">
        <f t="shared" si="1"/>
        <v>248</v>
      </c>
      <c r="L42" s="439"/>
      <c r="M42" s="371"/>
      <c r="O42" s="371"/>
      <c r="P42" s="371"/>
      <c r="Q42" s="371"/>
      <c r="R42" s="371"/>
      <c r="S42" s="371"/>
      <c r="T42" s="371"/>
      <c r="U42" s="371"/>
    </row>
    <row r="43" spans="1:21" ht="12" customHeight="1">
      <c r="A43" s="388" t="s">
        <v>167</v>
      </c>
      <c r="B43" s="374">
        <v>690</v>
      </c>
      <c r="C43" s="374">
        <v>512</v>
      </c>
      <c r="D43" s="374">
        <v>130</v>
      </c>
      <c r="E43" s="374">
        <v>166</v>
      </c>
      <c r="F43" s="374">
        <f t="shared" si="0"/>
        <v>296</v>
      </c>
      <c r="G43" s="374">
        <v>102</v>
      </c>
      <c r="H43" s="375">
        <v>114</v>
      </c>
      <c r="I43" s="411">
        <v>101</v>
      </c>
      <c r="J43" s="375">
        <v>200</v>
      </c>
      <c r="K43" s="411">
        <f t="shared" si="1"/>
        <v>301</v>
      </c>
      <c r="L43" s="439"/>
      <c r="M43" s="371"/>
      <c r="N43" s="371"/>
      <c r="O43" s="371"/>
      <c r="P43" s="371"/>
      <c r="Q43" s="371"/>
      <c r="R43" s="371"/>
      <c r="S43" s="371"/>
      <c r="T43" s="371"/>
      <c r="U43" s="371"/>
    </row>
    <row r="44" spans="1:21" ht="12" customHeight="1">
      <c r="A44" s="381" t="s">
        <v>136</v>
      </c>
      <c r="B44" s="379">
        <v>304</v>
      </c>
      <c r="C44" s="379">
        <v>227</v>
      </c>
      <c r="D44" s="379">
        <v>59</v>
      </c>
      <c r="E44" s="378">
        <v>48</v>
      </c>
      <c r="F44" s="378">
        <f t="shared" si="0"/>
        <v>107</v>
      </c>
      <c r="G44" s="378">
        <v>52</v>
      </c>
      <c r="H44" s="380">
        <v>68</v>
      </c>
      <c r="I44" s="410">
        <v>65</v>
      </c>
      <c r="J44" s="380">
        <v>72</v>
      </c>
      <c r="K44" s="410">
        <f t="shared" si="1"/>
        <v>137</v>
      </c>
      <c r="L44" s="439"/>
      <c r="O44" s="371"/>
      <c r="P44" s="371"/>
      <c r="Q44" s="371"/>
      <c r="R44" s="371"/>
      <c r="S44" s="371"/>
      <c r="T44" s="371"/>
      <c r="U44" s="371"/>
    </row>
    <row r="45" spans="1:21" ht="12" customHeight="1">
      <c r="A45" s="390" t="s">
        <v>121</v>
      </c>
      <c r="B45" s="391">
        <v>386</v>
      </c>
      <c r="C45" s="391">
        <v>285</v>
      </c>
      <c r="D45" s="391">
        <v>71</v>
      </c>
      <c r="E45" s="392">
        <v>118</v>
      </c>
      <c r="F45" s="392">
        <f t="shared" si="0"/>
        <v>189</v>
      </c>
      <c r="G45" s="392">
        <v>50</v>
      </c>
      <c r="H45" s="393">
        <v>46</v>
      </c>
      <c r="I45" s="412">
        <v>36</v>
      </c>
      <c r="J45" s="393">
        <v>128</v>
      </c>
      <c r="K45" s="412">
        <f t="shared" si="1"/>
        <v>164</v>
      </c>
      <c r="L45" s="439"/>
      <c r="O45" s="371"/>
      <c r="P45" s="371"/>
      <c r="Q45" s="371"/>
      <c r="R45" s="371"/>
      <c r="S45" s="371"/>
      <c r="T45" s="371"/>
      <c r="U45" s="371"/>
    </row>
    <row r="46" spans="1:12" ht="24" customHeight="1">
      <c r="A46" s="67" t="s">
        <v>185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439"/>
    </row>
    <row r="47" spans="2:3" ht="12.75">
      <c r="B47" s="371"/>
      <c r="C47" s="371"/>
    </row>
  </sheetData>
  <sheetProtection/>
  <mergeCells count="6">
    <mergeCell ref="L1:L46"/>
    <mergeCell ref="A4:A5"/>
    <mergeCell ref="B4:B5"/>
    <mergeCell ref="C4:C5"/>
    <mergeCell ref="D4:H4"/>
    <mergeCell ref="I4:K4"/>
  </mergeCells>
  <printOptions/>
  <pageMargins left="0.65" right="0.25" top="0.32" bottom="0" header="0" footer="0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110" zoomScaleNormal="110" zoomScalePageLayoutView="0" workbookViewId="0" topLeftCell="A1">
      <selection activeCell="D25" sqref="D25"/>
    </sheetView>
  </sheetViews>
  <sheetFormatPr defaultColWidth="9.140625" defaultRowHeight="12.75"/>
  <cols>
    <col min="1" max="1" width="17.140625" style="14" customWidth="1"/>
    <col min="2" max="4" width="12.28125" style="14" customWidth="1"/>
    <col min="5" max="7" width="8.7109375" style="14" customWidth="1"/>
    <col min="8" max="10" width="8.7109375" style="22" customWidth="1"/>
    <col min="11" max="13" width="8.7109375" style="14" customWidth="1"/>
    <col min="14" max="14" width="7.7109375" style="14" customWidth="1"/>
    <col min="15" max="16384" width="9.140625" style="14" customWidth="1"/>
  </cols>
  <sheetData>
    <row r="1" spans="1:14" s="12" customFormat="1" ht="21" customHeight="1">
      <c r="A1" s="3" t="s">
        <v>193</v>
      </c>
      <c r="B1" s="10"/>
      <c r="C1" s="11"/>
      <c r="D1" s="11"/>
      <c r="E1" s="11"/>
      <c r="F1" s="11"/>
      <c r="G1" s="11"/>
      <c r="H1" s="21"/>
      <c r="I1" s="21"/>
      <c r="J1" s="21"/>
      <c r="N1" s="434">
        <v>5</v>
      </c>
    </row>
    <row r="2" spans="2:14" ht="18.75" customHeight="1">
      <c r="B2" s="13"/>
      <c r="C2" s="13"/>
      <c r="D2" s="13"/>
      <c r="E2" s="13"/>
      <c r="F2" s="13"/>
      <c r="G2" s="13"/>
      <c r="K2" s="425"/>
      <c r="N2" s="434"/>
    </row>
    <row r="3" spans="1:14" ht="30.75" customHeight="1">
      <c r="A3" s="432" t="s">
        <v>21</v>
      </c>
      <c r="B3" s="432" t="s">
        <v>152</v>
      </c>
      <c r="C3" s="432"/>
      <c r="D3" s="432"/>
      <c r="E3" s="433" t="s">
        <v>20</v>
      </c>
      <c r="F3" s="433"/>
      <c r="G3" s="433"/>
      <c r="H3" s="433"/>
      <c r="I3" s="433"/>
      <c r="J3" s="433"/>
      <c r="K3" s="433"/>
      <c r="L3" s="433"/>
      <c r="M3" s="433"/>
      <c r="N3" s="434"/>
    </row>
    <row r="4" spans="1:14" ht="31.5" customHeight="1">
      <c r="A4" s="432"/>
      <c r="B4" s="432"/>
      <c r="C4" s="432"/>
      <c r="D4" s="432"/>
      <c r="E4" s="198">
        <v>42887</v>
      </c>
      <c r="F4" s="109"/>
      <c r="G4" s="110"/>
      <c r="H4" s="198">
        <v>43160</v>
      </c>
      <c r="I4" s="109"/>
      <c r="J4" s="110"/>
      <c r="K4" s="198">
        <v>43252</v>
      </c>
      <c r="L4" s="109"/>
      <c r="M4" s="110"/>
      <c r="N4" s="434"/>
    </row>
    <row r="5" spans="1:14" ht="38.25" customHeight="1">
      <c r="A5" s="432"/>
      <c r="B5" s="199">
        <f>E4</f>
        <v>42887</v>
      </c>
      <c r="C5" s="199">
        <f>H4</f>
        <v>43160</v>
      </c>
      <c r="D5" s="199">
        <f>K4</f>
        <v>43252</v>
      </c>
      <c r="E5" s="111" t="s">
        <v>22</v>
      </c>
      <c r="F5" s="112" t="s">
        <v>23</v>
      </c>
      <c r="G5" s="113" t="s">
        <v>154</v>
      </c>
      <c r="H5" s="111" t="s">
        <v>22</v>
      </c>
      <c r="I5" s="197" t="s">
        <v>23</v>
      </c>
      <c r="J5" s="113" t="s">
        <v>154</v>
      </c>
      <c r="K5" s="111" t="s">
        <v>22</v>
      </c>
      <c r="L5" s="112" t="s">
        <v>23</v>
      </c>
      <c r="M5" s="113" t="s">
        <v>154</v>
      </c>
      <c r="N5" s="434"/>
    </row>
    <row r="6" spans="1:19" ht="60" customHeight="1">
      <c r="A6" s="119" t="s">
        <v>24</v>
      </c>
      <c r="B6" s="126">
        <v>60</v>
      </c>
      <c r="C6" s="128">
        <v>60</v>
      </c>
      <c r="D6" s="128">
        <v>60</v>
      </c>
      <c r="E6" s="128">
        <v>109</v>
      </c>
      <c r="F6" s="128">
        <v>121</v>
      </c>
      <c r="G6" s="128">
        <v>230</v>
      </c>
      <c r="H6" s="129">
        <v>111</v>
      </c>
      <c r="I6" s="129">
        <v>110</v>
      </c>
      <c r="J6" s="129">
        <v>221</v>
      </c>
      <c r="K6" s="129">
        <v>114</v>
      </c>
      <c r="L6" s="129">
        <v>107</v>
      </c>
      <c r="M6" s="114">
        <f>K6+L6</f>
        <v>221</v>
      </c>
      <c r="N6" s="434"/>
      <c r="Q6" s="82"/>
      <c r="R6" s="82"/>
      <c r="S6" s="82"/>
    </row>
    <row r="7" spans="1:14" ht="71.25" customHeight="1">
      <c r="A7" s="120" t="s">
        <v>30</v>
      </c>
      <c r="B7" s="127">
        <v>222</v>
      </c>
      <c r="C7" s="39">
        <v>215</v>
      </c>
      <c r="D7" s="39">
        <v>210</v>
      </c>
      <c r="E7" s="39">
        <v>25536</v>
      </c>
      <c r="F7" s="39">
        <v>25955</v>
      </c>
      <c r="G7" s="39">
        <v>51491</v>
      </c>
      <c r="H7" s="39">
        <v>25738</v>
      </c>
      <c r="I7" s="39">
        <v>24960</v>
      </c>
      <c r="J7" s="39">
        <v>50698</v>
      </c>
      <c r="K7" s="39">
        <v>25625</v>
      </c>
      <c r="L7" s="39">
        <v>24149</v>
      </c>
      <c r="M7" s="115">
        <f>K7+L7</f>
        <v>49774</v>
      </c>
      <c r="N7" s="434"/>
    </row>
    <row r="8" spans="1:17" ht="71.25" customHeight="1">
      <c r="A8" s="121" t="s">
        <v>25</v>
      </c>
      <c r="B8" s="72" t="s">
        <v>172</v>
      </c>
      <c r="C8" s="72" t="s">
        <v>172</v>
      </c>
      <c r="D8" s="72" t="s">
        <v>172</v>
      </c>
      <c r="E8" s="39">
        <v>37</v>
      </c>
      <c r="F8" s="39">
        <v>220</v>
      </c>
      <c r="G8" s="39">
        <v>257</v>
      </c>
      <c r="H8" s="39">
        <v>25</v>
      </c>
      <c r="I8" s="39">
        <v>194</v>
      </c>
      <c r="J8" s="39">
        <v>219</v>
      </c>
      <c r="K8" s="39">
        <v>23</v>
      </c>
      <c r="L8" s="39">
        <v>189</v>
      </c>
      <c r="M8" s="115">
        <f>K8+L8</f>
        <v>212</v>
      </c>
      <c r="N8" s="434"/>
      <c r="Q8" s="82"/>
    </row>
    <row r="9" spans="1:14" ht="8.25" customHeight="1">
      <c r="A9" s="122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34"/>
    </row>
    <row r="10" spans="1:14" s="12" customFormat="1" ht="43.5" customHeight="1">
      <c r="A10" s="123" t="s">
        <v>26</v>
      </c>
      <c r="B10" s="130">
        <v>282</v>
      </c>
      <c r="C10" s="130">
        <v>275</v>
      </c>
      <c r="D10" s="130">
        <f>D6+D7</f>
        <v>270</v>
      </c>
      <c r="E10" s="130">
        <v>25682</v>
      </c>
      <c r="F10" s="130">
        <v>26296</v>
      </c>
      <c r="G10" s="130">
        <v>51978</v>
      </c>
      <c r="H10" s="130">
        <v>25874</v>
      </c>
      <c r="I10" s="130">
        <v>25264</v>
      </c>
      <c r="J10" s="130">
        <v>51138</v>
      </c>
      <c r="K10" s="130">
        <f>K6+K7+K8</f>
        <v>25762</v>
      </c>
      <c r="L10" s="130">
        <f>L6+L7+L8</f>
        <v>24445</v>
      </c>
      <c r="M10" s="116">
        <f>K10+L10</f>
        <v>50207</v>
      </c>
      <c r="N10" s="434"/>
    </row>
    <row r="11" spans="1:16" s="70" customFormat="1" ht="43.5" customHeight="1">
      <c r="A11" s="124" t="s">
        <v>173</v>
      </c>
      <c r="B11" s="131" t="s">
        <v>171</v>
      </c>
      <c r="C11" s="131" t="s">
        <v>172</v>
      </c>
      <c r="D11" s="131" t="s">
        <v>172</v>
      </c>
      <c r="E11" s="133">
        <v>10862</v>
      </c>
      <c r="F11" s="133">
        <v>18177</v>
      </c>
      <c r="G11" s="133">
        <v>29039</v>
      </c>
      <c r="H11" s="133">
        <v>10535</v>
      </c>
      <c r="I11" s="133">
        <v>17859</v>
      </c>
      <c r="J11" s="133">
        <v>28394</v>
      </c>
      <c r="K11" s="133">
        <f>K10-K12</f>
        <v>10424</v>
      </c>
      <c r="L11" s="133">
        <f>L10-L12</f>
        <v>17523</v>
      </c>
      <c r="M11" s="117">
        <f>M10-M12</f>
        <v>27947</v>
      </c>
      <c r="N11" s="434"/>
      <c r="P11" s="184"/>
    </row>
    <row r="12" spans="1:14" s="71" customFormat="1" ht="36" customHeight="1">
      <c r="A12" s="125" t="s">
        <v>174</v>
      </c>
      <c r="B12" s="132" t="s">
        <v>171</v>
      </c>
      <c r="C12" s="132" t="s">
        <v>172</v>
      </c>
      <c r="D12" s="132" t="s">
        <v>172</v>
      </c>
      <c r="E12" s="134">
        <v>14820</v>
      </c>
      <c r="F12" s="134">
        <v>8119</v>
      </c>
      <c r="G12" s="134">
        <v>22939</v>
      </c>
      <c r="H12" s="134">
        <v>15339</v>
      </c>
      <c r="I12" s="134">
        <v>7405</v>
      </c>
      <c r="J12" s="134">
        <v>22744</v>
      </c>
      <c r="K12" s="134">
        <v>15338</v>
      </c>
      <c r="L12" s="134">
        <v>6922</v>
      </c>
      <c r="M12" s="118">
        <f>K12+L12</f>
        <v>22260</v>
      </c>
      <c r="N12" s="434"/>
    </row>
    <row r="13" spans="1:14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434"/>
    </row>
    <row r="14" ht="11.25" customHeight="1">
      <c r="N14" s="434"/>
    </row>
    <row r="15" ht="12.75">
      <c r="A15" s="71" t="s">
        <v>177</v>
      </c>
    </row>
    <row r="21" ht="14.25">
      <c r="A21" s="429"/>
    </row>
  </sheetData>
  <sheetProtection/>
  <mergeCells count="4">
    <mergeCell ref="B3:D4"/>
    <mergeCell ref="E3:M3"/>
    <mergeCell ref="N1:N14"/>
    <mergeCell ref="A3:A5"/>
  </mergeCells>
  <printOptions horizontalCentered="1" verticalCentered="1"/>
  <pageMargins left="0.65" right="0.25" top="0.75" bottom="0.590551181102362" header="0.51" footer="0.354330708661417"/>
  <pageSetup horizontalDpi="600" verticalDpi="600" orientation="landscape" paperSize="9" r:id="rId1"/>
  <headerFooter alignWithMargins="0">
    <oddHeader xml:space="preserve">&amp;C </oddHeader>
  </headerFooter>
  <ignoredErrors>
    <ignoredError sqref="M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0.28125" style="4" customWidth="1"/>
    <col min="2" max="9" width="11.57421875" style="4" customWidth="1"/>
    <col min="10" max="10" width="7.7109375" style="14" customWidth="1"/>
    <col min="11" max="11" width="9.140625" style="4" customWidth="1"/>
    <col min="12" max="12" width="8.7109375" style="4" customWidth="1"/>
    <col min="13" max="16384" width="9.140625" style="4" customWidth="1"/>
  </cols>
  <sheetData>
    <row r="1" spans="1:10" ht="21" customHeight="1">
      <c r="A1" s="3" t="s">
        <v>194</v>
      </c>
      <c r="J1" s="438">
        <v>6</v>
      </c>
    </row>
    <row r="2" spans="1:11" ht="15.75">
      <c r="A2" s="139"/>
      <c r="C2" s="135"/>
      <c r="D2" s="135"/>
      <c r="E2" s="135"/>
      <c r="F2" s="135"/>
      <c r="G2" s="135"/>
      <c r="I2" s="135"/>
      <c r="J2" s="439"/>
      <c r="K2" s="424"/>
    </row>
    <row r="3" spans="1:10" ht="27.75" customHeight="1">
      <c r="A3" s="436" t="s">
        <v>1</v>
      </c>
      <c r="B3" s="198">
        <v>42887</v>
      </c>
      <c r="C3" s="141"/>
      <c r="D3" s="141"/>
      <c r="E3" s="141"/>
      <c r="F3" s="198">
        <v>43252</v>
      </c>
      <c r="G3" s="141"/>
      <c r="H3" s="141"/>
      <c r="I3" s="141"/>
      <c r="J3" s="439"/>
    </row>
    <row r="4" spans="1:15" ht="27.75" customHeight="1">
      <c r="A4" s="436"/>
      <c r="B4" s="437" t="s">
        <v>158</v>
      </c>
      <c r="C4" s="435" t="s">
        <v>20</v>
      </c>
      <c r="D4" s="435"/>
      <c r="E4" s="435"/>
      <c r="F4" s="437" t="s">
        <v>158</v>
      </c>
      <c r="G4" s="435" t="s">
        <v>20</v>
      </c>
      <c r="H4" s="435"/>
      <c r="I4" s="435"/>
      <c r="J4" s="439"/>
      <c r="K4" s="20"/>
      <c r="L4" s="20"/>
      <c r="M4" s="20"/>
      <c r="N4" s="20"/>
      <c r="O4" s="20"/>
    </row>
    <row r="5" spans="1:15" ht="27.75" customHeight="1">
      <c r="A5" s="436"/>
      <c r="B5" s="437"/>
      <c r="C5" s="136" t="s">
        <v>22</v>
      </c>
      <c r="D5" s="136" t="s">
        <v>23</v>
      </c>
      <c r="E5" s="137" t="s">
        <v>154</v>
      </c>
      <c r="F5" s="437"/>
      <c r="G5" s="136" t="s">
        <v>22</v>
      </c>
      <c r="H5" s="136" t="s">
        <v>23</v>
      </c>
      <c r="I5" s="137" t="s">
        <v>154</v>
      </c>
      <c r="J5" s="439"/>
      <c r="K5" s="20"/>
      <c r="L5" s="20"/>
      <c r="M5" s="20"/>
      <c r="N5" s="20"/>
      <c r="O5" s="20"/>
    </row>
    <row r="6" spans="1:15" ht="23.25" customHeight="1">
      <c r="A6" s="143" t="s">
        <v>2</v>
      </c>
      <c r="B6" s="147">
        <v>22</v>
      </c>
      <c r="C6" s="147">
        <v>2032</v>
      </c>
      <c r="D6" s="147">
        <v>3298</v>
      </c>
      <c r="E6" s="147">
        <v>5330</v>
      </c>
      <c r="F6" s="416">
        <v>22</v>
      </c>
      <c r="G6" s="147">
        <v>2095</v>
      </c>
      <c r="H6" s="147">
        <v>3284</v>
      </c>
      <c r="I6" s="138">
        <f>G6+H6</f>
        <v>5379</v>
      </c>
      <c r="J6" s="439"/>
      <c r="K6" s="20"/>
      <c r="L6" s="20"/>
      <c r="M6" s="20"/>
      <c r="N6" s="20"/>
      <c r="O6" s="20"/>
    </row>
    <row r="7" spans="1:15" ht="23.25" customHeight="1">
      <c r="A7" s="144" t="s">
        <v>3</v>
      </c>
      <c r="B7" s="41">
        <v>6</v>
      </c>
      <c r="C7" s="41">
        <v>48</v>
      </c>
      <c r="D7" s="41">
        <v>54</v>
      </c>
      <c r="E7" s="41">
        <v>102</v>
      </c>
      <c r="F7" s="417">
        <v>3</v>
      </c>
      <c r="G7" s="41">
        <v>34</v>
      </c>
      <c r="H7" s="41">
        <v>38</v>
      </c>
      <c r="I7" s="138">
        <f aca="true" t="shared" si="0" ref="I7:I19">G7+H7</f>
        <v>72</v>
      </c>
      <c r="J7" s="439"/>
      <c r="K7" s="20"/>
      <c r="L7" s="200"/>
      <c r="M7" s="201"/>
      <c r="N7" s="20"/>
      <c r="O7" s="20"/>
    </row>
    <row r="8" spans="1:15" ht="23.25" customHeight="1">
      <c r="A8" s="144" t="s">
        <v>4</v>
      </c>
      <c r="B8" s="41">
        <v>24</v>
      </c>
      <c r="C8" s="41">
        <v>3063</v>
      </c>
      <c r="D8" s="41">
        <v>492</v>
      </c>
      <c r="E8" s="41">
        <v>3555</v>
      </c>
      <c r="F8" s="417">
        <v>23</v>
      </c>
      <c r="G8" s="41">
        <v>2973</v>
      </c>
      <c r="H8" s="41">
        <v>449</v>
      </c>
      <c r="I8" s="138">
        <f t="shared" si="0"/>
        <v>3422</v>
      </c>
      <c r="J8" s="439"/>
      <c r="K8" s="20"/>
      <c r="L8" s="201"/>
      <c r="M8" s="200"/>
      <c r="N8" s="20"/>
      <c r="O8" s="20"/>
    </row>
    <row r="9" spans="1:15" ht="23.25" customHeight="1">
      <c r="A9" s="144" t="s">
        <v>31</v>
      </c>
      <c r="B9" s="41">
        <v>107</v>
      </c>
      <c r="C9" s="41">
        <v>17023</v>
      </c>
      <c r="D9" s="41">
        <v>18258</v>
      </c>
      <c r="E9" s="41">
        <v>35281</v>
      </c>
      <c r="F9" s="417">
        <v>101</v>
      </c>
      <c r="G9" s="41">
        <v>17021</v>
      </c>
      <c r="H9" s="41">
        <v>16351</v>
      </c>
      <c r="I9" s="138">
        <f t="shared" si="0"/>
        <v>33372</v>
      </c>
      <c r="J9" s="439"/>
      <c r="K9" s="20"/>
      <c r="L9" s="20"/>
      <c r="M9" s="20"/>
      <c r="N9" s="20"/>
      <c r="O9" s="20"/>
    </row>
    <row r="10" spans="1:15" ht="23.25" customHeight="1">
      <c r="A10" s="145" t="s">
        <v>155</v>
      </c>
      <c r="B10" s="42">
        <v>16</v>
      </c>
      <c r="C10" s="42">
        <v>1287</v>
      </c>
      <c r="D10" s="42">
        <v>951</v>
      </c>
      <c r="E10" s="42">
        <v>2238</v>
      </c>
      <c r="F10" s="418">
        <v>14</v>
      </c>
      <c r="G10" s="42">
        <v>1034</v>
      </c>
      <c r="H10" s="42">
        <v>733</v>
      </c>
      <c r="I10" s="140">
        <f t="shared" si="0"/>
        <v>1767</v>
      </c>
      <c r="J10" s="439"/>
      <c r="K10" s="20"/>
      <c r="L10" s="20"/>
      <c r="M10" s="20"/>
      <c r="N10" s="20"/>
      <c r="O10" s="20"/>
    </row>
    <row r="11" spans="1:15" ht="23.25" customHeight="1">
      <c r="A11" s="145" t="s">
        <v>156</v>
      </c>
      <c r="B11" s="42">
        <v>91</v>
      </c>
      <c r="C11" s="42">
        <v>15736</v>
      </c>
      <c r="D11" s="42">
        <v>17307</v>
      </c>
      <c r="E11" s="42">
        <v>33043</v>
      </c>
      <c r="F11" s="418">
        <v>87</v>
      </c>
      <c r="G11" s="42">
        <v>15987</v>
      </c>
      <c r="H11" s="42">
        <v>15618</v>
      </c>
      <c r="I11" s="140">
        <f t="shared" si="0"/>
        <v>31605</v>
      </c>
      <c r="J11" s="439"/>
      <c r="K11" s="20"/>
      <c r="L11" s="20"/>
      <c r="M11" s="20"/>
      <c r="N11" s="20"/>
      <c r="O11" s="20"/>
    </row>
    <row r="12" spans="1:15" ht="23.25" customHeight="1">
      <c r="A12" s="144" t="s">
        <v>5</v>
      </c>
      <c r="B12" s="41">
        <v>5</v>
      </c>
      <c r="C12" s="41">
        <v>161</v>
      </c>
      <c r="D12" s="41">
        <v>440</v>
      </c>
      <c r="E12" s="41">
        <v>601</v>
      </c>
      <c r="F12" s="417">
        <v>5</v>
      </c>
      <c r="G12" s="41">
        <v>170</v>
      </c>
      <c r="H12" s="41">
        <v>491</v>
      </c>
      <c r="I12" s="138">
        <f t="shared" si="0"/>
        <v>661</v>
      </c>
      <c r="J12" s="439"/>
      <c r="K12" s="20"/>
      <c r="L12" s="20"/>
      <c r="M12" s="20"/>
      <c r="N12" s="20"/>
      <c r="O12" s="20"/>
    </row>
    <row r="13" spans="1:15" ht="23.25" customHeight="1">
      <c r="A13" s="144" t="s">
        <v>6</v>
      </c>
      <c r="B13" s="41">
        <v>10</v>
      </c>
      <c r="C13" s="41">
        <v>298</v>
      </c>
      <c r="D13" s="41">
        <v>282</v>
      </c>
      <c r="E13" s="41">
        <v>580</v>
      </c>
      <c r="F13" s="417">
        <v>10</v>
      </c>
      <c r="G13" s="41">
        <v>293</v>
      </c>
      <c r="H13" s="41">
        <v>281</v>
      </c>
      <c r="I13" s="138">
        <f t="shared" si="0"/>
        <v>574</v>
      </c>
      <c r="J13" s="439"/>
      <c r="K13" s="20"/>
      <c r="L13" s="20"/>
      <c r="M13" s="20"/>
      <c r="N13" s="20"/>
      <c r="O13" s="20"/>
    </row>
    <row r="14" spans="1:15" ht="23.25" customHeight="1">
      <c r="A14" s="144" t="s">
        <v>7</v>
      </c>
      <c r="B14" s="41">
        <v>2</v>
      </c>
      <c r="C14" s="41">
        <v>186</v>
      </c>
      <c r="D14" s="41">
        <v>211</v>
      </c>
      <c r="E14" s="41">
        <v>397</v>
      </c>
      <c r="F14" s="417">
        <v>2</v>
      </c>
      <c r="G14" s="41">
        <v>196</v>
      </c>
      <c r="H14" s="41">
        <v>198</v>
      </c>
      <c r="I14" s="138">
        <f t="shared" si="0"/>
        <v>394</v>
      </c>
      <c r="J14" s="439"/>
      <c r="K14" s="20"/>
      <c r="L14" s="20"/>
      <c r="M14" s="20"/>
      <c r="N14" s="20"/>
      <c r="O14" s="20"/>
    </row>
    <row r="15" spans="1:15" ht="23.25" customHeight="1">
      <c r="A15" s="144" t="s">
        <v>8</v>
      </c>
      <c r="B15" s="41">
        <v>5</v>
      </c>
      <c r="C15" s="41">
        <v>221</v>
      </c>
      <c r="D15" s="41">
        <v>262</v>
      </c>
      <c r="E15" s="41">
        <v>483</v>
      </c>
      <c r="F15" s="417">
        <v>5</v>
      </c>
      <c r="G15" s="41">
        <v>248</v>
      </c>
      <c r="H15" s="41">
        <v>311</v>
      </c>
      <c r="I15" s="138">
        <f t="shared" si="0"/>
        <v>559</v>
      </c>
      <c r="J15" s="439"/>
      <c r="K15" s="20"/>
      <c r="L15" s="20"/>
      <c r="M15" s="20"/>
      <c r="N15" s="20"/>
      <c r="O15" s="20"/>
    </row>
    <row r="16" spans="1:15" ht="23.25" customHeight="1">
      <c r="A16" s="144" t="s">
        <v>9</v>
      </c>
      <c r="B16" s="41">
        <v>5</v>
      </c>
      <c r="C16" s="41">
        <v>67</v>
      </c>
      <c r="D16" s="41">
        <v>160</v>
      </c>
      <c r="E16" s="41">
        <v>227</v>
      </c>
      <c r="F16" s="417">
        <v>5</v>
      </c>
      <c r="G16" s="41">
        <v>60</v>
      </c>
      <c r="H16" s="41">
        <v>114</v>
      </c>
      <c r="I16" s="138">
        <f t="shared" si="0"/>
        <v>174</v>
      </c>
      <c r="J16" s="439"/>
      <c r="K16" s="20"/>
      <c r="L16" s="20"/>
      <c r="M16" s="20"/>
      <c r="N16" s="20"/>
      <c r="O16" s="20"/>
    </row>
    <row r="17" spans="1:15" ht="23.25" customHeight="1">
      <c r="A17" s="144" t="s">
        <v>10</v>
      </c>
      <c r="B17" s="41">
        <v>14</v>
      </c>
      <c r="C17" s="41">
        <v>428</v>
      </c>
      <c r="D17" s="41">
        <v>658</v>
      </c>
      <c r="E17" s="41">
        <v>1086</v>
      </c>
      <c r="F17" s="417">
        <v>14</v>
      </c>
      <c r="G17" s="41">
        <v>414</v>
      </c>
      <c r="H17" s="41">
        <v>616</v>
      </c>
      <c r="I17" s="138">
        <f t="shared" si="0"/>
        <v>1030</v>
      </c>
      <c r="J17" s="439"/>
      <c r="K17" s="20"/>
      <c r="L17" s="20"/>
      <c r="M17" s="20"/>
      <c r="N17" s="20"/>
      <c r="O17" s="20"/>
    </row>
    <row r="18" spans="1:15" ht="23.25" customHeight="1">
      <c r="A18" s="144" t="s">
        <v>11</v>
      </c>
      <c r="B18" s="41">
        <v>2</v>
      </c>
      <c r="C18" s="41">
        <v>19</v>
      </c>
      <c r="D18" s="41">
        <v>231</v>
      </c>
      <c r="E18" s="41">
        <v>250</v>
      </c>
      <c r="F18" s="417">
        <v>2</v>
      </c>
      <c r="G18" s="41">
        <v>16</v>
      </c>
      <c r="H18" s="41">
        <v>210</v>
      </c>
      <c r="I18" s="138">
        <f t="shared" si="0"/>
        <v>226</v>
      </c>
      <c r="J18" s="439"/>
      <c r="K18" s="20"/>
      <c r="L18" s="20"/>
      <c r="M18" s="20"/>
      <c r="N18" s="20"/>
      <c r="O18" s="20"/>
    </row>
    <row r="19" spans="1:15" ht="23.25" customHeight="1">
      <c r="A19" s="144" t="s">
        <v>157</v>
      </c>
      <c r="B19" s="41">
        <v>80</v>
      </c>
      <c r="C19" s="41">
        <v>2136</v>
      </c>
      <c r="D19" s="41">
        <v>1950</v>
      </c>
      <c r="E19" s="41">
        <v>4086</v>
      </c>
      <c r="F19" s="417">
        <v>78</v>
      </c>
      <c r="G19" s="41">
        <v>2242</v>
      </c>
      <c r="H19" s="41">
        <v>2102</v>
      </c>
      <c r="I19" s="138">
        <f t="shared" si="0"/>
        <v>4344</v>
      </c>
      <c r="J19" s="439"/>
      <c r="K19" s="20"/>
      <c r="L19" s="20"/>
      <c r="M19" s="20"/>
      <c r="N19" s="20"/>
      <c r="O19" s="20"/>
    </row>
    <row r="20" spans="1:15" ht="4.5" customHeight="1">
      <c r="A20" s="146"/>
      <c r="B20" s="78"/>
      <c r="C20" s="78"/>
      <c r="D20" s="78"/>
      <c r="E20" s="78"/>
      <c r="F20" s="419"/>
      <c r="G20" s="78"/>
      <c r="H20" s="78"/>
      <c r="I20" s="138"/>
      <c r="J20" s="439"/>
      <c r="K20" s="20"/>
      <c r="L20" s="20"/>
      <c r="M20" s="20"/>
      <c r="N20" s="20"/>
      <c r="O20" s="20"/>
    </row>
    <row r="21" spans="1:15" ht="32.25" customHeight="1">
      <c r="A21" s="151" t="s">
        <v>12</v>
      </c>
      <c r="B21" s="142">
        <v>282</v>
      </c>
      <c r="C21" s="142">
        <v>25682</v>
      </c>
      <c r="D21" s="142">
        <v>26296</v>
      </c>
      <c r="E21" s="142">
        <v>51978</v>
      </c>
      <c r="F21" s="420">
        <f>SUM(F6:F9,F12:F19)</f>
        <v>270</v>
      </c>
      <c r="G21" s="142">
        <f>SUM(G6:G9,G12:G19)</f>
        <v>25762</v>
      </c>
      <c r="H21" s="142">
        <f>SUM(H6:H9,H12:H19)</f>
        <v>24445</v>
      </c>
      <c r="I21" s="142">
        <f>G21+H21</f>
        <v>50207</v>
      </c>
      <c r="J21" s="439"/>
      <c r="K21" s="20"/>
      <c r="L21" s="20"/>
      <c r="M21" s="20"/>
      <c r="N21" s="20"/>
      <c r="O21" s="20"/>
    </row>
    <row r="22" spans="1:15" ht="11.25" customHeight="1">
      <c r="A22" s="20"/>
      <c r="B22" s="20"/>
      <c r="C22" s="20"/>
      <c r="D22" s="20"/>
      <c r="E22" s="20"/>
      <c r="F22" s="20"/>
      <c r="G22" s="20"/>
      <c r="H22" s="20"/>
      <c r="I22" s="20"/>
      <c r="J22" s="439"/>
      <c r="K22" s="20"/>
      <c r="L22" s="20"/>
      <c r="M22" s="20"/>
      <c r="N22" s="20"/>
      <c r="O22" s="20"/>
    </row>
    <row r="23" spans="1:10" ht="13.5">
      <c r="A23" s="40"/>
      <c r="C23" s="17"/>
      <c r="D23" s="17"/>
      <c r="E23" s="17"/>
      <c r="J23" s="439"/>
    </row>
    <row r="25" ht="12.75">
      <c r="C25" s="17"/>
    </row>
    <row r="26" spans="6:8" ht="12.75">
      <c r="F26" s="16"/>
      <c r="H26" s="17"/>
    </row>
  </sheetData>
  <sheetProtection/>
  <mergeCells count="6">
    <mergeCell ref="C4:E4"/>
    <mergeCell ref="G4:I4"/>
    <mergeCell ref="A3:A5"/>
    <mergeCell ref="B4:B5"/>
    <mergeCell ref="F4:F5"/>
    <mergeCell ref="J1:J23"/>
  </mergeCells>
  <printOptions horizontalCentered="1" verticalCentered="1"/>
  <pageMargins left="0.65" right="0.25" top="0.748031496062992" bottom="0.551181102362205" header="0.511811023622047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2.75"/>
  <cols>
    <col min="1" max="1" width="49.140625" style="8" customWidth="1"/>
    <col min="2" max="4" width="15.7109375" style="8" customWidth="1"/>
    <col min="5" max="6" width="18.28125" style="8" customWidth="1"/>
    <col min="7" max="7" width="7.7109375" style="14" customWidth="1"/>
    <col min="8" max="11" width="9.140625" style="8" customWidth="1"/>
    <col min="12" max="12" width="8.7109375" style="8" customWidth="1"/>
    <col min="13" max="16384" width="9.140625" style="8" customWidth="1"/>
  </cols>
  <sheetData>
    <row r="1" spans="1:7" ht="20.25" customHeight="1">
      <c r="A1" s="9" t="s">
        <v>195</v>
      </c>
      <c r="G1" s="434">
        <v>7</v>
      </c>
    </row>
    <row r="2" spans="1:11" ht="9.75" customHeight="1">
      <c r="A2" s="9"/>
      <c r="G2" s="441"/>
      <c r="K2" s="423"/>
    </row>
    <row r="3" spans="1:7" ht="25.5" customHeight="1">
      <c r="A3" s="440" t="s">
        <v>1</v>
      </c>
      <c r="B3" s="149" t="s">
        <v>20</v>
      </c>
      <c r="C3" s="149"/>
      <c r="D3" s="150"/>
      <c r="E3" s="149" t="s">
        <v>0</v>
      </c>
      <c r="F3" s="149"/>
      <c r="G3" s="441"/>
    </row>
    <row r="4" spans="1:13" ht="31.5" customHeight="1">
      <c r="A4" s="440"/>
      <c r="B4" s="202">
        <v>42887</v>
      </c>
      <c r="C4" s="202">
        <v>43160</v>
      </c>
      <c r="D4" s="202">
        <v>43252</v>
      </c>
      <c r="E4" s="202" t="s">
        <v>196</v>
      </c>
      <c r="F4" s="202" t="s">
        <v>197</v>
      </c>
      <c r="G4" s="441"/>
      <c r="H4" s="19"/>
      <c r="I4" s="19"/>
      <c r="J4" s="19"/>
      <c r="K4" s="19"/>
      <c r="L4" s="19"/>
      <c r="M4" s="19"/>
    </row>
    <row r="5" spans="1:13" ht="31.5" customHeight="1">
      <c r="A5" s="153" t="s">
        <v>2</v>
      </c>
      <c r="B5" s="156">
        <v>5330</v>
      </c>
      <c r="C5" s="156">
        <v>5416</v>
      </c>
      <c r="D5" s="156">
        <v>5379</v>
      </c>
      <c r="E5" s="156">
        <f>D5-C5</f>
        <v>-37</v>
      </c>
      <c r="F5" s="148">
        <f>D5-B5</f>
        <v>49</v>
      </c>
      <c r="G5" s="441"/>
      <c r="H5" s="19"/>
      <c r="I5" s="19"/>
      <c r="J5" s="19"/>
      <c r="K5" s="19"/>
      <c r="L5" s="19"/>
      <c r="M5" s="19"/>
    </row>
    <row r="6" spans="1:13" ht="24" customHeight="1">
      <c r="A6" s="154" t="s">
        <v>3</v>
      </c>
      <c r="B6" s="83">
        <v>102</v>
      </c>
      <c r="C6" s="83">
        <v>74</v>
      </c>
      <c r="D6" s="83">
        <v>72</v>
      </c>
      <c r="E6" s="83">
        <f aca="true" t="shared" si="0" ref="E6:E18">D6-C6</f>
        <v>-2</v>
      </c>
      <c r="F6" s="148">
        <f aca="true" t="shared" si="1" ref="F6:F18">D6-B6</f>
        <v>-30</v>
      </c>
      <c r="G6" s="441"/>
      <c r="H6" s="19"/>
      <c r="I6" s="77"/>
      <c r="J6" s="19"/>
      <c r="K6" s="19"/>
      <c r="L6" s="19"/>
      <c r="M6" s="19"/>
    </row>
    <row r="7" spans="1:13" ht="24" customHeight="1">
      <c r="A7" s="154" t="s">
        <v>4</v>
      </c>
      <c r="B7" s="83">
        <v>3555</v>
      </c>
      <c r="C7" s="83">
        <v>3464</v>
      </c>
      <c r="D7" s="83">
        <v>3422</v>
      </c>
      <c r="E7" s="83">
        <f t="shared" si="0"/>
        <v>-42</v>
      </c>
      <c r="F7" s="148">
        <f t="shared" si="1"/>
        <v>-133</v>
      </c>
      <c r="G7" s="441"/>
      <c r="H7" s="19"/>
      <c r="I7" s="19"/>
      <c r="J7" s="19"/>
      <c r="K7" s="19"/>
      <c r="L7" s="19"/>
      <c r="M7" s="19"/>
    </row>
    <row r="8" spans="1:13" ht="24" customHeight="1">
      <c r="A8" s="154" t="s">
        <v>31</v>
      </c>
      <c r="B8" s="83">
        <v>35281</v>
      </c>
      <c r="C8" s="83">
        <v>34196</v>
      </c>
      <c r="D8" s="83">
        <v>33372</v>
      </c>
      <c r="E8" s="83">
        <f t="shared" si="0"/>
        <v>-824</v>
      </c>
      <c r="F8" s="148">
        <f t="shared" si="1"/>
        <v>-1909</v>
      </c>
      <c r="G8" s="441"/>
      <c r="H8" s="19"/>
      <c r="I8" s="202"/>
      <c r="J8" s="19"/>
      <c r="K8" s="19"/>
      <c r="L8" s="19"/>
      <c r="M8" s="19"/>
    </row>
    <row r="9" spans="1:13" ht="24" customHeight="1">
      <c r="A9" s="145" t="s">
        <v>155</v>
      </c>
      <c r="B9" s="84">
        <v>2238</v>
      </c>
      <c r="C9" s="84">
        <v>1746</v>
      </c>
      <c r="D9" s="84">
        <v>1767</v>
      </c>
      <c r="E9" s="83">
        <f t="shared" si="0"/>
        <v>21</v>
      </c>
      <c r="F9" s="148">
        <f t="shared" si="1"/>
        <v>-471</v>
      </c>
      <c r="G9" s="441"/>
      <c r="H9" s="19"/>
      <c r="I9" s="19"/>
      <c r="J9" s="19"/>
      <c r="K9" s="19"/>
      <c r="L9" s="19"/>
      <c r="M9" s="19"/>
    </row>
    <row r="10" spans="1:13" ht="24" customHeight="1">
      <c r="A10" s="145" t="s">
        <v>156</v>
      </c>
      <c r="B10" s="84">
        <v>33043</v>
      </c>
      <c r="C10" s="84">
        <v>32450</v>
      </c>
      <c r="D10" s="84">
        <v>31605</v>
      </c>
      <c r="E10" s="83">
        <f t="shared" si="0"/>
        <v>-845</v>
      </c>
      <c r="F10" s="148">
        <f t="shared" si="1"/>
        <v>-1438</v>
      </c>
      <c r="G10" s="441"/>
      <c r="H10" s="19"/>
      <c r="I10" s="19"/>
      <c r="J10" s="19"/>
      <c r="K10" s="19"/>
      <c r="L10" s="19"/>
      <c r="M10" s="19"/>
    </row>
    <row r="11" spans="1:13" ht="24" customHeight="1">
      <c r="A11" s="154" t="s">
        <v>5</v>
      </c>
      <c r="B11" s="83">
        <v>601</v>
      </c>
      <c r="C11" s="83">
        <v>700</v>
      </c>
      <c r="D11" s="83">
        <v>661</v>
      </c>
      <c r="E11" s="83">
        <f t="shared" si="0"/>
        <v>-39</v>
      </c>
      <c r="F11" s="148">
        <f t="shared" si="1"/>
        <v>60</v>
      </c>
      <c r="G11" s="441"/>
      <c r="H11" s="19"/>
      <c r="I11" s="19"/>
      <c r="J11" s="19"/>
      <c r="K11" s="19"/>
      <c r="L11" s="19"/>
      <c r="M11" s="19"/>
    </row>
    <row r="12" spans="1:13" ht="24" customHeight="1">
      <c r="A12" s="154" t="s">
        <v>6</v>
      </c>
      <c r="B12" s="83">
        <v>580</v>
      </c>
      <c r="C12" s="83">
        <v>565</v>
      </c>
      <c r="D12" s="83">
        <v>574</v>
      </c>
      <c r="E12" s="83">
        <f t="shared" si="0"/>
        <v>9</v>
      </c>
      <c r="F12" s="148">
        <f t="shared" si="1"/>
        <v>-6</v>
      </c>
      <c r="G12" s="441"/>
      <c r="H12" s="19"/>
      <c r="I12" s="19"/>
      <c r="J12" s="19"/>
      <c r="K12" s="19"/>
      <c r="L12" s="19"/>
      <c r="M12" s="19"/>
    </row>
    <row r="13" spans="1:13" ht="24" customHeight="1">
      <c r="A13" s="154" t="s">
        <v>7</v>
      </c>
      <c r="B13" s="83">
        <v>397</v>
      </c>
      <c r="C13" s="83">
        <v>399</v>
      </c>
      <c r="D13" s="83">
        <v>394</v>
      </c>
      <c r="E13" s="83">
        <f t="shared" si="0"/>
        <v>-5</v>
      </c>
      <c r="F13" s="148">
        <f t="shared" si="1"/>
        <v>-3</v>
      </c>
      <c r="G13" s="441"/>
      <c r="H13" s="19"/>
      <c r="I13" s="19"/>
      <c r="J13" s="19"/>
      <c r="K13" s="19"/>
      <c r="L13" s="19"/>
      <c r="M13" s="19"/>
    </row>
    <row r="14" spans="1:13" ht="24" customHeight="1">
      <c r="A14" s="154" t="s">
        <v>8</v>
      </c>
      <c r="B14" s="83">
        <v>483</v>
      </c>
      <c r="C14" s="83">
        <v>523</v>
      </c>
      <c r="D14" s="83">
        <v>559</v>
      </c>
      <c r="E14" s="83">
        <f t="shared" si="0"/>
        <v>36</v>
      </c>
      <c r="F14" s="148">
        <f t="shared" si="1"/>
        <v>76</v>
      </c>
      <c r="G14" s="441"/>
      <c r="H14" s="19"/>
      <c r="I14" s="19"/>
      <c r="J14" s="19"/>
      <c r="K14" s="19"/>
      <c r="L14" s="19"/>
      <c r="M14" s="19"/>
    </row>
    <row r="15" spans="1:13" ht="24" customHeight="1">
      <c r="A15" s="154" t="s">
        <v>9</v>
      </c>
      <c r="B15" s="83">
        <v>227</v>
      </c>
      <c r="C15" s="83">
        <v>182</v>
      </c>
      <c r="D15" s="83">
        <v>174</v>
      </c>
      <c r="E15" s="83">
        <f t="shared" si="0"/>
        <v>-8</v>
      </c>
      <c r="F15" s="148">
        <f t="shared" si="1"/>
        <v>-53</v>
      </c>
      <c r="G15" s="441"/>
      <c r="H15" s="19"/>
      <c r="I15" s="19"/>
      <c r="J15" s="19"/>
      <c r="K15" s="19"/>
      <c r="L15" s="19"/>
      <c r="M15" s="19"/>
    </row>
    <row r="16" spans="1:13" ht="24" customHeight="1">
      <c r="A16" s="154" t="s">
        <v>10</v>
      </c>
      <c r="B16" s="83">
        <v>1086</v>
      </c>
      <c r="C16" s="83">
        <v>1021</v>
      </c>
      <c r="D16" s="83">
        <v>1030</v>
      </c>
      <c r="E16" s="83">
        <f t="shared" si="0"/>
        <v>9</v>
      </c>
      <c r="F16" s="148">
        <f t="shared" si="1"/>
        <v>-56</v>
      </c>
      <c r="G16" s="441"/>
      <c r="H16" s="19"/>
      <c r="I16" s="19"/>
      <c r="J16" s="19"/>
      <c r="K16" s="19"/>
      <c r="L16" s="19"/>
      <c r="M16" s="19"/>
    </row>
    <row r="17" spans="1:13" ht="24" customHeight="1">
      <c r="A17" s="154" t="s">
        <v>11</v>
      </c>
      <c r="B17" s="83">
        <v>250</v>
      </c>
      <c r="C17" s="83">
        <v>239</v>
      </c>
      <c r="D17" s="83">
        <v>226</v>
      </c>
      <c r="E17" s="83">
        <f t="shared" si="0"/>
        <v>-13</v>
      </c>
      <c r="F17" s="148">
        <f t="shared" si="1"/>
        <v>-24</v>
      </c>
      <c r="G17" s="441"/>
      <c r="H17" s="19"/>
      <c r="I17" s="19"/>
      <c r="J17" s="19"/>
      <c r="K17" s="19"/>
      <c r="L17" s="19"/>
      <c r="M17" s="19"/>
    </row>
    <row r="18" spans="1:13" ht="24" customHeight="1">
      <c r="A18" s="154" t="s">
        <v>157</v>
      </c>
      <c r="B18" s="83">
        <v>4086</v>
      </c>
      <c r="C18" s="83">
        <v>4359</v>
      </c>
      <c r="D18" s="83">
        <v>4344</v>
      </c>
      <c r="E18" s="83">
        <f t="shared" si="0"/>
        <v>-15</v>
      </c>
      <c r="F18" s="148">
        <f t="shared" si="1"/>
        <v>258</v>
      </c>
      <c r="G18" s="441"/>
      <c r="H18" s="19"/>
      <c r="I18" s="19"/>
      <c r="J18" s="19"/>
      <c r="K18" s="19"/>
      <c r="L18" s="19"/>
      <c r="M18" s="19"/>
    </row>
    <row r="19" spans="1:13" ht="6.75" customHeight="1">
      <c r="A19" s="155"/>
      <c r="B19" s="157"/>
      <c r="C19" s="157"/>
      <c r="D19" s="157"/>
      <c r="E19" s="157"/>
      <c r="F19" s="148"/>
      <c r="G19" s="441"/>
      <c r="H19" s="19"/>
      <c r="I19" s="19"/>
      <c r="J19" s="19"/>
      <c r="K19" s="19"/>
      <c r="L19" s="19"/>
      <c r="M19" s="19"/>
    </row>
    <row r="20" spans="1:13" ht="29.25" customHeight="1">
      <c r="A20" s="151" t="s">
        <v>12</v>
      </c>
      <c r="B20" s="152">
        <v>51978</v>
      </c>
      <c r="C20" s="152">
        <v>51138</v>
      </c>
      <c r="D20" s="152">
        <f>SUM(D5:D8,D11:D18)</f>
        <v>50207</v>
      </c>
      <c r="E20" s="152">
        <f>D20-C20</f>
        <v>-931</v>
      </c>
      <c r="F20" s="152">
        <f>D20-B20</f>
        <v>-1771</v>
      </c>
      <c r="G20" s="441"/>
      <c r="H20" s="19"/>
      <c r="I20" s="85"/>
      <c r="J20" s="19"/>
      <c r="K20" s="19"/>
      <c r="L20" s="19"/>
      <c r="M20" s="19"/>
    </row>
    <row r="21" spans="1:13" ht="11.25" customHeight="1">
      <c r="A21" s="428"/>
      <c r="B21" s="45"/>
      <c r="C21" s="45"/>
      <c r="D21" s="45"/>
      <c r="E21" s="45"/>
      <c r="F21" s="45"/>
      <c r="G21" s="441"/>
      <c r="H21" s="19"/>
      <c r="I21" s="19"/>
      <c r="J21" s="19"/>
      <c r="K21" s="19"/>
      <c r="L21" s="19"/>
      <c r="M21" s="19"/>
    </row>
    <row r="22" spans="1:7" s="4" customFormat="1" ht="13.5">
      <c r="A22" s="40"/>
      <c r="B22" s="43"/>
      <c r="C22" s="44"/>
      <c r="D22" s="44"/>
      <c r="E22" s="44"/>
      <c r="F22" s="43"/>
      <c r="G22" s="441"/>
    </row>
    <row r="23" spans="1:23" ht="12.75">
      <c r="A23" s="28"/>
      <c r="B23" s="28"/>
      <c r="C23" s="28"/>
      <c r="D23" s="28"/>
      <c r="E23" s="28"/>
      <c r="F23" s="28"/>
      <c r="G23" s="441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6" ht="12.75">
      <c r="B26" s="15"/>
    </row>
    <row r="29" ht="12.75">
      <c r="D29" s="196"/>
    </row>
    <row r="32" ht="12.75">
      <c r="B32" s="15"/>
    </row>
  </sheetData>
  <sheetProtection/>
  <mergeCells count="2">
    <mergeCell ref="A3:A4"/>
    <mergeCell ref="G1:G23"/>
  </mergeCells>
  <printOptions verticalCentered="1"/>
  <pageMargins left="0.65" right="0.25" top="0.78740157480315" bottom="0.590551181102362" header="0.551181102362205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10" zoomScaleNormal="110" zoomScalePageLayoutView="0" workbookViewId="0" topLeftCell="A1">
      <selection activeCell="D25" sqref="D25"/>
    </sheetView>
  </sheetViews>
  <sheetFormatPr defaultColWidth="9.140625" defaultRowHeight="12.75"/>
  <cols>
    <col min="1" max="1" width="56.28125" style="2" customWidth="1"/>
    <col min="2" max="7" width="12.7109375" style="2" customWidth="1"/>
    <col min="8" max="8" width="7.7109375" style="14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8" ht="15.75">
      <c r="A1" s="1" t="s">
        <v>198</v>
      </c>
      <c r="H1" s="434">
        <v>8</v>
      </c>
    </row>
    <row r="2" spans="8:11" ht="10.5" customHeight="1">
      <c r="H2" s="441"/>
      <c r="K2" s="422"/>
    </row>
    <row r="3" spans="1:8" ht="24.75" customHeight="1">
      <c r="A3" s="444" t="s">
        <v>1</v>
      </c>
      <c r="B3" s="443" t="s">
        <v>20</v>
      </c>
      <c r="C3" s="443"/>
      <c r="D3" s="443"/>
      <c r="E3" s="443"/>
      <c r="F3" s="443"/>
      <c r="G3" s="443"/>
      <c r="H3" s="441"/>
    </row>
    <row r="4" spans="1:9" ht="24.75" customHeight="1">
      <c r="A4" s="444"/>
      <c r="B4" s="442">
        <v>42887</v>
      </c>
      <c r="C4" s="443"/>
      <c r="D4" s="443"/>
      <c r="E4" s="442">
        <v>43252</v>
      </c>
      <c r="F4" s="443"/>
      <c r="G4" s="443"/>
      <c r="H4" s="441"/>
      <c r="I4" s="5"/>
    </row>
    <row r="5" spans="1:9" ht="24.75" customHeight="1">
      <c r="A5" s="444"/>
      <c r="B5" s="159" t="s">
        <v>22</v>
      </c>
      <c r="C5" s="159" t="s">
        <v>23</v>
      </c>
      <c r="D5" s="137" t="s">
        <v>154</v>
      </c>
      <c r="E5" s="159" t="s">
        <v>22</v>
      </c>
      <c r="F5" s="159" t="s">
        <v>23</v>
      </c>
      <c r="G5" s="137" t="s">
        <v>154</v>
      </c>
      <c r="H5" s="441"/>
      <c r="I5" s="5"/>
    </row>
    <row r="6" spans="1:9" ht="23.25" customHeight="1">
      <c r="A6" s="161" t="s">
        <v>2</v>
      </c>
      <c r="B6" s="164">
        <v>557</v>
      </c>
      <c r="C6" s="164">
        <v>1270</v>
      </c>
      <c r="D6" s="164">
        <v>1827</v>
      </c>
      <c r="E6" s="164">
        <v>652</v>
      </c>
      <c r="F6" s="164">
        <v>1229</v>
      </c>
      <c r="G6" s="51">
        <f>E6+F6</f>
        <v>1881</v>
      </c>
      <c r="H6" s="441"/>
      <c r="I6" s="5"/>
    </row>
    <row r="7" spans="1:9" ht="23.25" customHeight="1">
      <c r="A7" s="162" t="s">
        <v>3</v>
      </c>
      <c r="B7" s="165">
        <v>0</v>
      </c>
      <c r="C7" s="165">
        <v>0</v>
      </c>
      <c r="D7" s="165">
        <v>0</v>
      </c>
      <c r="E7" s="165">
        <v>0</v>
      </c>
      <c r="F7" s="73">
        <v>0</v>
      </c>
      <c r="G7" s="158">
        <v>0</v>
      </c>
      <c r="H7" s="441"/>
      <c r="I7" s="5"/>
    </row>
    <row r="8" spans="1:9" ht="23.25" customHeight="1">
      <c r="A8" s="162" t="s">
        <v>4</v>
      </c>
      <c r="B8" s="47">
        <v>2093</v>
      </c>
      <c r="C8" s="47">
        <v>15</v>
      </c>
      <c r="D8" s="47">
        <v>2108</v>
      </c>
      <c r="E8" s="47">
        <v>2088</v>
      </c>
      <c r="F8" s="47">
        <v>5</v>
      </c>
      <c r="G8" s="51">
        <f aca="true" t="shared" si="0" ref="G8:G19">E8+F8</f>
        <v>2093</v>
      </c>
      <c r="H8" s="441"/>
      <c r="I8" s="5"/>
    </row>
    <row r="9" spans="1:9" ht="23.25" customHeight="1">
      <c r="A9" s="162" t="s">
        <v>31</v>
      </c>
      <c r="B9" s="47">
        <v>11590</v>
      </c>
      <c r="C9" s="47">
        <v>6773</v>
      </c>
      <c r="D9" s="47">
        <v>18363</v>
      </c>
      <c r="E9" s="47">
        <v>12042</v>
      </c>
      <c r="F9" s="47">
        <v>5644</v>
      </c>
      <c r="G9" s="51">
        <f t="shared" si="0"/>
        <v>17686</v>
      </c>
      <c r="H9" s="441"/>
      <c r="I9" s="5"/>
    </row>
    <row r="10" spans="1:9" ht="23.25" customHeight="1">
      <c r="A10" s="145" t="s">
        <v>155</v>
      </c>
      <c r="B10" s="48">
        <v>959</v>
      </c>
      <c r="C10" s="48">
        <v>53</v>
      </c>
      <c r="D10" s="48">
        <v>1012</v>
      </c>
      <c r="E10" s="48">
        <v>713</v>
      </c>
      <c r="F10" s="48">
        <v>65</v>
      </c>
      <c r="G10" s="52">
        <f t="shared" si="0"/>
        <v>778</v>
      </c>
      <c r="H10" s="441"/>
      <c r="I10" s="5"/>
    </row>
    <row r="11" spans="1:9" ht="23.25" customHeight="1">
      <c r="A11" s="145" t="s">
        <v>156</v>
      </c>
      <c r="B11" s="48">
        <v>10631</v>
      </c>
      <c r="C11" s="49">
        <v>6720</v>
      </c>
      <c r="D11" s="48">
        <v>17351</v>
      </c>
      <c r="E11" s="48">
        <v>11329</v>
      </c>
      <c r="F11" s="49">
        <v>5579</v>
      </c>
      <c r="G11" s="52">
        <f t="shared" si="0"/>
        <v>16908</v>
      </c>
      <c r="H11" s="441"/>
      <c r="I11" s="5"/>
    </row>
    <row r="12" spans="1:9" ht="23.25" customHeight="1">
      <c r="A12" s="162" t="s">
        <v>5</v>
      </c>
      <c r="B12" s="47">
        <v>25</v>
      </c>
      <c r="C12" s="165">
        <v>0</v>
      </c>
      <c r="D12" s="47">
        <v>25</v>
      </c>
      <c r="E12" s="47">
        <v>35</v>
      </c>
      <c r="F12" s="47">
        <v>2</v>
      </c>
      <c r="G12" s="51">
        <f t="shared" si="0"/>
        <v>37</v>
      </c>
      <c r="H12" s="441"/>
      <c r="I12" s="5"/>
    </row>
    <row r="13" spans="1:9" ht="23.25" customHeight="1">
      <c r="A13" s="162" t="s">
        <v>6</v>
      </c>
      <c r="B13" s="47">
        <v>2</v>
      </c>
      <c r="C13" s="203">
        <v>2</v>
      </c>
      <c r="D13" s="47">
        <v>4</v>
      </c>
      <c r="E13" s="47">
        <v>1</v>
      </c>
      <c r="F13" s="47">
        <v>1</v>
      </c>
      <c r="G13" s="51">
        <f t="shared" si="0"/>
        <v>2</v>
      </c>
      <c r="H13" s="441"/>
      <c r="I13" s="5"/>
    </row>
    <row r="14" spans="1:9" ht="23.25" customHeight="1">
      <c r="A14" s="162" t="s">
        <v>7</v>
      </c>
      <c r="B14" s="47">
        <v>65</v>
      </c>
      <c r="C14" s="165">
        <v>0</v>
      </c>
      <c r="D14" s="47">
        <v>65</v>
      </c>
      <c r="E14" s="47">
        <v>1</v>
      </c>
      <c r="F14" s="73">
        <v>0</v>
      </c>
      <c r="G14" s="51">
        <f t="shared" si="0"/>
        <v>1</v>
      </c>
      <c r="H14" s="441"/>
      <c r="I14" s="5"/>
    </row>
    <row r="15" spans="1:9" ht="23.25" customHeight="1">
      <c r="A15" s="162" t="s">
        <v>8</v>
      </c>
      <c r="B15" s="47">
        <v>52</v>
      </c>
      <c r="C15" s="203">
        <v>1</v>
      </c>
      <c r="D15" s="47">
        <v>53</v>
      </c>
      <c r="E15" s="47">
        <v>56</v>
      </c>
      <c r="F15" s="47">
        <v>1</v>
      </c>
      <c r="G15" s="51">
        <f t="shared" si="0"/>
        <v>57</v>
      </c>
      <c r="H15" s="441"/>
      <c r="I15" s="5"/>
    </row>
    <row r="16" spans="1:9" ht="23.25" customHeight="1">
      <c r="A16" s="162" t="s">
        <v>9</v>
      </c>
      <c r="B16" s="47">
        <v>13</v>
      </c>
      <c r="C16" s="47">
        <v>1</v>
      </c>
      <c r="D16" s="47">
        <v>14</v>
      </c>
      <c r="E16" s="47">
        <v>13</v>
      </c>
      <c r="F16" s="47">
        <v>1</v>
      </c>
      <c r="G16" s="51">
        <f t="shared" si="0"/>
        <v>14</v>
      </c>
      <c r="H16" s="441"/>
      <c r="I16" s="5"/>
    </row>
    <row r="17" spans="1:9" ht="23.25" customHeight="1">
      <c r="A17" s="162" t="s">
        <v>27</v>
      </c>
      <c r="B17" s="47">
        <v>58</v>
      </c>
      <c r="C17" s="47">
        <v>7</v>
      </c>
      <c r="D17" s="47">
        <v>65</v>
      </c>
      <c r="E17" s="47">
        <v>67</v>
      </c>
      <c r="F17" s="47">
        <v>4</v>
      </c>
      <c r="G17" s="51">
        <f t="shared" si="0"/>
        <v>71</v>
      </c>
      <c r="H17" s="441"/>
      <c r="I17" s="5"/>
    </row>
    <row r="18" spans="1:9" ht="23.25" customHeight="1">
      <c r="A18" s="162" t="s">
        <v>28</v>
      </c>
      <c r="B18" s="165">
        <v>0</v>
      </c>
      <c r="C18" s="165">
        <v>0</v>
      </c>
      <c r="D18" s="165">
        <v>0</v>
      </c>
      <c r="E18" s="73">
        <v>0</v>
      </c>
      <c r="F18" s="73">
        <v>0</v>
      </c>
      <c r="G18" s="158">
        <v>0</v>
      </c>
      <c r="H18" s="441"/>
      <c r="I18" s="5"/>
    </row>
    <row r="19" spans="1:9" ht="23.25" customHeight="1">
      <c r="A19" s="162" t="s">
        <v>29</v>
      </c>
      <c r="B19" s="47">
        <v>365</v>
      </c>
      <c r="C19" s="47">
        <v>50</v>
      </c>
      <c r="D19" s="47">
        <v>415</v>
      </c>
      <c r="E19" s="47">
        <v>383</v>
      </c>
      <c r="F19" s="47">
        <v>35</v>
      </c>
      <c r="G19" s="51">
        <f t="shared" si="0"/>
        <v>418</v>
      </c>
      <c r="H19" s="441"/>
      <c r="I19" s="6"/>
    </row>
    <row r="20" spans="1:9" ht="4.5" customHeight="1">
      <c r="A20" s="163"/>
      <c r="B20" s="50"/>
      <c r="C20" s="50"/>
      <c r="D20" s="50"/>
      <c r="E20" s="50"/>
      <c r="F20" s="50"/>
      <c r="G20" s="51"/>
      <c r="H20" s="441"/>
      <c r="I20" s="5"/>
    </row>
    <row r="21" spans="1:9" ht="43.5" customHeight="1">
      <c r="A21" s="151" t="s">
        <v>12</v>
      </c>
      <c r="B21" s="160">
        <v>14820</v>
      </c>
      <c r="C21" s="160">
        <v>8119</v>
      </c>
      <c r="D21" s="160">
        <v>22939</v>
      </c>
      <c r="E21" s="160">
        <f>SUM(E6:E9,E12:E19)</f>
        <v>15338</v>
      </c>
      <c r="F21" s="160">
        <f>SUM(F6:F9,F12:F19)</f>
        <v>6922</v>
      </c>
      <c r="G21" s="160">
        <f>SUM(G6:G9,G12:G19)</f>
        <v>22260</v>
      </c>
      <c r="H21" s="441"/>
      <c r="I21" s="6"/>
    </row>
    <row r="22" spans="1:9" ht="11.25" customHeight="1">
      <c r="A22" s="5"/>
      <c r="B22" s="18"/>
      <c r="C22" s="5"/>
      <c r="D22" s="5"/>
      <c r="E22" s="5"/>
      <c r="F22" s="5"/>
      <c r="G22" s="5"/>
      <c r="H22" s="441"/>
      <c r="I22" s="5"/>
    </row>
    <row r="23" spans="1:8" ht="13.5">
      <c r="A23" s="46"/>
      <c r="B23" s="7"/>
      <c r="H23" s="441"/>
    </row>
    <row r="24" ht="12.75">
      <c r="B24" s="7"/>
    </row>
  </sheetData>
  <sheetProtection/>
  <mergeCells count="5">
    <mergeCell ref="B4:D4"/>
    <mergeCell ref="E4:G4"/>
    <mergeCell ref="B3:G3"/>
    <mergeCell ref="A3:A5"/>
    <mergeCell ref="H1:H23"/>
  </mergeCells>
  <printOptions horizontalCentered="1" verticalCentered="1"/>
  <pageMargins left="0.65" right="0.25" top="0.78740157480315" bottom="0.511811023622047" header="0.511811023622047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1"/>
  <sheetViews>
    <sheetView zoomScale="120" zoomScaleNormal="120" workbookViewId="0" topLeftCell="A1">
      <pane xSplit="1" ySplit="5" topLeftCell="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F8" sqref="F8"/>
    </sheetView>
  </sheetViews>
  <sheetFormatPr defaultColWidth="8.8515625" defaultRowHeight="12.75"/>
  <cols>
    <col min="1" max="1" width="23.7109375" style="220" customWidth="1"/>
    <col min="2" max="11" width="11.00390625" style="219" customWidth="1"/>
    <col min="12" max="12" width="7.7109375" style="14" customWidth="1"/>
    <col min="13" max="13" width="12.7109375" style="220" bestFit="1" customWidth="1"/>
    <col min="14" max="14" width="10.140625" style="220" bestFit="1" customWidth="1"/>
    <col min="15" max="15" width="8.8515625" style="220" customWidth="1"/>
    <col min="16" max="16" width="9.57421875" style="220" customWidth="1"/>
    <col min="17" max="16384" width="8.8515625" style="220" customWidth="1"/>
  </cols>
  <sheetData>
    <row r="1" spans="1:12" ht="22.5" customHeight="1">
      <c r="A1" s="217" t="s">
        <v>187</v>
      </c>
      <c r="B1" s="218"/>
      <c r="C1" s="218"/>
      <c r="L1" s="434">
        <v>9</v>
      </c>
    </row>
    <row r="2" spans="1:12" s="223" customFormat="1" ht="18.75" customHeight="1">
      <c r="A2" s="221"/>
      <c r="B2" s="218"/>
      <c r="C2" s="218"/>
      <c r="D2" s="219"/>
      <c r="E2" s="219"/>
      <c r="F2" s="219"/>
      <c r="G2" s="219"/>
      <c r="H2" s="219"/>
      <c r="I2" s="219"/>
      <c r="J2" s="219"/>
      <c r="K2" s="222" t="s">
        <v>204</v>
      </c>
      <c r="L2" s="441"/>
    </row>
    <row r="3" spans="1:12" ht="9" customHeight="1">
      <c r="A3" s="224"/>
      <c r="B3" s="218"/>
      <c r="C3" s="218"/>
      <c r="L3" s="441"/>
    </row>
    <row r="4" spans="1:12" s="223" customFormat="1" ht="30" customHeight="1">
      <c r="A4" s="445" t="s">
        <v>161</v>
      </c>
      <c r="B4" s="446">
        <v>2016</v>
      </c>
      <c r="C4" s="448">
        <v>2017</v>
      </c>
      <c r="D4" s="445">
        <v>2017</v>
      </c>
      <c r="E4" s="445"/>
      <c r="F4" s="445"/>
      <c r="G4" s="445"/>
      <c r="H4" s="445"/>
      <c r="I4" s="450" t="s">
        <v>181</v>
      </c>
      <c r="J4" s="451"/>
      <c r="K4" s="452"/>
      <c r="L4" s="441"/>
    </row>
    <row r="5" spans="1:12" s="223" customFormat="1" ht="30" customHeight="1">
      <c r="A5" s="445"/>
      <c r="B5" s="447"/>
      <c r="C5" s="449"/>
      <c r="D5" s="225" t="s">
        <v>137</v>
      </c>
      <c r="E5" s="225" t="s">
        <v>138</v>
      </c>
      <c r="F5" s="225" t="s">
        <v>192</v>
      </c>
      <c r="G5" s="225" t="s">
        <v>139</v>
      </c>
      <c r="H5" s="225" t="s">
        <v>140</v>
      </c>
      <c r="I5" s="225" t="s">
        <v>137</v>
      </c>
      <c r="J5" s="225" t="s">
        <v>138</v>
      </c>
      <c r="K5" s="225" t="s">
        <v>192</v>
      </c>
      <c r="L5" s="441"/>
    </row>
    <row r="6" spans="1:34" s="223" customFormat="1" ht="43.5" customHeight="1">
      <c r="A6" s="226" t="s">
        <v>32</v>
      </c>
      <c r="B6" s="86">
        <v>44422</v>
      </c>
      <c r="C6" s="86">
        <v>43145</v>
      </c>
      <c r="D6" s="86">
        <v>9397</v>
      </c>
      <c r="E6" s="86">
        <v>11149</v>
      </c>
      <c r="F6" s="86">
        <f>D6+E6</f>
        <v>20546</v>
      </c>
      <c r="G6" s="86">
        <v>11697</v>
      </c>
      <c r="H6" s="88">
        <v>10902</v>
      </c>
      <c r="I6" s="86">
        <v>9853</v>
      </c>
      <c r="J6" s="88">
        <f>'Tab 7'!K6</f>
        <v>11354.088368</v>
      </c>
      <c r="K6" s="86">
        <f>I6+J6</f>
        <v>21207.088368</v>
      </c>
      <c r="L6" s="441"/>
      <c r="M6" s="227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</row>
    <row r="7" spans="1:34" s="223" customFormat="1" ht="22.5" customHeight="1">
      <c r="A7" s="229"/>
      <c r="B7" s="87"/>
      <c r="C7" s="87"/>
      <c r="D7" s="87"/>
      <c r="E7" s="87"/>
      <c r="F7" s="88"/>
      <c r="G7" s="88"/>
      <c r="H7" s="88"/>
      <c r="I7" s="87"/>
      <c r="J7" s="88"/>
      <c r="K7" s="87"/>
      <c r="L7" s="441"/>
      <c r="M7" s="227"/>
      <c r="N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</row>
    <row r="8" spans="1:34" s="223" customFormat="1" ht="50.25" customHeight="1">
      <c r="A8" s="230" t="s">
        <v>159</v>
      </c>
      <c r="B8" s="87">
        <v>25638</v>
      </c>
      <c r="C8" s="87">
        <v>27179</v>
      </c>
      <c r="D8" s="231">
        <v>5778</v>
      </c>
      <c r="E8" s="87">
        <v>6933</v>
      </c>
      <c r="F8" s="87">
        <f>D8+E8</f>
        <v>12711</v>
      </c>
      <c r="G8" s="87">
        <v>6951</v>
      </c>
      <c r="H8" s="88">
        <v>7517</v>
      </c>
      <c r="I8" s="231">
        <v>5911</v>
      </c>
      <c r="J8" s="88">
        <v>6867</v>
      </c>
      <c r="K8" s="231">
        <f>I8+J8</f>
        <v>12778</v>
      </c>
      <c r="L8" s="441"/>
      <c r="M8" s="227"/>
      <c r="N8" s="228"/>
      <c r="O8" s="228"/>
      <c r="P8" s="228"/>
      <c r="Q8" s="228"/>
      <c r="R8" s="228"/>
      <c r="S8" s="228"/>
      <c r="T8" s="228"/>
      <c r="U8" s="228"/>
      <c r="V8" s="228"/>
      <c r="W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</row>
    <row r="9" spans="1:34" s="223" customFormat="1" ht="50.25" customHeight="1">
      <c r="A9" s="232" t="s">
        <v>33</v>
      </c>
      <c r="B9" s="89">
        <v>24254</v>
      </c>
      <c r="C9" s="89">
        <v>25976</v>
      </c>
      <c r="D9" s="89">
        <v>5415</v>
      </c>
      <c r="E9" s="90">
        <v>6631</v>
      </c>
      <c r="F9" s="90">
        <f>D9+E9</f>
        <v>12046</v>
      </c>
      <c r="G9" s="90">
        <v>6653</v>
      </c>
      <c r="H9" s="166">
        <v>7277</v>
      </c>
      <c r="I9" s="90">
        <v>5567</v>
      </c>
      <c r="J9" s="166">
        <f>J8-J10</f>
        <v>6435</v>
      </c>
      <c r="K9" s="90">
        <f>I9+J9</f>
        <v>12002</v>
      </c>
      <c r="L9" s="441"/>
      <c r="M9" s="227"/>
      <c r="N9" s="233"/>
      <c r="P9" s="233"/>
      <c r="Q9" s="234"/>
      <c r="Y9" s="228"/>
      <c r="Z9" s="228"/>
      <c r="AA9" s="228"/>
      <c r="AB9" s="228"/>
      <c r="AC9" s="228"/>
      <c r="AD9" s="228"/>
      <c r="AE9" s="228"/>
      <c r="AF9" s="228"/>
      <c r="AG9" s="228"/>
      <c r="AH9" s="228"/>
    </row>
    <row r="10" spans="1:34" s="223" customFormat="1" ht="50.25" customHeight="1">
      <c r="A10" s="235" t="s">
        <v>34</v>
      </c>
      <c r="B10" s="89">
        <v>1384</v>
      </c>
      <c r="C10" s="89">
        <v>1203</v>
      </c>
      <c r="D10" s="90">
        <v>363</v>
      </c>
      <c r="E10" s="90">
        <v>302</v>
      </c>
      <c r="F10" s="90">
        <f>D10+E10</f>
        <v>665</v>
      </c>
      <c r="G10" s="90">
        <v>298</v>
      </c>
      <c r="H10" s="166">
        <v>240</v>
      </c>
      <c r="I10" s="90">
        <v>344</v>
      </c>
      <c r="J10" s="166">
        <f>'Tab 8'!J26</f>
        <v>432</v>
      </c>
      <c r="K10" s="90">
        <f>I10+J10</f>
        <v>776</v>
      </c>
      <c r="L10" s="441"/>
      <c r="M10" s="228"/>
      <c r="N10" s="228"/>
      <c r="P10" s="233"/>
      <c r="Q10" s="234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</row>
    <row r="11" spans="1:34" s="223" customFormat="1" ht="23.25" customHeight="1">
      <c r="A11" s="236"/>
      <c r="B11" s="91"/>
      <c r="C11" s="91"/>
      <c r="D11" s="91"/>
      <c r="E11" s="91"/>
      <c r="F11" s="92"/>
      <c r="G11" s="92"/>
      <c r="H11" s="92"/>
      <c r="I11" s="91"/>
      <c r="J11" s="92"/>
      <c r="K11" s="91"/>
      <c r="L11" s="441"/>
      <c r="N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</row>
    <row r="12" spans="1:34" s="223" customFormat="1" ht="56.25" customHeight="1">
      <c r="A12" s="237" t="s">
        <v>141</v>
      </c>
      <c r="B12" s="79">
        <v>18784</v>
      </c>
      <c r="C12" s="79">
        <v>15966</v>
      </c>
      <c r="D12" s="79">
        <v>3619</v>
      </c>
      <c r="E12" s="79">
        <v>4216</v>
      </c>
      <c r="F12" s="79">
        <f>F6-F8</f>
        <v>7835</v>
      </c>
      <c r="G12" s="79">
        <v>4746</v>
      </c>
      <c r="H12" s="79">
        <v>3385</v>
      </c>
      <c r="I12" s="79">
        <v>3942</v>
      </c>
      <c r="J12" s="79">
        <f>J6-J8</f>
        <v>4487.088368000001</v>
      </c>
      <c r="K12" s="79">
        <f>K6-K8</f>
        <v>8429.088368</v>
      </c>
      <c r="L12" s="441"/>
      <c r="N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</row>
    <row r="13" spans="1:34" s="223" customFormat="1" ht="56.25" customHeight="1">
      <c r="A13" s="238" t="s">
        <v>35</v>
      </c>
      <c r="B13" s="80">
        <v>42.28535410382243</v>
      </c>
      <c r="C13" s="80">
        <v>37.00544674933364</v>
      </c>
      <c r="D13" s="80">
        <v>38.512291156752156</v>
      </c>
      <c r="E13" s="80">
        <v>37.81505067719078</v>
      </c>
      <c r="F13" s="80">
        <f>(F12/F6)*100</f>
        <v>38.13394334663682</v>
      </c>
      <c r="G13" s="80">
        <v>40.57450628366247</v>
      </c>
      <c r="H13" s="80">
        <v>31.049348743349842</v>
      </c>
      <c r="I13" s="80">
        <v>40.008119354511315</v>
      </c>
      <c r="J13" s="80">
        <f>(J12/J6)*100</f>
        <v>39.51958292526828</v>
      </c>
      <c r="K13" s="80">
        <f>(K12/K6)*100</f>
        <v>39.74656125222216</v>
      </c>
      <c r="L13" s="441"/>
      <c r="N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</row>
    <row r="14" spans="1:12" ht="21.75" customHeight="1">
      <c r="A14" s="66" t="s">
        <v>182</v>
      </c>
      <c r="C14" s="239"/>
      <c r="D14" s="240"/>
      <c r="E14" s="240"/>
      <c r="F14" s="240"/>
      <c r="G14" s="240"/>
      <c r="H14" s="240"/>
      <c r="I14" s="240"/>
      <c r="J14" s="240"/>
      <c r="K14" s="240"/>
      <c r="L14" s="441"/>
    </row>
    <row r="19" ht="20.25">
      <c r="C19" s="241"/>
    </row>
    <row r="21" ht="20.25">
      <c r="A21" s="427"/>
    </row>
  </sheetData>
  <sheetProtection/>
  <mergeCells count="6">
    <mergeCell ref="L1:L14"/>
    <mergeCell ref="A4:A5"/>
    <mergeCell ref="B4:B5"/>
    <mergeCell ref="C4:C5"/>
    <mergeCell ref="D4:H4"/>
    <mergeCell ref="I4:K4"/>
  </mergeCells>
  <printOptions/>
  <pageMargins left="0.55" right="0.25" top="0.826771653543307" bottom="0.236220472440945" header="0.511811023622047" footer="0.314960629921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="120" zoomScaleNormal="120" zoomScalePageLayoutView="0" workbookViewId="0" topLeftCell="A1">
      <pane xSplit="2" ySplit="5" topLeftCell="C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N6" sqref="N6"/>
    </sheetView>
  </sheetViews>
  <sheetFormatPr defaultColWidth="9.140625" defaultRowHeight="12.75"/>
  <cols>
    <col min="1" max="1" width="2.57421875" style="31" customWidth="1"/>
    <col min="2" max="2" width="45.7109375" style="31" customWidth="1"/>
    <col min="3" max="12" width="8.57421875" style="171" customWidth="1"/>
    <col min="13" max="13" width="7.7109375" style="81" customWidth="1"/>
    <col min="14" max="16384" width="9.140625" style="31" customWidth="1"/>
  </cols>
  <sheetData>
    <row r="1" spans="1:13" ht="18.75">
      <c r="A1" s="38" t="s">
        <v>188</v>
      </c>
      <c r="B1" s="30"/>
      <c r="M1" s="434">
        <v>10</v>
      </c>
    </row>
    <row r="2" spans="1:13" ht="12.75" customHeight="1">
      <c r="A2" s="53"/>
      <c r="B2" s="53"/>
      <c r="E2" s="242"/>
      <c r="F2" s="242"/>
      <c r="G2" s="242"/>
      <c r="H2" s="242"/>
      <c r="I2" s="242"/>
      <c r="J2" s="242"/>
      <c r="K2" s="421"/>
      <c r="L2" s="330" t="s">
        <v>170</v>
      </c>
      <c r="M2" s="441"/>
    </row>
    <row r="3" spans="1:13" ht="6.75" customHeight="1">
      <c r="A3" s="29"/>
      <c r="B3" s="30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441"/>
    </row>
    <row r="4" spans="1:13" ht="18.75" customHeight="1">
      <c r="A4" s="453" t="s">
        <v>160</v>
      </c>
      <c r="B4" s="453"/>
      <c r="C4" s="455">
        <v>2016</v>
      </c>
      <c r="D4" s="448">
        <v>2017</v>
      </c>
      <c r="E4" s="456">
        <v>2017</v>
      </c>
      <c r="F4" s="456"/>
      <c r="G4" s="456"/>
      <c r="H4" s="456"/>
      <c r="I4" s="456"/>
      <c r="J4" s="459" t="s">
        <v>183</v>
      </c>
      <c r="K4" s="460"/>
      <c r="L4" s="461"/>
      <c r="M4" s="441"/>
    </row>
    <row r="5" spans="1:13" ht="15" customHeight="1">
      <c r="A5" s="454"/>
      <c r="B5" s="454"/>
      <c r="C5" s="455"/>
      <c r="D5" s="449"/>
      <c r="E5" s="173" t="s">
        <v>137</v>
      </c>
      <c r="F5" s="173" t="s">
        <v>138</v>
      </c>
      <c r="G5" s="173" t="s">
        <v>192</v>
      </c>
      <c r="H5" s="173" t="s">
        <v>139</v>
      </c>
      <c r="I5" s="173" t="s">
        <v>140</v>
      </c>
      <c r="J5" s="173" t="s">
        <v>137</v>
      </c>
      <c r="K5" s="173" t="s">
        <v>138</v>
      </c>
      <c r="L5" s="173" t="s">
        <v>192</v>
      </c>
      <c r="M5" s="441"/>
    </row>
    <row r="6" spans="1:26" s="32" customFormat="1" ht="16.5" customHeight="1">
      <c r="A6" s="55"/>
      <c r="B6" s="54" t="s">
        <v>36</v>
      </c>
      <c r="C6" s="243">
        <v>44422</v>
      </c>
      <c r="D6" s="244">
        <v>43145</v>
      </c>
      <c r="E6" s="174">
        <v>9397</v>
      </c>
      <c r="F6" s="174">
        <v>11149</v>
      </c>
      <c r="G6" s="175">
        <f>E6+F6</f>
        <v>20546</v>
      </c>
      <c r="H6" s="175">
        <v>11697</v>
      </c>
      <c r="I6" s="175">
        <v>10902</v>
      </c>
      <c r="J6" s="175">
        <v>9853.394143</v>
      </c>
      <c r="K6" s="175">
        <v>11354.088368</v>
      </c>
      <c r="L6" s="175">
        <f>J6+K6</f>
        <v>21207.482511000002</v>
      </c>
      <c r="M6" s="441"/>
      <c r="N6" s="245"/>
      <c r="O6" s="24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1:25" s="33" customFormat="1" ht="16.5" customHeight="1">
      <c r="A7" s="56" t="s">
        <v>37</v>
      </c>
      <c r="B7" s="57"/>
      <c r="C7" s="248">
        <v>11626</v>
      </c>
      <c r="D7" s="249">
        <v>12350</v>
      </c>
      <c r="E7" s="176">
        <v>2584</v>
      </c>
      <c r="F7" s="176">
        <v>3355</v>
      </c>
      <c r="G7" s="177">
        <f aca="true" t="shared" si="0" ref="G7:G33">E7+F7</f>
        <v>5939</v>
      </c>
      <c r="H7" s="177">
        <v>3435</v>
      </c>
      <c r="I7" s="177">
        <v>2976</v>
      </c>
      <c r="J7" s="177">
        <v>3100</v>
      </c>
      <c r="K7" s="177">
        <v>3351</v>
      </c>
      <c r="L7" s="177">
        <f aca="true" t="shared" si="1" ref="L7:L33">J7+K7</f>
        <v>6451</v>
      </c>
      <c r="M7" s="441"/>
      <c r="N7" s="397"/>
      <c r="O7" s="251"/>
      <c r="P7" s="247"/>
      <c r="Q7" s="247"/>
      <c r="R7" s="247"/>
      <c r="S7" s="247"/>
      <c r="T7" s="247"/>
      <c r="U7" s="247"/>
      <c r="V7" s="247"/>
      <c r="W7" s="247"/>
      <c r="X7" s="247"/>
      <c r="Y7" s="247"/>
    </row>
    <row r="8" spans="1:25" s="33" customFormat="1" ht="15.75" customHeight="1">
      <c r="A8" s="58" t="s">
        <v>38</v>
      </c>
      <c r="B8" s="57"/>
      <c r="C8" s="248"/>
      <c r="D8" s="248"/>
      <c r="E8" s="178"/>
      <c r="F8" s="178"/>
      <c r="G8" s="179"/>
      <c r="H8" s="179"/>
      <c r="I8" s="179"/>
      <c r="J8" s="179"/>
      <c r="K8" s="179"/>
      <c r="L8" s="179"/>
      <c r="M8" s="441"/>
      <c r="N8" s="250"/>
      <c r="O8" s="251"/>
      <c r="P8" s="247"/>
      <c r="Q8" s="247"/>
      <c r="R8" s="247"/>
      <c r="S8" s="247"/>
      <c r="T8" s="247"/>
      <c r="U8" s="247"/>
      <c r="V8" s="247"/>
      <c r="W8" s="247"/>
      <c r="X8" s="247"/>
      <c r="Y8" s="247"/>
    </row>
    <row r="9" spans="1:25" s="33" customFormat="1" ht="16.5" customHeight="1">
      <c r="A9" s="58"/>
      <c r="B9" s="65" t="s">
        <v>39</v>
      </c>
      <c r="C9" s="252">
        <v>676</v>
      </c>
      <c r="D9" s="252">
        <v>684</v>
      </c>
      <c r="E9" s="180">
        <v>166</v>
      </c>
      <c r="F9" s="180">
        <v>172</v>
      </c>
      <c r="G9" s="181">
        <f t="shared" si="0"/>
        <v>338</v>
      </c>
      <c r="H9" s="181">
        <v>183</v>
      </c>
      <c r="I9" s="181">
        <v>163</v>
      </c>
      <c r="J9" s="181">
        <v>165</v>
      </c>
      <c r="K9" s="181">
        <v>85</v>
      </c>
      <c r="L9" s="181">
        <f t="shared" si="1"/>
        <v>250</v>
      </c>
      <c r="M9" s="441"/>
      <c r="N9" s="253"/>
      <c r="O9" s="251"/>
      <c r="P9" s="247"/>
      <c r="Q9" s="247"/>
      <c r="R9" s="247"/>
      <c r="S9" s="247"/>
      <c r="T9" s="247"/>
      <c r="U9" s="247"/>
      <c r="V9" s="247"/>
      <c r="W9" s="247"/>
      <c r="X9" s="247"/>
      <c r="Y9" s="247"/>
    </row>
    <row r="10" spans="1:25" ht="16.5" customHeight="1">
      <c r="A10" s="59" t="s">
        <v>13</v>
      </c>
      <c r="B10" s="65" t="s">
        <v>40</v>
      </c>
      <c r="C10" s="252">
        <v>10213</v>
      </c>
      <c r="D10" s="252">
        <v>10918</v>
      </c>
      <c r="E10" s="180">
        <v>2242</v>
      </c>
      <c r="F10" s="180">
        <v>2965</v>
      </c>
      <c r="G10" s="181">
        <f t="shared" si="0"/>
        <v>5207</v>
      </c>
      <c r="H10" s="181">
        <v>3073</v>
      </c>
      <c r="I10" s="181">
        <v>2638</v>
      </c>
      <c r="J10" s="181">
        <v>2756</v>
      </c>
      <c r="K10" s="181">
        <v>3032</v>
      </c>
      <c r="L10" s="181">
        <f t="shared" si="1"/>
        <v>5788</v>
      </c>
      <c r="M10" s="441"/>
      <c r="N10" s="253"/>
      <c r="O10" s="254"/>
      <c r="P10" s="247"/>
      <c r="Q10" s="247"/>
      <c r="R10" s="247"/>
      <c r="S10" s="247"/>
      <c r="T10" s="247"/>
      <c r="U10" s="247"/>
      <c r="V10" s="247"/>
      <c r="W10" s="247"/>
      <c r="X10" s="247"/>
      <c r="Y10" s="247"/>
    </row>
    <row r="11" spans="1:25" ht="16.5" customHeight="1">
      <c r="A11" s="59"/>
      <c r="B11" s="65" t="s">
        <v>41</v>
      </c>
      <c r="C11" s="252">
        <v>192</v>
      </c>
      <c r="D11" s="252">
        <v>248</v>
      </c>
      <c r="E11" s="180">
        <v>55</v>
      </c>
      <c r="F11" s="180">
        <v>59</v>
      </c>
      <c r="G11" s="181">
        <f t="shared" si="0"/>
        <v>114</v>
      </c>
      <c r="H11" s="181">
        <v>64</v>
      </c>
      <c r="I11" s="181">
        <v>70</v>
      </c>
      <c r="J11" s="181">
        <v>67</v>
      </c>
      <c r="K11" s="181">
        <v>101</v>
      </c>
      <c r="L11" s="181">
        <f t="shared" si="1"/>
        <v>168</v>
      </c>
      <c r="M11" s="441"/>
      <c r="N11" s="253"/>
      <c r="O11" s="254"/>
      <c r="P11" s="247"/>
      <c r="Q11" s="247"/>
      <c r="R11" s="247"/>
      <c r="S11" s="247"/>
      <c r="T11" s="247"/>
      <c r="U11" s="247"/>
      <c r="V11" s="247"/>
      <c r="W11" s="247"/>
      <c r="X11" s="247"/>
      <c r="Y11" s="247"/>
    </row>
    <row r="12" spans="1:25" s="33" customFormat="1" ht="16.5" customHeight="1">
      <c r="A12" s="60" t="s">
        <v>42</v>
      </c>
      <c r="B12" s="57"/>
      <c r="C12" s="248">
        <v>302</v>
      </c>
      <c r="D12" s="248">
        <v>143</v>
      </c>
      <c r="E12" s="176">
        <v>35</v>
      </c>
      <c r="F12" s="176">
        <v>44</v>
      </c>
      <c r="G12" s="177">
        <f t="shared" si="0"/>
        <v>79</v>
      </c>
      <c r="H12" s="177">
        <v>33</v>
      </c>
      <c r="I12" s="177">
        <v>31</v>
      </c>
      <c r="J12" s="177">
        <v>30</v>
      </c>
      <c r="K12" s="177">
        <v>26</v>
      </c>
      <c r="L12" s="177">
        <f t="shared" si="1"/>
        <v>56</v>
      </c>
      <c r="M12" s="441"/>
      <c r="N12" s="250"/>
      <c r="O12" s="251"/>
      <c r="P12" s="247"/>
      <c r="Q12" s="247"/>
      <c r="R12" s="247"/>
      <c r="S12" s="247"/>
      <c r="T12" s="247"/>
      <c r="U12" s="247"/>
      <c r="V12" s="247"/>
      <c r="W12" s="247"/>
      <c r="X12" s="247"/>
      <c r="Y12" s="247"/>
    </row>
    <row r="13" spans="1:25" s="34" customFormat="1" ht="16.5" customHeight="1">
      <c r="A13" s="56" t="s">
        <v>43</v>
      </c>
      <c r="B13" s="57"/>
      <c r="C13" s="248">
        <v>341</v>
      </c>
      <c r="D13" s="248">
        <v>349</v>
      </c>
      <c r="E13" s="176">
        <v>67</v>
      </c>
      <c r="F13" s="176">
        <v>87</v>
      </c>
      <c r="G13" s="177">
        <f t="shared" si="0"/>
        <v>154</v>
      </c>
      <c r="H13" s="177">
        <v>123</v>
      </c>
      <c r="I13" s="177">
        <v>72</v>
      </c>
      <c r="J13" s="177">
        <v>78</v>
      </c>
      <c r="K13" s="177">
        <v>81</v>
      </c>
      <c r="L13" s="177">
        <f t="shared" si="1"/>
        <v>159</v>
      </c>
      <c r="M13" s="441"/>
      <c r="N13" s="250"/>
      <c r="O13" s="255"/>
      <c r="P13" s="247"/>
      <c r="Q13" s="247"/>
      <c r="R13" s="247"/>
      <c r="S13" s="247"/>
      <c r="T13" s="247"/>
      <c r="U13" s="247"/>
      <c r="V13" s="247"/>
      <c r="W13" s="247"/>
      <c r="X13" s="247"/>
      <c r="Y13" s="247"/>
    </row>
    <row r="14" spans="1:25" s="34" customFormat="1" ht="16.5" customHeight="1">
      <c r="A14" s="56"/>
      <c r="B14" s="256" t="s">
        <v>44</v>
      </c>
      <c r="C14" s="252">
        <v>172</v>
      </c>
      <c r="D14" s="252">
        <v>165</v>
      </c>
      <c r="E14" s="180">
        <v>23</v>
      </c>
      <c r="F14" s="180">
        <v>39</v>
      </c>
      <c r="G14" s="181">
        <f t="shared" si="0"/>
        <v>62</v>
      </c>
      <c r="H14" s="181">
        <v>69</v>
      </c>
      <c r="I14" s="181">
        <v>34</v>
      </c>
      <c r="J14" s="181">
        <v>41</v>
      </c>
      <c r="K14" s="181">
        <v>35</v>
      </c>
      <c r="L14" s="181">
        <f t="shared" si="1"/>
        <v>76</v>
      </c>
      <c r="M14" s="441"/>
      <c r="N14" s="253"/>
      <c r="O14" s="255"/>
      <c r="P14" s="247"/>
      <c r="Q14" s="247"/>
      <c r="R14" s="247"/>
      <c r="S14" s="247"/>
      <c r="T14" s="247"/>
      <c r="U14" s="247"/>
      <c r="V14" s="247"/>
      <c r="W14" s="247"/>
      <c r="X14" s="247"/>
      <c r="Y14" s="247"/>
    </row>
    <row r="15" spans="1:25" s="33" customFormat="1" ht="16.5" customHeight="1">
      <c r="A15" s="457" t="s">
        <v>45</v>
      </c>
      <c r="B15" s="458"/>
      <c r="C15" s="248">
        <v>5729</v>
      </c>
      <c r="D15" s="248">
        <v>5732</v>
      </c>
      <c r="E15" s="176">
        <v>1380</v>
      </c>
      <c r="F15" s="176">
        <v>1407</v>
      </c>
      <c r="G15" s="177">
        <f t="shared" si="0"/>
        <v>2787</v>
      </c>
      <c r="H15" s="177">
        <v>1356</v>
      </c>
      <c r="I15" s="177">
        <v>1589</v>
      </c>
      <c r="J15" s="177">
        <v>1212</v>
      </c>
      <c r="K15" s="177">
        <v>1621</v>
      </c>
      <c r="L15" s="177">
        <f t="shared" si="1"/>
        <v>2833</v>
      </c>
      <c r="M15" s="441"/>
      <c r="N15" s="250"/>
      <c r="O15" s="251"/>
      <c r="P15" s="247"/>
      <c r="Q15" s="247"/>
      <c r="R15" s="247"/>
      <c r="S15" s="247"/>
      <c r="T15" s="247"/>
      <c r="U15" s="247"/>
      <c r="V15" s="247"/>
      <c r="W15" s="247"/>
      <c r="X15" s="247"/>
      <c r="Y15" s="247"/>
    </row>
    <row r="16" spans="1:25" s="33" customFormat="1" ht="15.75" customHeight="1">
      <c r="A16" s="58" t="s">
        <v>38</v>
      </c>
      <c r="B16" s="57"/>
      <c r="C16" s="248"/>
      <c r="D16" s="248"/>
      <c r="E16" s="178"/>
      <c r="F16" s="178"/>
      <c r="G16" s="179"/>
      <c r="H16" s="179"/>
      <c r="I16" s="179"/>
      <c r="J16" s="179"/>
      <c r="K16" s="179"/>
      <c r="L16" s="179"/>
      <c r="M16" s="441"/>
      <c r="N16" s="250"/>
      <c r="O16" s="251"/>
      <c r="P16" s="247"/>
      <c r="Q16" s="247"/>
      <c r="R16" s="247"/>
      <c r="S16" s="247"/>
      <c r="T16" s="247"/>
      <c r="U16" s="247"/>
      <c r="V16" s="247"/>
      <c r="W16" s="247"/>
      <c r="X16" s="247"/>
      <c r="Y16" s="247"/>
    </row>
    <row r="17" spans="1:25" s="33" customFormat="1" ht="16.5" customHeight="1">
      <c r="A17" s="58"/>
      <c r="B17" s="65" t="s">
        <v>46</v>
      </c>
      <c r="C17" s="252">
        <v>58</v>
      </c>
      <c r="D17" s="252">
        <v>56</v>
      </c>
      <c r="E17" s="180">
        <v>12</v>
      </c>
      <c r="F17" s="180">
        <v>13</v>
      </c>
      <c r="G17" s="181">
        <f t="shared" si="0"/>
        <v>25</v>
      </c>
      <c r="H17" s="181">
        <v>19</v>
      </c>
      <c r="I17" s="181">
        <v>12</v>
      </c>
      <c r="J17" s="181">
        <v>8</v>
      </c>
      <c r="K17" s="181">
        <v>10</v>
      </c>
      <c r="L17" s="181">
        <f t="shared" si="1"/>
        <v>18</v>
      </c>
      <c r="M17" s="441"/>
      <c r="N17" s="253"/>
      <c r="O17" s="251"/>
      <c r="P17" s="247"/>
      <c r="Q17" s="247"/>
      <c r="R17" s="247"/>
      <c r="S17" s="247"/>
      <c r="T17" s="247"/>
      <c r="U17" s="247"/>
      <c r="V17" s="247"/>
      <c r="W17" s="247"/>
      <c r="X17" s="247"/>
      <c r="Y17" s="247"/>
    </row>
    <row r="18" spans="1:25" s="33" customFormat="1" ht="16.5" customHeight="1">
      <c r="A18" s="61" t="s">
        <v>13</v>
      </c>
      <c r="B18" s="65" t="s">
        <v>47</v>
      </c>
      <c r="C18" s="252">
        <v>2897</v>
      </c>
      <c r="D18" s="252">
        <v>3220</v>
      </c>
      <c r="E18" s="180">
        <v>831</v>
      </c>
      <c r="F18" s="180">
        <v>797</v>
      </c>
      <c r="G18" s="181">
        <f t="shared" si="0"/>
        <v>1628</v>
      </c>
      <c r="H18" s="181">
        <v>775</v>
      </c>
      <c r="I18" s="181">
        <v>817</v>
      </c>
      <c r="J18" s="181">
        <v>686</v>
      </c>
      <c r="K18" s="181">
        <v>896</v>
      </c>
      <c r="L18" s="181">
        <f t="shared" si="1"/>
        <v>1582</v>
      </c>
      <c r="M18" s="441"/>
      <c r="N18" s="253"/>
      <c r="O18" s="251"/>
      <c r="P18" s="247"/>
      <c r="Q18" s="247"/>
      <c r="R18" s="247"/>
      <c r="S18" s="247"/>
      <c r="T18" s="247"/>
      <c r="U18" s="247"/>
      <c r="V18" s="247"/>
      <c r="W18" s="247"/>
      <c r="X18" s="247"/>
      <c r="Y18" s="247"/>
    </row>
    <row r="19" spans="1:25" s="33" customFormat="1" ht="16.5" customHeight="1">
      <c r="A19" s="61"/>
      <c r="B19" s="257" t="s">
        <v>48</v>
      </c>
      <c r="C19" s="252">
        <v>1</v>
      </c>
      <c r="D19" s="258">
        <v>0</v>
      </c>
      <c r="E19" s="259">
        <v>0</v>
      </c>
      <c r="F19" s="259">
        <v>0</v>
      </c>
      <c r="G19" s="260">
        <f t="shared" si="0"/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f t="shared" si="1"/>
        <v>0</v>
      </c>
      <c r="M19" s="441"/>
      <c r="N19" s="261"/>
      <c r="O19" s="251"/>
      <c r="P19" s="247"/>
      <c r="Q19" s="247"/>
      <c r="R19" s="247"/>
      <c r="S19" s="247"/>
      <c r="T19" s="247"/>
      <c r="U19" s="247"/>
      <c r="V19" s="247"/>
      <c r="W19" s="247"/>
      <c r="X19" s="247"/>
      <c r="Y19" s="247"/>
    </row>
    <row r="20" spans="1:25" s="33" customFormat="1" ht="16.5" customHeight="1">
      <c r="A20" s="58"/>
      <c r="B20" s="65" t="s">
        <v>49</v>
      </c>
      <c r="C20" s="252">
        <v>2541</v>
      </c>
      <c r="D20" s="252">
        <v>2257</v>
      </c>
      <c r="E20" s="180">
        <v>483</v>
      </c>
      <c r="F20" s="180">
        <v>541</v>
      </c>
      <c r="G20" s="181">
        <f t="shared" si="0"/>
        <v>1024</v>
      </c>
      <c r="H20" s="181">
        <v>518</v>
      </c>
      <c r="I20" s="181">
        <v>715</v>
      </c>
      <c r="J20" s="181">
        <v>477</v>
      </c>
      <c r="K20" s="181">
        <v>654</v>
      </c>
      <c r="L20" s="181">
        <f t="shared" si="1"/>
        <v>1131</v>
      </c>
      <c r="M20" s="441"/>
      <c r="N20" s="253"/>
      <c r="O20" s="251"/>
      <c r="P20" s="247"/>
      <c r="Q20" s="247"/>
      <c r="R20" s="247"/>
      <c r="S20" s="247"/>
      <c r="T20" s="247"/>
      <c r="U20" s="247"/>
      <c r="V20" s="247"/>
      <c r="W20" s="247"/>
      <c r="X20" s="247"/>
      <c r="Y20" s="247"/>
    </row>
    <row r="21" spans="1:25" s="33" customFormat="1" ht="16.5" customHeight="1">
      <c r="A21" s="426"/>
      <c r="B21" s="257" t="s">
        <v>50</v>
      </c>
      <c r="C21" s="252">
        <v>25</v>
      </c>
      <c r="D21" s="262">
        <v>1</v>
      </c>
      <c r="E21" s="259">
        <v>0</v>
      </c>
      <c r="F21" s="259">
        <v>0</v>
      </c>
      <c r="G21" s="260">
        <f t="shared" si="0"/>
        <v>0</v>
      </c>
      <c r="H21" s="260">
        <v>0</v>
      </c>
      <c r="I21" s="181">
        <v>1</v>
      </c>
      <c r="J21" s="258">
        <v>0</v>
      </c>
      <c r="K21" s="181">
        <v>4.722733</v>
      </c>
      <c r="L21" s="181">
        <f t="shared" si="1"/>
        <v>4.722733</v>
      </c>
      <c r="M21" s="441"/>
      <c r="N21" s="263"/>
      <c r="O21" s="251"/>
      <c r="P21" s="247"/>
      <c r="Q21" s="247"/>
      <c r="R21" s="247"/>
      <c r="S21" s="247"/>
      <c r="T21" s="247"/>
      <c r="U21" s="247"/>
      <c r="V21" s="247"/>
      <c r="W21" s="247"/>
      <c r="X21" s="247"/>
      <c r="Y21" s="247"/>
    </row>
    <row r="22" spans="1:25" s="33" customFormat="1" ht="16.5" customHeight="1">
      <c r="A22" s="56" t="s">
        <v>51</v>
      </c>
      <c r="B22" s="57"/>
      <c r="C22" s="248">
        <v>280</v>
      </c>
      <c r="D22" s="248">
        <v>222</v>
      </c>
      <c r="E22" s="176">
        <v>52</v>
      </c>
      <c r="F22" s="176">
        <v>71</v>
      </c>
      <c r="G22" s="177">
        <f t="shared" si="0"/>
        <v>123</v>
      </c>
      <c r="H22" s="177">
        <v>54</v>
      </c>
      <c r="I22" s="177">
        <v>45</v>
      </c>
      <c r="J22" s="177">
        <v>40</v>
      </c>
      <c r="K22" s="177">
        <v>69</v>
      </c>
      <c r="L22" s="177">
        <f t="shared" si="1"/>
        <v>109</v>
      </c>
      <c r="M22" s="441"/>
      <c r="N22" s="250"/>
      <c r="O22" s="251"/>
      <c r="P22" s="247"/>
      <c r="Q22" s="247"/>
      <c r="R22" s="247"/>
      <c r="S22" s="247"/>
      <c r="T22" s="247"/>
      <c r="U22" s="247"/>
      <c r="V22" s="247"/>
      <c r="W22" s="247"/>
      <c r="X22" s="247"/>
      <c r="Y22" s="247"/>
    </row>
    <row r="23" spans="1:25" s="33" customFormat="1" ht="16.5" customHeight="1">
      <c r="A23" s="56" t="s">
        <v>52</v>
      </c>
      <c r="B23" s="62"/>
      <c r="C23" s="248">
        <v>25691</v>
      </c>
      <c r="D23" s="248">
        <v>23610</v>
      </c>
      <c r="E23" s="176">
        <v>5091</v>
      </c>
      <c r="F23" s="176">
        <v>5971</v>
      </c>
      <c r="G23" s="177">
        <f t="shared" si="0"/>
        <v>11062</v>
      </c>
      <c r="H23" s="177">
        <v>6521</v>
      </c>
      <c r="I23" s="177">
        <v>6027</v>
      </c>
      <c r="J23" s="177">
        <v>5233</v>
      </c>
      <c r="K23" s="177">
        <v>6124</v>
      </c>
      <c r="L23" s="177">
        <f t="shared" si="1"/>
        <v>11357</v>
      </c>
      <c r="M23" s="441"/>
      <c r="N23" s="250"/>
      <c r="O23" s="251"/>
      <c r="P23" s="247"/>
      <c r="Q23" s="247"/>
      <c r="R23" s="247"/>
      <c r="S23" s="247"/>
      <c r="T23" s="247"/>
      <c r="U23" s="247"/>
      <c r="V23" s="247"/>
      <c r="W23" s="247"/>
      <c r="X23" s="247"/>
      <c r="Y23" s="247"/>
    </row>
    <row r="24" spans="1:25" s="33" customFormat="1" ht="15.75" customHeight="1">
      <c r="A24" s="58" t="s">
        <v>38</v>
      </c>
      <c r="B24" s="62"/>
      <c r="C24" s="248"/>
      <c r="D24" s="248"/>
      <c r="E24" s="178"/>
      <c r="F24" s="178"/>
      <c r="G24" s="179"/>
      <c r="H24" s="179"/>
      <c r="I24" s="179"/>
      <c r="J24" s="179"/>
      <c r="K24" s="179"/>
      <c r="L24" s="179"/>
      <c r="M24" s="441"/>
      <c r="N24" s="250"/>
      <c r="O24" s="251"/>
      <c r="P24" s="247"/>
      <c r="Q24" s="247"/>
      <c r="R24" s="247"/>
      <c r="S24" s="247"/>
      <c r="T24" s="247"/>
      <c r="U24" s="247"/>
      <c r="V24" s="247"/>
      <c r="W24" s="247"/>
      <c r="X24" s="247"/>
      <c r="Y24" s="247"/>
    </row>
    <row r="25" spans="1:25" s="33" customFormat="1" ht="16.5" customHeight="1">
      <c r="A25" s="58"/>
      <c r="B25" s="257" t="s">
        <v>53</v>
      </c>
      <c r="C25" s="252">
        <v>313</v>
      </c>
      <c r="D25" s="252">
        <v>272</v>
      </c>
      <c r="E25" s="180">
        <v>54</v>
      </c>
      <c r="F25" s="180">
        <v>60</v>
      </c>
      <c r="G25" s="181">
        <f t="shared" si="0"/>
        <v>114</v>
      </c>
      <c r="H25" s="181">
        <v>79</v>
      </c>
      <c r="I25" s="181">
        <v>79</v>
      </c>
      <c r="J25" s="181">
        <v>59</v>
      </c>
      <c r="K25" s="181">
        <v>78</v>
      </c>
      <c r="L25" s="181">
        <f t="shared" si="1"/>
        <v>137</v>
      </c>
      <c r="M25" s="441"/>
      <c r="N25" s="253"/>
      <c r="O25" s="251"/>
      <c r="P25" s="247"/>
      <c r="Q25" s="247"/>
      <c r="R25" s="247"/>
      <c r="S25" s="247"/>
      <c r="T25" s="247"/>
      <c r="U25" s="247"/>
      <c r="V25" s="247"/>
      <c r="W25" s="247"/>
      <c r="X25" s="247"/>
      <c r="Y25" s="247"/>
    </row>
    <row r="26" spans="1:25" s="33" customFormat="1" ht="16.5" customHeight="1">
      <c r="A26" s="61" t="s">
        <v>13</v>
      </c>
      <c r="B26" s="65" t="s">
        <v>54</v>
      </c>
      <c r="C26" s="252">
        <v>21387</v>
      </c>
      <c r="D26" s="252">
        <v>19754</v>
      </c>
      <c r="E26" s="180">
        <v>4230</v>
      </c>
      <c r="F26" s="180">
        <v>5023</v>
      </c>
      <c r="G26" s="181">
        <f t="shared" si="0"/>
        <v>9253</v>
      </c>
      <c r="H26" s="181">
        <v>5452</v>
      </c>
      <c r="I26" s="181">
        <v>5049</v>
      </c>
      <c r="J26" s="181">
        <v>4326</v>
      </c>
      <c r="K26" s="181">
        <v>5069</v>
      </c>
      <c r="L26" s="181">
        <f t="shared" si="1"/>
        <v>9395</v>
      </c>
      <c r="M26" s="441"/>
      <c r="N26" s="253"/>
      <c r="O26" s="251"/>
      <c r="P26" s="247"/>
      <c r="Q26" s="247"/>
      <c r="R26" s="247"/>
      <c r="S26" s="247"/>
      <c r="T26" s="247"/>
      <c r="U26" s="247"/>
      <c r="V26" s="247"/>
      <c r="W26" s="247"/>
      <c r="X26" s="247"/>
      <c r="Y26" s="247"/>
    </row>
    <row r="27" spans="1:25" ht="16.5" customHeight="1">
      <c r="A27" s="58"/>
      <c r="B27" s="65" t="s">
        <v>55</v>
      </c>
      <c r="C27" s="252">
        <v>226</v>
      </c>
      <c r="D27" s="252">
        <v>260</v>
      </c>
      <c r="E27" s="180">
        <v>68</v>
      </c>
      <c r="F27" s="180">
        <v>69</v>
      </c>
      <c r="G27" s="181">
        <f t="shared" si="0"/>
        <v>137</v>
      </c>
      <c r="H27" s="181">
        <v>54</v>
      </c>
      <c r="I27" s="181">
        <v>69</v>
      </c>
      <c r="J27" s="181">
        <v>68</v>
      </c>
      <c r="K27" s="181">
        <v>93</v>
      </c>
      <c r="L27" s="181">
        <f t="shared" si="1"/>
        <v>161</v>
      </c>
      <c r="M27" s="441"/>
      <c r="N27" s="253"/>
      <c r="O27" s="254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25" ht="16.5" customHeight="1">
      <c r="A28" s="59"/>
      <c r="B28" s="65" t="s">
        <v>56</v>
      </c>
      <c r="C28" s="252">
        <v>673</v>
      </c>
      <c r="D28" s="252">
        <v>775</v>
      </c>
      <c r="E28" s="180">
        <v>166</v>
      </c>
      <c r="F28" s="180">
        <v>195</v>
      </c>
      <c r="G28" s="181">
        <f t="shared" si="0"/>
        <v>361</v>
      </c>
      <c r="H28" s="181">
        <v>217</v>
      </c>
      <c r="I28" s="181">
        <v>197</v>
      </c>
      <c r="J28" s="181">
        <v>192</v>
      </c>
      <c r="K28" s="181">
        <v>218</v>
      </c>
      <c r="L28" s="181">
        <f t="shared" si="1"/>
        <v>410</v>
      </c>
      <c r="M28" s="441"/>
      <c r="N28" s="253"/>
      <c r="O28" s="254"/>
      <c r="P28" s="247"/>
      <c r="Q28" s="247"/>
      <c r="R28" s="247"/>
      <c r="S28" s="247"/>
      <c r="T28" s="247"/>
      <c r="U28" s="247"/>
      <c r="V28" s="247"/>
      <c r="W28" s="247"/>
      <c r="X28" s="247"/>
      <c r="Y28" s="247"/>
    </row>
    <row r="29" spans="1:25" s="33" customFormat="1" ht="16.5" customHeight="1">
      <c r="A29" s="58"/>
      <c r="B29" s="257" t="s">
        <v>57</v>
      </c>
      <c r="C29" s="252">
        <v>131</v>
      </c>
      <c r="D29" s="252">
        <v>115</v>
      </c>
      <c r="E29" s="180">
        <v>28</v>
      </c>
      <c r="F29" s="180">
        <v>35</v>
      </c>
      <c r="G29" s="181">
        <f t="shared" si="0"/>
        <v>63</v>
      </c>
      <c r="H29" s="181">
        <v>22</v>
      </c>
      <c r="I29" s="181">
        <v>30</v>
      </c>
      <c r="J29" s="181">
        <v>23</v>
      </c>
      <c r="K29" s="181">
        <v>28</v>
      </c>
      <c r="L29" s="181">
        <f t="shared" si="1"/>
        <v>51</v>
      </c>
      <c r="M29" s="441"/>
      <c r="N29" s="253"/>
      <c r="O29" s="251"/>
      <c r="P29" s="247"/>
      <c r="Q29" s="247"/>
      <c r="R29" s="247"/>
      <c r="S29" s="247"/>
      <c r="T29" s="247"/>
      <c r="U29" s="247"/>
      <c r="V29" s="247"/>
      <c r="W29" s="247"/>
      <c r="X29" s="247"/>
      <c r="Y29" s="247"/>
    </row>
    <row r="30" spans="1:25" s="33" customFormat="1" ht="16.5" customHeight="1">
      <c r="A30" s="58"/>
      <c r="B30" s="257" t="s">
        <v>58</v>
      </c>
      <c r="C30" s="252">
        <v>551</v>
      </c>
      <c r="D30" s="252">
        <v>598</v>
      </c>
      <c r="E30" s="180">
        <v>146</v>
      </c>
      <c r="F30" s="180">
        <v>134</v>
      </c>
      <c r="G30" s="181">
        <f t="shared" si="0"/>
        <v>280</v>
      </c>
      <c r="H30" s="181">
        <v>178</v>
      </c>
      <c r="I30" s="181">
        <v>140</v>
      </c>
      <c r="J30" s="181">
        <v>125</v>
      </c>
      <c r="K30" s="181">
        <v>129</v>
      </c>
      <c r="L30" s="181">
        <f t="shared" si="1"/>
        <v>254</v>
      </c>
      <c r="M30" s="441"/>
      <c r="N30" s="253"/>
      <c r="O30" s="251"/>
      <c r="P30" s="247"/>
      <c r="Q30" s="247"/>
      <c r="R30" s="247"/>
      <c r="S30" s="247"/>
      <c r="T30" s="247"/>
      <c r="U30" s="247"/>
      <c r="V30" s="247"/>
      <c r="W30" s="247"/>
      <c r="X30" s="247"/>
      <c r="Y30" s="247"/>
    </row>
    <row r="31" spans="1:25" s="33" customFormat="1" ht="16.5" customHeight="1">
      <c r="A31" s="58"/>
      <c r="B31" s="65" t="s">
        <v>59</v>
      </c>
      <c r="C31" s="252">
        <v>185</v>
      </c>
      <c r="D31" s="252">
        <v>190</v>
      </c>
      <c r="E31" s="180">
        <v>47</v>
      </c>
      <c r="F31" s="180">
        <v>39</v>
      </c>
      <c r="G31" s="181">
        <f t="shared" si="0"/>
        <v>86</v>
      </c>
      <c r="H31" s="181">
        <v>55</v>
      </c>
      <c r="I31" s="181">
        <v>49</v>
      </c>
      <c r="J31" s="181">
        <v>36</v>
      </c>
      <c r="K31" s="181">
        <v>48</v>
      </c>
      <c r="L31" s="181">
        <f t="shared" si="1"/>
        <v>84</v>
      </c>
      <c r="M31" s="441"/>
      <c r="N31" s="253"/>
      <c r="O31" s="251"/>
      <c r="P31" s="247"/>
      <c r="Q31" s="247"/>
      <c r="R31" s="247"/>
      <c r="S31" s="247"/>
      <c r="T31" s="247"/>
      <c r="U31" s="247"/>
      <c r="V31" s="247"/>
      <c r="W31" s="247"/>
      <c r="X31" s="247"/>
      <c r="Y31" s="247"/>
    </row>
    <row r="32" spans="1:25" s="33" customFormat="1" ht="16.5" customHeight="1">
      <c r="A32" s="58"/>
      <c r="B32" s="65" t="s">
        <v>60</v>
      </c>
      <c r="C32" s="252">
        <v>1203</v>
      </c>
      <c r="D32" s="252">
        <v>598</v>
      </c>
      <c r="E32" s="180">
        <v>142</v>
      </c>
      <c r="F32" s="180">
        <v>154</v>
      </c>
      <c r="G32" s="181">
        <f t="shared" si="0"/>
        <v>296</v>
      </c>
      <c r="H32" s="181">
        <v>157</v>
      </c>
      <c r="I32" s="181">
        <v>145</v>
      </c>
      <c r="J32" s="181">
        <v>140</v>
      </c>
      <c r="K32" s="181">
        <v>160</v>
      </c>
      <c r="L32" s="181">
        <f t="shared" si="1"/>
        <v>300</v>
      </c>
      <c r="M32" s="441"/>
      <c r="N32" s="253"/>
      <c r="O32" s="251"/>
      <c r="P32" s="247"/>
      <c r="Q32" s="247"/>
      <c r="R32" s="247"/>
      <c r="S32" s="247"/>
      <c r="T32" s="247"/>
      <c r="U32" s="247"/>
      <c r="V32" s="247"/>
      <c r="W32" s="247"/>
      <c r="X32" s="247"/>
      <c r="Y32" s="247"/>
    </row>
    <row r="33" spans="1:25" s="35" customFormat="1" ht="16.5" customHeight="1">
      <c r="A33" s="63"/>
      <c r="B33" s="167" t="s">
        <v>61</v>
      </c>
      <c r="C33" s="264">
        <v>453</v>
      </c>
      <c r="D33" s="264">
        <v>739</v>
      </c>
      <c r="E33" s="182">
        <v>188</v>
      </c>
      <c r="F33" s="264">
        <v>214</v>
      </c>
      <c r="G33" s="265">
        <f t="shared" si="0"/>
        <v>402</v>
      </c>
      <c r="H33" s="265">
        <v>175</v>
      </c>
      <c r="I33" s="183">
        <v>162</v>
      </c>
      <c r="J33" s="183">
        <v>160</v>
      </c>
      <c r="K33" s="183">
        <v>82</v>
      </c>
      <c r="L33" s="183">
        <f t="shared" si="1"/>
        <v>242</v>
      </c>
      <c r="M33" s="441"/>
      <c r="N33" s="250"/>
      <c r="O33" s="266"/>
      <c r="P33" s="247"/>
      <c r="Q33" s="247"/>
      <c r="R33" s="247"/>
      <c r="S33" s="247"/>
      <c r="T33" s="247"/>
      <c r="U33" s="247"/>
      <c r="V33" s="247"/>
      <c r="W33" s="247"/>
      <c r="X33" s="247"/>
      <c r="Y33" s="247"/>
    </row>
    <row r="34" spans="1:15" s="271" customFormat="1" ht="22.5" customHeight="1">
      <c r="A34" s="66" t="s">
        <v>184</v>
      </c>
      <c r="B34" s="267"/>
      <c r="C34" s="268"/>
      <c r="D34" s="268"/>
      <c r="E34" s="269"/>
      <c r="F34" s="269"/>
      <c r="G34" s="269"/>
      <c r="H34" s="269"/>
      <c r="I34" s="269"/>
      <c r="J34" s="269"/>
      <c r="K34" s="269"/>
      <c r="L34" s="269"/>
      <c r="M34" s="441"/>
      <c r="N34" s="270"/>
      <c r="O34" s="270"/>
    </row>
    <row r="35" spans="1:15" s="36" customFormat="1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81"/>
      <c r="N35" s="272"/>
      <c r="O35" s="272"/>
    </row>
    <row r="36" spans="3:15" s="36" customFormat="1" ht="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81"/>
      <c r="N36" s="272"/>
      <c r="O36" s="272"/>
    </row>
    <row r="37" spans="14:15" ht="15">
      <c r="N37" s="254"/>
      <c r="O37" s="254"/>
    </row>
    <row r="38" spans="14:15" ht="15">
      <c r="N38" s="254"/>
      <c r="O38" s="254"/>
    </row>
  </sheetData>
  <sheetProtection/>
  <mergeCells count="7">
    <mergeCell ref="M1:M34"/>
    <mergeCell ref="A4:B5"/>
    <mergeCell ref="C4:C5"/>
    <mergeCell ref="D4:D5"/>
    <mergeCell ref="E4:I4"/>
    <mergeCell ref="A15:B15"/>
    <mergeCell ref="J4:L4"/>
  </mergeCells>
  <printOptions/>
  <pageMargins left="0.46" right="0.25" top="0.62992125984252" bottom="0.15748031496063" header="0.511811023622047" footer="0.196850393700787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="120" zoomScaleNormal="120" zoomScalePageLayoutView="0" workbookViewId="0" topLeftCell="A1">
      <pane xSplit="1" ySplit="5" topLeftCell="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M6" sqref="M6"/>
    </sheetView>
  </sheetViews>
  <sheetFormatPr defaultColWidth="9.140625" defaultRowHeight="12.75"/>
  <cols>
    <col min="1" max="1" width="49.28125" style="220" customWidth="1"/>
    <col min="2" max="11" width="8.57421875" style="220" customWidth="1"/>
    <col min="12" max="12" width="7.57421875" style="81" customWidth="1"/>
    <col min="13" max="13" width="13.00390625" style="220" bestFit="1" customWidth="1"/>
    <col min="14" max="15" width="9.140625" style="220" customWidth="1"/>
    <col min="16" max="16384" width="9.140625" style="220" customWidth="1"/>
  </cols>
  <sheetData>
    <row r="1" spans="1:12" s="276" customFormat="1" ht="17.25" customHeight="1">
      <c r="A1" s="273" t="s">
        <v>189</v>
      </c>
      <c r="B1" s="220"/>
      <c r="C1" s="220"/>
      <c r="D1" s="274"/>
      <c r="E1" s="275"/>
      <c r="F1" s="275"/>
      <c r="G1" s="275"/>
      <c r="L1" s="434">
        <v>11</v>
      </c>
    </row>
    <row r="2" spans="1:12" s="276" customFormat="1" ht="12.75" customHeight="1">
      <c r="A2" s="223"/>
      <c r="B2" s="223"/>
      <c r="C2" s="223"/>
      <c r="D2" s="462"/>
      <c r="E2" s="462"/>
      <c r="F2" s="64"/>
      <c r="G2" s="64"/>
      <c r="H2" s="398"/>
      <c r="I2" s="398"/>
      <c r="J2" s="398"/>
      <c r="K2" s="330" t="s">
        <v>205</v>
      </c>
      <c r="L2" s="441"/>
    </row>
    <row r="3" spans="1:12" s="276" customFormat="1" ht="6.7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41"/>
    </row>
    <row r="4" spans="1:12" s="276" customFormat="1" ht="17.25" customHeight="1">
      <c r="A4" s="463" t="s">
        <v>160</v>
      </c>
      <c r="B4" s="455">
        <v>2016</v>
      </c>
      <c r="C4" s="448">
        <v>2017</v>
      </c>
      <c r="D4" s="456">
        <v>2017</v>
      </c>
      <c r="E4" s="456"/>
      <c r="F4" s="456"/>
      <c r="G4" s="456"/>
      <c r="H4" s="456"/>
      <c r="I4" s="465" t="s">
        <v>183</v>
      </c>
      <c r="J4" s="466"/>
      <c r="K4" s="467"/>
      <c r="L4" s="441"/>
    </row>
    <row r="5" spans="1:26" s="279" customFormat="1" ht="15.75" customHeight="1">
      <c r="A5" s="464"/>
      <c r="B5" s="455"/>
      <c r="C5" s="449"/>
      <c r="D5" s="396" t="s">
        <v>137</v>
      </c>
      <c r="E5" s="396" t="s">
        <v>138</v>
      </c>
      <c r="F5" s="415" t="s">
        <v>192</v>
      </c>
      <c r="G5" s="396" t="s">
        <v>139</v>
      </c>
      <c r="H5" s="168" t="s">
        <v>140</v>
      </c>
      <c r="I5" s="168" t="s">
        <v>137</v>
      </c>
      <c r="J5" s="415" t="s">
        <v>138</v>
      </c>
      <c r="K5" s="415" t="s">
        <v>192</v>
      </c>
      <c r="L5" s="441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s="290" customFormat="1" ht="15.75" customHeight="1">
      <c r="A6" s="281" t="s">
        <v>62</v>
      </c>
      <c r="B6" s="282">
        <v>25638</v>
      </c>
      <c r="C6" s="282">
        <v>27179</v>
      </c>
      <c r="D6" s="282">
        <v>5778</v>
      </c>
      <c r="E6" s="283">
        <v>6933</v>
      </c>
      <c r="F6" s="284">
        <f>D6+E6</f>
        <v>12711</v>
      </c>
      <c r="G6" s="284">
        <v>6951</v>
      </c>
      <c r="H6" s="285">
        <v>7517</v>
      </c>
      <c r="I6" s="285">
        <f>I7+I11+I16+I17+I18+I26+I29+I35</f>
        <v>5911</v>
      </c>
      <c r="J6" s="285">
        <f>J7+J11+J16+J17+J18+J26+J29+J35</f>
        <v>6867</v>
      </c>
      <c r="K6" s="285">
        <f>I6+J6</f>
        <v>12778</v>
      </c>
      <c r="L6" s="441"/>
      <c r="M6" s="287"/>
      <c r="N6" s="286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75" customHeight="1">
      <c r="A7" s="291" t="s">
        <v>63</v>
      </c>
      <c r="B7" s="292">
        <v>7192</v>
      </c>
      <c r="C7" s="292">
        <v>8884</v>
      </c>
      <c r="D7" s="292">
        <v>1679</v>
      </c>
      <c r="E7" s="293">
        <v>2194</v>
      </c>
      <c r="F7" s="294">
        <f aca="true" t="shared" si="0" ref="F7:F35">D7+E7</f>
        <v>3873</v>
      </c>
      <c r="G7" s="294">
        <v>2426</v>
      </c>
      <c r="H7" s="295">
        <v>2585</v>
      </c>
      <c r="I7" s="295">
        <v>1507</v>
      </c>
      <c r="J7" s="295">
        <v>1917</v>
      </c>
      <c r="K7" s="295">
        <f aca="true" t="shared" si="1" ref="K7:K35">I7+J7</f>
        <v>3424</v>
      </c>
      <c r="L7" s="441"/>
      <c r="M7" s="399"/>
      <c r="N7" s="297"/>
      <c r="O7" s="298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98"/>
    </row>
    <row r="8" spans="1:26" s="276" customFormat="1" ht="15.75" customHeight="1">
      <c r="A8" s="299" t="s">
        <v>67</v>
      </c>
      <c r="B8" s="292"/>
      <c r="C8" s="292"/>
      <c r="D8" s="292"/>
      <c r="E8" s="300"/>
      <c r="F8" s="301"/>
      <c r="G8" s="301"/>
      <c r="H8" s="295"/>
      <c r="I8" s="295"/>
      <c r="J8" s="295"/>
      <c r="K8" s="295"/>
      <c r="L8" s="441"/>
      <c r="M8" s="400"/>
      <c r="N8" s="303"/>
      <c r="O8" s="303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303"/>
    </row>
    <row r="9" spans="1:26" ht="15.75" customHeight="1">
      <c r="A9" s="169" t="s">
        <v>64</v>
      </c>
      <c r="B9" s="304">
        <v>315</v>
      </c>
      <c r="C9" s="304">
        <v>373</v>
      </c>
      <c r="D9" s="304">
        <v>75</v>
      </c>
      <c r="E9" s="304">
        <v>73</v>
      </c>
      <c r="F9" s="305">
        <f t="shared" si="0"/>
        <v>148</v>
      </c>
      <c r="G9" s="305">
        <v>98</v>
      </c>
      <c r="H9" s="305">
        <v>127</v>
      </c>
      <c r="I9" s="305">
        <v>67</v>
      </c>
      <c r="J9" s="305">
        <v>100</v>
      </c>
      <c r="K9" s="305">
        <f t="shared" si="1"/>
        <v>167</v>
      </c>
      <c r="L9" s="441"/>
      <c r="M9" s="401"/>
      <c r="N9" s="306"/>
      <c r="O9" s="298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98"/>
    </row>
    <row r="10" spans="1:26" ht="15.75" customHeight="1">
      <c r="A10" s="169" t="s">
        <v>65</v>
      </c>
      <c r="B10" s="304">
        <v>6675</v>
      </c>
      <c r="C10" s="304">
        <v>8251</v>
      </c>
      <c r="D10" s="304">
        <v>1571</v>
      </c>
      <c r="E10" s="304">
        <v>2044</v>
      </c>
      <c r="F10" s="305">
        <f t="shared" si="0"/>
        <v>3615</v>
      </c>
      <c r="G10" s="305">
        <v>2265</v>
      </c>
      <c r="H10" s="305">
        <v>2371</v>
      </c>
      <c r="I10" s="305">
        <v>1374</v>
      </c>
      <c r="J10" s="305">
        <v>1680</v>
      </c>
      <c r="K10" s="305">
        <f t="shared" si="1"/>
        <v>3054</v>
      </c>
      <c r="L10" s="441"/>
      <c r="M10" s="307"/>
      <c r="N10" s="306"/>
      <c r="O10" s="298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98"/>
    </row>
    <row r="11" spans="1:26" s="276" customFormat="1" ht="15.75" customHeight="1">
      <c r="A11" s="291" t="s">
        <v>66</v>
      </c>
      <c r="B11" s="292">
        <v>2117</v>
      </c>
      <c r="C11" s="292">
        <v>2324</v>
      </c>
      <c r="D11" s="292">
        <v>474</v>
      </c>
      <c r="E11" s="293">
        <v>548</v>
      </c>
      <c r="F11" s="294">
        <f t="shared" si="0"/>
        <v>1022</v>
      </c>
      <c r="G11" s="294">
        <v>602</v>
      </c>
      <c r="H11" s="295">
        <v>700</v>
      </c>
      <c r="I11" s="295">
        <v>664</v>
      </c>
      <c r="J11" s="295">
        <v>495</v>
      </c>
      <c r="K11" s="295">
        <f t="shared" si="1"/>
        <v>1159</v>
      </c>
      <c r="L11" s="441"/>
      <c r="M11" s="297"/>
      <c r="N11" s="297"/>
      <c r="O11" s="303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303"/>
    </row>
    <row r="12" spans="1:26" s="276" customFormat="1" ht="15.75" customHeight="1">
      <c r="A12" s="299" t="s">
        <v>67</v>
      </c>
      <c r="B12" s="292"/>
      <c r="C12" s="292"/>
      <c r="D12" s="292"/>
      <c r="E12" s="300"/>
      <c r="F12" s="301"/>
      <c r="G12" s="301"/>
      <c r="H12" s="295"/>
      <c r="I12" s="295"/>
      <c r="J12" s="295"/>
      <c r="K12" s="295"/>
      <c r="L12" s="441"/>
      <c r="M12" s="297"/>
      <c r="N12" s="308"/>
      <c r="O12" s="303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303"/>
    </row>
    <row r="13" spans="1:26" s="276" customFormat="1" ht="15.75" customHeight="1">
      <c r="A13" s="299" t="s">
        <v>68</v>
      </c>
      <c r="B13" s="304">
        <v>1216</v>
      </c>
      <c r="C13" s="304">
        <v>1632</v>
      </c>
      <c r="D13" s="304">
        <v>300</v>
      </c>
      <c r="E13" s="300">
        <v>378</v>
      </c>
      <c r="F13" s="301">
        <f t="shared" si="0"/>
        <v>678</v>
      </c>
      <c r="G13" s="301">
        <v>407</v>
      </c>
      <c r="H13" s="305">
        <v>547</v>
      </c>
      <c r="I13" s="305">
        <v>433</v>
      </c>
      <c r="J13" s="305">
        <v>274</v>
      </c>
      <c r="K13" s="305">
        <f t="shared" si="1"/>
        <v>707</v>
      </c>
      <c r="L13" s="441"/>
      <c r="M13" s="306"/>
      <c r="N13" s="306"/>
      <c r="O13" s="303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303"/>
    </row>
    <row r="14" spans="1:26" s="276" customFormat="1" ht="15.75" customHeight="1">
      <c r="A14" s="299" t="s">
        <v>69</v>
      </c>
      <c r="B14" s="304">
        <v>141</v>
      </c>
      <c r="C14" s="304">
        <v>151</v>
      </c>
      <c r="D14" s="304">
        <v>36</v>
      </c>
      <c r="E14" s="300">
        <v>41</v>
      </c>
      <c r="F14" s="301">
        <f t="shared" si="0"/>
        <v>77</v>
      </c>
      <c r="G14" s="301">
        <v>44</v>
      </c>
      <c r="H14" s="305">
        <v>30</v>
      </c>
      <c r="I14" s="305">
        <v>25</v>
      </c>
      <c r="J14" s="305">
        <v>42</v>
      </c>
      <c r="K14" s="305">
        <f t="shared" si="1"/>
        <v>67</v>
      </c>
      <c r="L14" s="441"/>
      <c r="M14" s="306"/>
      <c r="N14" s="306"/>
      <c r="O14" s="303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303"/>
    </row>
    <row r="15" spans="1:26" ht="15.75" customHeight="1">
      <c r="A15" s="299" t="s">
        <v>70</v>
      </c>
      <c r="B15" s="304">
        <v>391</v>
      </c>
      <c r="C15" s="304">
        <v>218</v>
      </c>
      <c r="D15" s="304">
        <v>56</v>
      </c>
      <c r="E15" s="300">
        <v>46</v>
      </c>
      <c r="F15" s="301">
        <f t="shared" si="0"/>
        <v>102</v>
      </c>
      <c r="G15" s="301">
        <v>73</v>
      </c>
      <c r="H15" s="305">
        <v>43</v>
      </c>
      <c r="I15" s="305">
        <v>127</v>
      </c>
      <c r="J15" s="305">
        <v>87</v>
      </c>
      <c r="K15" s="305">
        <f t="shared" si="1"/>
        <v>214</v>
      </c>
      <c r="L15" s="441"/>
      <c r="M15" s="306"/>
      <c r="N15" s="306"/>
      <c r="O15" s="298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98"/>
    </row>
    <row r="16" spans="1:26" ht="15.75" customHeight="1">
      <c r="A16" s="309" t="s">
        <v>71</v>
      </c>
      <c r="B16" s="292">
        <v>5</v>
      </c>
      <c r="C16" s="292">
        <v>4</v>
      </c>
      <c r="D16" s="312">
        <v>0</v>
      </c>
      <c r="E16" s="311">
        <v>1.1</v>
      </c>
      <c r="F16" s="311">
        <f t="shared" si="0"/>
        <v>1.1</v>
      </c>
      <c r="G16" s="312">
        <v>0.3</v>
      </c>
      <c r="H16" s="313">
        <v>3</v>
      </c>
      <c r="I16" s="313">
        <v>1</v>
      </c>
      <c r="J16" s="312">
        <v>0</v>
      </c>
      <c r="K16" s="313">
        <f t="shared" si="1"/>
        <v>1</v>
      </c>
      <c r="L16" s="441"/>
      <c r="M16" s="297"/>
      <c r="N16" s="297"/>
      <c r="O16" s="298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98"/>
    </row>
    <row r="17" spans="1:26" ht="15.75" customHeight="1">
      <c r="A17" s="291" t="s">
        <v>72</v>
      </c>
      <c r="B17" s="292">
        <v>1443</v>
      </c>
      <c r="C17" s="292">
        <v>1520</v>
      </c>
      <c r="D17" s="292">
        <v>367</v>
      </c>
      <c r="E17" s="310">
        <v>364</v>
      </c>
      <c r="F17" s="314">
        <f t="shared" si="0"/>
        <v>731</v>
      </c>
      <c r="G17" s="314">
        <v>352</v>
      </c>
      <c r="H17" s="295">
        <v>437</v>
      </c>
      <c r="I17" s="295">
        <v>310</v>
      </c>
      <c r="J17" s="295">
        <v>365</v>
      </c>
      <c r="K17" s="295">
        <f t="shared" si="1"/>
        <v>675</v>
      </c>
      <c r="L17" s="441"/>
      <c r="M17" s="297"/>
      <c r="N17" s="297"/>
      <c r="O17" s="298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98"/>
    </row>
    <row r="18" spans="1:26" ht="15.75" customHeight="1">
      <c r="A18" s="316" t="s">
        <v>73</v>
      </c>
      <c r="B18" s="292">
        <v>10226</v>
      </c>
      <c r="C18" s="292">
        <v>10020</v>
      </c>
      <c r="D18" s="292">
        <v>2116</v>
      </c>
      <c r="E18" s="310">
        <v>2611</v>
      </c>
      <c r="F18" s="314">
        <f t="shared" si="0"/>
        <v>4727</v>
      </c>
      <c r="G18" s="314">
        <v>2500</v>
      </c>
      <c r="H18" s="295">
        <v>2793</v>
      </c>
      <c r="I18" s="295">
        <v>2381</v>
      </c>
      <c r="J18" s="295">
        <v>2844</v>
      </c>
      <c r="K18" s="295">
        <f t="shared" si="1"/>
        <v>5225</v>
      </c>
      <c r="L18" s="441"/>
      <c r="M18" s="297"/>
      <c r="N18" s="297"/>
      <c r="O18" s="298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8"/>
    </row>
    <row r="19" spans="1:26" s="276" customFormat="1" ht="15.75" customHeight="1">
      <c r="A19" s="299" t="s">
        <v>67</v>
      </c>
      <c r="B19" s="292"/>
      <c r="C19" s="292"/>
      <c r="D19" s="292"/>
      <c r="E19" s="300"/>
      <c r="F19" s="301"/>
      <c r="G19" s="301"/>
      <c r="H19" s="295"/>
      <c r="I19" s="295"/>
      <c r="J19" s="295"/>
      <c r="K19" s="295"/>
      <c r="L19" s="441"/>
      <c r="M19" s="297"/>
      <c r="N19" s="308"/>
      <c r="O19" s="303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303"/>
    </row>
    <row r="20" spans="1:26" ht="15.75" customHeight="1">
      <c r="A20" s="315" t="s">
        <v>74</v>
      </c>
      <c r="B20" s="304">
        <v>345</v>
      </c>
      <c r="C20" s="304">
        <v>372</v>
      </c>
      <c r="D20" s="304">
        <v>85</v>
      </c>
      <c r="E20" s="300">
        <v>93</v>
      </c>
      <c r="F20" s="301">
        <f t="shared" si="0"/>
        <v>178</v>
      </c>
      <c r="G20" s="301">
        <v>91</v>
      </c>
      <c r="H20" s="305">
        <v>103</v>
      </c>
      <c r="I20" s="305">
        <v>76</v>
      </c>
      <c r="J20" s="305">
        <v>97</v>
      </c>
      <c r="K20" s="305">
        <f t="shared" si="1"/>
        <v>173</v>
      </c>
      <c r="L20" s="441"/>
      <c r="M20" s="306"/>
      <c r="N20" s="306"/>
      <c r="O20" s="298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98"/>
    </row>
    <row r="21" spans="1:26" ht="15.75" customHeight="1">
      <c r="A21" s="430" t="s">
        <v>201</v>
      </c>
      <c r="B21" s="304">
        <v>472</v>
      </c>
      <c r="C21" s="304">
        <v>354</v>
      </c>
      <c r="D21" s="304">
        <v>102</v>
      </c>
      <c r="E21" s="300">
        <v>87</v>
      </c>
      <c r="F21" s="301">
        <f t="shared" si="0"/>
        <v>189</v>
      </c>
      <c r="G21" s="301">
        <v>79</v>
      </c>
      <c r="H21" s="305">
        <v>86</v>
      </c>
      <c r="I21" s="305">
        <v>82</v>
      </c>
      <c r="J21" s="305">
        <v>80</v>
      </c>
      <c r="K21" s="305">
        <f t="shared" si="1"/>
        <v>162</v>
      </c>
      <c r="L21" s="441"/>
      <c r="M21" s="306"/>
      <c r="N21" s="306"/>
      <c r="O21" s="298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98"/>
    </row>
    <row r="22" spans="1:26" ht="15.75" customHeight="1">
      <c r="A22" s="299" t="s">
        <v>75</v>
      </c>
      <c r="B22" s="304">
        <v>5329</v>
      </c>
      <c r="C22" s="304">
        <v>5459</v>
      </c>
      <c r="D22" s="304">
        <v>1084</v>
      </c>
      <c r="E22" s="300">
        <v>1565</v>
      </c>
      <c r="F22" s="301">
        <f t="shared" si="0"/>
        <v>2649</v>
      </c>
      <c r="G22" s="301">
        <v>1339</v>
      </c>
      <c r="H22" s="305">
        <v>1471</v>
      </c>
      <c r="I22" s="305">
        <v>1118</v>
      </c>
      <c r="J22" s="305">
        <v>1454</v>
      </c>
      <c r="K22" s="305">
        <f t="shared" si="1"/>
        <v>2572</v>
      </c>
      <c r="L22" s="441"/>
      <c r="M22" s="306"/>
      <c r="N22" s="306"/>
      <c r="O22" s="298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98"/>
    </row>
    <row r="23" spans="1:26" ht="15.75" customHeight="1">
      <c r="A23" s="299" t="s">
        <v>76</v>
      </c>
      <c r="B23" s="304">
        <v>2453</v>
      </c>
      <c r="C23" s="304">
        <v>2370</v>
      </c>
      <c r="D23" s="304">
        <v>523</v>
      </c>
      <c r="E23" s="300">
        <v>475</v>
      </c>
      <c r="F23" s="301">
        <f t="shared" si="0"/>
        <v>998</v>
      </c>
      <c r="G23" s="301">
        <v>615</v>
      </c>
      <c r="H23" s="305">
        <v>757</v>
      </c>
      <c r="I23" s="305">
        <v>749</v>
      </c>
      <c r="J23" s="305">
        <v>804</v>
      </c>
      <c r="K23" s="305">
        <f t="shared" si="1"/>
        <v>1553</v>
      </c>
      <c r="L23" s="441"/>
      <c r="M23" s="307"/>
      <c r="N23" s="306"/>
      <c r="O23" s="298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98"/>
    </row>
    <row r="24" spans="1:26" ht="15.75" customHeight="1">
      <c r="A24" s="315" t="s">
        <v>77</v>
      </c>
      <c r="B24" s="304">
        <v>459</v>
      </c>
      <c r="C24" s="304">
        <v>283</v>
      </c>
      <c r="D24" s="304">
        <v>60</v>
      </c>
      <c r="E24" s="300">
        <v>81</v>
      </c>
      <c r="F24" s="301">
        <f t="shared" si="0"/>
        <v>141</v>
      </c>
      <c r="G24" s="301">
        <v>72</v>
      </c>
      <c r="H24" s="305">
        <v>70</v>
      </c>
      <c r="I24" s="305">
        <v>79</v>
      </c>
      <c r="J24" s="305">
        <v>79</v>
      </c>
      <c r="K24" s="305">
        <f t="shared" si="1"/>
        <v>158</v>
      </c>
      <c r="L24" s="441"/>
      <c r="M24" s="306"/>
      <c r="N24" s="306"/>
      <c r="O24" s="298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98"/>
    </row>
    <row r="25" spans="1:26" ht="15.75" customHeight="1">
      <c r="A25" s="315" t="s">
        <v>78</v>
      </c>
      <c r="B25" s="304">
        <v>159</v>
      </c>
      <c r="C25" s="304">
        <v>180</v>
      </c>
      <c r="D25" s="304">
        <v>28</v>
      </c>
      <c r="E25" s="300">
        <v>41</v>
      </c>
      <c r="F25" s="301">
        <f t="shared" si="0"/>
        <v>69</v>
      </c>
      <c r="G25" s="301">
        <v>51</v>
      </c>
      <c r="H25" s="305">
        <v>60</v>
      </c>
      <c r="I25" s="305">
        <v>40</v>
      </c>
      <c r="J25" s="305">
        <v>40</v>
      </c>
      <c r="K25" s="305">
        <f t="shared" si="1"/>
        <v>80</v>
      </c>
      <c r="L25" s="441"/>
      <c r="M25" s="306"/>
      <c r="N25" s="306"/>
      <c r="O25" s="298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98"/>
    </row>
    <row r="26" spans="1:26" ht="15.75" customHeight="1">
      <c r="A26" s="316" t="s">
        <v>79</v>
      </c>
      <c r="B26" s="292">
        <v>1384</v>
      </c>
      <c r="C26" s="292">
        <v>1203</v>
      </c>
      <c r="D26" s="292">
        <v>363</v>
      </c>
      <c r="E26" s="310">
        <v>302</v>
      </c>
      <c r="F26" s="314">
        <f t="shared" si="0"/>
        <v>665</v>
      </c>
      <c r="G26" s="314">
        <v>298</v>
      </c>
      <c r="H26" s="295">
        <v>240</v>
      </c>
      <c r="I26" s="295">
        <v>344</v>
      </c>
      <c r="J26" s="295">
        <v>432</v>
      </c>
      <c r="K26" s="295">
        <f t="shared" si="1"/>
        <v>776</v>
      </c>
      <c r="L26" s="441"/>
      <c r="M26" s="297"/>
      <c r="N26" s="297"/>
      <c r="O26" s="298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98"/>
    </row>
    <row r="27" spans="1:26" s="276" customFormat="1" ht="15.75" customHeight="1">
      <c r="A27" s="299" t="s">
        <v>67</v>
      </c>
      <c r="B27" s="292"/>
      <c r="C27" s="292"/>
      <c r="D27" s="292"/>
      <c r="E27" s="300"/>
      <c r="F27" s="301"/>
      <c r="G27" s="301"/>
      <c r="H27" s="295"/>
      <c r="I27" s="295"/>
      <c r="J27" s="295"/>
      <c r="K27" s="295"/>
      <c r="L27" s="441"/>
      <c r="M27" s="302"/>
      <c r="N27" s="303"/>
      <c r="O27" s="303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303"/>
    </row>
    <row r="28" spans="1:26" ht="15.75" customHeight="1">
      <c r="A28" s="315" t="s">
        <v>80</v>
      </c>
      <c r="B28" s="304">
        <v>813</v>
      </c>
      <c r="C28" s="304">
        <v>624</v>
      </c>
      <c r="D28" s="304">
        <v>215</v>
      </c>
      <c r="E28" s="300">
        <v>191</v>
      </c>
      <c r="F28" s="301">
        <f t="shared" si="0"/>
        <v>406</v>
      </c>
      <c r="G28" s="301">
        <v>116</v>
      </c>
      <c r="H28" s="305">
        <v>102</v>
      </c>
      <c r="I28" s="305">
        <v>166</v>
      </c>
      <c r="J28" s="305">
        <v>268</v>
      </c>
      <c r="K28" s="305">
        <f t="shared" si="1"/>
        <v>434</v>
      </c>
      <c r="L28" s="441"/>
      <c r="M28" s="317"/>
      <c r="N28" s="306"/>
      <c r="O28" s="298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98"/>
    </row>
    <row r="29" spans="1:26" ht="15.75" customHeight="1">
      <c r="A29" s="316" t="s">
        <v>81</v>
      </c>
      <c r="B29" s="292">
        <v>2276</v>
      </c>
      <c r="C29" s="292">
        <v>2141</v>
      </c>
      <c r="D29" s="292">
        <v>527</v>
      </c>
      <c r="E29" s="310">
        <v>619</v>
      </c>
      <c r="F29" s="314">
        <f t="shared" si="0"/>
        <v>1146</v>
      </c>
      <c r="G29" s="314">
        <v>495</v>
      </c>
      <c r="H29" s="295">
        <v>500</v>
      </c>
      <c r="I29" s="295">
        <v>467</v>
      </c>
      <c r="J29" s="295">
        <v>583</v>
      </c>
      <c r="K29" s="295">
        <f t="shared" si="1"/>
        <v>1050</v>
      </c>
      <c r="L29" s="441"/>
      <c r="M29" s="297"/>
      <c r="N29" s="297"/>
      <c r="O29" s="298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98"/>
    </row>
    <row r="30" spans="1:26" s="276" customFormat="1" ht="15.75" customHeight="1">
      <c r="A30" s="299" t="s">
        <v>67</v>
      </c>
      <c r="B30" s="292"/>
      <c r="C30" s="292"/>
      <c r="D30" s="292"/>
      <c r="E30" s="300"/>
      <c r="F30" s="301"/>
      <c r="G30" s="301"/>
      <c r="H30" s="295"/>
      <c r="I30" s="295"/>
      <c r="J30" s="295"/>
      <c r="K30" s="295"/>
      <c r="L30" s="441"/>
      <c r="M30" s="318"/>
      <c r="N30" s="308"/>
      <c r="O30" s="303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303"/>
    </row>
    <row r="31" spans="1:26" ht="15.75" customHeight="1">
      <c r="A31" s="299" t="s">
        <v>82</v>
      </c>
      <c r="B31" s="304">
        <v>494</v>
      </c>
      <c r="C31" s="304">
        <v>536</v>
      </c>
      <c r="D31" s="304">
        <v>126</v>
      </c>
      <c r="E31" s="300">
        <v>147</v>
      </c>
      <c r="F31" s="301">
        <f t="shared" si="0"/>
        <v>273</v>
      </c>
      <c r="G31" s="301">
        <v>138</v>
      </c>
      <c r="H31" s="305">
        <v>125</v>
      </c>
      <c r="I31" s="305">
        <v>125</v>
      </c>
      <c r="J31" s="305">
        <v>152</v>
      </c>
      <c r="K31" s="305">
        <f t="shared" si="1"/>
        <v>277</v>
      </c>
      <c r="L31" s="441"/>
      <c r="M31" s="306"/>
      <c r="N31" s="306"/>
      <c r="O31" s="298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98"/>
    </row>
    <row r="32" spans="1:26" ht="15.75" customHeight="1">
      <c r="A32" s="315" t="s">
        <v>83</v>
      </c>
      <c r="B32" s="304">
        <v>211</v>
      </c>
      <c r="C32" s="304">
        <v>194</v>
      </c>
      <c r="D32" s="304">
        <v>45</v>
      </c>
      <c r="E32" s="300">
        <v>56</v>
      </c>
      <c r="F32" s="301">
        <f t="shared" si="0"/>
        <v>101</v>
      </c>
      <c r="G32" s="301">
        <v>43</v>
      </c>
      <c r="H32" s="305">
        <v>50</v>
      </c>
      <c r="I32" s="305">
        <v>37</v>
      </c>
      <c r="J32" s="305">
        <v>55</v>
      </c>
      <c r="K32" s="305">
        <f t="shared" si="1"/>
        <v>92</v>
      </c>
      <c r="L32" s="441"/>
      <c r="M32" s="306"/>
      <c r="N32" s="306"/>
      <c r="O32" s="298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98"/>
    </row>
    <row r="33" spans="1:26" ht="15.75" customHeight="1">
      <c r="A33" s="315" t="s">
        <v>84</v>
      </c>
      <c r="B33" s="304">
        <v>388</v>
      </c>
      <c r="C33" s="304">
        <v>333</v>
      </c>
      <c r="D33" s="304">
        <v>70</v>
      </c>
      <c r="E33" s="300">
        <v>104</v>
      </c>
      <c r="F33" s="301">
        <f t="shared" si="0"/>
        <v>174</v>
      </c>
      <c r="G33" s="301">
        <v>77</v>
      </c>
      <c r="H33" s="305">
        <v>82</v>
      </c>
      <c r="I33" s="305">
        <v>76</v>
      </c>
      <c r="J33" s="305">
        <v>120</v>
      </c>
      <c r="K33" s="305">
        <f t="shared" si="1"/>
        <v>196</v>
      </c>
      <c r="L33" s="441"/>
      <c r="M33" s="306"/>
      <c r="N33" s="306"/>
      <c r="O33" s="298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98"/>
    </row>
    <row r="34" spans="1:26" ht="15.75" customHeight="1">
      <c r="A34" s="315" t="s">
        <v>85</v>
      </c>
      <c r="B34" s="304">
        <v>365</v>
      </c>
      <c r="C34" s="304">
        <v>350</v>
      </c>
      <c r="D34" s="304">
        <v>134</v>
      </c>
      <c r="E34" s="300">
        <v>94</v>
      </c>
      <c r="F34" s="301">
        <f t="shared" si="0"/>
        <v>228</v>
      </c>
      <c r="G34" s="301">
        <v>65</v>
      </c>
      <c r="H34" s="305">
        <v>57</v>
      </c>
      <c r="I34" s="305">
        <v>90</v>
      </c>
      <c r="J34" s="305">
        <v>71</v>
      </c>
      <c r="K34" s="305">
        <f t="shared" si="1"/>
        <v>161</v>
      </c>
      <c r="L34" s="441"/>
      <c r="M34" s="306"/>
      <c r="N34" s="306"/>
      <c r="O34" s="298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98"/>
    </row>
    <row r="35" spans="1:26" ht="15.75" customHeight="1">
      <c r="A35" s="319" t="s">
        <v>86</v>
      </c>
      <c r="B35" s="320">
        <v>994.5</v>
      </c>
      <c r="C35" s="320">
        <v>1083</v>
      </c>
      <c r="D35" s="320">
        <v>252</v>
      </c>
      <c r="E35" s="320">
        <v>294</v>
      </c>
      <c r="F35" s="321">
        <f t="shared" si="0"/>
        <v>546</v>
      </c>
      <c r="G35" s="321">
        <v>278</v>
      </c>
      <c r="H35" s="321">
        <v>259</v>
      </c>
      <c r="I35" s="321">
        <v>237</v>
      </c>
      <c r="J35" s="321">
        <v>231</v>
      </c>
      <c r="K35" s="321">
        <f t="shared" si="1"/>
        <v>468</v>
      </c>
      <c r="L35" s="441"/>
      <c r="M35" s="322"/>
      <c r="N35" s="322"/>
      <c r="O35" s="298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8"/>
    </row>
    <row r="36" spans="1:26" ht="24" customHeight="1">
      <c r="A36" s="66" t="s">
        <v>184</v>
      </c>
      <c r="L36" s="441"/>
      <c r="M36" s="324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 spans="1:26" ht="12.75">
      <c r="A37" s="298"/>
      <c r="B37" s="298"/>
      <c r="C37" s="298"/>
      <c r="D37" s="27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</row>
    <row r="38" spans="1:26" ht="12.75">
      <c r="A38" s="298"/>
      <c r="B38" s="298"/>
      <c r="C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ht="12.75">
      <c r="D39" s="278"/>
    </row>
  </sheetData>
  <sheetProtection/>
  <mergeCells count="7">
    <mergeCell ref="L1:L36"/>
    <mergeCell ref="D2:E2"/>
    <mergeCell ref="A4:A5"/>
    <mergeCell ref="B4:B5"/>
    <mergeCell ref="C4:C5"/>
    <mergeCell ref="D4:H4"/>
    <mergeCell ref="I4:K4"/>
  </mergeCells>
  <printOptions horizontalCentered="1"/>
  <pageMargins left="0.41" right="0.25" top="0.393700787401575" bottom="0.196849300087489" header="0.29" footer="0.19684930008748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4"/>
  <sheetViews>
    <sheetView zoomScale="120" zoomScaleNormal="120" zoomScalePageLayoutView="0" workbookViewId="0" topLeftCell="A1">
      <pane xSplit="1" ySplit="5" topLeftCell="E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Q42" sqref="Q31:R42"/>
    </sheetView>
  </sheetViews>
  <sheetFormatPr defaultColWidth="9.140625" defaultRowHeight="12.75"/>
  <cols>
    <col min="1" max="1" width="25.7109375" style="323" customWidth="1"/>
    <col min="2" max="11" width="10.57421875" style="323" customWidth="1"/>
    <col min="12" max="12" width="7.7109375" style="14" customWidth="1"/>
    <col min="13" max="16384" width="9.140625" style="323" customWidth="1"/>
  </cols>
  <sheetData>
    <row r="1" spans="1:12" ht="18.75" customHeight="1">
      <c r="A1" s="325" t="s">
        <v>190</v>
      </c>
      <c r="B1" s="326"/>
      <c r="C1" s="326"/>
      <c r="L1" s="434">
        <v>12</v>
      </c>
    </row>
    <row r="2" spans="1:12" ht="12" customHeight="1">
      <c r="A2" s="327"/>
      <c r="B2" s="328"/>
      <c r="C2" s="328"/>
      <c r="D2" s="328"/>
      <c r="E2" s="328"/>
      <c r="F2" s="328"/>
      <c r="G2" s="328"/>
      <c r="H2" s="329"/>
      <c r="I2" s="329"/>
      <c r="J2" s="329"/>
      <c r="K2" s="330" t="s">
        <v>170</v>
      </c>
      <c r="L2" s="441"/>
    </row>
    <row r="3" spans="1:12" ht="9" customHeight="1">
      <c r="A3" s="327"/>
      <c r="B3" s="328"/>
      <c r="C3" s="328"/>
      <c r="D3" s="328"/>
      <c r="E3" s="328"/>
      <c r="F3" s="328"/>
      <c r="G3" s="328"/>
      <c r="H3" s="329"/>
      <c r="I3" s="329"/>
      <c r="J3" s="329"/>
      <c r="K3" s="329"/>
      <c r="L3" s="441"/>
    </row>
    <row r="4" spans="1:12" ht="21" customHeight="1">
      <c r="A4" s="468" t="s">
        <v>87</v>
      </c>
      <c r="B4" s="455">
        <v>2016</v>
      </c>
      <c r="C4" s="448">
        <v>2017</v>
      </c>
      <c r="D4" s="456">
        <v>2017</v>
      </c>
      <c r="E4" s="456"/>
      <c r="F4" s="456"/>
      <c r="G4" s="456"/>
      <c r="H4" s="456"/>
      <c r="I4" s="465" t="s">
        <v>183</v>
      </c>
      <c r="J4" s="466"/>
      <c r="K4" s="467"/>
      <c r="L4" s="441"/>
    </row>
    <row r="5" spans="1:12" ht="21" customHeight="1">
      <c r="A5" s="468"/>
      <c r="B5" s="455"/>
      <c r="C5" s="449"/>
      <c r="D5" s="396" t="s">
        <v>137</v>
      </c>
      <c r="E5" s="396" t="s">
        <v>138</v>
      </c>
      <c r="F5" s="415" t="s">
        <v>192</v>
      </c>
      <c r="G5" s="396" t="s">
        <v>139</v>
      </c>
      <c r="H5" s="331" t="s">
        <v>140</v>
      </c>
      <c r="I5" s="415" t="s">
        <v>137</v>
      </c>
      <c r="J5" s="415" t="s">
        <v>138</v>
      </c>
      <c r="K5" s="415" t="s">
        <v>192</v>
      </c>
      <c r="L5" s="441"/>
    </row>
    <row r="6" spans="1:22" s="336" customFormat="1" ht="14.25" customHeight="1">
      <c r="A6" s="332" t="s">
        <v>36</v>
      </c>
      <c r="B6" s="333">
        <v>44422</v>
      </c>
      <c r="C6" s="333">
        <v>43145</v>
      </c>
      <c r="D6" s="333">
        <v>9397</v>
      </c>
      <c r="E6" s="333">
        <v>11149</v>
      </c>
      <c r="F6" s="334">
        <f>D6+E6</f>
        <v>20546</v>
      </c>
      <c r="G6" s="334">
        <v>11697</v>
      </c>
      <c r="H6" s="335">
        <v>10902</v>
      </c>
      <c r="I6" s="333">
        <v>9853</v>
      </c>
      <c r="J6" s="333">
        <f>J7+J19+J27+J33+J38</f>
        <v>11354</v>
      </c>
      <c r="K6" s="333">
        <f>I6+J6</f>
        <v>21207</v>
      </c>
      <c r="L6" s="441"/>
      <c r="M6" s="296"/>
      <c r="N6" s="296"/>
      <c r="O6" s="296"/>
      <c r="P6" s="296"/>
      <c r="Q6" s="296"/>
      <c r="R6" s="296"/>
      <c r="S6" s="296"/>
      <c r="T6" s="296"/>
      <c r="U6" s="296"/>
      <c r="V6" s="296"/>
    </row>
    <row r="7" spans="1:22" s="336" customFormat="1" ht="12" customHeight="1">
      <c r="A7" s="337" t="s">
        <v>162</v>
      </c>
      <c r="B7" s="337">
        <v>24843</v>
      </c>
      <c r="C7" s="337">
        <v>25227</v>
      </c>
      <c r="D7" s="337">
        <v>5413</v>
      </c>
      <c r="E7" s="337">
        <v>6721</v>
      </c>
      <c r="F7" s="338">
        <f aca="true" t="shared" si="0" ref="F7:F41">D7+E7</f>
        <v>12134</v>
      </c>
      <c r="G7" s="338">
        <v>6649</v>
      </c>
      <c r="H7" s="338">
        <v>6444</v>
      </c>
      <c r="I7" s="337">
        <v>5965</v>
      </c>
      <c r="J7" s="337">
        <v>6788</v>
      </c>
      <c r="K7" s="337">
        <f aca="true" t="shared" si="1" ref="K7:K41">I7+J7</f>
        <v>12753</v>
      </c>
      <c r="L7" s="441"/>
      <c r="M7" s="402"/>
      <c r="N7" s="296"/>
      <c r="O7" s="296"/>
      <c r="P7" s="296"/>
      <c r="Q7" s="296"/>
      <c r="R7" s="296"/>
      <c r="S7" s="296"/>
      <c r="T7" s="296"/>
      <c r="U7" s="296"/>
      <c r="V7" s="296"/>
    </row>
    <row r="8" spans="1:22" s="343" customFormat="1" ht="12" customHeight="1">
      <c r="A8" s="339" t="s">
        <v>88</v>
      </c>
      <c r="B8" s="340">
        <v>25</v>
      </c>
      <c r="C8" s="340">
        <v>19</v>
      </c>
      <c r="D8" s="341">
        <v>8</v>
      </c>
      <c r="E8" s="341">
        <v>1</v>
      </c>
      <c r="F8" s="342">
        <f t="shared" si="0"/>
        <v>9</v>
      </c>
      <c r="G8" s="342">
        <v>7</v>
      </c>
      <c r="H8" s="342">
        <v>3</v>
      </c>
      <c r="I8" s="341">
        <v>10</v>
      </c>
      <c r="J8" s="341">
        <v>9</v>
      </c>
      <c r="K8" s="341">
        <f t="shared" si="1"/>
        <v>19</v>
      </c>
      <c r="L8" s="441"/>
      <c r="N8" s="296"/>
      <c r="O8" s="296"/>
      <c r="P8" s="296"/>
      <c r="Q8" s="296"/>
      <c r="R8" s="296"/>
      <c r="S8" s="296"/>
      <c r="T8" s="296"/>
      <c r="U8" s="296"/>
      <c r="V8" s="296"/>
    </row>
    <row r="9" spans="1:22" ht="12" customHeight="1">
      <c r="A9" s="339" t="s">
        <v>89</v>
      </c>
      <c r="B9" s="340">
        <v>916</v>
      </c>
      <c r="C9" s="340">
        <v>721</v>
      </c>
      <c r="D9" s="341">
        <v>168</v>
      </c>
      <c r="E9" s="341">
        <v>225</v>
      </c>
      <c r="F9" s="342">
        <f t="shared" si="0"/>
        <v>393</v>
      </c>
      <c r="G9" s="342">
        <v>164</v>
      </c>
      <c r="H9" s="342">
        <v>164</v>
      </c>
      <c r="I9" s="341">
        <v>161</v>
      </c>
      <c r="J9" s="341">
        <v>235</v>
      </c>
      <c r="K9" s="341">
        <f t="shared" si="1"/>
        <v>396</v>
      </c>
      <c r="L9" s="441"/>
      <c r="N9" s="296"/>
      <c r="O9" s="296"/>
      <c r="P9" s="296"/>
      <c r="Q9" s="296"/>
      <c r="R9" s="296"/>
      <c r="S9" s="296"/>
      <c r="T9" s="296"/>
      <c r="U9" s="296"/>
      <c r="V9" s="296"/>
    </row>
    <row r="10" spans="1:22" ht="12" customHeight="1">
      <c r="A10" s="344" t="s">
        <v>90</v>
      </c>
      <c r="B10" s="340">
        <v>6542</v>
      </c>
      <c r="C10" s="340">
        <v>6378</v>
      </c>
      <c r="D10" s="341">
        <v>1411</v>
      </c>
      <c r="E10" s="341">
        <v>1717</v>
      </c>
      <c r="F10" s="342">
        <f t="shared" si="0"/>
        <v>3128</v>
      </c>
      <c r="G10" s="342">
        <v>1762</v>
      </c>
      <c r="H10" s="342">
        <v>1488</v>
      </c>
      <c r="I10" s="341">
        <v>1273</v>
      </c>
      <c r="J10" s="341">
        <v>1617</v>
      </c>
      <c r="K10" s="341">
        <f t="shared" si="1"/>
        <v>2890</v>
      </c>
      <c r="L10" s="441"/>
      <c r="N10" s="296"/>
      <c r="O10" s="296"/>
      <c r="P10" s="296"/>
      <c r="Q10" s="296"/>
      <c r="R10" s="296"/>
      <c r="S10" s="296"/>
      <c r="T10" s="296"/>
      <c r="U10" s="296"/>
      <c r="V10" s="296"/>
    </row>
    <row r="11" spans="1:22" ht="12" customHeight="1">
      <c r="A11" s="344" t="s">
        <v>91</v>
      </c>
      <c r="B11" s="340">
        <v>566</v>
      </c>
      <c r="C11" s="340">
        <v>953</v>
      </c>
      <c r="D11" s="341">
        <v>171</v>
      </c>
      <c r="E11" s="341">
        <v>236</v>
      </c>
      <c r="F11" s="342">
        <f t="shared" si="0"/>
        <v>407</v>
      </c>
      <c r="G11" s="342">
        <v>241</v>
      </c>
      <c r="H11" s="342">
        <v>305</v>
      </c>
      <c r="I11" s="341">
        <v>268</v>
      </c>
      <c r="J11" s="341">
        <v>284</v>
      </c>
      <c r="K11" s="341">
        <f t="shared" si="1"/>
        <v>552</v>
      </c>
      <c r="L11" s="441"/>
      <c r="N11" s="296"/>
      <c r="O11" s="296"/>
      <c r="P11" s="296"/>
      <c r="Q11" s="296"/>
      <c r="R11" s="296"/>
      <c r="S11" s="296"/>
      <c r="T11" s="296"/>
      <c r="U11" s="296"/>
      <c r="V11" s="296"/>
    </row>
    <row r="12" spans="1:22" ht="12" customHeight="1">
      <c r="A12" s="344" t="s">
        <v>92</v>
      </c>
      <c r="B12" s="340">
        <v>2727</v>
      </c>
      <c r="C12" s="340">
        <v>2642</v>
      </c>
      <c r="D12" s="341">
        <v>590</v>
      </c>
      <c r="E12" s="341">
        <v>896</v>
      </c>
      <c r="F12" s="342">
        <f t="shared" si="0"/>
        <v>1486</v>
      </c>
      <c r="G12" s="342">
        <v>446</v>
      </c>
      <c r="H12" s="342">
        <v>710</v>
      </c>
      <c r="I12" s="341">
        <v>873</v>
      </c>
      <c r="J12" s="341">
        <v>713</v>
      </c>
      <c r="K12" s="341">
        <f t="shared" si="1"/>
        <v>1586</v>
      </c>
      <c r="L12" s="441"/>
      <c r="N12" s="296"/>
      <c r="O12" s="296"/>
      <c r="P12" s="296"/>
      <c r="Q12" s="296"/>
      <c r="R12" s="296"/>
      <c r="S12" s="296"/>
      <c r="T12" s="296"/>
      <c r="U12" s="296"/>
      <c r="V12" s="296"/>
    </row>
    <row r="13" spans="1:22" ht="12" customHeight="1">
      <c r="A13" s="344" t="s">
        <v>93</v>
      </c>
      <c r="B13" s="340">
        <v>2055</v>
      </c>
      <c r="C13" s="340">
        <v>2126</v>
      </c>
      <c r="D13" s="341">
        <v>461</v>
      </c>
      <c r="E13" s="341">
        <v>601</v>
      </c>
      <c r="F13" s="342">
        <f t="shared" si="0"/>
        <v>1062</v>
      </c>
      <c r="G13" s="342">
        <v>498</v>
      </c>
      <c r="H13" s="342">
        <v>566</v>
      </c>
      <c r="I13" s="341">
        <v>510</v>
      </c>
      <c r="J13" s="341">
        <v>725</v>
      </c>
      <c r="K13" s="341">
        <f t="shared" si="1"/>
        <v>1235</v>
      </c>
      <c r="L13" s="441"/>
      <c r="N13" s="296"/>
      <c r="O13" s="296"/>
      <c r="P13" s="296"/>
      <c r="Q13" s="296"/>
      <c r="R13" s="296"/>
      <c r="S13" s="296"/>
      <c r="T13" s="296"/>
      <c r="U13" s="296"/>
      <c r="V13" s="296"/>
    </row>
    <row r="14" spans="1:22" ht="12" customHeight="1">
      <c r="A14" s="344" t="s">
        <v>94</v>
      </c>
      <c r="B14" s="340">
        <v>471</v>
      </c>
      <c r="C14" s="340">
        <v>779</v>
      </c>
      <c r="D14" s="341">
        <v>145</v>
      </c>
      <c r="E14" s="341">
        <v>183</v>
      </c>
      <c r="F14" s="342">
        <f t="shared" si="0"/>
        <v>328</v>
      </c>
      <c r="G14" s="342">
        <v>258</v>
      </c>
      <c r="H14" s="342">
        <v>193</v>
      </c>
      <c r="I14" s="341">
        <v>97</v>
      </c>
      <c r="J14" s="341">
        <v>78</v>
      </c>
      <c r="K14" s="341">
        <f t="shared" si="1"/>
        <v>175</v>
      </c>
      <c r="L14" s="441"/>
      <c r="N14" s="296"/>
      <c r="O14" s="296"/>
      <c r="P14" s="296"/>
      <c r="Q14" s="296"/>
      <c r="R14" s="296"/>
      <c r="S14" s="296"/>
      <c r="T14" s="296"/>
      <c r="U14" s="296"/>
      <c r="V14" s="296"/>
    </row>
    <row r="15" spans="1:22" ht="12" customHeight="1">
      <c r="A15" s="344" t="s">
        <v>95</v>
      </c>
      <c r="B15" s="340">
        <v>2035</v>
      </c>
      <c r="C15" s="340">
        <v>2292</v>
      </c>
      <c r="D15" s="341">
        <v>483</v>
      </c>
      <c r="E15" s="341">
        <v>589</v>
      </c>
      <c r="F15" s="342">
        <f t="shared" si="0"/>
        <v>1072</v>
      </c>
      <c r="G15" s="342">
        <v>628</v>
      </c>
      <c r="H15" s="342">
        <v>592</v>
      </c>
      <c r="I15" s="341">
        <v>624</v>
      </c>
      <c r="J15" s="341">
        <v>847</v>
      </c>
      <c r="K15" s="341">
        <f t="shared" si="1"/>
        <v>1471</v>
      </c>
      <c r="L15" s="441"/>
      <c r="N15" s="296"/>
      <c r="O15" s="296"/>
      <c r="P15" s="296"/>
      <c r="Q15" s="296"/>
      <c r="R15" s="296"/>
      <c r="S15" s="296"/>
      <c r="T15" s="296"/>
      <c r="U15" s="296"/>
      <c r="V15" s="296"/>
    </row>
    <row r="16" spans="1:22" ht="12" customHeight="1">
      <c r="A16" s="344" t="s">
        <v>96</v>
      </c>
      <c r="B16" s="340">
        <v>866</v>
      </c>
      <c r="C16" s="340">
        <v>807</v>
      </c>
      <c r="D16" s="341">
        <v>195</v>
      </c>
      <c r="E16" s="341">
        <v>217</v>
      </c>
      <c r="F16" s="342">
        <f t="shared" si="0"/>
        <v>412</v>
      </c>
      <c r="G16" s="342">
        <v>200</v>
      </c>
      <c r="H16" s="342">
        <v>195</v>
      </c>
      <c r="I16" s="341">
        <v>203</v>
      </c>
      <c r="J16" s="341">
        <v>252</v>
      </c>
      <c r="K16" s="341">
        <f t="shared" si="1"/>
        <v>455</v>
      </c>
      <c r="L16" s="441"/>
      <c r="N16" s="296"/>
      <c r="O16" s="296"/>
      <c r="P16" s="296"/>
      <c r="Q16" s="296"/>
      <c r="R16" s="296"/>
      <c r="S16" s="296"/>
      <c r="T16" s="296"/>
      <c r="U16" s="296"/>
      <c r="V16" s="296"/>
    </row>
    <row r="17" spans="1:22" ht="12" customHeight="1">
      <c r="A17" s="344" t="s">
        <v>97</v>
      </c>
      <c r="B17" s="340">
        <v>7491</v>
      </c>
      <c r="C17" s="340">
        <v>7108</v>
      </c>
      <c r="D17" s="341">
        <v>1480</v>
      </c>
      <c r="E17" s="341">
        <v>1673</v>
      </c>
      <c r="F17" s="342">
        <f t="shared" si="0"/>
        <v>3153</v>
      </c>
      <c r="G17" s="342">
        <v>2087</v>
      </c>
      <c r="H17" s="342">
        <v>1868</v>
      </c>
      <c r="I17" s="341">
        <v>1692</v>
      </c>
      <c r="J17" s="341">
        <v>1703</v>
      </c>
      <c r="K17" s="341">
        <f t="shared" si="1"/>
        <v>3395</v>
      </c>
      <c r="L17" s="441"/>
      <c r="N17" s="296"/>
      <c r="O17" s="296"/>
      <c r="P17" s="296"/>
      <c r="Q17" s="296"/>
      <c r="R17" s="296"/>
      <c r="S17" s="296"/>
      <c r="T17" s="296"/>
      <c r="U17" s="296"/>
      <c r="V17" s="296"/>
    </row>
    <row r="18" spans="1:22" ht="12" customHeight="1">
      <c r="A18" s="344" t="s">
        <v>98</v>
      </c>
      <c r="B18" s="340">
        <v>1149</v>
      </c>
      <c r="C18" s="340">
        <v>1402</v>
      </c>
      <c r="D18" s="341">
        <v>301</v>
      </c>
      <c r="E18" s="341">
        <v>383</v>
      </c>
      <c r="F18" s="342">
        <f t="shared" si="0"/>
        <v>684</v>
      </c>
      <c r="G18" s="342">
        <v>358</v>
      </c>
      <c r="H18" s="342">
        <v>360</v>
      </c>
      <c r="I18" s="341">
        <v>254</v>
      </c>
      <c r="J18" s="341">
        <v>325</v>
      </c>
      <c r="K18" s="341">
        <f t="shared" si="1"/>
        <v>579</v>
      </c>
      <c r="L18" s="441"/>
      <c r="N18" s="296"/>
      <c r="O18" s="296"/>
      <c r="P18" s="296"/>
      <c r="Q18" s="296"/>
      <c r="R18" s="296"/>
      <c r="S18" s="296"/>
      <c r="T18" s="296"/>
      <c r="U18" s="296"/>
      <c r="V18" s="296"/>
    </row>
    <row r="19" spans="1:22" s="336" customFormat="1" ht="12" customHeight="1">
      <c r="A19" s="345" t="s">
        <v>164</v>
      </c>
      <c r="B19" s="337">
        <v>3932</v>
      </c>
      <c r="C19" s="337">
        <v>3574</v>
      </c>
      <c r="D19" s="337">
        <v>823</v>
      </c>
      <c r="E19" s="337">
        <v>893</v>
      </c>
      <c r="F19" s="338">
        <f t="shared" si="0"/>
        <v>1716</v>
      </c>
      <c r="G19" s="338">
        <v>812</v>
      </c>
      <c r="H19" s="338">
        <v>1046</v>
      </c>
      <c r="I19" s="337">
        <v>845</v>
      </c>
      <c r="J19" s="337">
        <v>990</v>
      </c>
      <c r="K19" s="337">
        <f t="shared" si="1"/>
        <v>1835</v>
      </c>
      <c r="L19" s="441"/>
      <c r="N19" s="296"/>
      <c r="O19" s="296"/>
      <c r="P19" s="296"/>
      <c r="Q19" s="296"/>
      <c r="R19" s="296"/>
      <c r="S19" s="296"/>
      <c r="T19" s="296"/>
      <c r="U19" s="296"/>
      <c r="V19" s="296"/>
    </row>
    <row r="20" spans="1:22" ht="12" customHeight="1">
      <c r="A20" s="346" t="s">
        <v>99</v>
      </c>
      <c r="B20" s="340">
        <v>287</v>
      </c>
      <c r="C20" s="340">
        <v>313</v>
      </c>
      <c r="D20" s="340">
        <v>68</v>
      </c>
      <c r="E20" s="340">
        <v>114</v>
      </c>
      <c r="F20" s="347">
        <f t="shared" si="0"/>
        <v>182</v>
      </c>
      <c r="G20" s="347">
        <v>67</v>
      </c>
      <c r="H20" s="347">
        <v>64</v>
      </c>
      <c r="I20" s="340">
        <v>59</v>
      </c>
      <c r="J20" s="340">
        <v>62</v>
      </c>
      <c r="K20" s="340">
        <f t="shared" si="1"/>
        <v>121</v>
      </c>
      <c r="L20" s="441"/>
      <c r="M20" s="403"/>
      <c r="N20" s="296"/>
      <c r="O20" s="296"/>
      <c r="P20" s="296"/>
      <c r="Q20" s="296"/>
      <c r="R20" s="296"/>
      <c r="S20" s="296"/>
      <c r="T20" s="296"/>
      <c r="U20" s="296"/>
      <c r="V20" s="296"/>
    </row>
    <row r="21" spans="1:22" ht="14.25" customHeight="1">
      <c r="A21" s="344" t="s">
        <v>202</v>
      </c>
      <c r="B21" s="340">
        <v>139</v>
      </c>
      <c r="C21" s="340">
        <v>155</v>
      </c>
      <c r="D21" s="340">
        <v>27</v>
      </c>
      <c r="E21" s="340">
        <v>77</v>
      </c>
      <c r="F21" s="347">
        <f t="shared" si="0"/>
        <v>104</v>
      </c>
      <c r="G21" s="347">
        <v>30</v>
      </c>
      <c r="H21" s="347">
        <v>21</v>
      </c>
      <c r="I21" s="340">
        <v>25</v>
      </c>
      <c r="J21" s="340">
        <v>28</v>
      </c>
      <c r="K21" s="340">
        <f t="shared" si="1"/>
        <v>53</v>
      </c>
      <c r="L21" s="441"/>
      <c r="N21" s="296"/>
      <c r="O21" s="296"/>
      <c r="P21" s="296"/>
      <c r="Q21" s="296"/>
      <c r="R21" s="296"/>
      <c r="S21" s="296"/>
      <c r="T21" s="296"/>
      <c r="U21" s="296"/>
      <c r="V21" s="296"/>
    </row>
    <row r="22" spans="1:22" ht="12" customHeight="1">
      <c r="A22" s="344" t="s">
        <v>100</v>
      </c>
      <c r="B22" s="340">
        <v>128</v>
      </c>
      <c r="C22" s="340">
        <v>163</v>
      </c>
      <c r="D22" s="340">
        <v>23</v>
      </c>
      <c r="E22" s="340">
        <v>44</v>
      </c>
      <c r="F22" s="347">
        <f t="shared" si="0"/>
        <v>67</v>
      </c>
      <c r="G22" s="347">
        <v>42</v>
      </c>
      <c r="H22" s="347">
        <v>54</v>
      </c>
      <c r="I22" s="340">
        <v>36</v>
      </c>
      <c r="J22" s="340">
        <v>46</v>
      </c>
      <c r="K22" s="340">
        <f t="shared" si="1"/>
        <v>82</v>
      </c>
      <c r="L22" s="441"/>
      <c r="N22" s="296"/>
      <c r="O22" s="296"/>
      <c r="P22" s="296"/>
      <c r="Q22" s="296"/>
      <c r="R22" s="296"/>
      <c r="S22" s="296"/>
      <c r="T22" s="296"/>
      <c r="U22" s="296"/>
      <c r="V22" s="296"/>
    </row>
    <row r="23" spans="1:22" ht="12" customHeight="1">
      <c r="A23" s="344" t="s">
        <v>101</v>
      </c>
      <c r="B23" s="340">
        <v>403</v>
      </c>
      <c r="C23" s="340">
        <v>329</v>
      </c>
      <c r="D23" s="340">
        <v>99</v>
      </c>
      <c r="E23" s="340">
        <v>93</v>
      </c>
      <c r="F23" s="347">
        <f t="shared" si="0"/>
        <v>192</v>
      </c>
      <c r="G23" s="347">
        <v>92</v>
      </c>
      <c r="H23" s="347">
        <v>45</v>
      </c>
      <c r="I23" s="340">
        <v>73</v>
      </c>
      <c r="J23" s="340">
        <v>97</v>
      </c>
      <c r="K23" s="340">
        <f t="shared" si="1"/>
        <v>170</v>
      </c>
      <c r="L23" s="441"/>
      <c r="N23" s="296"/>
      <c r="O23" s="296"/>
      <c r="P23" s="296"/>
      <c r="Q23" s="296"/>
      <c r="R23" s="296"/>
      <c r="S23" s="296"/>
      <c r="T23" s="296"/>
      <c r="U23" s="296"/>
      <c r="V23" s="296"/>
    </row>
    <row r="24" spans="1:22" ht="12" customHeight="1">
      <c r="A24" s="344" t="s">
        <v>102</v>
      </c>
      <c r="B24" s="340">
        <v>10</v>
      </c>
      <c r="C24" s="340">
        <v>5</v>
      </c>
      <c r="D24" s="340">
        <v>2</v>
      </c>
      <c r="E24" s="340">
        <v>1</v>
      </c>
      <c r="F24" s="347">
        <f t="shared" si="0"/>
        <v>3</v>
      </c>
      <c r="G24" s="347">
        <v>1</v>
      </c>
      <c r="H24" s="347">
        <v>1</v>
      </c>
      <c r="I24" s="340">
        <v>1</v>
      </c>
      <c r="J24" s="340">
        <v>4</v>
      </c>
      <c r="K24" s="340">
        <f t="shared" si="1"/>
        <v>5</v>
      </c>
      <c r="L24" s="441"/>
      <c r="N24" s="296"/>
      <c r="O24" s="296"/>
      <c r="P24" s="296"/>
      <c r="Q24" s="296"/>
      <c r="R24" s="296"/>
      <c r="S24" s="296"/>
      <c r="T24" s="296"/>
      <c r="U24" s="296"/>
      <c r="V24" s="296"/>
    </row>
    <row r="25" spans="1:22" ht="12" customHeight="1">
      <c r="A25" s="170" t="s">
        <v>151</v>
      </c>
      <c r="B25" s="340">
        <v>1994</v>
      </c>
      <c r="C25" s="340">
        <v>1738</v>
      </c>
      <c r="D25" s="340">
        <v>361</v>
      </c>
      <c r="E25" s="340">
        <v>371</v>
      </c>
      <c r="F25" s="347">
        <f t="shared" si="0"/>
        <v>732</v>
      </c>
      <c r="G25" s="347">
        <v>407</v>
      </c>
      <c r="H25" s="347">
        <v>599</v>
      </c>
      <c r="I25" s="340">
        <v>356</v>
      </c>
      <c r="J25" s="340">
        <v>443</v>
      </c>
      <c r="K25" s="340">
        <f t="shared" si="1"/>
        <v>799</v>
      </c>
      <c r="L25" s="441"/>
      <c r="N25" s="296"/>
      <c r="O25" s="296"/>
      <c r="P25" s="296"/>
      <c r="Q25" s="296"/>
      <c r="R25" s="296"/>
      <c r="S25" s="296"/>
      <c r="T25" s="296"/>
      <c r="U25" s="296"/>
      <c r="V25" s="296"/>
    </row>
    <row r="26" spans="1:22" ht="12" customHeight="1">
      <c r="A26" s="344" t="s">
        <v>103</v>
      </c>
      <c r="B26" s="340">
        <v>971</v>
      </c>
      <c r="C26" s="340">
        <v>871</v>
      </c>
      <c r="D26" s="340">
        <v>243</v>
      </c>
      <c r="E26" s="340">
        <v>193</v>
      </c>
      <c r="F26" s="347">
        <f t="shared" si="0"/>
        <v>436</v>
      </c>
      <c r="G26" s="347">
        <v>173</v>
      </c>
      <c r="H26" s="347">
        <v>262</v>
      </c>
      <c r="I26" s="340">
        <v>295</v>
      </c>
      <c r="J26" s="340">
        <v>310</v>
      </c>
      <c r="K26" s="340">
        <f t="shared" si="1"/>
        <v>605</v>
      </c>
      <c r="L26" s="441"/>
      <c r="N26" s="296"/>
      <c r="O26" s="296"/>
      <c r="P26" s="296"/>
      <c r="Q26" s="296"/>
      <c r="R26" s="296"/>
      <c r="S26" s="296"/>
      <c r="T26" s="296"/>
      <c r="U26" s="296"/>
      <c r="V26" s="296"/>
    </row>
    <row r="27" spans="1:22" s="336" customFormat="1" ht="12" customHeight="1">
      <c r="A27" s="345" t="s">
        <v>165</v>
      </c>
      <c r="B27" s="337">
        <v>7713</v>
      </c>
      <c r="C27" s="337">
        <v>8032</v>
      </c>
      <c r="D27" s="337">
        <v>1766</v>
      </c>
      <c r="E27" s="337">
        <v>1964</v>
      </c>
      <c r="F27" s="338">
        <f t="shared" si="0"/>
        <v>3730</v>
      </c>
      <c r="G27" s="338">
        <v>2371</v>
      </c>
      <c r="H27" s="338">
        <v>1931</v>
      </c>
      <c r="I27" s="337">
        <v>1705</v>
      </c>
      <c r="J27" s="337">
        <v>2006</v>
      </c>
      <c r="K27" s="337">
        <f t="shared" si="1"/>
        <v>3711</v>
      </c>
      <c r="L27" s="441"/>
      <c r="M27" s="404"/>
      <c r="N27" s="296"/>
      <c r="O27" s="296"/>
      <c r="P27" s="296"/>
      <c r="Q27" s="296"/>
      <c r="R27" s="296"/>
      <c r="S27" s="296"/>
      <c r="T27" s="296"/>
      <c r="U27" s="296"/>
      <c r="V27" s="296"/>
    </row>
    <row r="28" spans="1:22" ht="12" customHeight="1">
      <c r="A28" s="344" t="s">
        <v>142</v>
      </c>
      <c r="B28" s="340">
        <v>2178</v>
      </c>
      <c r="C28" s="340">
        <v>2137</v>
      </c>
      <c r="D28" s="341">
        <v>483</v>
      </c>
      <c r="E28" s="341">
        <v>556</v>
      </c>
      <c r="F28" s="342">
        <f t="shared" si="0"/>
        <v>1039</v>
      </c>
      <c r="G28" s="342">
        <v>571</v>
      </c>
      <c r="H28" s="342">
        <v>527</v>
      </c>
      <c r="I28" s="341">
        <v>403</v>
      </c>
      <c r="J28" s="341">
        <v>547</v>
      </c>
      <c r="K28" s="341">
        <f t="shared" si="1"/>
        <v>950</v>
      </c>
      <c r="L28" s="441"/>
      <c r="N28" s="296"/>
      <c r="O28" s="296"/>
      <c r="P28" s="296"/>
      <c r="Q28" s="296"/>
      <c r="R28" s="296"/>
      <c r="S28" s="296"/>
      <c r="T28" s="296"/>
      <c r="U28" s="296"/>
      <c r="V28" s="296"/>
    </row>
    <row r="29" spans="1:22" ht="12" customHeight="1">
      <c r="A29" s="344" t="s">
        <v>104</v>
      </c>
      <c r="B29" s="340">
        <v>295</v>
      </c>
      <c r="C29" s="340">
        <v>285</v>
      </c>
      <c r="D29" s="341">
        <v>68</v>
      </c>
      <c r="E29" s="341">
        <v>81</v>
      </c>
      <c r="F29" s="342">
        <f t="shared" si="0"/>
        <v>149</v>
      </c>
      <c r="G29" s="342">
        <v>65</v>
      </c>
      <c r="H29" s="342">
        <v>71</v>
      </c>
      <c r="I29" s="341">
        <v>67</v>
      </c>
      <c r="J29" s="341">
        <v>73</v>
      </c>
      <c r="K29" s="341">
        <f t="shared" si="1"/>
        <v>140</v>
      </c>
      <c r="L29" s="441"/>
      <c r="N29" s="296"/>
      <c r="O29" s="296"/>
      <c r="P29" s="296"/>
      <c r="Q29" s="296"/>
      <c r="R29" s="296"/>
      <c r="S29" s="296"/>
      <c r="T29" s="296"/>
      <c r="U29" s="296"/>
      <c r="V29" s="296"/>
    </row>
    <row r="30" spans="1:22" ht="12" customHeight="1">
      <c r="A30" s="344" t="s">
        <v>105</v>
      </c>
      <c r="B30" s="340">
        <v>96</v>
      </c>
      <c r="C30" s="340">
        <v>103</v>
      </c>
      <c r="D30" s="341">
        <v>21</v>
      </c>
      <c r="E30" s="341">
        <v>25</v>
      </c>
      <c r="F30" s="342">
        <f t="shared" si="0"/>
        <v>46</v>
      </c>
      <c r="G30" s="342">
        <v>33</v>
      </c>
      <c r="H30" s="342">
        <v>24</v>
      </c>
      <c r="I30" s="341">
        <v>12</v>
      </c>
      <c r="J30" s="341">
        <v>21</v>
      </c>
      <c r="K30" s="341">
        <f t="shared" si="1"/>
        <v>33</v>
      </c>
      <c r="L30" s="441"/>
      <c r="N30" s="296"/>
      <c r="O30" s="296"/>
      <c r="P30" s="296"/>
      <c r="Q30" s="296"/>
      <c r="R30" s="296"/>
      <c r="S30" s="296"/>
      <c r="T30" s="296"/>
      <c r="U30" s="296"/>
      <c r="V30" s="296"/>
    </row>
    <row r="31" spans="1:22" ht="12" customHeight="1">
      <c r="A31" s="344" t="s">
        <v>179</v>
      </c>
      <c r="B31" s="340">
        <v>4917</v>
      </c>
      <c r="C31" s="340">
        <v>4939</v>
      </c>
      <c r="D31" s="341">
        <v>1009</v>
      </c>
      <c r="E31" s="341">
        <v>1177</v>
      </c>
      <c r="F31" s="342">
        <f t="shared" si="0"/>
        <v>2186</v>
      </c>
      <c r="G31" s="342">
        <v>1558</v>
      </c>
      <c r="H31" s="342">
        <v>1195</v>
      </c>
      <c r="I31" s="341">
        <v>1153</v>
      </c>
      <c r="J31" s="341">
        <v>1257</v>
      </c>
      <c r="K31" s="341">
        <f t="shared" si="1"/>
        <v>2410</v>
      </c>
      <c r="L31" s="441"/>
      <c r="N31" s="296"/>
      <c r="O31" s="296"/>
      <c r="P31" s="296"/>
      <c r="Q31" s="296"/>
      <c r="R31" s="296"/>
      <c r="S31" s="296"/>
      <c r="T31" s="296"/>
      <c r="U31" s="296"/>
      <c r="V31" s="296"/>
    </row>
    <row r="32" spans="1:22" ht="12" customHeight="1">
      <c r="A32" s="346" t="s">
        <v>103</v>
      </c>
      <c r="B32" s="340">
        <v>227</v>
      </c>
      <c r="C32" s="340">
        <v>568</v>
      </c>
      <c r="D32" s="340">
        <v>185</v>
      </c>
      <c r="E32" s="340">
        <v>125</v>
      </c>
      <c r="F32" s="347">
        <f t="shared" si="0"/>
        <v>310</v>
      </c>
      <c r="G32" s="347">
        <v>144</v>
      </c>
      <c r="H32" s="347">
        <v>114</v>
      </c>
      <c r="I32" s="340">
        <v>70</v>
      </c>
      <c r="J32" s="340">
        <v>108</v>
      </c>
      <c r="K32" s="340">
        <f t="shared" si="1"/>
        <v>178</v>
      </c>
      <c r="L32" s="441"/>
      <c r="N32" s="296"/>
      <c r="O32" s="296"/>
      <c r="P32" s="296"/>
      <c r="Q32" s="296"/>
      <c r="R32" s="296"/>
      <c r="S32" s="296"/>
      <c r="T32" s="296"/>
      <c r="U32" s="296"/>
      <c r="V32" s="296"/>
    </row>
    <row r="33" spans="1:22" s="336" customFormat="1" ht="12" customHeight="1">
      <c r="A33" s="348" t="s">
        <v>166</v>
      </c>
      <c r="B33" s="337">
        <v>7568</v>
      </c>
      <c r="C33" s="337">
        <v>6143</v>
      </c>
      <c r="D33" s="337">
        <v>1322</v>
      </c>
      <c r="E33" s="337">
        <v>1528</v>
      </c>
      <c r="F33" s="338">
        <f t="shared" si="0"/>
        <v>2850</v>
      </c>
      <c r="G33" s="338">
        <v>1835</v>
      </c>
      <c r="H33" s="338">
        <v>1458</v>
      </c>
      <c r="I33" s="337">
        <v>1312</v>
      </c>
      <c r="J33" s="337">
        <v>1540</v>
      </c>
      <c r="K33" s="337">
        <f t="shared" si="1"/>
        <v>2852</v>
      </c>
      <c r="L33" s="441"/>
      <c r="N33" s="296"/>
      <c r="O33" s="296"/>
      <c r="P33" s="296"/>
      <c r="Q33" s="296"/>
      <c r="R33" s="296"/>
      <c r="S33" s="296"/>
      <c r="T33" s="296"/>
      <c r="U33" s="296"/>
      <c r="V33" s="296"/>
    </row>
    <row r="34" spans="1:22" ht="12" customHeight="1">
      <c r="A34" s="344" t="s">
        <v>106</v>
      </c>
      <c r="B34" s="340">
        <v>309</v>
      </c>
      <c r="C34" s="340">
        <v>266</v>
      </c>
      <c r="D34" s="341">
        <v>77</v>
      </c>
      <c r="E34" s="341">
        <v>69</v>
      </c>
      <c r="F34" s="342">
        <f t="shared" si="0"/>
        <v>146</v>
      </c>
      <c r="G34" s="342">
        <v>58</v>
      </c>
      <c r="H34" s="342">
        <v>62</v>
      </c>
      <c r="I34" s="341">
        <v>72</v>
      </c>
      <c r="J34" s="341">
        <v>73</v>
      </c>
      <c r="K34" s="341">
        <f t="shared" si="1"/>
        <v>145</v>
      </c>
      <c r="L34" s="441"/>
      <c r="N34" s="296"/>
      <c r="O34" s="296"/>
      <c r="P34" s="296"/>
      <c r="Q34" s="296"/>
      <c r="R34" s="296"/>
      <c r="S34" s="296"/>
      <c r="T34" s="296"/>
      <c r="U34" s="296"/>
      <c r="V34" s="296"/>
    </row>
    <row r="35" spans="1:22" ht="12" customHeight="1">
      <c r="A35" s="344" t="s">
        <v>107</v>
      </c>
      <c r="B35" s="340">
        <v>124</v>
      </c>
      <c r="C35" s="340">
        <v>66</v>
      </c>
      <c r="D35" s="341">
        <v>13</v>
      </c>
      <c r="E35" s="341">
        <v>15</v>
      </c>
      <c r="F35" s="342">
        <f t="shared" si="0"/>
        <v>28</v>
      </c>
      <c r="G35" s="342">
        <v>27</v>
      </c>
      <c r="H35" s="342">
        <v>11</v>
      </c>
      <c r="I35" s="341">
        <v>14</v>
      </c>
      <c r="J35" s="341">
        <v>17</v>
      </c>
      <c r="K35" s="341">
        <f t="shared" si="1"/>
        <v>31</v>
      </c>
      <c r="L35" s="441"/>
      <c r="N35" s="296"/>
      <c r="O35" s="296"/>
      <c r="P35" s="296"/>
      <c r="Q35" s="296"/>
      <c r="R35" s="296"/>
      <c r="S35" s="296"/>
      <c r="T35" s="296"/>
      <c r="U35" s="296"/>
      <c r="V35" s="296"/>
    </row>
    <row r="36" spans="1:22" ht="12" customHeight="1">
      <c r="A36" s="344" t="s">
        <v>108</v>
      </c>
      <c r="B36" s="340">
        <v>6965</v>
      </c>
      <c r="C36" s="340">
        <v>5679</v>
      </c>
      <c r="D36" s="341">
        <v>1196</v>
      </c>
      <c r="E36" s="341">
        <v>1414</v>
      </c>
      <c r="F36" s="342">
        <f t="shared" si="0"/>
        <v>2610</v>
      </c>
      <c r="G36" s="342">
        <v>1710</v>
      </c>
      <c r="H36" s="342">
        <v>1359</v>
      </c>
      <c r="I36" s="341">
        <v>1210</v>
      </c>
      <c r="J36" s="341">
        <v>1419</v>
      </c>
      <c r="K36" s="341">
        <f t="shared" si="1"/>
        <v>2629</v>
      </c>
      <c r="L36" s="441"/>
      <c r="N36" s="296"/>
      <c r="O36" s="296"/>
      <c r="P36" s="296"/>
      <c r="Q36" s="296"/>
      <c r="R36" s="296"/>
      <c r="S36" s="296"/>
      <c r="T36" s="296"/>
      <c r="U36" s="296"/>
      <c r="V36" s="296"/>
    </row>
    <row r="37" spans="1:22" ht="12" customHeight="1">
      <c r="A37" s="344" t="s">
        <v>103</v>
      </c>
      <c r="B37" s="340">
        <v>170</v>
      </c>
      <c r="C37" s="340">
        <v>132</v>
      </c>
      <c r="D37" s="340">
        <v>36</v>
      </c>
      <c r="E37" s="340">
        <v>30</v>
      </c>
      <c r="F37" s="347">
        <f t="shared" si="0"/>
        <v>66</v>
      </c>
      <c r="G37" s="347">
        <v>40</v>
      </c>
      <c r="H37" s="347">
        <v>26</v>
      </c>
      <c r="I37" s="340">
        <v>16</v>
      </c>
      <c r="J37" s="340">
        <v>31</v>
      </c>
      <c r="K37" s="340">
        <f t="shared" si="1"/>
        <v>47</v>
      </c>
      <c r="L37" s="441"/>
      <c r="N37" s="296"/>
      <c r="O37" s="296"/>
      <c r="P37" s="296"/>
      <c r="Q37" s="296"/>
      <c r="R37" s="296"/>
      <c r="S37" s="296"/>
      <c r="T37" s="296"/>
      <c r="U37" s="296"/>
      <c r="V37" s="296"/>
    </row>
    <row r="38" spans="1:22" s="336" customFormat="1" ht="12" customHeight="1">
      <c r="A38" s="349" t="s">
        <v>167</v>
      </c>
      <c r="B38" s="337">
        <v>366</v>
      </c>
      <c r="C38" s="337">
        <v>169</v>
      </c>
      <c r="D38" s="337">
        <v>73</v>
      </c>
      <c r="E38" s="337">
        <v>43</v>
      </c>
      <c r="F38" s="338">
        <f t="shared" si="0"/>
        <v>116</v>
      </c>
      <c r="G38" s="338">
        <v>30</v>
      </c>
      <c r="H38" s="338">
        <v>23</v>
      </c>
      <c r="I38" s="337">
        <v>26</v>
      </c>
      <c r="J38" s="337">
        <v>30</v>
      </c>
      <c r="K38" s="337">
        <f t="shared" si="1"/>
        <v>56</v>
      </c>
      <c r="L38" s="441"/>
      <c r="M38" s="404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:22" ht="12" customHeight="1">
      <c r="A39" s="344" t="s">
        <v>109</v>
      </c>
      <c r="B39" s="340">
        <v>350</v>
      </c>
      <c r="C39" s="340">
        <v>156</v>
      </c>
      <c r="D39" s="341">
        <v>70</v>
      </c>
      <c r="E39" s="341">
        <v>41</v>
      </c>
      <c r="F39" s="342">
        <f t="shared" si="0"/>
        <v>111</v>
      </c>
      <c r="G39" s="342">
        <v>26</v>
      </c>
      <c r="H39" s="342">
        <v>19</v>
      </c>
      <c r="I39" s="341">
        <v>21</v>
      </c>
      <c r="J39" s="341">
        <v>23</v>
      </c>
      <c r="K39" s="341">
        <f t="shared" si="1"/>
        <v>44</v>
      </c>
      <c r="L39" s="441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:22" ht="12" customHeight="1">
      <c r="A40" s="344" t="s">
        <v>110</v>
      </c>
      <c r="B40" s="340">
        <v>16</v>
      </c>
      <c r="C40" s="340">
        <v>13</v>
      </c>
      <c r="D40" s="341">
        <v>3</v>
      </c>
      <c r="E40" s="341">
        <v>2</v>
      </c>
      <c r="F40" s="342">
        <f t="shared" si="0"/>
        <v>5</v>
      </c>
      <c r="G40" s="342">
        <v>4</v>
      </c>
      <c r="H40" s="342">
        <v>4</v>
      </c>
      <c r="I40" s="341">
        <v>5</v>
      </c>
      <c r="J40" s="341">
        <v>7</v>
      </c>
      <c r="K40" s="341">
        <f t="shared" si="1"/>
        <v>12</v>
      </c>
      <c r="L40" s="441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2" ht="12" customHeight="1">
      <c r="A41" s="350" t="s">
        <v>103</v>
      </c>
      <c r="B41" s="351">
        <v>0</v>
      </c>
      <c r="C41" s="351">
        <v>0</v>
      </c>
      <c r="D41" s="351">
        <v>0</v>
      </c>
      <c r="E41" s="351">
        <v>0</v>
      </c>
      <c r="F41" s="352">
        <f t="shared" si="0"/>
        <v>0</v>
      </c>
      <c r="G41" s="352">
        <v>0</v>
      </c>
      <c r="H41" s="352">
        <v>0</v>
      </c>
      <c r="I41" s="351">
        <v>0</v>
      </c>
      <c r="J41" s="351">
        <v>0</v>
      </c>
      <c r="K41" s="351">
        <f t="shared" si="1"/>
        <v>0</v>
      </c>
      <c r="L41" s="441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12" ht="24.75" customHeight="1">
      <c r="A42" s="67" t="s">
        <v>185</v>
      </c>
      <c r="B42" s="353"/>
      <c r="C42" s="353"/>
      <c r="D42" s="354"/>
      <c r="E42" s="354"/>
      <c r="F42" s="354"/>
      <c r="G42" s="354"/>
      <c r="H42" s="354"/>
      <c r="I42" s="354"/>
      <c r="J42" s="354"/>
      <c r="K42" s="354"/>
      <c r="L42" s="441"/>
    </row>
    <row r="43" spans="1:4" ht="17.25" customHeight="1">
      <c r="A43" s="355"/>
      <c r="B43" s="355"/>
      <c r="C43" s="355"/>
      <c r="D43" s="356"/>
    </row>
    <row r="44" spans="1:3" ht="17.25" customHeight="1">
      <c r="A44" s="357"/>
      <c r="B44" s="357"/>
      <c r="C44" s="358"/>
    </row>
  </sheetData>
  <sheetProtection/>
  <mergeCells count="6">
    <mergeCell ref="L1:L42"/>
    <mergeCell ref="A4:A5"/>
    <mergeCell ref="B4:B5"/>
    <mergeCell ref="C4:C5"/>
    <mergeCell ref="D4:H4"/>
    <mergeCell ref="I4:K4"/>
  </mergeCells>
  <printOptions horizontalCentered="1"/>
  <pageMargins left="0.65" right="0.25" top="0.393700787401575" bottom="0.393700787401575" header="0.196850393700787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R.Fanor</cp:lastModifiedBy>
  <cp:lastPrinted>2018-09-19T11:48:01Z</cp:lastPrinted>
  <dcterms:created xsi:type="dcterms:W3CDTF">1999-09-24T05:14:44Z</dcterms:created>
  <dcterms:modified xsi:type="dcterms:W3CDTF">2018-09-24T09:58:47Z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